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549" documentId="13_ncr:1_{467F68F7-D076-4D16-9489-568BF0EBFF17}" xr6:coauthVersionLast="47" xr6:coauthVersionMax="47" xr10:uidLastSave="{28FF0D07-0B33-42E4-8B66-4E8D53371E4A}"/>
  <bookViews>
    <workbookView xWindow="-108" yWindow="-108" windowWidth="23256" windowHeight="12456" tabRatio="744" xr2:uid="{00000000-000D-0000-FFFF-FFFF00000000}"/>
  </bookViews>
  <sheets>
    <sheet name="Cover Page" sheetId="8" r:id="rId1"/>
    <sheet name="Explanatory Notes" sheetId="9" r:id="rId2"/>
    <sheet name="Key Figures" sheetId="11" r:id="rId3"/>
    <sheet name="Employment" sheetId="10" r:id="rId4"/>
    <sheet name="Hotel Capacity" sheetId="1" r:id="rId5"/>
    <sheet name="Short term Cyclades" sheetId="17" r:id="rId6"/>
    <sheet name="Short term Dodecanese" sheetId="18" r:id="rId7"/>
    <sheet name="Rooms for Rent Capacity" sheetId="13" r:id="rId8"/>
    <sheet name="Arrivals-Overnights-Occupancy" sheetId="3" r:id="rId9"/>
    <sheet name="Short term figures Cyclades" sheetId="19" r:id="rId10"/>
    <sheet name="Short term figures Dodecanese" sheetId="20" r:id="rId11"/>
    <sheet name="Rooms for rent Arriv-Overnights" sheetId="16" r:id="rId12"/>
    <sheet name="Intern-Domestic Air Arrivals" sheetId="5" r:id="rId13"/>
    <sheet name="Domestic Traffic in Ports" sheetId="7" r:id="rId14"/>
    <sheet name="Cruise Traffic in Cyclades" sheetId="14" r:id="rId15"/>
    <sheet name="Cruise Ship Traffic in dodecane" sheetId="15" r:id="rId16"/>
    <sheet name="Admissions to Museums" sheetId="2" r:id="rId17"/>
  </sheets>
  <definedNames>
    <definedName name="_xlnm.Print_Area" localSheetId="16">'Admissions to Museums'!$A$1:$J$33</definedName>
    <definedName name="_xlnm.Print_Area" localSheetId="8">'Arrivals-Overnights-Occupancy'!$A$1:$J$89</definedName>
    <definedName name="_xlnm.Print_Area" localSheetId="0">'Cover Page'!$A$1:$O$26</definedName>
    <definedName name="_xlnm.Print_Area" localSheetId="13">'Domestic Traffic in Ports'!$A$1:$F$500</definedName>
    <definedName name="_xlnm.Print_Area" localSheetId="3">Employment!$A$1:$I$17</definedName>
    <definedName name="_xlnm.Print_Area" localSheetId="1">'Explanatory Notes'!$A$1:$O$20</definedName>
    <definedName name="_xlnm.Print_Area" localSheetId="4">'Hotel Capacity'!$A$193:$H$672</definedName>
    <definedName name="_xlnm.Print_Area" localSheetId="12">'Intern-Domestic Air Arrivals'!$A$1:$AA$200</definedName>
    <definedName name="_xlnm.Print_Area" localSheetId="11">'Rooms for rent Arriv-Overnights'!$A$1:$B$74</definedName>
    <definedName name="_xlnm.Print_Titles" localSheetId="8">'Arrivals-Overnights-Occupancy'!$60:$61</definedName>
    <definedName name="_xlnm.Print_Titles" localSheetId="13">'Domestic Traffic in Ports'!$3:$4</definedName>
    <definedName name="_xlnm.Print_Titles" localSheetId="12">'Intern-Domestic Air Arrivals'!$3:$4</definedName>
    <definedName name="_xlnm.Print_Titles" localSheetId="11">'Rooms for rent Arriv-Overnights'!$50:$51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1" i="2" l="1"/>
  <c r="P32" i="2"/>
  <c r="O9" i="10"/>
  <c r="N10" i="10"/>
  <c r="N9" i="10"/>
  <c r="O6" i="10"/>
  <c r="O10" i="10" s="1"/>
  <c r="N6" i="10"/>
  <c r="G38" i="20"/>
  <c r="F38" i="20"/>
  <c r="E38" i="20"/>
  <c r="D38" i="20"/>
  <c r="C38" i="20"/>
  <c r="G37" i="20"/>
  <c r="F37" i="20"/>
  <c r="E37" i="20"/>
  <c r="D37" i="20"/>
  <c r="C37" i="20"/>
  <c r="G36" i="20"/>
  <c r="F36" i="20"/>
  <c r="E36" i="20"/>
  <c r="D36" i="20"/>
  <c r="C36" i="20"/>
  <c r="G35" i="20"/>
  <c r="F35" i="20"/>
  <c r="E35" i="20"/>
  <c r="D35" i="20"/>
  <c r="C35" i="20"/>
  <c r="G34" i="20"/>
  <c r="F34" i="20"/>
  <c r="E34" i="20"/>
  <c r="D34" i="20"/>
  <c r="C34" i="20"/>
  <c r="G33" i="20"/>
  <c r="F33" i="20"/>
  <c r="E33" i="20"/>
  <c r="D33" i="20"/>
  <c r="C33" i="20"/>
  <c r="G32" i="20"/>
  <c r="F32" i="20"/>
  <c r="E32" i="20"/>
  <c r="D32" i="20"/>
  <c r="C32" i="20"/>
  <c r="G31" i="20"/>
  <c r="F31" i="20"/>
  <c r="E31" i="20"/>
  <c r="D31" i="20"/>
  <c r="C31" i="20"/>
  <c r="G30" i="20"/>
  <c r="F30" i="20"/>
  <c r="E30" i="20"/>
  <c r="D30" i="20"/>
  <c r="C30" i="20"/>
  <c r="G29" i="20"/>
  <c r="F29" i="20"/>
  <c r="E29" i="20"/>
  <c r="D29" i="20"/>
  <c r="C29" i="20"/>
  <c r="G28" i="20"/>
  <c r="F28" i="20"/>
  <c r="E28" i="20"/>
  <c r="D28" i="20"/>
  <c r="C28" i="20"/>
  <c r="G27" i="20"/>
  <c r="F27" i="20"/>
  <c r="E27" i="20"/>
  <c r="D27" i="20"/>
  <c r="C27" i="20"/>
  <c r="G38" i="19"/>
  <c r="F38" i="19"/>
  <c r="E38" i="19"/>
  <c r="D38" i="19"/>
  <c r="C38" i="19"/>
  <c r="G37" i="19"/>
  <c r="F37" i="19"/>
  <c r="E37" i="19"/>
  <c r="D37" i="19"/>
  <c r="C37" i="19"/>
  <c r="G36" i="19"/>
  <c r="F36" i="19"/>
  <c r="E36" i="19"/>
  <c r="D36" i="19"/>
  <c r="C36" i="19"/>
  <c r="G35" i="19"/>
  <c r="F35" i="19"/>
  <c r="E35" i="19"/>
  <c r="D35" i="19"/>
  <c r="C35" i="19"/>
  <c r="G34" i="19"/>
  <c r="F34" i="19"/>
  <c r="E34" i="19"/>
  <c r="D34" i="19"/>
  <c r="C34" i="19"/>
  <c r="G33" i="19"/>
  <c r="F33" i="19"/>
  <c r="E33" i="19"/>
  <c r="D33" i="19"/>
  <c r="C33" i="19"/>
  <c r="G32" i="19"/>
  <c r="F32" i="19"/>
  <c r="E32" i="19"/>
  <c r="D32" i="19"/>
  <c r="C32" i="19"/>
  <c r="G31" i="19"/>
  <c r="F31" i="19"/>
  <c r="E31" i="19"/>
  <c r="D31" i="19"/>
  <c r="C31" i="19"/>
  <c r="G30" i="19"/>
  <c r="F30" i="19"/>
  <c r="E30" i="19"/>
  <c r="D30" i="19"/>
  <c r="C30" i="19"/>
  <c r="G29" i="19"/>
  <c r="F29" i="19"/>
  <c r="E29" i="19"/>
  <c r="D29" i="19"/>
  <c r="C29" i="19"/>
  <c r="G28" i="19"/>
  <c r="F28" i="19"/>
  <c r="E28" i="19"/>
  <c r="D28" i="19"/>
  <c r="C28" i="19"/>
  <c r="G27" i="19"/>
  <c r="F27" i="19"/>
  <c r="E27" i="19"/>
  <c r="D27" i="19"/>
  <c r="C27" i="19"/>
  <c r="M17" i="15"/>
  <c r="M18" i="15"/>
  <c r="M27" i="14"/>
  <c r="M28" i="14"/>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O31" i="2"/>
  <c r="O32" i="2"/>
  <c r="H46" i="1" l="1"/>
  <c r="H45" i="1"/>
  <c r="H47" i="1"/>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L17" i="15"/>
  <c r="L18" i="15"/>
  <c r="L27" i="14"/>
  <c r="L28" i="14"/>
  <c r="I122" i="7"/>
  <c r="I124" i="7" s="1"/>
  <c r="I121" i="7"/>
  <c r="I123" i="7"/>
  <c r="I120" i="7"/>
  <c r="I103" i="7"/>
  <c r="I101" i="7"/>
  <c r="I100" i="7"/>
  <c r="I99" i="7"/>
  <c r="I98" i="7"/>
  <c r="I97" i="7"/>
  <c r="I96" i="7"/>
  <c r="I102" i="7"/>
  <c r="I95" i="7"/>
  <c r="N31" i="2"/>
  <c r="N32" i="2"/>
  <c r="H94" i="1" l="1"/>
  <c r="H95" i="1"/>
  <c r="H93" i="1"/>
  <c r="F44" i="11"/>
  <c r="G44" i="11"/>
  <c r="D45" i="11"/>
  <c r="E45" i="11"/>
  <c r="C45" i="11"/>
  <c r="G46" i="11"/>
  <c r="F46" i="11"/>
  <c r="G43" i="11"/>
  <c r="F43" i="11"/>
  <c r="G42" i="11"/>
  <c r="H42" i="11" s="1"/>
  <c r="F42" i="11"/>
  <c r="G41" i="11"/>
  <c r="F41" i="11"/>
  <c r="G40" i="11"/>
  <c r="F40" i="11"/>
  <c r="H40" i="11" s="1"/>
  <c r="G39" i="11"/>
  <c r="F39" i="11"/>
  <c r="G38" i="11"/>
  <c r="H38" i="11" s="1"/>
  <c r="F38" i="11"/>
  <c r="G37" i="11"/>
  <c r="F37" i="11"/>
  <c r="G143" i="1"/>
  <c r="F143" i="1"/>
  <c r="E143" i="1"/>
  <c r="D143" i="1"/>
  <c r="C143" i="1"/>
  <c r="G142" i="1"/>
  <c r="F142" i="1"/>
  <c r="E142" i="1"/>
  <c r="D142" i="1"/>
  <c r="C142" i="1"/>
  <c r="G141" i="1"/>
  <c r="F141" i="1"/>
  <c r="E141" i="1"/>
  <c r="D141" i="1"/>
  <c r="C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42" i="1" l="1"/>
  <c r="H46" i="11"/>
  <c r="H37" i="11"/>
  <c r="H41" i="11"/>
  <c r="G45" i="11"/>
  <c r="H39" i="11"/>
  <c r="H44" i="11"/>
  <c r="H43" i="11"/>
  <c r="F45" i="11"/>
  <c r="H141" i="1"/>
  <c r="H143" i="1"/>
  <c r="H45" i="11" l="1"/>
  <c r="K46" i="5"/>
  <c r="K47" i="5"/>
  <c r="K48" i="5"/>
  <c r="K49" i="5"/>
  <c r="K50" i="5"/>
  <c r="K51" i="5"/>
  <c r="K52" i="5"/>
  <c r="K53" i="5"/>
  <c r="K54" i="5"/>
  <c r="K55" i="5"/>
  <c r="K56" i="5"/>
  <c r="K45" i="5"/>
  <c r="AA56" i="5"/>
  <c r="AA55" i="5"/>
  <c r="AA54" i="5"/>
  <c r="AA53" i="5"/>
  <c r="AA52" i="5"/>
  <c r="AA51" i="5"/>
  <c r="AA50" i="5"/>
  <c r="AA49" i="5"/>
  <c r="AA48" i="5"/>
  <c r="AA47" i="5"/>
  <c r="AA46" i="5"/>
  <c r="AA45" i="5"/>
  <c r="Z44" i="5"/>
  <c r="Y44" i="5"/>
  <c r="X44" i="5"/>
  <c r="W44" i="5"/>
  <c r="V44" i="5"/>
  <c r="U44" i="5"/>
  <c r="T44" i="5"/>
  <c r="S44" i="5"/>
  <c r="R44" i="5"/>
  <c r="Q44" i="5"/>
  <c r="P44" i="5"/>
  <c r="O44" i="5"/>
  <c r="N44" i="5"/>
  <c r="M44" i="5"/>
  <c r="J44" i="5"/>
  <c r="I44" i="5"/>
  <c r="H44" i="5"/>
  <c r="G44" i="5"/>
  <c r="F44" i="5"/>
  <c r="E44" i="5"/>
  <c r="D44" i="5"/>
  <c r="C44" i="5"/>
  <c r="B44" i="5"/>
  <c r="K18" i="15"/>
  <c r="J18" i="15"/>
  <c r="I18" i="15"/>
  <c r="H18" i="15"/>
  <c r="G18" i="15"/>
  <c r="F18" i="15"/>
  <c r="E18" i="15"/>
  <c r="D18" i="15"/>
  <c r="C18" i="15"/>
  <c r="K17" i="15"/>
  <c r="J17" i="15"/>
  <c r="I17" i="15"/>
  <c r="H17" i="15"/>
  <c r="G17" i="15"/>
  <c r="F17" i="15"/>
  <c r="E17" i="15"/>
  <c r="D17" i="15"/>
  <c r="C17" i="15"/>
  <c r="K28" i="14"/>
  <c r="J28" i="14"/>
  <c r="I28" i="14"/>
  <c r="H28" i="14"/>
  <c r="G28" i="14"/>
  <c r="F28" i="14"/>
  <c r="E28" i="14"/>
  <c r="D28" i="14"/>
  <c r="C28" i="14"/>
  <c r="K27" i="14"/>
  <c r="J27" i="14"/>
  <c r="I27" i="14"/>
  <c r="H27" i="14"/>
  <c r="G27" i="14"/>
  <c r="F27" i="14"/>
  <c r="E27" i="14"/>
  <c r="D27" i="14"/>
  <c r="C27" i="14"/>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40" i="7"/>
  <c r="E184" i="7"/>
  <c r="D184" i="7"/>
  <c r="M31" i="2"/>
  <c r="M32" i="2"/>
  <c r="G61" i="11"/>
  <c r="F61" i="11"/>
  <c r="E60" i="11"/>
  <c r="D60" i="11"/>
  <c r="C60" i="11"/>
  <c r="G59" i="11"/>
  <c r="F59" i="11"/>
  <c r="G58" i="11"/>
  <c r="F58" i="11"/>
  <c r="G57" i="11"/>
  <c r="F57" i="11"/>
  <c r="G56" i="11"/>
  <c r="F56" i="11"/>
  <c r="G55" i="11"/>
  <c r="F55" i="11"/>
  <c r="G54" i="11"/>
  <c r="F54" i="11"/>
  <c r="H54" i="11" s="1"/>
  <c r="G53" i="11"/>
  <c r="F53" i="11"/>
  <c r="AA69" i="5"/>
  <c r="K69" i="5"/>
  <c r="AA68" i="5"/>
  <c r="K68" i="5"/>
  <c r="AA67" i="5"/>
  <c r="K67" i="5"/>
  <c r="AA66" i="5"/>
  <c r="K66" i="5"/>
  <c r="AA65" i="5"/>
  <c r="K65" i="5"/>
  <c r="AA64" i="5"/>
  <c r="K64" i="5"/>
  <c r="AA63" i="5"/>
  <c r="K63" i="5"/>
  <c r="AA62" i="5"/>
  <c r="K62" i="5"/>
  <c r="AA61" i="5"/>
  <c r="K61" i="5"/>
  <c r="AA60" i="5"/>
  <c r="K60" i="5"/>
  <c r="AA59" i="5"/>
  <c r="K59" i="5"/>
  <c r="AA58" i="5"/>
  <c r="K58" i="5"/>
  <c r="Z57" i="5"/>
  <c r="Y57" i="5"/>
  <c r="X57" i="5"/>
  <c r="W57" i="5"/>
  <c r="V57" i="5"/>
  <c r="U57" i="5"/>
  <c r="T57" i="5"/>
  <c r="S57" i="5"/>
  <c r="R57" i="5"/>
  <c r="Q57" i="5"/>
  <c r="P57" i="5"/>
  <c r="O57" i="5"/>
  <c r="N57" i="5"/>
  <c r="M57" i="5"/>
  <c r="J57" i="5"/>
  <c r="I57" i="5"/>
  <c r="H57" i="5"/>
  <c r="G57" i="5"/>
  <c r="F57" i="5"/>
  <c r="E57" i="5"/>
  <c r="D57" i="5"/>
  <c r="C57" i="5"/>
  <c r="B57" i="5"/>
  <c r="G191" i="1"/>
  <c r="F191" i="1"/>
  <c r="E191" i="1"/>
  <c r="D191" i="1"/>
  <c r="C191" i="1"/>
  <c r="G190" i="1"/>
  <c r="F190" i="1"/>
  <c r="E190" i="1"/>
  <c r="D190" i="1"/>
  <c r="C190" i="1"/>
  <c r="G189" i="1"/>
  <c r="F189" i="1"/>
  <c r="E189" i="1"/>
  <c r="D189" i="1"/>
  <c r="C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L31" i="2"/>
  <c r="L32" i="2"/>
  <c r="AA44" i="5" l="1"/>
  <c r="K44" i="5"/>
  <c r="K57" i="5"/>
  <c r="F184" i="7"/>
  <c r="G60" i="11"/>
  <c r="H61" i="11"/>
  <c r="H59" i="11"/>
  <c r="H56" i="11"/>
  <c r="H57" i="11"/>
  <c r="H55" i="11"/>
  <c r="H53" i="11"/>
  <c r="H58" i="11"/>
  <c r="F60" i="11"/>
  <c r="H60" i="11" s="1"/>
  <c r="AA57" i="5"/>
  <c r="H190" i="1"/>
  <c r="H191" i="1"/>
  <c r="H189" i="1"/>
  <c r="K9" i="10"/>
  <c r="K10" i="10"/>
  <c r="AA82" i="5" l="1"/>
  <c r="K82" i="5"/>
  <c r="AA81" i="5"/>
  <c r="K81" i="5"/>
  <c r="AA80" i="5"/>
  <c r="K80" i="5"/>
  <c r="AA79" i="5"/>
  <c r="K79" i="5"/>
  <c r="AA78" i="5"/>
  <c r="K78" i="5"/>
  <c r="AA77" i="5"/>
  <c r="K77" i="5"/>
  <c r="AA76" i="5"/>
  <c r="K76" i="5"/>
  <c r="AA75" i="5"/>
  <c r="K75" i="5"/>
  <c r="AA74" i="5"/>
  <c r="K74" i="5"/>
  <c r="AA73" i="5"/>
  <c r="K73" i="5"/>
  <c r="AA72" i="5"/>
  <c r="K72" i="5"/>
  <c r="AA71" i="5"/>
  <c r="AA70" i="5" s="1"/>
  <c r="K71" i="5"/>
  <c r="Z70" i="5"/>
  <c r="Y70" i="5"/>
  <c r="X70" i="5"/>
  <c r="W70" i="5"/>
  <c r="V70" i="5"/>
  <c r="U70" i="5"/>
  <c r="T70" i="5"/>
  <c r="S70" i="5"/>
  <c r="R70" i="5"/>
  <c r="Q70" i="5"/>
  <c r="P70" i="5"/>
  <c r="O70" i="5"/>
  <c r="N70" i="5"/>
  <c r="M70" i="5"/>
  <c r="J70" i="5"/>
  <c r="I70" i="5"/>
  <c r="H70" i="5"/>
  <c r="G70" i="5"/>
  <c r="F70" i="5"/>
  <c r="E70" i="5"/>
  <c r="D70" i="5"/>
  <c r="C70" i="5"/>
  <c r="B70" i="5"/>
  <c r="K70" i="5" l="1"/>
  <c r="G77" i="11"/>
  <c r="F77" i="11"/>
  <c r="E76" i="11"/>
  <c r="D76" i="11"/>
  <c r="G76" i="11" s="1"/>
  <c r="C76" i="11"/>
  <c r="G75" i="11"/>
  <c r="F75" i="11"/>
  <c r="G74" i="11"/>
  <c r="F74" i="11"/>
  <c r="G73" i="11"/>
  <c r="F73" i="11"/>
  <c r="H73" i="11" s="1"/>
  <c r="G72" i="11"/>
  <c r="F72" i="11"/>
  <c r="G71" i="11"/>
  <c r="F71" i="11"/>
  <c r="H71" i="11" s="1"/>
  <c r="G70" i="11"/>
  <c r="F70" i="11"/>
  <c r="G69" i="11"/>
  <c r="F69" i="11"/>
  <c r="G68" i="11"/>
  <c r="F68" i="11"/>
  <c r="H70" i="11" l="1"/>
  <c r="H75" i="11"/>
  <c r="H77" i="11"/>
  <c r="H69" i="11"/>
  <c r="H68" i="11"/>
  <c r="H72" i="11"/>
  <c r="H74" i="11"/>
  <c r="F76" i="11"/>
  <c r="H76" i="11" s="1"/>
  <c r="G239" i="1"/>
  <c r="F239" i="1"/>
  <c r="E239" i="1"/>
  <c r="D239" i="1"/>
  <c r="C239" i="1"/>
  <c r="G238" i="1"/>
  <c r="F238" i="1"/>
  <c r="E238" i="1"/>
  <c r="D238" i="1"/>
  <c r="C238" i="1"/>
  <c r="G237" i="1"/>
  <c r="F237" i="1"/>
  <c r="E237" i="1"/>
  <c r="D237" i="1"/>
  <c r="C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237" i="1" l="1"/>
  <c r="H238" i="1"/>
  <c r="H239" i="1"/>
  <c r="F47" i="13"/>
  <c r="E47" i="13"/>
  <c r="D47" i="13"/>
  <c r="C47" i="13"/>
  <c r="F46" i="13"/>
  <c r="E46" i="13"/>
  <c r="D46" i="13"/>
  <c r="C46" i="13"/>
  <c r="F45" i="13"/>
  <c r="E45" i="13"/>
  <c r="D45" i="13"/>
  <c r="C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46" i="13" l="1"/>
  <c r="G47" i="13"/>
  <c r="G45" i="13"/>
  <c r="E274" i="7" l="1"/>
  <c r="D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74" i="7" l="1"/>
  <c r="K32" i="2"/>
  <c r="K31" i="2"/>
  <c r="J5" i="10" l="1"/>
  <c r="J9" i="10" s="1"/>
  <c r="J6" i="10" l="1"/>
  <c r="J10" i="10" s="1"/>
  <c r="G93" i="11"/>
  <c r="F93" i="11"/>
  <c r="H93" i="11" s="1"/>
  <c r="E92" i="11"/>
  <c r="D92" i="11"/>
  <c r="F92" i="11" s="1"/>
  <c r="C92" i="11"/>
  <c r="G91" i="11"/>
  <c r="F91" i="11"/>
  <c r="G90" i="11"/>
  <c r="F90" i="11"/>
  <c r="H90" i="11" s="1"/>
  <c r="G89" i="11"/>
  <c r="F89" i="11"/>
  <c r="H89" i="11" s="1"/>
  <c r="G88" i="11"/>
  <c r="F88" i="11"/>
  <c r="G87" i="11"/>
  <c r="F87" i="11"/>
  <c r="G86" i="11"/>
  <c r="F86" i="11"/>
  <c r="G85" i="11"/>
  <c r="F85" i="11"/>
  <c r="G84" i="11"/>
  <c r="F84" i="11"/>
  <c r="F109" i="11"/>
  <c r="E109" i="11"/>
  <c r="D109" i="11"/>
  <c r="C109" i="11"/>
  <c r="G108" i="11"/>
  <c r="F108" i="11"/>
  <c r="G107" i="11"/>
  <c r="F107" i="11"/>
  <c r="G106" i="11"/>
  <c r="F106" i="11"/>
  <c r="H106" i="11" s="1"/>
  <c r="G105" i="11"/>
  <c r="F105" i="11"/>
  <c r="H105" i="11" s="1"/>
  <c r="G104" i="11"/>
  <c r="F104" i="11"/>
  <c r="G103" i="11"/>
  <c r="F103" i="11"/>
  <c r="G102" i="11"/>
  <c r="F102" i="11"/>
  <c r="G101" i="11"/>
  <c r="F101" i="11"/>
  <c r="G100" i="11"/>
  <c r="F100" i="11"/>
  <c r="E125" i="11"/>
  <c r="D125" i="11"/>
  <c r="C125" i="11"/>
  <c r="G124" i="11"/>
  <c r="F124" i="11"/>
  <c r="G123" i="11"/>
  <c r="F123" i="11"/>
  <c r="G122" i="11"/>
  <c r="F122" i="11"/>
  <c r="G121" i="11"/>
  <c r="F121" i="11"/>
  <c r="G120" i="11"/>
  <c r="F120" i="11"/>
  <c r="G119" i="11"/>
  <c r="F119" i="11"/>
  <c r="G118" i="11"/>
  <c r="F118" i="11"/>
  <c r="H118" i="11" s="1"/>
  <c r="G117" i="11"/>
  <c r="F117" i="11"/>
  <c r="H117" i="11" s="1"/>
  <c r="G116" i="11"/>
  <c r="F116" i="11"/>
  <c r="H88" i="11" l="1"/>
  <c r="G125" i="11"/>
  <c r="H84" i="11"/>
  <c r="H108" i="11"/>
  <c r="H116" i="11"/>
  <c r="H120" i="11"/>
  <c r="G109" i="11"/>
  <c r="H109" i="11" s="1"/>
  <c r="H87" i="11"/>
  <c r="H103" i="11"/>
  <c r="H119" i="11"/>
  <c r="H100" i="11"/>
  <c r="H104" i="11"/>
  <c r="H122" i="11"/>
  <c r="H124" i="11"/>
  <c r="H101" i="11"/>
  <c r="H86" i="11"/>
  <c r="H91" i="11"/>
  <c r="H121" i="11"/>
  <c r="H123" i="11"/>
  <c r="H102" i="11"/>
  <c r="H107" i="11"/>
  <c r="H85" i="11"/>
  <c r="G92" i="11"/>
  <c r="H92" i="11" s="1"/>
  <c r="F125" i="11"/>
  <c r="H125" i="11" s="1"/>
  <c r="G287" i="1"/>
  <c r="F287" i="1"/>
  <c r="E287" i="1"/>
  <c r="D287" i="1"/>
  <c r="C287" i="1"/>
  <c r="G286" i="1"/>
  <c r="F286" i="1"/>
  <c r="E286" i="1"/>
  <c r="D286" i="1"/>
  <c r="C286" i="1"/>
  <c r="G285" i="1"/>
  <c r="F285" i="1"/>
  <c r="E285" i="1"/>
  <c r="D285" i="1"/>
  <c r="C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87" i="1" l="1"/>
  <c r="H286" i="1"/>
  <c r="H285" i="1"/>
  <c r="F95" i="13"/>
  <c r="E95" i="13"/>
  <c r="D95" i="13"/>
  <c r="C95" i="13"/>
  <c r="F94" i="13"/>
  <c r="E94" i="13"/>
  <c r="D94" i="13"/>
  <c r="C94" i="13"/>
  <c r="F93" i="13"/>
  <c r="E93" i="13"/>
  <c r="D93" i="13"/>
  <c r="C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93" i="13" s="1"/>
  <c r="G56" i="13"/>
  <c r="G55" i="13"/>
  <c r="G54" i="13"/>
  <c r="G94" i="13" l="1"/>
  <c r="G95" i="13"/>
  <c r="AA95" i="5"/>
  <c r="K95" i="5"/>
  <c r="AA94" i="5"/>
  <c r="K94" i="5"/>
  <c r="AA93" i="5"/>
  <c r="K93" i="5"/>
  <c r="AA92" i="5"/>
  <c r="K92" i="5"/>
  <c r="AA91" i="5"/>
  <c r="K91" i="5"/>
  <c r="AA90" i="5"/>
  <c r="K90" i="5"/>
  <c r="AA89" i="5"/>
  <c r="K89" i="5"/>
  <c r="AA88" i="5"/>
  <c r="K88" i="5"/>
  <c r="AA87" i="5"/>
  <c r="K87" i="5"/>
  <c r="AA86" i="5"/>
  <c r="K86" i="5"/>
  <c r="AA85" i="5"/>
  <c r="K85" i="5"/>
  <c r="AA84" i="5"/>
  <c r="K84" i="5"/>
  <c r="Z83" i="5"/>
  <c r="Y83" i="5"/>
  <c r="X83" i="5"/>
  <c r="W83" i="5"/>
  <c r="V83" i="5"/>
  <c r="U83" i="5"/>
  <c r="T83" i="5"/>
  <c r="S83" i="5"/>
  <c r="R83" i="5"/>
  <c r="Q83" i="5"/>
  <c r="P83" i="5"/>
  <c r="O83" i="5"/>
  <c r="N83" i="5"/>
  <c r="M83" i="5"/>
  <c r="J83" i="5"/>
  <c r="I83" i="5"/>
  <c r="H83" i="5"/>
  <c r="G83" i="5"/>
  <c r="F83" i="5"/>
  <c r="E83" i="5"/>
  <c r="D83" i="5"/>
  <c r="C83" i="5"/>
  <c r="B83" i="5"/>
  <c r="K83" i="5" l="1"/>
  <c r="AA83" i="5"/>
  <c r="F318" i="7" l="1"/>
  <c r="F498" i="7"/>
  <c r="F453" i="7"/>
  <c r="F408" i="7"/>
  <c r="F363" i="7"/>
  <c r="E319" i="7"/>
  <c r="D319" i="7"/>
  <c r="F317" i="7"/>
  <c r="F316" i="7"/>
  <c r="F315" i="7"/>
  <c r="F314" i="7"/>
  <c r="F31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319" i="7" l="1"/>
  <c r="J31" i="2" l="1"/>
  <c r="J32" i="2"/>
  <c r="I9" i="10" l="1"/>
  <c r="I6" i="10"/>
  <c r="I10" i="10" s="1"/>
  <c r="G335" i="1" l="1"/>
  <c r="F335" i="1"/>
  <c r="E335" i="1"/>
  <c r="D335" i="1"/>
  <c r="C335" i="1"/>
  <c r="G334" i="1"/>
  <c r="F334" i="1"/>
  <c r="E334" i="1"/>
  <c r="D334" i="1"/>
  <c r="C334" i="1"/>
  <c r="G333" i="1"/>
  <c r="F333" i="1"/>
  <c r="E333" i="1"/>
  <c r="D333" i="1"/>
  <c r="C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335" i="1" l="1"/>
  <c r="H333" i="1"/>
  <c r="H334" i="1"/>
  <c r="N96" i="5"/>
  <c r="O96" i="5"/>
  <c r="P96" i="5"/>
  <c r="Q96" i="5"/>
  <c r="R96" i="5"/>
  <c r="S96" i="5"/>
  <c r="T96" i="5"/>
  <c r="U96" i="5"/>
  <c r="V96" i="5"/>
  <c r="W96" i="5"/>
  <c r="X96" i="5"/>
  <c r="Y96" i="5"/>
  <c r="Z96" i="5"/>
  <c r="AA98" i="5"/>
  <c r="AA99" i="5"/>
  <c r="AA100" i="5"/>
  <c r="AA101" i="5"/>
  <c r="AA102" i="5"/>
  <c r="AA103" i="5"/>
  <c r="AA104" i="5"/>
  <c r="AA105" i="5"/>
  <c r="AA106" i="5"/>
  <c r="AA107" i="5"/>
  <c r="AA108" i="5"/>
  <c r="AA97" i="5"/>
  <c r="M96" i="5"/>
  <c r="K98" i="5"/>
  <c r="K99" i="5"/>
  <c r="K100" i="5"/>
  <c r="K101" i="5"/>
  <c r="K102" i="5"/>
  <c r="K103" i="5"/>
  <c r="K104" i="5"/>
  <c r="K105" i="5"/>
  <c r="K106" i="5"/>
  <c r="K107" i="5"/>
  <c r="K108" i="5"/>
  <c r="K97" i="5"/>
  <c r="D96" i="5"/>
  <c r="E96" i="5"/>
  <c r="F96" i="5"/>
  <c r="G96" i="5"/>
  <c r="H96" i="5"/>
  <c r="I96" i="5"/>
  <c r="B96" i="5"/>
  <c r="AA96" i="5" l="1"/>
  <c r="K96" i="5"/>
  <c r="G134" i="13" l="1"/>
  <c r="G133" i="13"/>
  <c r="G132" i="13"/>
  <c r="G119" i="13"/>
  <c r="G118" i="13"/>
  <c r="G117" i="13"/>
  <c r="G137" i="13"/>
  <c r="G131" i="13"/>
  <c r="G128" i="13"/>
  <c r="G125" i="13"/>
  <c r="G122" i="13"/>
  <c r="C142" i="13"/>
  <c r="D142" i="13"/>
  <c r="E142" i="13"/>
  <c r="F142" i="13"/>
  <c r="C143" i="13"/>
  <c r="D143" i="13"/>
  <c r="E143" i="13"/>
  <c r="F143" i="13"/>
  <c r="D141" i="13"/>
  <c r="E141" i="13"/>
  <c r="F141" i="13"/>
  <c r="C141" i="13"/>
  <c r="G136" i="13"/>
  <c r="G135" i="13"/>
  <c r="G130" i="13"/>
  <c r="G129" i="13"/>
  <c r="G127" i="13"/>
  <c r="G126" i="13"/>
  <c r="G124" i="13"/>
  <c r="G123" i="13"/>
  <c r="G121" i="13"/>
  <c r="G120" i="13"/>
  <c r="G108" i="13"/>
  <c r="G109" i="13"/>
  <c r="G110" i="13"/>
  <c r="G140" i="13"/>
  <c r="G139" i="13"/>
  <c r="G138" i="13"/>
  <c r="G116" i="13"/>
  <c r="G115" i="13"/>
  <c r="G114" i="13"/>
  <c r="G113" i="13"/>
  <c r="G112" i="13"/>
  <c r="G111" i="13"/>
  <c r="G107" i="13"/>
  <c r="G106" i="13"/>
  <c r="G105" i="13"/>
  <c r="G104" i="13"/>
  <c r="G103" i="13"/>
  <c r="G102" i="13"/>
  <c r="G141" i="13" l="1"/>
  <c r="G142" i="13"/>
  <c r="G143" i="13"/>
  <c r="E364" i="7"/>
  <c r="D364" i="7"/>
  <c r="F362" i="7"/>
  <c r="F361" i="7"/>
  <c r="F360" i="7"/>
  <c r="F359" i="7"/>
  <c r="F358" i="7"/>
  <c r="F357" i="7"/>
  <c r="F356" i="7"/>
  <c r="F355" i="7"/>
  <c r="F354" i="7"/>
  <c r="F353" i="7"/>
  <c r="F352" i="7"/>
  <c r="F351" i="7"/>
  <c r="F350" i="7"/>
  <c r="F349" i="7"/>
  <c r="F348" i="7"/>
  <c r="F347" i="7"/>
  <c r="F346" i="7"/>
  <c r="F345" i="7"/>
  <c r="F344" i="7"/>
  <c r="F343" i="7"/>
  <c r="F342" i="7"/>
  <c r="F341" i="7"/>
  <c r="F340" i="7"/>
  <c r="F339" i="7"/>
  <c r="F338" i="7"/>
  <c r="F337" i="7"/>
  <c r="F336" i="7"/>
  <c r="F335" i="7"/>
  <c r="F334" i="7"/>
  <c r="F333" i="7"/>
  <c r="F332" i="7"/>
  <c r="F331" i="7"/>
  <c r="F330" i="7"/>
  <c r="F329" i="7"/>
  <c r="F328" i="7"/>
  <c r="F327" i="7"/>
  <c r="F326" i="7"/>
  <c r="F325" i="7"/>
  <c r="F324" i="7"/>
  <c r="F323" i="7"/>
  <c r="F322" i="7"/>
  <c r="F321" i="7"/>
  <c r="F320" i="7"/>
  <c r="F364" i="7" l="1"/>
  <c r="C6" i="10" l="1"/>
  <c r="D6" i="10"/>
  <c r="E6" i="10"/>
  <c r="F6" i="10"/>
  <c r="G6" i="10"/>
  <c r="H6" i="10"/>
  <c r="B6" i="10"/>
  <c r="H10" i="10" l="1"/>
  <c r="G10" i="10"/>
  <c r="F10" i="10"/>
  <c r="E10" i="10"/>
  <c r="D10" i="10"/>
  <c r="C10" i="10"/>
  <c r="B10" i="10"/>
  <c r="H9" i="10"/>
  <c r="G9" i="10"/>
  <c r="F9" i="10"/>
  <c r="E9" i="10"/>
  <c r="D9" i="10"/>
  <c r="C9" i="10"/>
  <c r="B9" i="10"/>
  <c r="I32" i="2" l="1"/>
  <c r="I31" i="2"/>
  <c r="N109" i="5" l="1"/>
  <c r="O109" i="5"/>
  <c r="P109" i="5"/>
  <c r="Q109" i="5"/>
  <c r="R109" i="5"/>
  <c r="S109" i="5"/>
  <c r="T109" i="5"/>
  <c r="U109" i="5"/>
  <c r="V109" i="5"/>
  <c r="W109" i="5"/>
  <c r="X109" i="5"/>
  <c r="Y109" i="5"/>
  <c r="Z109" i="5"/>
  <c r="M109" i="5"/>
  <c r="D109" i="5"/>
  <c r="E109" i="5"/>
  <c r="F109" i="5"/>
  <c r="G109" i="5"/>
  <c r="H109" i="5"/>
  <c r="I109" i="5"/>
  <c r="B109" i="5"/>
  <c r="K109" i="5" l="1"/>
  <c r="AA109" i="5"/>
  <c r="G383" i="1" l="1"/>
  <c r="F383" i="1"/>
  <c r="E383" i="1"/>
  <c r="D383" i="1"/>
  <c r="C383" i="1"/>
  <c r="G382" i="1"/>
  <c r="F382" i="1"/>
  <c r="E382" i="1"/>
  <c r="D382" i="1"/>
  <c r="C382" i="1"/>
  <c r="G381" i="1"/>
  <c r="F381" i="1"/>
  <c r="E381" i="1"/>
  <c r="D381" i="1"/>
  <c r="C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82" i="1" l="1"/>
  <c r="H383" i="1"/>
  <c r="H381" i="1"/>
  <c r="D187" i="5" l="1"/>
  <c r="E187" i="5"/>
  <c r="F187" i="5"/>
  <c r="G187" i="5"/>
  <c r="H187" i="5"/>
  <c r="I187" i="5"/>
  <c r="K187" i="5"/>
  <c r="B187" i="5"/>
  <c r="D174" i="5"/>
  <c r="E174" i="5"/>
  <c r="F174" i="5"/>
  <c r="G174" i="5"/>
  <c r="H174" i="5"/>
  <c r="I174" i="5"/>
  <c r="K174" i="5"/>
  <c r="B174" i="5"/>
  <c r="D161" i="5"/>
  <c r="E161" i="5"/>
  <c r="F161" i="5"/>
  <c r="G161" i="5"/>
  <c r="H161" i="5"/>
  <c r="I161" i="5"/>
  <c r="K161" i="5"/>
  <c r="B161" i="5"/>
  <c r="D148" i="5"/>
  <c r="E148" i="5"/>
  <c r="F148" i="5"/>
  <c r="G148" i="5"/>
  <c r="H148" i="5"/>
  <c r="I148" i="5"/>
  <c r="K148" i="5"/>
  <c r="B148" i="5"/>
  <c r="D135" i="5"/>
  <c r="E135" i="5"/>
  <c r="F135" i="5"/>
  <c r="G135" i="5"/>
  <c r="H135" i="5"/>
  <c r="I135" i="5"/>
  <c r="K135" i="5"/>
  <c r="B135" i="5"/>
  <c r="D122" i="5"/>
  <c r="E122" i="5"/>
  <c r="F122" i="5"/>
  <c r="G122" i="5"/>
  <c r="H122" i="5"/>
  <c r="I122" i="5"/>
  <c r="K122" i="5"/>
  <c r="B122" i="5"/>
  <c r="AA189" i="5" l="1"/>
  <c r="AA190" i="5"/>
  <c r="AA191" i="5"/>
  <c r="AA192" i="5"/>
  <c r="AA193" i="5"/>
  <c r="AA194" i="5"/>
  <c r="AA195" i="5"/>
  <c r="AA196" i="5"/>
  <c r="AA197" i="5"/>
  <c r="AA198" i="5"/>
  <c r="AA199" i="5"/>
  <c r="AA188" i="5"/>
  <c r="N187" i="5"/>
  <c r="O187" i="5"/>
  <c r="P187" i="5"/>
  <c r="Q187" i="5"/>
  <c r="R187" i="5"/>
  <c r="S187" i="5"/>
  <c r="T187" i="5"/>
  <c r="U187" i="5"/>
  <c r="V187" i="5"/>
  <c r="W187" i="5"/>
  <c r="X187" i="5"/>
  <c r="Y187" i="5"/>
  <c r="Z187" i="5"/>
  <c r="M187" i="5"/>
  <c r="AA176" i="5"/>
  <c r="AA177" i="5"/>
  <c r="AA178" i="5"/>
  <c r="AA179" i="5"/>
  <c r="AA180" i="5"/>
  <c r="AA181" i="5"/>
  <c r="AA182" i="5"/>
  <c r="AA183" i="5"/>
  <c r="AA184" i="5"/>
  <c r="AA185" i="5"/>
  <c r="AA186" i="5"/>
  <c r="AA175" i="5"/>
  <c r="N174" i="5"/>
  <c r="O174" i="5"/>
  <c r="P174" i="5"/>
  <c r="Q174" i="5"/>
  <c r="R174" i="5"/>
  <c r="S174" i="5"/>
  <c r="T174" i="5"/>
  <c r="U174" i="5"/>
  <c r="V174" i="5"/>
  <c r="W174" i="5"/>
  <c r="X174" i="5"/>
  <c r="Y174" i="5"/>
  <c r="Z174" i="5"/>
  <c r="M174" i="5"/>
  <c r="AA163" i="5"/>
  <c r="AA164" i="5"/>
  <c r="AA165" i="5"/>
  <c r="AA166" i="5"/>
  <c r="AA167" i="5"/>
  <c r="AA168" i="5"/>
  <c r="AA169" i="5"/>
  <c r="AA170" i="5"/>
  <c r="AA171" i="5"/>
  <c r="AA172" i="5"/>
  <c r="AA173" i="5"/>
  <c r="AA162" i="5"/>
  <c r="N161" i="5"/>
  <c r="O161" i="5"/>
  <c r="P161" i="5"/>
  <c r="Q161" i="5"/>
  <c r="R161" i="5"/>
  <c r="S161" i="5"/>
  <c r="T161" i="5"/>
  <c r="U161" i="5"/>
  <c r="V161" i="5"/>
  <c r="W161" i="5"/>
  <c r="X161" i="5"/>
  <c r="Y161" i="5"/>
  <c r="Z161" i="5"/>
  <c r="M161" i="5"/>
  <c r="AA150" i="5"/>
  <c r="AA151" i="5"/>
  <c r="AA152" i="5"/>
  <c r="AA153" i="5"/>
  <c r="AA154" i="5"/>
  <c r="AA155" i="5"/>
  <c r="AA156" i="5"/>
  <c r="AA157" i="5"/>
  <c r="AA158" i="5"/>
  <c r="AA159" i="5"/>
  <c r="AA160" i="5"/>
  <c r="AA149" i="5"/>
  <c r="N148" i="5"/>
  <c r="O148" i="5"/>
  <c r="P148" i="5"/>
  <c r="Q148" i="5"/>
  <c r="R148" i="5"/>
  <c r="S148" i="5"/>
  <c r="T148" i="5"/>
  <c r="U148" i="5"/>
  <c r="V148" i="5"/>
  <c r="W148" i="5"/>
  <c r="X148" i="5"/>
  <c r="Y148" i="5"/>
  <c r="Z148" i="5"/>
  <c r="M148" i="5"/>
  <c r="AA137" i="5"/>
  <c r="AA138" i="5"/>
  <c r="AA139" i="5"/>
  <c r="AA140" i="5"/>
  <c r="AA141" i="5"/>
  <c r="AA142" i="5"/>
  <c r="AA143" i="5"/>
  <c r="AA144" i="5"/>
  <c r="AA145" i="5"/>
  <c r="AA146" i="5"/>
  <c r="AA147" i="5"/>
  <c r="AA136" i="5"/>
  <c r="N135" i="5"/>
  <c r="O135" i="5"/>
  <c r="P135" i="5"/>
  <c r="Q135" i="5"/>
  <c r="R135" i="5"/>
  <c r="S135" i="5"/>
  <c r="T135" i="5"/>
  <c r="U135" i="5"/>
  <c r="V135" i="5"/>
  <c r="W135" i="5"/>
  <c r="X135" i="5"/>
  <c r="Y135" i="5"/>
  <c r="Z135" i="5"/>
  <c r="M135" i="5"/>
  <c r="AA124" i="5"/>
  <c r="AA125" i="5"/>
  <c r="AA126" i="5"/>
  <c r="AA127" i="5"/>
  <c r="AA128" i="5"/>
  <c r="AA129" i="5"/>
  <c r="AA130" i="5"/>
  <c r="AA131" i="5"/>
  <c r="AA132" i="5"/>
  <c r="AA133" i="5"/>
  <c r="AA134" i="5"/>
  <c r="AA123" i="5"/>
  <c r="N122" i="5"/>
  <c r="O122" i="5"/>
  <c r="P122" i="5"/>
  <c r="Q122" i="5"/>
  <c r="R122" i="5"/>
  <c r="S122" i="5"/>
  <c r="T122" i="5"/>
  <c r="U122" i="5"/>
  <c r="V122" i="5"/>
  <c r="W122" i="5"/>
  <c r="X122" i="5"/>
  <c r="Y122" i="5"/>
  <c r="Z122" i="5"/>
  <c r="M122" i="5"/>
  <c r="AA161" i="5" l="1"/>
  <c r="AA148" i="5"/>
  <c r="AA135" i="5"/>
  <c r="AA174" i="5"/>
  <c r="AA187" i="5"/>
  <c r="AA122" i="5"/>
  <c r="E409" i="7" l="1"/>
  <c r="D409" i="7"/>
  <c r="E454" i="7"/>
  <c r="D454" i="7"/>
  <c r="E499" i="7"/>
  <c r="D499" i="7"/>
  <c r="F391" i="7" l="1"/>
  <c r="F392" i="7"/>
  <c r="F393" i="7"/>
  <c r="F394" i="7"/>
  <c r="F395" i="7"/>
  <c r="F396" i="7"/>
  <c r="F397" i="7"/>
  <c r="F398" i="7"/>
  <c r="F399" i="7"/>
  <c r="F400" i="7"/>
  <c r="F401" i="7"/>
  <c r="F402" i="7"/>
  <c r="F366" i="7"/>
  <c r="F367" i="7"/>
  <c r="F368" i="7"/>
  <c r="F369" i="7"/>
  <c r="F370" i="7"/>
  <c r="F371" i="7"/>
  <c r="F372" i="7"/>
  <c r="F373" i="7"/>
  <c r="F374" i="7"/>
  <c r="F375" i="7"/>
  <c r="F376" i="7"/>
  <c r="F377" i="7"/>
  <c r="F378" i="7"/>
  <c r="F379" i="7"/>
  <c r="F380" i="7"/>
  <c r="F381" i="7"/>
  <c r="F382" i="7"/>
  <c r="F383" i="7"/>
  <c r="F384" i="7"/>
  <c r="F385" i="7"/>
  <c r="F386" i="7"/>
  <c r="F387" i="7"/>
  <c r="F436" i="7"/>
  <c r="F437" i="7"/>
  <c r="F438" i="7"/>
  <c r="F439" i="7"/>
  <c r="F440" i="7"/>
  <c r="F441" i="7"/>
  <c r="F442" i="7"/>
  <c r="F443" i="7"/>
  <c r="F444" i="7"/>
  <c r="F445" i="7"/>
  <c r="F446" i="7"/>
  <c r="F447" i="7"/>
  <c r="F434" i="7"/>
  <c r="F411" i="7"/>
  <c r="F412" i="7"/>
  <c r="F413" i="7"/>
  <c r="F414" i="7"/>
  <c r="F415" i="7"/>
  <c r="F416" i="7"/>
  <c r="F417" i="7"/>
  <c r="F418" i="7"/>
  <c r="F419" i="7"/>
  <c r="F420" i="7"/>
  <c r="F421" i="7"/>
  <c r="F422" i="7"/>
  <c r="F423" i="7"/>
  <c r="F424" i="7"/>
  <c r="F425" i="7"/>
  <c r="F426" i="7"/>
  <c r="F427" i="7"/>
  <c r="F428" i="7"/>
  <c r="F429" i="7"/>
  <c r="F430" i="7"/>
  <c r="F431" i="7"/>
  <c r="F432" i="7"/>
  <c r="F433" i="7"/>
  <c r="F410" i="7"/>
  <c r="F487" i="7"/>
  <c r="F488" i="7"/>
  <c r="F489" i="7"/>
  <c r="F490" i="7"/>
  <c r="F491" i="7"/>
  <c r="F492" i="7"/>
  <c r="F493" i="7"/>
  <c r="F494" i="7"/>
  <c r="F495" i="7"/>
  <c r="F496" i="7"/>
  <c r="F497" i="7"/>
  <c r="F456" i="7"/>
  <c r="F457" i="7"/>
  <c r="F458" i="7"/>
  <c r="F459" i="7"/>
  <c r="F460" i="7"/>
  <c r="F461" i="7"/>
  <c r="F462" i="7"/>
  <c r="F463" i="7"/>
  <c r="F464" i="7"/>
  <c r="F465" i="7"/>
  <c r="F466" i="7"/>
  <c r="F467" i="7"/>
  <c r="F468" i="7"/>
  <c r="F469" i="7"/>
  <c r="F470" i="7"/>
  <c r="F471" i="7"/>
  <c r="F472" i="7"/>
  <c r="F473" i="7"/>
  <c r="F474" i="7"/>
  <c r="F475" i="7"/>
  <c r="F476" i="7"/>
  <c r="F477" i="7"/>
  <c r="F478" i="7"/>
  <c r="F479" i="7"/>
  <c r="F455" i="7"/>
  <c r="F407" i="7"/>
  <c r="F406" i="7"/>
  <c r="F405" i="7"/>
  <c r="F404" i="7"/>
  <c r="F403" i="7"/>
  <c r="F390" i="7"/>
  <c r="F389" i="7"/>
  <c r="F388" i="7"/>
  <c r="F365" i="7"/>
  <c r="F452" i="7"/>
  <c r="F451" i="7"/>
  <c r="F450" i="7"/>
  <c r="F449" i="7"/>
  <c r="F448" i="7"/>
  <c r="F435" i="7"/>
  <c r="F486" i="7"/>
  <c r="F485" i="7"/>
  <c r="F484" i="7"/>
  <c r="F483" i="7"/>
  <c r="F482" i="7"/>
  <c r="F481" i="7"/>
  <c r="F480" i="7"/>
  <c r="F409" i="7" l="1"/>
  <c r="F499" i="7"/>
  <c r="F454" i="7"/>
  <c r="F31" i="2"/>
  <c r="D31" i="2" l="1"/>
  <c r="E31" i="2"/>
  <c r="G31" i="2"/>
  <c r="H31" i="2"/>
  <c r="D32" i="2"/>
  <c r="E32" i="2"/>
  <c r="F32" i="2"/>
  <c r="G32" i="2"/>
  <c r="H32" i="2"/>
  <c r="C32" i="2"/>
  <c r="C31" i="2"/>
  <c r="C670" i="1" l="1"/>
  <c r="D670" i="1"/>
  <c r="E670" i="1"/>
  <c r="F670" i="1"/>
  <c r="G670" i="1"/>
  <c r="C671" i="1"/>
  <c r="D671" i="1"/>
  <c r="E671" i="1"/>
  <c r="F671" i="1"/>
  <c r="G671" i="1"/>
  <c r="D669" i="1"/>
  <c r="E669" i="1"/>
  <c r="F669" i="1"/>
  <c r="G669" i="1"/>
  <c r="C669" i="1"/>
  <c r="H667" i="1"/>
  <c r="H668" i="1"/>
  <c r="H666" i="1"/>
  <c r="H664" i="1"/>
  <c r="H665" i="1"/>
  <c r="H663" i="1"/>
  <c r="H652" i="1"/>
  <c r="H653" i="1"/>
  <c r="H651" i="1"/>
  <c r="C622" i="1"/>
  <c r="D622" i="1"/>
  <c r="E622" i="1"/>
  <c r="F622" i="1"/>
  <c r="G622" i="1"/>
  <c r="C623" i="1"/>
  <c r="D623" i="1"/>
  <c r="E623" i="1"/>
  <c r="F623" i="1"/>
  <c r="G623" i="1"/>
  <c r="D621" i="1"/>
  <c r="E621" i="1"/>
  <c r="F621" i="1"/>
  <c r="G621" i="1"/>
  <c r="C621" i="1"/>
  <c r="H619" i="1"/>
  <c r="H620" i="1"/>
  <c r="H618" i="1"/>
  <c r="H616" i="1"/>
  <c r="H617" i="1"/>
  <c r="H615" i="1"/>
  <c r="H601" i="1"/>
  <c r="H602" i="1"/>
  <c r="H600" i="1"/>
  <c r="H604" i="1"/>
  <c r="H605" i="1"/>
  <c r="H603" i="1"/>
  <c r="H582" i="1"/>
  <c r="H583" i="1"/>
  <c r="H584" i="1"/>
  <c r="C526" i="1"/>
  <c r="D526" i="1"/>
  <c r="E526" i="1"/>
  <c r="F526" i="1"/>
  <c r="G526" i="1"/>
  <c r="C527" i="1"/>
  <c r="D527" i="1"/>
  <c r="E527" i="1"/>
  <c r="F527" i="1"/>
  <c r="G527" i="1"/>
  <c r="D525" i="1"/>
  <c r="E525" i="1"/>
  <c r="F525" i="1"/>
  <c r="G525" i="1"/>
  <c r="C525" i="1"/>
  <c r="C478" i="1"/>
  <c r="D478" i="1"/>
  <c r="E478" i="1"/>
  <c r="F478" i="1"/>
  <c r="G478" i="1"/>
  <c r="C479" i="1"/>
  <c r="D479" i="1"/>
  <c r="E479" i="1"/>
  <c r="F479" i="1"/>
  <c r="G479" i="1"/>
  <c r="D477" i="1"/>
  <c r="E477" i="1"/>
  <c r="F477" i="1"/>
  <c r="G477" i="1"/>
  <c r="C477" i="1"/>
  <c r="C574" i="1"/>
  <c r="D574" i="1"/>
  <c r="E574" i="1"/>
  <c r="F574" i="1"/>
  <c r="G574" i="1"/>
  <c r="C575" i="1"/>
  <c r="D575" i="1"/>
  <c r="E575" i="1"/>
  <c r="F575" i="1"/>
  <c r="G575" i="1"/>
  <c r="D573" i="1"/>
  <c r="E573" i="1"/>
  <c r="F573" i="1"/>
  <c r="G573" i="1"/>
  <c r="C573" i="1"/>
  <c r="H571" i="1"/>
  <c r="H572" i="1"/>
  <c r="H570" i="1"/>
  <c r="H568" i="1"/>
  <c r="H569" i="1"/>
  <c r="H567" i="1"/>
  <c r="H556" i="1"/>
  <c r="H557" i="1"/>
  <c r="H555" i="1"/>
  <c r="H524" i="1"/>
  <c r="H523" i="1"/>
  <c r="H522" i="1"/>
  <c r="H521" i="1"/>
  <c r="H520" i="1"/>
  <c r="H519" i="1"/>
  <c r="H518" i="1"/>
  <c r="H517" i="1"/>
  <c r="H516" i="1"/>
  <c r="H515" i="1"/>
  <c r="H514" i="1"/>
  <c r="H513" i="1"/>
  <c r="H512" i="1"/>
  <c r="H511" i="1"/>
  <c r="H510" i="1"/>
  <c r="H509" i="1"/>
  <c r="H508" i="1"/>
  <c r="H507" i="1"/>
  <c r="H506" i="1"/>
  <c r="H505" i="1"/>
  <c r="H504" i="1"/>
  <c r="H503" i="1"/>
  <c r="H502" i="1"/>
  <c r="H501" i="1"/>
  <c r="H490" i="1"/>
  <c r="H491" i="1"/>
  <c r="H489" i="1"/>
  <c r="H621" i="1" l="1"/>
  <c r="H623" i="1"/>
  <c r="H622" i="1"/>
  <c r="H476" i="1"/>
  <c r="H475" i="1"/>
  <c r="H474" i="1"/>
  <c r="H473" i="1"/>
  <c r="H472" i="1"/>
  <c r="H471" i="1"/>
  <c r="H470" i="1"/>
  <c r="H469" i="1"/>
  <c r="H468" i="1"/>
  <c r="H467" i="1"/>
  <c r="H466" i="1"/>
  <c r="H465" i="1"/>
  <c r="H464" i="1"/>
  <c r="H463" i="1"/>
  <c r="H462" i="1"/>
  <c r="H461" i="1"/>
  <c r="H460" i="1"/>
  <c r="H459" i="1"/>
  <c r="H458" i="1"/>
  <c r="H457" i="1"/>
  <c r="H456" i="1"/>
  <c r="H455" i="1"/>
  <c r="H454" i="1"/>
  <c r="H453" i="1"/>
  <c r="C430" i="1"/>
  <c r="D430" i="1"/>
  <c r="E430" i="1"/>
  <c r="F430" i="1"/>
  <c r="G430" i="1"/>
  <c r="C431" i="1"/>
  <c r="D431" i="1"/>
  <c r="E431" i="1"/>
  <c r="F431" i="1"/>
  <c r="G431" i="1"/>
  <c r="D429" i="1"/>
  <c r="E429" i="1"/>
  <c r="F429" i="1"/>
  <c r="G429" i="1"/>
  <c r="C429" i="1"/>
  <c r="H428" i="1"/>
  <c r="H427" i="1"/>
  <c r="H426" i="1"/>
  <c r="H425" i="1"/>
  <c r="H424" i="1"/>
  <c r="H423" i="1"/>
  <c r="H422" i="1"/>
  <c r="H421" i="1"/>
  <c r="H420" i="1"/>
  <c r="H419" i="1"/>
  <c r="H418" i="1"/>
  <c r="H417" i="1"/>
  <c r="H416" i="1"/>
  <c r="H415" i="1"/>
  <c r="H414" i="1"/>
  <c r="H413" i="1"/>
  <c r="H412" i="1"/>
  <c r="H411" i="1"/>
  <c r="H410" i="1"/>
  <c r="H409" i="1"/>
  <c r="H408" i="1"/>
  <c r="H407" i="1"/>
  <c r="H406" i="1"/>
  <c r="H405" i="1"/>
  <c r="H500" i="1" l="1"/>
  <c r="H499" i="1"/>
  <c r="H498" i="1"/>
  <c r="H451" i="1"/>
  <c r="H452" i="1"/>
  <c r="H450" i="1"/>
  <c r="H404" i="1"/>
  <c r="H403" i="1"/>
  <c r="H402" i="1"/>
  <c r="H497" i="1" l="1"/>
  <c r="H496" i="1"/>
  <c r="H495" i="1"/>
  <c r="H448" i="1"/>
  <c r="H449" i="1"/>
  <c r="H447" i="1"/>
  <c r="H401" i="1"/>
  <c r="H400" i="1"/>
  <c r="H399" i="1"/>
  <c r="H631" i="1" l="1"/>
  <c r="H670" i="1" s="1"/>
  <c r="H632" i="1"/>
  <c r="H671" i="1" s="1"/>
  <c r="H630" i="1"/>
  <c r="H669" i="1" s="1"/>
  <c r="H535" i="1"/>
  <c r="H574" i="1" s="1"/>
  <c r="H536" i="1"/>
  <c r="H575" i="1" s="1"/>
  <c r="H534" i="1"/>
  <c r="H573" i="1" s="1"/>
  <c r="H487" i="1"/>
  <c r="H488" i="1"/>
  <c r="H492" i="1"/>
  <c r="H493" i="1"/>
  <c r="H494" i="1"/>
  <c r="H486" i="1"/>
  <c r="H439" i="1"/>
  <c r="H440" i="1"/>
  <c r="H441" i="1"/>
  <c r="H442" i="1"/>
  <c r="H443" i="1"/>
  <c r="H444" i="1"/>
  <c r="H445" i="1"/>
  <c r="H446" i="1"/>
  <c r="H438" i="1"/>
  <c r="H391" i="1"/>
  <c r="H392" i="1"/>
  <c r="H393" i="1"/>
  <c r="H394" i="1"/>
  <c r="H395" i="1"/>
  <c r="H396" i="1"/>
  <c r="H397" i="1"/>
  <c r="H398" i="1"/>
  <c r="H390" i="1"/>
  <c r="H526" i="1" l="1"/>
  <c r="H477" i="1"/>
  <c r="H478" i="1"/>
  <c r="H525" i="1"/>
  <c r="H527" i="1"/>
  <c r="H431" i="1"/>
  <c r="H429" i="1"/>
  <c r="H430" i="1"/>
  <c r="H479" i="1"/>
</calcChain>
</file>

<file path=xl/sharedStrings.xml><?xml version="1.0" encoding="utf-8"?>
<sst xmlns="http://schemas.openxmlformats.org/spreadsheetml/2006/main" count="3179" uniqueCount="224">
  <si>
    <t>1*</t>
  </si>
  <si>
    <t xml:space="preserve"> </t>
  </si>
  <si>
    <t>Total</t>
  </si>
  <si>
    <t>Andros</t>
  </si>
  <si>
    <t>Thira</t>
  </si>
  <si>
    <t>Kalymnos</t>
  </si>
  <si>
    <t>Karpathos</t>
  </si>
  <si>
    <t>Milos</t>
  </si>
  <si>
    <t>Naxos</t>
  </si>
  <si>
    <t>Paros</t>
  </si>
  <si>
    <t>Rhodes</t>
  </si>
  <si>
    <t>Syros</t>
  </si>
  <si>
    <t>Tinos</t>
  </si>
  <si>
    <t>Units</t>
  </si>
  <si>
    <t>Rooms</t>
  </si>
  <si>
    <t>Guest beds</t>
  </si>
  <si>
    <t>Museums</t>
  </si>
  <si>
    <t>Kea - Kythnos</t>
  </si>
  <si>
    <t>Cyclades</t>
  </si>
  <si>
    <t>Foreign overnights</t>
  </si>
  <si>
    <t xml:space="preserve">Domestic overnights </t>
  </si>
  <si>
    <t>Occupancy</t>
  </si>
  <si>
    <t>TOTAL</t>
  </si>
  <si>
    <t xml:space="preserve">PASSENGERS WITH P/S - C/S </t>
  </si>
  <si>
    <t>YEAR</t>
  </si>
  <si>
    <t>Port</t>
  </si>
  <si>
    <t>Dodecanese</t>
  </si>
  <si>
    <t>Aegiali Amorgos</t>
  </si>
  <si>
    <t>Katapola Amorgos</t>
  </si>
  <si>
    <t>Anafi</t>
  </si>
  <si>
    <t>Antiparos</t>
  </si>
  <si>
    <t>Gavrio Andros</t>
  </si>
  <si>
    <t>Donoussa</t>
  </si>
  <si>
    <t>Iraklia</t>
  </si>
  <si>
    <t>Thirasia</t>
  </si>
  <si>
    <t>Ios</t>
  </si>
  <si>
    <t>Kea</t>
  </si>
  <si>
    <t>Kimolos</t>
  </si>
  <si>
    <t>Koufonissi</t>
  </si>
  <si>
    <t>Kythnos</t>
  </si>
  <si>
    <t>Adamas Milos</t>
  </si>
  <si>
    <t>Serifos</t>
  </si>
  <si>
    <t>Sikinos</t>
  </si>
  <si>
    <t>Sifnos</t>
  </si>
  <si>
    <t>Schinoussa</t>
  </si>
  <si>
    <t>Folegandros</t>
  </si>
  <si>
    <t>Agathonisi</t>
  </si>
  <si>
    <t>Arki</t>
  </si>
  <si>
    <t>Astypalaia</t>
  </si>
  <si>
    <t>Diafani Karpathos</t>
  </si>
  <si>
    <t>Kassos</t>
  </si>
  <si>
    <t>Kos</t>
  </si>
  <si>
    <t>Lakki Leros</t>
  </si>
  <si>
    <t>Lipsi</t>
  </si>
  <si>
    <t>Kastelorizo</t>
  </si>
  <si>
    <t>Patmos</t>
  </si>
  <si>
    <t>Panormitis Symi</t>
  </si>
  <si>
    <t>Symi</t>
  </si>
  <si>
    <t>Tilos</t>
  </si>
  <si>
    <t>Chalki</t>
  </si>
  <si>
    <t>January</t>
  </si>
  <si>
    <t>February</t>
  </si>
  <si>
    <t>March</t>
  </si>
  <si>
    <t>April</t>
  </si>
  <si>
    <t>May</t>
  </si>
  <si>
    <t>June</t>
  </si>
  <si>
    <t>July</t>
  </si>
  <si>
    <t>August</t>
  </si>
  <si>
    <t xml:space="preserve">September </t>
  </si>
  <si>
    <t>Οctober</t>
  </si>
  <si>
    <t>Νovember</t>
  </si>
  <si>
    <t>December</t>
  </si>
  <si>
    <t xml:space="preserve">Kos </t>
  </si>
  <si>
    <t>Santorini</t>
  </si>
  <si>
    <t>Kardamena Kos</t>
  </si>
  <si>
    <t>Domestic overnights</t>
  </si>
  <si>
    <t>South Aegean Occupancy</t>
  </si>
  <si>
    <t>5*</t>
  </si>
  <si>
    <t>4*</t>
  </si>
  <si>
    <t>3*</t>
  </si>
  <si>
    <t>2*</t>
  </si>
  <si>
    <t>PASSENGERS DISEMBARKED</t>
  </si>
  <si>
    <t>PASSENGERS EMBARKED</t>
  </si>
  <si>
    <t>International air arrivals</t>
  </si>
  <si>
    <t>Domestic air arrivals</t>
  </si>
  <si>
    <t>Kalymnou</t>
  </si>
  <si>
    <t>Kasou</t>
  </si>
  <si>
    <t xml:space="preserve">Kastelorizo </t>
  </si>
  <si>
    <t>Leros</t>
  </si>
  <si>
    <t>Countries of origin</t>
  </si>
  <si>
    <t>Visits (in th.)</t>
  </si>
  <si>
    <t>USA</t>
  </si>
  <si>
    <t>France</t>
  </si>
  <si>
    <t>UK</t>
  </si>
  <si>
    <t>Germany</t>
  </si>
  <si>
    <t>Others</t>
  </si>
  <si>
    <t>as a percentage of the total</t>
  </si>
  <si>
    <t>Key figures of incoming tourism in South Aegean Region 2016</t>
  </si>
  <si>
    <t>Italy</t>
  </si>
  <si>
    <t>Poland</t>
  </si>
  <si>
    <t>Netherlands</t>
  </si>
  <si>
    <t>Russia</t>
  </si>
  <si>
    <t>4Κ</t>
  </si>
  <si>
    <t>3Κ</t>
  </si>
  <si>
    <t>2Κ</t>
  </si>
  <si>
    <t>1Κ</t>
  </si>
  <si>
    <t>Receipts          (in mil. €)</t>
  </si>
  <si>
    <t>Mykonos</t>
  </si>
  <si>
    <t xml:space="preserve">Foreign arrivals </t>
  </si>
  <si>
    <t xml:space="preserve">Domestic arrivals </t>
  </si>
  <si>
    <t>Foreign arrivals</t>
  </si>
  <si>
    <t>Domestic arrivals</t>
  </si>
  <si>
    <t>Key figures of incoming tourism in South Aegean Region 2017</t>
  </si>
  <si>
    <t>Overnights           (in th.)</t>
  </si>
  <si>
    <t xml:space="preserve">Key Figures of South Aegean Region </t>
  </si>
  <si>
    <t>South Aegean</t>
  </si>
  <si>
    <t>Other sectors</t>
  </si>
  <si>
    <t>Total employment</t>
  </si>
  <si>
    <t>Total Greece</t>
  </si>
  <si>
    <t>Employment in the other sectors as a percentage of the total employment in the Region</t>
  </si>
  <si>
    <t xml:space="preserve">SOUTH AEGEAN REGION </t>
  </si>
  <si>
    <t>Hotel capacity 2017</t>
  </si>
  <si>
    <t>Hotel capacity 2010</t>
  </si>
  <si>
    <t>Hotel capacity 2011</t>
  </si>
  <si>
    <t>Hotel capacity 2012</t>
  </si>
  <si>
    <t>Hotel capacity 2013</t>
  </si>
  <si>
    <t>Hotel capacity 2014</t>
  </si>
  <si>
    <t>Hotel capacity 2015</t>
  </si>
  <si>
    <t>Hotel capacity 2016</t>
  </si>
  <si>
    <t>ROOMS FOR RENT 2017</t>
  </si>
  <si>
    <t>Cruise ships</t>
  </si>
  <si>
    <t>Passengers</t>
  </si>
  <si>
    <t>ROOMS FOR RENT 2018</t>
  </si>
  <si>
    <t>Hotel capacity 2018</t>
  </si>
  <si>
    <t>Key figures of incoming tourism in South Aegean Region 2018</t>
  </si>
  <si>
    <t>ROOMS FOR RENT 2019</t>
  </si>
  <si>
    <t>Hotel capacity 2019</t>
  </si>
  <si>
    <t>Accommodation and catering services</t>
  </si>
  <si>
    <t xml:space="preserve">Employment in Services as a percentage of total employment in the Region </t>
  </si>
  <si>
    <t>Key figures of incoming tourism in South Aegean Region 2019</t>
  </si>
  <si>
    <t>Hotel capacity 2020</t>
  </si>
  <si>
    <t>Key figures of incoming tourism in South Aegean Region 2020</t>
  </si>
  <si>
    <t>Archaeloogical sites</t>
  </si>
  <si>
    <t>Average Expenditure per Journey      (in  €)</t>
  </si>
  <si>
    <t>Average Expenditure per Overnight Stay      (in €)</t>
  </si>
  <si>
    <t>Average Duration of Stay (in overnights)</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</si>
  <si>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</si>
  <si>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Nisyros</t>
  </si>
  <si>
    <t>Regional Unit</t>
  </si>
  <si>
    <t>Region</t>
  </si>
  <si>
    <t>Source: Greek Port Association - Processing INSETE Intelligence</t>
  </si>
  <si>
    <t xml:space="preserve">Total </t>
  </si>
  <si>
    <t>Astypalea</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</si>
  <si>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</si>
  <si>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</si>
  <si>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</si>
  <si>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</si>
  <si>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</si>
  <si>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</si>
  <si>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HCAA, AIA, Processing INSETE Intelligence</t>
  </si>
  <si>
    <t>Source: ELSTAT - Processing INSETE Intelligence</t>
  </si>
  <si>
    <t xml:space="preserve">Total Region </t>
  </si>
  <si>
    <t>Hotel capacity 2021</t>
  </si>
  <si>
    <t>Key figures of incoming tourism in South Aegean Region 2021</t>
  </si>
  <si>
    <t>Πάρου</t>
  </si>
  <si>
    <t>Θήρας</t>
  </si>
  <si>
    <t>Νάξου</t>
  </si>
  <si>
    <t>Μήλου</t>
  </si>
  <si>
    <t>Μυκόνου</t>
  </si>
  <si>
    <t>Τήνου</t>
  </si>
  <si>
    <t>Σύρου</t>
  </si>
  <si>
    <t>Κέας - Κύθνου</t>
  </si>
  <si>
    <t>Άνδρου</t>
  </si>
  <si>
    <t>Ρόδου</t>
  </si>
  <si>
    <t>Καλύμνου</t>
  </si>
  <si>
    <t>Κω</t>
  </si>
  <si>
    <t>Καρπάθου</t>
  </si>
  <si>
    <t>Source: ELSTAT - Processinfg INSETE Intelliegence</t>
  </si>
  <si>
    <t>Hotel capacity 2022</t>
  </si>
  <si>
    <t>Key figures of incoming tourism in South Aegean Region 2022</t>
  </si>
  <si>
    <t>(:)</t>
  </si>
  <si>
    <t>-</t>
  </si>
  <si>
    <t>Kasos</t>
  </si>
  <si>
    <t>Key figures of incoming tourism in South Aegean Region 2023</t>
  </si>
  <si>
    <t>Hotel capacity 2023</t>
  </si>
  <si>
    <t>DODECANESE: arrivals, overnights and occupancy in hotel establishments, 2010-2023</t>
  </si>
  <si>
    <t>DODECANESE: arrivals and overnight stays in rooms for rent, 2020-2023</t>
  </si>
  <si>
    <t>SOUTH AEGEAN REGION: Admissions to Museums / Archaelogical sites, 2010-2022</t>
  </si>
  <si>
    <t>Cruise ship traffic in Dodecanese, 2013-2022</t>
  </si>
  <si>
    <t>DOMESTIC TRAFFIC IN PORTS, 2013-2022</t>
  </si>
  <si>
    <t>CYCLADES: arrivals and overnight stays in rooms for rent, 2020-2022</t>
  </si>
  <si>
    <t>CYCLADES: arrivals, overnights and occupancy in hotel establishments, 2010-2022</t>
  </si>
  <si>
    <t>Employment in South Aegean Region (in thous.), 2010-2022</t>
  </si>
  <si>
    <t>01</t>
  </si>
  <si>
    <t>02</t>
  </si>
  <si>
    <t>03</t>
  </si>
  <si>
    <t>04</t>
  </si>
  <si>
    <t>05</t>
  </si>
  <si>
    <t>06</t>
  </si>
  <si>
    <t>07</t>
  </si>
  <si>
    <t>08</t>
  </si>
  <si>
    <t>09</t>
  </si>
  <si>
    <t>10</t>
  </si>
  <si>
    <t>11</t>
  </si>
  <si>
    <t>12</t>
  </si>
  <si>
    <t>Kea-Kythnos</t>
  </si>
  <si>
    <r>
      <rPr>
        <b/>
        <sz val="7"/>
        <color rgb="FF002060"/>
        <rFont val="Verdana"/>
        <family val="2"/>
        <charset val="161"/>
      </rPr>
      <t>Source</t>
    </r>
    <r>
      <rPr>
        <sz val="7"/>
        <color rgb="FF002060"/>
        <rFont val="Verdana"/>
        <family val="2"/>
        <charset val="161"/>
      </rPr>
      <t>: Transparent-Processing INSETE Intelligence</t>
    </r>
  </si>
  <si>
    <t>Month</t>
  </si>
  <si>
    <t>Capacity of short-term rental accommodation per month (properties) in Cyclades,        2019-2023</t>
  </si>
  <si>
    <t>Capacity of short-term rental accommodation per month (beds) in Cyclades, 2019-2023</t>
  </si>
  <si>
    <t>Capacity of short-term rental accommodation per month (properties) in Dodecanese,        2019-2023</t>
  </si>
  <si>
    <t>Capacity of short-term rental accommodation per month (beds) in Dodecanese,              2019-2023</t>
  </si>
  <si>
    <t>Capacity of short-term rental accommodation per month (rooms) in Cyclades,        2019-2023</t>
  </si>
  <si>
    <t>Capacity of short-term rental accommodation per month (rooms) in Dodecanese,        2019-2023</t>
  </si>
  <si>
    <t>Cruise ship traffic in Cyclades, 2013-2023</t>
  </si>
  <si>
    <t>Category</t>
  </si>
  <si>
    <t>Overnight stays</t>
  </si>
  <si>
    <t>Average Daily Rate</t>
  </si>
  <si>
    <t>Revenues</t>
  </si>
  <si>
    <t>Overnight stays, Revenues, Average Daily Rate and Occupancy in short term rental accommodation in Cyclades, 2019-2023</t>
  </si>
  <si>
    <t>Overnight stays, Revenues, Average Daily Rate and Occupancy in short term rental accommodation in Dodecanese, 2019-2023</t>
  </si>
  <si>
    <t>* The overnight stays data refer to nights spent in accommodation and not to nights spent by visitors. Also, data refer to travellers for booking of less than 28 overnight stays and include both residents and non-residents. The data refer to accommodations from the Airbnb platform.</t>
  </si>
  <si>
    <t>Data are subject to change</t>
  </si>
  <si>
    <r>
      <rPr>
        <b/>
        <sz val="7"/>
        <color rgb="FF002060"/>
        <rFont val="Verdana"/>
        <family val="2"/>
        <charset val="161"/>
      </rPr>
      <t>Source</t>
    </r>
    <r>
      <rPr>
        <sz val="7"/>
        <color rgb="FF002060"/>
        <rFont val="Verdana"/>
        <family val="2"/>
        <charset val="161"/>
      </rPr>
      <t>: Lighthouse-Processing INSETE Intelligence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</si>
</sst>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27"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i/>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i/>
      <sz val="8"/>
      <color rgb="FF002060"/>
      <name val="Verdana"/>
      <family val="2"/>
      <charset val="161"/>
    </font>
    <font>
      <b/>
      <sz val="14"/>
      <color theme="1"/>
      <name val="Verdana Pro"/>
      <family val="2"/>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4">
    <border>
      <left/>
      <right/>
      <top/>
      <bottom/>
      <diagonal/>
    </border>
    <border>
      <left style="thin">
        <color theme="4"/>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medium">
        <color theme="4"/>
      </bottom>
      <diagonal/>
    </border>
    <border>
      <left style="thin">
        <color theme="4"/>
      </left>
      <right style="thin">
        <color theme="4"/>
      </right>
      <top style="medium">
        <color theme="4"/>
      </top>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style="thin">
        <color rgb="FF000000"/>
      </left>
      <right style="thin">
        <color rgb="FF000000"/>
      </right>
      <top style="thin">
        <color indexed="64"/>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theme="4"/>
      </left>
      <right/>
      <top/>
      <bottom style="medium">
        <color theme="4"/>
      </bottom>
      <diagonal/>
    </border>
    <border>
      <left style="thin">
        <color theme="4"/>
      </left>
      <right style="thin">
        <color theme="4"/>
      </right>
      <top style="medium">
        <color theme="4"/>
      </top>
      <bottom style="medium">
        <color theme="4"/>
      </bottom>
      <diagonal/>
    </border>
    <border>
      <left/>
      <right style="thin">
        <color theme="4"/>
      </right>
      <top style="medium">
        <color theme="4"/>
      </top>
      <bottom style="medium">
        <color theme="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right style="thin">
        <color theme="4" tint="0.39997558519241921"/>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0" fontId="5" fillId="6" borderId="0" applyNumberFormat="0" applyBorder="0" applyAlignment="0" applyProtection="0"/>
    <xf numFmtId="0" fontId="6" fillId="0" borderId="0"/>
  </cellStyleXfs>
  <cellXfs count="212">
    <xf numFmtId="0" fontId="0" fillId="0" borderId="0" xfId="0"/>
    <xf numFmtId="0" fontId="7" fillId="0" borderId="0" xfId="0" applyFont="1" applyAlignment="1">
      <alignment horizontal="left" vertical="center"/>
    </xf>
    <xf numFmtId="0" fontId="9" fillId="0" borderId="0" xfId="0" applyFont="1" applyAlignment="1">
      <alignment vertical="center"/>
    </xf>
    <xf numFmtId="0" fontId="8" fillId="0" borderId="0" xfId="0" applyFont="1" applyAlignment="1">
      <alignment vertical="center" wrapText="1"/>
    </xf>
    <xf numFmtId="0" fontId="17" fillId="5" borderId="25" xfId="0" applyFont="1" applyFill="1" applyBorder="1" applyAlignment="1">
      <alignment vertical="center" wrapText="1"/>
    </xf>
    <xf numFmtId="0" fontId="17" fillId="5" borderId="26" xfId="0" applyFont="1" applyFill="1" applyBorder="1" applyAlignment="1">
      <alignment vertical="center" wrapText="1"/>
    </xf>
    <xf numFmtId="0" fontId="17" fillId="5" borderId="27" xfId="0" applyFont="1" applyFill="1" applyBorder="1" applyAlignment="1">
      <alignment vertical="center" wrapText="1"/>
    </xf>
    <xf numFmtId="0" fontId="17" fillId="5" borderId="28" xfId="0" applyFont="1" applyFill="1" applyBorder="1" applyAlignment="1">
      <alignment vertical="center" wrapText="1"/>
    </xf>
    <xf numFmtId="0" fontId="16" fillId="2" borderId="0" xfId="0" applyFont="1" applyFill="1" applyAlignment="1">
      <alignment vertical="center"/>
    </xf>
    <xf numFmtId="3" fontId="16" fillId="2" borderId="0" xfId="0" applyNumberFormat="1" applyFont="1" applyFill="1" applyAlignment="1">
      <alignment horizontal="center" vertical="center"/>
    </xf>
    <xf numFmtId="0" fontId="16" fillId="0" borderId="0" xfId="0" applyFont="1" applyAlignment="1">
      <alignment vertical="center"/>
    </xf>
    <xf numFmtId="3" fontId="16" fillId="0" borderId="0" xfId="0" applyNumberFormat="1" applyFont="1" applyAlignment="1">
      <alignment horizontal="center" vertical="center"/>
    </xf>
    <xf numFmtId="0" fontId="15" fillId="7" borderId="0" xfId="5" applyFont="1" applyFill="1" applyBorder="1" applyAlignment="1">
      <alignment horizontal="left" vertical="center"/>
    </xf>
    <xf numFmtId="0" fontId="15" fillId="7" borderId="0" xfId="5" applyFont="1" applyFill="1" applyBorder="1" applyAlignment="1">
      <alignment horizontal="right" vertical="center"/>
    </xf>
    <xf numFmtId="0" fontId="10" fillId="0" borderId="0" xfId="6" applyFont="1" applyAlignment="1">
      <alignment horizontal="left" vertical="center" readingOrder="1"/>
    </xf>
    <xf numFmtId="0" fontId="19" fillId="0" borderId="7" xfId="0" applyFont="1" applyBorder="1" applyAlignment="1">
      <alignment horizontal="center" vertical="center" wrapText="1"/>
    </xf>
    <xf numFmtId="3" fontId="19" fillId="5" borderId="7" xfId="0" applyNumberFormat="1" applyFont="1" applyFill="1" applyBorder="1" applyAlignment="1">
      <alignment horizontal="right" vertical="center" wrapText="1"/>
    </xf>
    <xf numFmtId="0" fontId="19" fillId="0" borderId="4" xfId="0" applyFont="1" applyBorder="1" applyAlignment="1">
      <alignment horizontal="center" vertical="center" wrapText="1"/>
    </xf>
    <xf numFmtId="3" fontId="19" fillId="5" borderId="4" xfId="0" applyNumberFormat="1" applyFont="1" applyFill="1" applyBorder="1" applyAlignment="1">
      <alignment horizontal="right" vertical="center" wrapText="1"/>
    </xf>
    <xf numFmtId="0" fontId="19" fillId="0" borderId="3" xfId="0" applyFont="1" applyBorder="1" applyAlignment="1">
      <alignment horizontal="center" vertical="center" wrapText="1"/>
    </xf>
    <xf numFmtId="3" fontId="19" fillId="5" borderId="3" xfId="0" applyNumberFormat="1" applyFont="1" applyFill="1" applyBorder="1" applyAlignment="1">
      <alignment horizontal="right" vertical="center" wrapText="1"/>
    </xf>
    <xf numFmtId="0" fontId="19" fillId="0" borderId="5" xfId="0" applyFont="1" applyBorder="1" applyAlignment="1">
      <alignment horizontal="center" vertical="center" wrapText="1"/>
    </xf>
    <xf numFmtId="3" fontId="19" fillId="5" borderId="5" xfId="0" applyNumberFormat="1" applyFont="1" applyFill="1" applyBorder="1" applyAlignment="1">
      <alignment horizontal="right" vertical="center" wrapText="1"/>
    </xf>
    <xf numFmtId="0" fontId="16" fillId="3" borderId="0" xfId="0" applyFont="1" applyFill="1" applyAlignment="1">
      <alignment horizontal="left" vertical="center"/>
    </xf>
    <xf numFmtId="3" fontId="16" fillId="3" borderId="0" xfId="0" applyNumberFormat="1" applyFont="1" applyFill="1" applyAlignment="1">
      <alignment horizontal="center" vertical="center"/>
    </xf>
    <xf numFmtId="165" fontId="16" fillId="3" borderId="0" xfId="0" applyNumberFormat="1" applyFont="1" applyFill="1" applyAlignment="1">
      <alignment horizontal="center" vertical="center"/>
    </xf>
    <xf numFmtId="0" fontId="16" fillId="5" borderId="0" xfId="0" applyFont="1" applyFill="1" applyAlignment="1">
      <alignment horizontal="left" vertical="center"/>
    </xf>
    <xf numFmtId="3" fontId="16" fillId="5" borderId="0" xfId="0" applyNumberFormat="1" applyFont="1" applyFill="1" applyAlignment="1">
      <alignment horizontal="center" vertical="center"/>
    </xf>
    <xf numFmtId="165" fontId="16" fillId="5" borderId="0" xfId="0" applyNumberFormat="1" applyFont="1" applyFill="1" applyAlignment="1">
      <alignment horizontal="center" vertical="center"/>
    </xf>
    <xf numFmtId="165" fontId="16" fillId="0" borderId="0" xfId="0" applyNumberFormat="1" applyFont="1" applyAlignment="1">
      <alignment horizontal="center" vertical="center"/>
    </xf>
    <xf numFmtId="0" fontId="16" fillId="5" borderId="0" xfId="0" applyFont="1" applyFill="1" applyAlignment="1">
      <alignment vertical="center"/>
    </xf>
    <xf numFmtId="3" fontId="16" fillId="5" borderId="0" xfId="0" applyNumberFormat="1" applyFont="1" applyFill="1" applyAlignment="1">
      <alignment horizontal="right" vertical="center"/>
    </xf>
    <xf numFmtId="3" fontId="17" fillId="5" borderId="0" xfId="0" applyNumberFormat="1" applyFont="1" applyFill="1" applyAlignment="1">
      <alignment horizontal="right" vertical="center"/>
    </xf>
    <xf numFmtId="3" fontId="16" fillId="2" borderId="0" xfId="0" applyNumberFormat="1" applyFont="1" applyFill="1" applyAlignment="1">
      <alignment horizontal="right" vertical="center"/>
    </xf>
    <xf numFmtId="3" fontId="17" fillId="2" borderId="0" xfId="0" applyNumberFormat="1" applyFont="1" applyFill="1" applyAlignment="1">
      <alignment horizontal="right" vertical="center"/>
    </xf>
    <xf numFmtId="0" fontId="16" fillId="5" borderId="0" xfId="0" applyFont="1" applyFill="1" applyAlignment="1">
      <alignment horizontal="left" vertical="center" wrapText="1"/>
    </xf>
    <xf numFmtId="3" fontId="16" fillId="5" borderId="0" xfId="0" applyNumberFormat="1" applyFont="1" applyFill="1" applyAlignment="1">
      <alignment vertical="center"/>
    </xf>
    <xf numFmtId="3" fontId="17" fillId="5" borderId="0" xfId="0" applyNumberFormat="1" applyFont="1" applyFill="1" applyAlignment="1">
      <alignment vertical="center"/>
    </xf>
    <xf numFmtId="3" fontId="16" fillId="2" borderId="0" xfId="0" applyNumberFormat="1" applyFont="1" applyFill="1" applyAlignment="1">
      <alignment vertical="center"/>
    </xf>
    <xf numFmtId="3" fontId="17" fillId="2" borderId="0" xfId="0" applyNumberFormat="1" applyFont="1" applyFill="1" applyAlignment="1">
      <alignment vertical="center"/>
    </xf>
    <xf numFmtId="0" fontId="17" fillId="0" borderId="0" xfId="0" applyFont="1" applyAlignment="1">
      <alignment vertical="center"/>
    </xf>
    <xf numFmtId="166" fontId="14" fillId="0" borderId="0" xfId="0" applyNumberFormat="1" applyFont="1" applyAlignment="1">
      <alignment horizontal="center" vertical="center"/>
    </xf>
    <xf numFmtId="167" fontId="16" fillId="0" borderId="0" xfId="0" applyNumberFormat="1" applyFont="1" applyAlignment="1">
      <alignment horizontal="center" vertical="center"/>
    </xf>
    <xf numFmtId="0" fontId="17" fillId="2" borderId="0" xfId="0" applyFont="1" applyFill="1" applyAlignment="1">
      <alignment vertical="center"/>
    </xf>
    <xf numFmtId="166" fontId="16" fillId="2" borderId="0" xfId="0" applyNumberFormat="1" applyFont="1" applyFill="1" applyAlignment="1">
      <alignment horizontal="center" vertical="center"/>
    </xf>
    <xf numFmtId="0" fontId="17" fillId="0" borderId="0" xfId="0" applyFont="1" applyAlignment="1">
      <alignment vertical="center" wrapText="1"/>
    </xf>
    <xf numFmtId="165" fontId="14" fillId="0" borderId="0" xfId="2" applyNumberFormat="1" applyFont="1" applyAlignment="1">
      <alignment horizontal="center" vertical="center"/>
    </xf>
    <xf numFmtId="165" fontId="16" fillId="0" borderId="0" xfId="2" applyNumberFormat="1" applyFont="1" applyAlignment="1">
      <alignment horizontal="center" vertical="center"/>
    </xf>
    <xf numFmtId="0" fontId="17" fillId="2" borderId="0" xfId="0" applyFont="1" applyFill="1" applyAlignment="1">
      <alignment vertical="center" wrapText="1"/>
    </xf>
    <xf numFmtId="165" fontId="16" fillId="2" borderId="0" xfId="2" applyNumberFormat="1" applyFont="1" applyFill="1" applyAlignment="1">
      <alignment horizontal="center" vertical="center"/>
    </xf>
    <xf numFmtId="0" fontId="16" fillId="5" borderId="19" xfId="0" applyFont="1" applyFill="1" applyBorder="1" applyAlignment="1">
      <alignment vertical="center"/>
    </xf>
    <xf numFmtId="166" fontId="16" fillId="0" borderId="0" xfId="0" applyNumberFormat="1" applyFont="1" applyAlignment="1">
      <alignment horizontal="center" vertical="center"/>
    </xf>
    <xf numFmtId="166" fontId="16" fillId="5" borderId="17" xfId="0" applyNumberFormat="1" applyFont="1" applyFill="1" applyBorder="1" applyAlignment="1">
      <alignment horizontal="center" vertical="center"/>
    </xf>
    <xf numFmtId="167" fontId="16" fillId="5" borderId="19" xfId="0" applyNumberFormat="1" applyFont="1" applyFill="1" applyBorder="1" applyAlignment="1">
      <alignment horizontal="center" vertical="center"/>
    </xf>
    <xf numFmtId="166" fontId="16" fillId="5" borderId="19" xfId="0" applyNumberFormat="1" applyFont="1" applyFill="1" applyBorder="1" applyAlignment="1">
      <alignment horizontal="center" vertical="center"/>
    </xf>
    <xf numFmtId="166" fontId="16" fillId="5" borderId="20" xfId="0" applyNumberFormat="1" applyFont="1" applyFill="1" applyBorder="1" applyAlignment="1">
      <alignment horizontal="center" vertical="center"/>
    </xf>
    <xf numFmtId="166" fontId="16" fillId="2" borderId="17" xfId="0" applyNumberFormat="1" applyFont="1" applyFill="1" applyBorder="1" applyAlignment="1">
      <alignment horizontal="center" vertical="center"/>
    </xf>
    <xf numFmtId="167" fontId="16" fillId="2" borderId="0" xfId="0" applyNumberFormat="1" applyFont="1" applyFill="1" applyAlignment="1">
      <alignment horizontal="center" vertical="center"/>
    </xf>
    <xf numFmtId="166" fontId="16" fillId="5" borderId="0" xfId="0" applyNumberFormat="1" applyFont="1" applyFill="1" applyAlignment="1">
      <alignment horizontal="center" vertical="center"/>
    </xf>
    <xf numFmtId="167" fontId="16" fillId="5" borderId="0" xfId="0" applyNumberFormat="1" applyFont="1" applyFill="1" applyAlignment="1">
      <alignment horizontal="center" vertical="center"/>
    </xf>
    <xf numFmtId="0" fontId="16" fillId="2" borderId="23" xfId="0" applyFont="1" applyFill="1" applyBorder="1" applyAlignment="1">
      <alignment vertical="center"/>
    </xf>
    <xf numFmtId="166" fontId="16" fillId="2" borderId="23" xfId="0" applyNumberFormat="1" applyFont="1" applyFill="1" applyBorder="1" applyAlignment="1">
      <alignment horizontal="center" vertical="center"/>
    </xf>
    <xf numFmtId="166" fontId="16" fillId="2" borderId="24" xfId="0" applyNumberFormat="1" applyFont="1" applyFill="1" applyBorder="1" applyAlignment="1">
      <alignment horizontal="center" vertical="center"/>
    </xf>
    <xf numFmtId="167" fontId="16" fillId="2" borderId="23" xfId="0" applyNumberFormat="1" applyFont="1" applyFill="1" applyBorder="1" applyAlignment="1">
      <alignment horizontal="center" vertical="center"/>
    </xf>
    <xf numFmtId="166" fontId="17" fillId="5" borderId="0" xfId="0" applyNumberFormat="1" applyFont="1" applyFill="1" applyAlignment="1">
      <alignment horizontal="center" vertical="center"/>
    </xf>
    <xf numFmtId="166" fontId="17" fillId="5" borderId="17" xfId="0" applyNumberFormat="1" applyFont="1" applyFill="1" applyBorder="1" applyAlignment="1">
      <alignment horizontal="center" vertical="center"/>
    </xf>
    <xf numFmtId="167" fontId="17" fillId="5" borderId="0" xfId="0" applyNumberFormat="1" applyFont="1" applyFill="1" applyAlignment="1">
      <alignment horizontal="center" vertical="center"/>
    </xf>
    <xf numFmtId="165" fontId="17" fillId="5" borderId="28" xfId="2" applyNumberFormat="1" applyFont="1" applyFill="1" applyBorder="1" applyAlignment="1">
      <alignment horizontal="center" vertical="center"/>
    </xf>
    <xf numFmtId="165" fontId="17" fillId="5" borderId="29" xfId="2" applyNumberFormat="1" applyFont="1" applyFill="1" applyBorder="1" applyAlignment="1">
      <alignment horizontal="center" vertical="center"/>
    </xf>
    <xf numFmtId="167" fontId="17" fillId="5" borderId="28" xfId="0" applyNumberFormat="1" applyFont="1" applyFill="1" applyBorder="1" applyAlignment="1">
      <alignment horizontal="center" vertical="center"/>
    </xf>
    <xf numFmtId="166" fontId="17" fillId="5" borderId="28" xfId="0" applyNumberFormat="1" applyFont="1" applyFill="1" applyBorder="1" applyAlignment="1">
      <alignment horizontal="center" vertical="center"/>
    </xf>
    <xf numFmtId="166" fontId="17" fillId="5" borderId="29" xfId="0" applyNumberFormat="1" applyFont="1" applyFill="1" applyBorder="1" applyAlignment="1">
      <alignment horizontal="center" vertical="center"/>
    </xf>
    <xf numFmtId="0" fontId="16" fillId="5" borderId="23" xfId="0" applyFont="1" applyFill="1" applyBorder="1" applyAlignment="1">
      <alignment vertical="center"/>
    </xf>
    <xf numFmtId="166" fontId="16" fillId="5" borderId="23" xfId="0" applyNumberFormat="1" applyFont="1" applyFill="1" applyBorder="1" applyAlignment="1">
      <alignment horizontal="center" vertical="center"/>
    </xf>
    <xf numFmtId="166" fontId="16" fillId="5" borderId="24" xfId="0" applyNumberFormat="1" applyFont="1" applyFill="1" applyBorder="1" applyAlignment="1">
      <alignment horizontal="center" vertical="center"/>
    </xf>
    <xf numFmtId="167" fontId="16" fillId="5" borderId="23" xfId="0" applyNumberFormat="1" applyFont="1" applyFill="1" applyBorder="1" applyAlignment="1">
      <alignment horizontal="center" vertical="center"/>
    </xf>
    <xf numFmtId="0" fontId="16" fillId="0" borderId="0" xfId="0" applyFont="1" applyAlignment="1">
      <alignment horizontal="center" vertical="center"/>
    </xf>
    <xf numFmtId="3" fontId="16" fillId="0" borderId="0" xfId="0" applyNumberFormat="1" applyFont="1" applyAlignment="1">
      <alignment vertical="center"/>
    </xf>
    <xf numFmtId="3" fontId="16" fillId="5" borderId="7" xfId="0" applyNumberFormat="1" applyFont="1" applyFill="1" applyBorder="1" applyAlignment="1">
      <alignment vertical="center"/>
    </xf>
    <xf numFmtId="3" fontId="16" fillId="5" borderId="4" xfId="0" applyNumberFormat="1" applyFont="1" applyFill="1" applyBorder="1" applyAlignment="1">
      <alignment vertical="center"/>
    </xf>
    <xf numFmtId="3" fontId="16" fillId="5" borderId="3" xfId="0" applyNumberFormat="1" applyFont="1" applyFill="1" applyBorder="1" applyAlignment="1">
      <alignment vertical="center"/>
    </xf>
    <xf numFmtId="3" fontId="16" fillId="5" borderId="5" xfId="0" applyNumberFormat="1" applyFont="1" applyFill="1" applyBorder="1" applyAlignment="1">
      <alignment vertical="center"/>
    </xf>
    <xf numFmtId="0" fontId="12" fillId="0" borderId="0" xfId="0" applyFont="1" applyAlignment="1">
      <alignment vertical="center"/>
    </xf>
    <xf numFmtId="0" fontId="16" fillId="4" borderId="0" xfId="0" applyFont="1" applyFill="1" applyAlignment="1">
      <alignment horizontal="left" vertical="center"/>
    </xf>
    <xf numFmtId="3" fontId="16" fillId="4" borderId="0" xfId="0" applyNumberFormat="1" applyFont="1" applyFill="1" applyAlignment="1">
      <alignment vertical="center"/>
    </xf>
    <xf numFmtId="3" fontId="16" fillId="4" borderId="0" xfId="0" applyNumberFormat="1" applyFont="1" applyFill="1" applyAlignment="1">
      <alignment horizontal="right" vertical="center"/>
    </xf>
    <xf numFmtId="0" fontId="16" fillId="4" borderId="0" xfId="0" applyFont="1" applyFill="1" applyAlignment="1">
      <alignment horizontal="right" vertical="center"/>
    </xf>
    <xf numFmtId="0" fontId="8" fillId="0" borderId="0" xfId="0" applyFont="1" applyAlignment="1">
      <alignment vertical="center"/>
    </xf>
    <xf numFmtId="0" fontId="1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3" fontId="17" fillId="0" borderId="0" xfId="0" applyNumberFormat="1" applyFont="1" applyAlignment="1">
      <alignment vertical="center"/>
    </xf>
    <xf numFmtId="0" fontId="9" fillId="0" borderId="0" xfId="0" applyFont="1" applyAlignment="1">
      <alignment horizontal="left" vertical="center"/>
    </xf>
    <xf numFmtId="0" fontId="13" fillId="0" borderId="0" xfId="0" applyFont="1" applyAlignment="1">
      <alignment vertical="center" wrapText="1"/>
    </xf>
    <xf numFmtId="0" fontId="15" fillId="9" borderId="0" xfId="0" applyFont="1" applyFill="1" applyAlignment="1">
      <alignment horizontal="center" vertical="center"/>
    </xf>
    <xf numFmtId="0" fontId="15" fillId="9" borderId="0" xfId="0" applyFont="1" applyFill="1" applyAlignment="1">
      <alignment horizontal="center" vertical="center" wrapText="1"/>
    </xf>
    <xf numFmtId="0" fontId="15" fillId="9" borderId="17" xfId="0" applyFont="1" applyFill="1" applyBorder="1" applyAlignment="1">
      <alignment horizontal="center" vertical="center" wrapText="1"/>
    </xf>
    <xf numFmtId="0" fontId="15" fillId="7" borderId="0" xfId="0" applyFont="1" applyFill="1" applyAlignment="1">
      <alignment horizontal="left" vertical="center" wrapText="1"/>
    </xf>
    <xf numFmtId="0" fontId="15" fillId="7" borderId="0" xfId="0" applyFont="1" applyFill="1" applyAlignment="1">
      <alignment horizontal="right" vertical="center"/>
    </xf>
    <xf numFmtId="0" fontId="15" fillId="7" borderId="0" xfId="0" applyFont="1" applyFill="1" applyAlignment="1">
      <alignment horizontal="center" vertical="center"/>
    </xf>
    <xf numFmtId="3" fontId="15" fillId="9" borderId="0" xfId="0" applyNumberFormat="1" applyFont="1" applyFill="1" applyAlignment="1">
      <alignment horizontal="left" vertical="center"/>
    </xf>
    <xf numFmtId="3" fontId="15" fillId="9" borderId="0" xfId="0" applyNumberFormat="1" applyFont="1" applyFill="1" applyAlignment="1">
      <alignment horizontal="right" vertical="center"/>
    </xf>
    <xf numFmtId="1" fontId="15" fillId="9" borderId="0" xfId="0" applyNumberFormat="1" applyFont="1" applyFill="1" applyAlignment="1">
      <alignment horizontal="center" vertical="center"/>
    </xf>
    <xf numFmtId="0" fontId="15" fillId="7" borderId="0" xfId="0" applyFont="1" applyFill="1" applyAlignment="1">
      <alignment horizontal="left" vertical="center"/>
    </xf>
    <xf numFmtId="0" fontId="20" fillId="9" borderId="0" xfId="0" applyFont="1" applyFill="1" applyAlignment="1">
      <alignment vertical="center"/>
    </xf>
    <xf numFmtId="0" fontId="15" fillId="9" borderId="30" xfId="0" applyFont="1" applyFill="1" applyBorder="1" applyAlignment="1">
      <alignment horizontal="center" vertical="center"/>
    </xf>
    <xf numFmtId="0" fontId="15" fillId="9" borderId="30"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10" borderId="32" xfId="0" applyFont="1" applyFill="1" applyBorder="1" applyAlignment="1">
      <alignment vertical="center"/>
    </xf>
    <xf numFmtId="166" fontId="15" fillId="10" borderId="32" xfId="0" applyNumberFormat="1" applyFont="1" applyFill="1" applyBorder="1" applyAlignment="1">
      <alignment horizontal="center" vertical="center"/>
    </xf>
    <xf numFmtId="0" fontId="15" fillId="10" borderId="0" xfId="0" applyFont="1" applyFill="1" applyAlignment="1">
      <alignment vertical="center"/>
    </xf>
    <xf numFmtId="3" fontId="15" fillId="10" borderId="0" xfId="0" applyNumberFormat="1" applyFont="1" applyFill="1" applyAlignment="1">
      <alignment vertical="center"/>
    </xf>
    <xf numFmtId="3" fontId="15" fillId="10" borderId="0" xfId="0" applyNumberFormat="1" applyFont="1" applyFill="1" applyAlignment="1">
      <alignment horizontal="right" vertical="center"/>
    </xf>
    <xf numFmtId="0" fontId="15" fillId="10" borderId="0" xfId="0" applyFont="1" applyFill="1" applyAlignment="1">
      <alignment horizontal="left" vertical="center"/>
    </xf>
    <xf numFmtId="3" fontId="15" fillId="10" borderId="0" xfId="0" applyNumberFormat="1" applyFont="1" applyFill="1" applyAlignment="1">
      <alignment horizontal="center" vertical="center"/>
    </xf>
    <xf numFmtId="165" fontId="15" fillId="10" borderId="0" xfId="0" applyNumberFormat="1" applyFont="1" applyFill="1" applyAlignment="1">
      <alignment horizontal="center" vertical="center"/>
    </xf>
    <xf numFmtId="0" fontId="21" fillId="0" borderId="0" xfId="0" applyFont="1" applyAlignment="1">
      <alignment vertical="center" wrapText="1"/>
    </xf>
    <xf numFmtId="0" fontId="16" fillId="0" borderId="0" xfId="0" applyFont="1" applyAlignment="1">
      <alignment horizontal="left" vertical="center" wrapText="1"/>
    </xf>
    <xf numFmtId="3" fontId="16" fillId="0" borderId="0" xfId="0" applyNumberFormat="1" applyFont="1" applyAlignment="1">
      <alignment horizontal="right" vertical="center" wrapText="1"/>
    </xf>
    <xf numFmtId="3" fontId="16" fillId="0" borderId="0" xfId="0" applyNumberFormat="1" applyFont="1" applyAlignment="1">
      <alignment horizontal="right" vertical="center"/>
    </xf>
    <xf numFmtId="0" fontId="16" fillId="0" borderId="30" xfId="0" applyFont="1" applyBorder="1" applyAlignment="1">
      <alignment horizontal="left" vertical="center" wrapText="1"/>
    </xf>
    <xf numFmtId="3" fontId="16" fillId="0" borderId="30" xfId="0" applyNumberFormat="1" applyFont="1" applyBorder="1" applyAlignment="1">
      <alignment horizontal="right" vertical="center"/>
    </xf>
    <xf numFmtId="0" fontId="16" fillId="8" borderId="33" xfId="0" applyFont="1" applyFill="1" applyBorder="1" applyAlignment="1">
      <alignment horizontal="left" vertical="center" wrapText="1"/>
    </xf>
    <xf numFmtId="3" fontId="16" fillId="8" borderId="33" xfId="0" applyNumberFormat="1" applyFont="1" applyFill="1" applyBorder="1" applyAlignment="1">
      <alignment horizontal="right" vertical="center" wrapText="1"/>
    </xf>
    <xf numFmtId="3" fontId="16" fillId="8" borderId="33" xfId="0" applyNumberFormat="1" applyFont="1" applyFill="1" applyBorder="1" applyAlignment="1">
      <alignment horizontal="right" vertical="center"/>
    </xf>
    <xf numFmtId="0" fontId="16" fillId="8" borderId="30" xfId="0" applyFont="1" applyFill="1" applyBorder="1" applyAlignment="1">
      <alignment horizontal="left" vertical="center"/>
    </xf>
    <xf numFmtId="3" fontId="16" fillId="8" borderId="30" xfId="0" applyNumberFormat="1" applyFont="1" applyFill="1" applyBorder="1" applyAlignment="1">
      <alignment horizontal="right" vertical="center"/>
    </xf>
    <xf numFmtId="0" fontId="16" fillId="0" borderId="33" xfId="0" applyFont="1" applyBorder="1" applyAlignment="1">
      <alignment horizontal="left" vertical="center" wrapText="1"/>
    </xf>
    <xf numFmtId="3" fontId="16" fillId="0" borderId="33" xfId="0" applyNumberFormat="1" applyFont="1" applyBorder="1" applyAlignment="1">
      <alignment horizontal="right" vertical="center"/>
    </xf>
    <xf numFmtId="0" fontId="16" fillId="0" borderId="30" xfId="0" applyFont="1" applyBorder="1" applyAlignment="1">
      <alignment horizontal="left" vertical="center"/>
    </xf>
    <xf numFmtId="3" fontId="15" fillId="10" borderId="0" xfId="1" applyNumberFormat="1" applyFont="1" applyFill="1" applyAlignment="1">
      <alignment vertical="center" wrapText="1"/>
    </xf>
    <xf numFmtId="3" fontId="15" fillId="10" borderId="0" xfId="1" applyNumberFormat="1" applyFont="1" applyFill="1" applyAlignment="1">
      <alignment vertical="center"/>
    </xf>
    <xf numFmtId="0" fontId="19" fillId="11" borderId="4" xfId="0" applyFont="1" applyFill="1" applyBorder="1" applyAlignment="1">
      <alignment horizontal="center" vertical="center" wrapText="1"/>
    </xf>
    <xf numFmtId="3" fontId="19" fillId="11" borderId="4" xfId="0" applyNumberFormat="1" applyFont="1" applyFill="1" applyBorder="1" applyAlignment="1">
      <alignment horizontal="right" vertical="center" wrapText="1"/>
    </xf>
    <xf numFmtId="3" fontId="16" fillId="11" borderId="4" xfId="0" applyNumberFormat="1" applyFont="1" applyFill="1" applyBorder="1" applyAlignment="1">
      <alignment vertical="center"/>
    </xf>
    <xf numFmtId="0" fontId="19" fillId="11" borderId="5" xfId="0" applyFont="1" applyFill="1" applyBorder="1" applyAlignment="1">
      <alignment horizontal="center" vertical="center" wrapText="1"/>
    </xf>
    <xf numFmtId="3" fontId="19" fillId="11" borderId="5" xfId="0" applyNumberFormat="1" applyFont="1" applyFill="1" applyBorder="1" applyAlignment="1">
      <alignment horizontal="right" vertical="center" wrapText="1"/>
    </xf>
    <xf numFmtId="3" fontId="16" fillId="11" borderId="5" xfId="0" applyNumberFormat="1" applyFont="1" applyFill="1" applyBorder="1" applyAlignment="1">
      <alignment vertical="center"/>
    </xf>
    <xf numFmtId="0" fontId="15" fillId="10" borderId="15" xfId="0" applyFont="1" applyFill="1" applyBorder="1" applyAlignment="1">
      <alignment horizontal="center" vertical="center" wrapText="1"/>
    </xf>
    <xf numFmtId="0" fontId="15" fillId="10" borderId="16" xfId="0" applyFont="1" applyFill="1" applyBorder="1" applyAlignment="1">
      <alignment horizontal="center" vertical="center" wrapText="1"/>
    </xf>
    <xf numFmtId="3" fontId="15" fillId="10" borderId="16" xfId="0" applyNumberFormat="1" applyFont="1" applyFill="1" applyBorder="1" applyAlignment="1">
      <alignment horizontal="right" vertical="center" wrapText="1"/>
    </xf>
    <xf numFmtId="3" fontId="15" fillId="10" borderId="16" xfId="0" applyNumberFormat="1" applyFont="1" applyFill="1" applyBorder="1" applyAlignment="1">
      <alignment vertical="center"/>
    </xf>
    <xf numFmtId="0" fontId="15" fillId="9" borderId="12" xfId="0" applyFont="1" applyFill="1" applyBorder="1" applyAlignment="1">
      <alignment horizontal="center" vertical="center" wrapText="1"/>
    </xf>
    <xf numFmtId="0" fontId="15" fillId="9" borderId="9" xfId="0" applyFont="1" applyFill="1" applyBorder="1" applyAlignment="1">
      <alignment horizontal="left" vertical="center" wrapText="1"/>
    </xf>
    <xf numFmtId="0" fontId="15" fillId="9" borderId="9"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9" borderId="8" xfId="0" applyFont="1" applyFill="1" applyBorder="1" applyAlignment="1">
      <alignment horizontal="right" vertical="center" wrapText="1"/>
    </xf>
    <xf numFmtId="166" fontId="15" fillId="10" borderId="0" xfId="0" applyNumberFormat="1" applyFont="1" applyFill="1" applyAlignment="1">
      <alignment horizontal="center" vertical="center"/>
    </xf>
    <xf numFmtId="0" fontId="10" fillId="0" borderId="0" xfId="0" applyFont="1" applyAlignment="1">
      <alignment horizontal="left" vertical="center" wrapText="1"/>
    </xf>
    <xf numFmtId="165" fontId="16" fillId="5" borderId="0" xfId="2" applyNumberFormat="1" applyFont="1" applyFill="1" applyAlignment="1">
      <alignment horizontal="center" vertical="center"/>
    </xf>
    <xf numFmtId="165" fontId="16" fillId="3" borderId="0" xfId="2" applyNumberFormat="1" applyFont="1" applyFill="1" applyAlignment="1">
      <alignment horizontal="center" vertical="center"/>
    </xf>
    <xf numFmtId="0" fontId="24" fillId="0" borderId="0" xfId="0" applyFont="1" applyAlignment="1">
      <alignment vertical="center"/>
    </xf>
    <xf numFmtId="0" fontId="23" fillId="9" borderId="0" xfId="0" applyFont="1" applyFill="1" applyAlignment="1">
      <alignment vertical="center"/>
    </xf>
    <xf numFmtId="3" fontId="24" fillId="0" borderId="0" xfId="0" applyNumberFormat="1" applyFont="1" applyAlignment="1">
      <alignment vertical="center"/>
    </xf>
    <xf numFmtId="0" fontId="24" fillId="2" borderId="0" xfId="0" applyFont="1" applyFill="1" applyAlignment="1">
      <alignment vertical="center"/>
    </xf>
    <xf numFmtId="3" fontId="24" fillId="2" borderId="0" xfId="0" applyNumberFormat="1" applyFont="1" applyFill="1" applyAlignment="1">
      <alignment vertical="center"/>
    </xf>
    <xf numFmtId="0" fontId="24" fillId="5" borderId="0" xfId="0" applyFont="1" applyFill="1" applyAlignment="1">
      <alignment vertical="center"/>
    </xf>
    <xf numFmtId="3" fontId="24" fillId="5" borderId="0" xfId="0" applyNumberFormat="1" applyFont="1" applyFill="1" applyAlignment="1">
      <alignment vertical="center"/>
    </xf>
    <xf numFmtId="0" fontId="25" fillId="0" borderId="0" xfId="0" applyFont="1" applyAlignment="1">
      <alignment vertical="center"/>
    </xf>
    <xf numFmtId="9" fontId="24" fillId="2" borderId="0" xfId="2" applyFont="1" applyFill="1" applyAlignment="1">
      <alignment vertical="center"/>
    </xf>
    <xf numFmtId="0" fontId="16" fillId="0" borderId="0" xfId="0" applyFont="1" applyAlignment="1">
      <alignment vertical="center" wrapText="1"/>
    </xf>
    <xf numFmtId="0" fontId="22" fillId="0" borderId="0" xfId="0" applyFont="1" applyAlignment="1">
      <alignment horizontal="center" vertical="center" wrapText="1"/>
    </xf>
    <xf numFmtId="0" fontId="2" fillId="0" borderId="0" xfId="0" applyFont="1" applyAlignment="1">
      <alignment horizontal="center" vertical="center" wrapText="1"/>
    </xf>
    <xf numFmtId="0" fontId="15" fillId="9" borderId="0" xfId="0" applyFont="1" applyFill="1" applyAlignment="1">
      <alignment horizontal="center" vertical="center"/>
    </xf>
    <xf numFmtId="0" fontId="17" fillId="5" borderId="18"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10" fillId="0" borderId="19"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center"/>
    </xf>
    <xf numFmtId="0" fontId="17" fillId="0" borderId="0" xfId="0" applyFont="1" applyAlignment="1">
      <alignment horizontal="left" vertical="center"/>
    </xf>
    <xf numFmtId="0" fontId="17" fillId="2" borderId="0" xfId="0" applyFont="1" applyFill="1" applyAlignment="1">
      <alignment horizontal="left" vertical="center"/>
    </xf>
    <xf numFmtId="0" fontId="15" fillId="10" borderId="0" xfId="0" applyFont="1" applyFill="1" applyAlignment="1">
      <alignment horizontal="left" vertical="center"/>
    </xf>
    <xf numFmtId="0" fontId="15" fillId="7" borderId="0" xfId="0" applyFont="1" applyFill="1" applyAlignment="1">
      <alignment horizontal="center" vertical="center"/>
    </xf>
    <xf numFmtId="0" fontId="17" fillId="0" borderId="0" xfId="0" applyFont="1" applyAlignment="1">
      <alignment horizontal="center" vertical="center"/>
    </xf>
    <xf numFmtId="0" fontId="17" fillId="2" borderId="0" xfId="0" applyFont="1" applyFill="1" applyAlignment="1">
      <alignment horizontal="center" vertical="center"/>
    </xf>
    <xf numFmtId="0" fontId="15" fillId="10" borderId="0" xfId="0" applyFont="1" applyFill="1" applyAlignment="1">
      <alignment horizontal="center" vertical="center"/>
    </xf>
    <xf numFmtId="0" fontId="24" fillId="5" borderId="0" xfId="0" applyFont="1" applyFill="1" applyAlignment="1">
      <alignment horizontal="left" vertical="center"/>
    </xf>
    <xf numFmtId="0" fontId="24" fillId="2" borderId="0" xfId="0" applyFont="1" applyFill="1" applyAlignment="1">
      <alignment horizontal="left" vertical="center"/>
    </xf>
    <xf numFmtId="0" fontId="24" fillId="0" borderId="0" xfId="0" applyFont="1" applyAlignment="1">
      <alignment horizontal="left" vertical="center"/>
    </xf>
    <xf numFmtId="0" fontId="23" fillId="9" borderId="0" xfId="0" applyFont="1" applyFill="1" applyAlignment="1">
      <alignment horizontal="center" vertical="center" wrapText="1"/>
    </xf>
    <xf numFmtId="0" fontId="23" fillId="9" borderId="0" xfId="0" applyFont="1" applyFill="1" applyAlignment="1">
      <alignment horizontal="center" vertical="center"/>
    </xf>
    <xf numFmtId="0" fontId="15" fillId="10" borderId="0" xfId="0" applyFont="1" applyFill="1" applyAlignment="1">
      <alignment horizontal="left" vertical="center" wrapText="1"/>
    </xf>
    <xf numFmtId="0" fontId="17" fillId="5" borderId="0" xfId="0" applyFont="1" applyFill="1" applyAlignment="1">
      <alignment horizontal="left" vertical="center"/>
    </xf>
    <xf numFmtId="0" fontId="10" fillId="0" borderId="0" xfId="0" applyFont="1" applyAlignment="1">
      <alignment horizontal="left" vertical="center" wrapText="1"/>
    </xf>
    <xf numFmtId="0" fontId="17" fillId="3" borderId="0" xfId="0" applyFont="1" applyFill="1" applyAlignment="1">
      <alignment horizontal="center" vertical="center"/>
    </xf>
    <xf numFmtId="0" fontId="17" fillId="5" borderId="0" xfId="0" applyFont="1" applyFill="1" applyAlignment="1">
      <alignment horizontal="center" vertical="center"/>
    </xf>
    <xf numFmtId="0" fontId="16" fillId="0" borderId="0" xfId="0" applyFont="1" applyAlignment="1">
      <alignment horizontal="left" vertical="center" wrapText="1"/>
    </xf>
    <xf numFmtId="0" fontId="15" fillId="7" borderId="0" xfId="0" applyFont="1" applyFill="1" applyAlignment="1">
      <alignment horizontal="center" vertical="center" wrapText="1"/>
    </xf>
    <xf numFmtId="3" fontId="15" fillId="9" borderId="0" xfId="0" applyNumberFormat="1" applyFont="1" applyFill="1" applyAlignment="1">
      <alignment horizontal="center" vertical="center"/>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5" fillId="9" borderId="9"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16" fillId="8" borderId="33" xfId="0" applyFont="1" applyFill="1" applyBorder="1" applyAlignment="1">
      <alignment horizontal="left" vertical="center"/>
    </xf>
    <xf numFmtId="0" fontId="16" fillId="8" borderId="30" xfId="0" applyFont="1" applyFill="1" applyBorder="1" applyAlignment="1">
      <alignment horizontal="left" vertical="center"/>
    </xf>
    <xf numFmtId="0" fontId="16" fillId="0" borderId="33" xfId="0" applyFont="1" applyBorder="1" applyAlignment="1">
      <alignment horizontal="left" vertical="center"/>
    </xf>
    <xf numFmtId="0" fontId="16" fillId="0" borderId="30" xfId="0" applyFont="1" applyBorder="1" applyAlignment="1">
      <alignment horizontal="left" vertical="center"/>
    </xf>
    <xf numFmtId="3" fontId="15" fillId="10" borderId="0" xfId="1" applyNumberFormat="1" applyFont="1" applyFill="1" applyAlignment="1">
      <alignment horizontal="left" vertical="center" wrapText="1"/>
    </xf>
    <xf numFmtId="0" fontId="16" fillId="0" borderId="0" xfId="0" applyFont="1" applyAlignment="1">
      <alignment horizontal="left" vertical="center"/>
    </xf>
    <xf numFmtId="0" fontId="15" fillId="7" borderId="0" xfId="5" applyFont="1" applyFill="1" applyBorder="1" applyAlignment="1">
      <alignment horizontal="center" vertical="center"/>
    </xf>
  </cellXfs>
  <cellStyles count="7">
    <cellStyle name="Comma 2" xfId="3" xr:uid="{00000000-0005-0000-0000-000032000000}"/>
    <cellStyle name="Good" xfId="5" builtinId="26"/>
    <cellStyle name="Normal" xfId="0" builtinId="0"/>
    <cellStyle name="Normal 2" xfId="1" xr:uid="{00000000-0005-0000-0000-000002000000}"/>
    <cellStyle name="Normal 4" xfId="6" xr:uid="{1594D271-26AF-45F6-8D43-6ACF27573CEF}"/>
    <cellStyle name="Normal 5" xfId="4" xr:uid="{00000000-0005-0000-0000-00003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2762250"/>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June 2024</a:t>
          </a:r>
          <a:endParaRPr kumimoji="0" lang="el-GR" sz="15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600075</xdr:colOff>
      <xdr:row>4</xdr:row>
      <xdr:rowOff>104776</xdr:rowOff>
    </xdr:from>
    <xdr:to>
      <xdr:col>8</xdr:col>
      <xdr:colOff>571275</xdr:colOff>
      <xdr:row>11</xdr:row>
      <xdr:rowOff>99093</xdr:rowOff>
    </xdr:to>
    <xdr:pic>
      <xdr:nvPicPr>
        <xdr:cNvPr id="5" name="Picture 4">
          <a:extLst>
            <a:ext uri="{FF2B5EF4-FFF2-40B4-BE49-F238E27FC236}">
              <a16:creationId xmlns:a16="http://schemas.microsoft.com/office/drawing/2014/main" id="{2B276AB7-B95B-4EB1-A50F-01E0D6CA8F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8075" y="115252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85724</xdr:rowOff>
    </xdr:from>
    <xdr:to>
      <xdr:col>14</xdr:col>
      <xdr:colOff>66674</xdr:colOff>
      <xdr:row>18</xdr:row>
      <xdr:rowOff>114300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8100" y="85724"/>
          <a:ext cx="8562974" cy="345757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 2016-2023,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2010-2023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Capacity of short-term rental accommodation per month, 2019-2023,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kern="100">
              <a:effectLst/>
              <a:latin typeface="Verdana" panose="020B0604030504040204" pitchFamily="34" charset="0"/>
              <a:ea typeface="Calibri" panose="020F0502020204030204" pitchFamily="34" charset="0"/>
              <a:cs typeface="Times New Roman" panose="02020603050405020304" pitchFamily="18" charset="0"/>
            </a:rPr>
            <a:t>Overnight stays, revenues, Average Daily Rate and occupancy in short term rental accommodation, 2019-2023 </a:t>
          </a:r>
          <a:endParaRPr lang="el-GR" sz="1100" kern="100">
            <a:effectLst/>
            <a:latin typeface="Calibri" panose="020F0502020204030204" pitchFamily="34" charset="0"/>
            <a:ea typeface="Calibri" panose="020F0502020204030204" pitchFamily="34" charset="0"/>
            <a:cs typeface="Times New Roman" panose="02020603050405020304" pitchFamily="18"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Regionald Unit, 2020-2022,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2010-2023,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on Cyclades - Dodecanese,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activeCell="C8" sqref="C8"/>
    </sheetView>
  </sheetViews>
  <sheetFormatPr defaultRowHeight="14.4" x14ac:dyDescent="0.3"/>
  <sheetData>
    <row r="1" spans="1:15" ht="37.5" customHeight="1" x14ac:dyDescent="0.3">
      <c r="A1" s="164" t="s">
        <v>114</v>
      </c>
      <c r="B1" s="165"/>
      <c r="C1" s="165"/>
      <c r="D1" s="165"/>
      <c r="E1" s="165"/>
      <c r="F1" s="165"/>
      <c r="G1" s="165"/>
      <c r="H1" s="165"/>
      <c r="I1" s="165"/>
      <c r="J1" s="165"/>
      <c r="K1" s="165"/>
      <c r="L1" s="165"/>
      <c r="M1" s="165"/>
      <c r="N1" s="165"/>
      <c r="O1" s="165"/>
    </row>
    <row r="2" spans="1:15" x14ac:dyDescent="0.3">
      <c r="A2" s="165"/>
      <c r="B2" s="165"/>
      <c r="C2" s="165"/>
      <c r="D2" s="165"/>
      <c r="E2" s="165"/>
      <c r="F2" s="165"/>
      <c r="G2" s="165"/>
      <c r="H2" s="165"/>
      <c r="I2" s="165"/>
      <c r="J2" s="165"/>
      <c r="K2" s="165"/>
      <c r="L2" s="165"/>
      <c r="M2" s="165"/>
      <c r="N2" s="165"/>
      <c r="O2" s="165"/>
    </row>
  </sheetData>
  <mergeCells count="1">
    <mergeCell ref="A1:O2"/>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114F1-9F61-4E61-B464-760AEB663F55}">
  <sheetPr>
    <tabColor theme="9" tint="-0.499984740745262"/>
  </sheetPr>
  <dimension ref="A1:G54"/>
  <sheetViews>
    <sheetView showGridLines="0" topLeftCell="A44" workbookViewId="0">
      <selection activeCell="A54" sqref="A54"/>
    </sheetView>
  </sheetViews>
  <sheetFormatPr defaultRowHeight="14.4" x14ac:dyDescent="0.3"/>
  <cols>
    <col min="1" max="1" width="37.77734375" customWidth="1"/>
    <col min="2" max="2" width="8.77734375" customWidth="1"/>
    <col min="3" max="7" width="12.33203125" customWidth="1"/>
  </cols>
  <sheetData>
    <row r="1" spans="1:7" ht="34.200000000000003" customHeight="1" x14ac:dyDescent="0.3">
      <c r="A1" s="184" t="s">
        <v>219</v>
      </c>
      <c r="B1" s="184"/>
      <c r="C1" s="184"/>
      <c r="D1" s="184"/>
      <c r="E1" s="184"/>
      <c r="F1" s="184"/>
      <c r="G1" s="184"/>
    </row>
    <row r="2" spans="1:7" x14ac:dyDescent="0.3">
      <c r="A2" s="155" t="s">
        <v>215</v>
      </c>
      <c r="B2" s="155" t="s">
        <v>207</v>
      </c>
      <c r="C2" s="155">
        <v>2019</v>
      </c>
      <c r="D2" s="155">
        <v>2020</v>
      </c>
      <c r="E2" s="155">
        <v>2021</v>
      </c>
      <c r="F2" s="155">
        <v>2022</v>
      </c>
      <c r="G2" s="155">
        <v>2023</v>
      </c>
    </row>
    <row r="3" spans="1:7" x14ac:dyDescent="0.3">
      <c r="A3" s="183" t="s">
        <v>216</v>
      </c>
      <c r="B3" s="154" t="s">
        <v>193</v>
      </c>
      <c r="C3" s="156">
        <v>28967</v>
      </c>
      <c r="D3" s="156">
        <v>28114</v>
      </c>
      <c r="E3" s="156">
        <v>10043</v>
      </c>
      <c r="F3" s="156">
        <v>22822</v>
      </c>
      <c r="G3" s="156">
        <v>19263</v>
      </c>
    </row>
    <row r="4" spans="1:7" x14ac:dyDescent="0.3">
      <c r="A4" s="183"/>
      <c r="B4" s="154" t="s">
        <v>194</v>
      </c>
      <c r="C4" s="156">
        <v>26213</v>
      </c>
      <c r="D4" s="156">
        <v>25515</v>
      </c>
      <c r="E4" s="156">
        <v>10325</v>
      </c>
      <c r="F4" s="156">
        <v>19536</v>
      </c>
      <c r="G4" s="156">
        <v>22833</v>
      </c>
    </row>
    <row r="5" spans="1:7" x14ac:dyDescent="0.3">
      <c r="A5" s="183"/>
      <c r="B5" s="154" t="s">
        <v>195</v>
      </c>
      <c r="C5" s="156">
        <v>49915</v>
      </c>
      <c r="D5" s="156">
        <v>28532</v>
      </c>
      <c r="E5" s="156">
        <v>23576</v>
      </c>
      <c r="F5" s="156">
        <v>43083</v>
      </c>
      <c r="G5" s="156">
        <v>47830</v>
      </c>
    </row>
    <row r="6" spans="1:7" x14ac:dyDescent="0.3">
      <c r="A6" s="183"/>
      <c r="B6" s="154" t="s">
        <v>196</v>
      </c>
      <c r="C6" s="156">
        <v>107688</v>
      </c>
      <c r="D6" s="156">
        <v>24765</v>
      </c>
      <c r="E6" s="156">
        <v>51577</v>
      </c>
      <c r="F6" s="156">
        <v>115442</v>
      </c>
      <c r="G6" s="156">
        <v>129338</v>
      </c>
    </row>
    <row r="7" spans="1:7" x14ac:dyDescent="0.3">
      <c r="A7" s="183"/>
      <c r="B7" s="154" t="s">
        <v>197</v>
      </c>
      <c r="C7" s="156">
        <v>145693</v>
      </c>
      <c r="D7" s="156">
        <v>31284</v>
      </c>
      <c r="E7" s="156">
        <v>114543</v>
      </c>
      <c r="F7" s="156">
        <v>163827</v>
      </c>
      <c r="G7" s="156">
        <v>188413</v>
      </c>
    </row>
    <row r="8" spans="1:7" x14ac:dyDescent="0.3">
      <c r="A8" s="183"/>
      <c r="B8" s="154" t="s">
        <v>198</v>
      </c>
      <c r="C8" s="156">
        <v>217257</v>
      </c>
      <c r="D8" s="156">
        <v>61361</v>
      </c>
      <c r="E8" s="156">
        <v>163338</v>
      </c>
      <c r="F8" s="156">
        <v>280743</v>
      </c>
      <c r="G8" s="156">
        <v>291333</v>
      </c>
    </row>
    <row r="9" spans="1:7" x14ac:dyDescent="0.3">
      <c r="A9" s="183"/>
      <c r="B9" s="154" t="s">
        <v>199</v>
      </c>
      <c r="C9" s="156">
        <v>306016</v>
      </c>
      <c r="D9" s="156">
        <v>168462</v>
      </c>
      <c r="E9" s="156">
        <v>344406</v>
      </c>
      <c r="F9" s="156">
        <v>421409</v>
      </c>
      <c r="G9" s="156">
        <v>428987</v>
      </c>
    </row>
    <row r="10" spans="1:7" x14ac:dyDescent="0.3">
      <c r="A10" s="183"/>
      <c r="B10" s="154" t="s">
        <v>200</v>
      </c>
      <c r="C10" s="156">
        <v>358455</v>
      </c>
      <c r="D10" s="156">
        <v>274517</v>
      </c>
      <c r="E10" s="156">
        <v>428588</v>
      </c>
      <c r="F10" s="156">
        <v>466304</v>
      </c>
      <c r="G10" s="156">
        <v>483071</v>
      </c>
    </row>
    <row r="11" spans="1:7" x14ac:dyDescent="0.3">
      <c r="A11" s="183"/>
      <c r="B11" s="154" t="s">
        <v>201</v>
      </c>
      <c r="C11" s="156">
        <v>248294</v>
      </c>
      <c r="D11" s="156">
        <v>140362</v>
      </c>
      <c r="E11" s="156">
        <v>240134</v>
      </c>
      <c r="F11" s="156">
        <v>313590</v>
      </c>
      <c r="G11" s="156">
        <v>327234</v>
      </c>
    </row>
    <row r="12" spans="1:7" x14ac:dyDescent="0.3">
      <c r="A12" s="183"/>
      <c r="B12" s="154" t="s">
        <v>202</v>
      </c>
      <c r="C12" s="156">
        <v>147203</v>
      </c>
      <c r="D12" s="156">
        <v>107785</v>
      </c>
      <c r="E12" s="156">
        <v>145752</v>
      </c>
      <c r="F12" s="156">
        <v>178798</v>
      </c>
      <c r="G12" s="156">
        <v>183705</v>
      </c>
    </row>
    <row r="13" spans="1:7" x14ac:dyDescent="0.3">
      <c r="A13" s="183"/>
      <c r="B13" s="154" t="s">
        <v>203</v>
      </c>
      <c r="C13" s="156">
        <v>47912</v>
      </c>
      <c r="D13" s="156">
        <v>31268</v>
      </c>
      <c r="E13" s="156">
        <v>42093</v>
      </c>
      <c r="F13" s="156">
        <v>53212</v>
      </c>
      <c r="G13" s="156">
        <v>52539</v>
      </c>
    </row>
    <row r="14" spans="1:7" x14ac:dyDescent="0.3">
      <c r="A14" s="183"/>
      <c r="B14" s="154" t="s">
        <v>204</v>
      </c>
      <c r="C14" s="156">
        <v>33794</v>
      </c>
      <c r="D14" s="156">
        <v>13920</v>
      </c>
      <c r="E14" s="156">
        <v>19475</v>
      </c>
      <c r="F14" s="156">
        <v>22986</v>
      </c>
      <c r="G14" s="156">
        <v>25564</v>
      </c>
    </row>
    <row r="15" spans="1:7" x14ac:dyDescent="0.3">
      <c r="A15" s="182" t="s">
        <v>218</v>
      </c>
      <c r="B15" s="157" t="s">
        <v>193</v>
      </c>
      <c r="C15" s="158">
        <v>6277818.5</v>
      </c>
      <c r="D15" s="158">
        <v>5662133</v>
      </c>
      <c r="E15" s="158">
        <v>2989094</v>
      </c>
      <c r="F15" s="158">
        <v>5966747</v>
      </c>
      <c r="G15" s="158">
        <v>5854072</v>
      </c>
    </row>
    <row r="16" spans="1:7" x14ac:dyDescent="0.3">
      <c r="A16" s="182"/>
      <c r="B16" s="157" t="s">
        <v>194</v>
      </c>
      <c r="C16" s="158">
        <v>5818494</v>
      </c>
      <c r="D16" s="158">
        <v>4827392.5</v>
      </c>
      <c r="E16" s="158">
        <v>3604080</v>
      </c>
      <c r="F16" s="158">
        <v>4825522</v>
      </c>
      <c r="G16" s="158">
        <v>6692657</v>
      </c>
    </row>
    <row r="17" spans="1:7" x14ac:dyDescent="0.3">
      <c r="A17" s="182"/>
      <c r="B17" s="157" t="s">
        <v>195</v>
      </c>
      <c r="C17" s="158">
        <v>12069147</v>
      </c>
      <c r="D17" s="158">
        <v>6414646.5</v>
      </c>
      <c r="E17" s="158">
        <v>10195497</v>
      </c>
      <c r="F17" s="158">
        <v>11744280</v>
      </c>
      <c r="G17" s="158">
        <v>14375225</v>
      </c>
    </row>
    <row r="18" spans="1:7" x14ac:dyDescent="0.3">
      <c r="A18" s="182"/>
      <c r="B18" s="157" t="s">
        <v>196</v>
      </c>
      <c r="C18" s="158">
        <v>25083334</v>
      </c>
      <c r="D18" s="158">
        <v>6758646.5</v>
      </c>
      <c r="E18" s="158">
        <v>18861372</v>
      </c>
      <c r="F18" s="158">
        <v>37465040</v>
      </c>
      <c r="G18" s="158">
        <v>37264828</v>
      </c>
    </row>
    <row r="19" spans="1:7" x14ac:dyDescent="0.3">
      <c r="A19" s="182"/>
      <c r="B19" s="157" t="s">
        <v>197</v>
      </c>
      <c r="C19" s="158">
        <v>35615920</v>
      </c>
      <c r="D19" s="158">
        <v>9839801</v>
      </c>
      <c r="E19" s="158">
        <v>37415344</v>
      </c>
      <c r="F19" s="158">
        <v>51722872</v>
      </c>
      <c r="G19" s="158">
        <v>60145516</v>
      </c>
    </row>
    <row r="20" spans="1:7" x14ac:dyDescent="0.3">
      <c r="A20" s="182"/>
      <c r="B20" s="157" t="s">
        <v>198</v>
      </c>
      <c r="C20" s="158">
        <v>63040212</v>
      </c>
      <c r="D20" s="158">
        <v>17436274</v>
      </c>
      <c r="E20" s="158">
        <v>59918216</v>
      </c>
      <c r="F20" s="158">
        <v>98521392</v>
      </c>
      <c r="G20" s="158">
        <v>105952920</v>
      </c>
    </row>
    <row r="21" spans="1:7" x14ac:dyDescent="0.3">
      <c r="A21" s="182"/>
      <c r="B21" s="157" t="s">
        <v>199</v>
      </c>
      <c r="C21" s="158">
        <v>104919968</v>
      </c>
      <c r="D21" s="158">
        <v>52686976</v>
      </c>
      <c r="E21" s="158">
        <v>143272160</v>
      </c>
      <c r="F21" s="158">
        <v>174174320</v>
      </c>
      <c r="G21" s="158">
        <v>183436288</v>
      </c>
    </row>
    <row r="22" spans="1:7" x14ac:dyDescent="0.3">
      <c r="A22" s="182"/>
      <c r="B22" s="157" t="s">
        <v>200</v>
      </c>
      <c r="C22" s="158">
        <v>121386536</v>
      </c>
      <c r="D22" s="158">
        <v>90295480</v>
      </c>
      <c r="E22" s="158">
        <v>179495248</v>
      </c>
      <c r="F22" s="158">
        <v>190599264</v>
      </c>
      <c r="G22" s="158">
        <v>203788944</v>
      </c>
    </row>
    <row r="23" spans="1:7" x14ac:dyDescent="0.3">
      <c r="A23" s="182"/>
      <c r="B23" s="157" t="s">
        <v>201</v>
      </c>
      <c r="C23" s="158">
        <v>62556512</v>
      </c>
      <c r="D23" s="158">
        <v>35980348</v>
      </c>
      <c r="E23" s="158">
        <v>72758208</v>
      </c>
      <c r="F23" s="158">
        <v>94099248</v>
      </c>
      <c r="G23" s="158">
        <v>105831208</v>
      </c>
    </row>
    <row r="24" spans="1:7" x14ac:dyDescent="0.3">
      <c r="A24" s="182"/>
      <c r="B24" s="157" t="s">
        <v>202</v>
      </c>
      <c r="C24" s="158">
        <v>31369330</v>
      </c>
      <c r="D24" s="158">
        <v>29056786</v>
      </c>
      <c r="E24" s="158">
        <v>39544488</v>
      </c>
      <c r="F24" s="158">
        <v>51117944</v>
      </c>
      <c r="G24" s="158">
        <v>52221180</v>
      </c>
    </row>
    <row r="25" spans="1:7" x14ac:dyDescent="0.3">
      <c r="A25" s="182"/>
      <c r="B25" s="157" t="s">
        <v>203</v>
      </c>
      <c r="C25" s="158">
        <v>10715543</v>
      </c>
      <c r="D25" s="158">
        <v>9037588</v>
      </c>
      <c r="E25" s="158">
        <v>14144772</v>
      </c>
      <c r="F25" s="158">
        <v>19387936</v>
      </c>
      <c r="G25" s="158">
        <v>17508720</v>
      </c>
    </row>
    <row r="26" spans="1:7" x14ac:dyDescent="0.3">
      <c r="A26" s="182"/>
      <c r="B26" s="157" t="s">
        <v>204</v>
      </c>
      <c r="C26" s="158">
        <v>8391046</v>
      </c>
      <c r="D26" s="158">
        <v>4984091</v>
      </c>
      <c r="E26" s="158">
        <v>6590609</v>
      </c>
      <c r="F26" s="158">
        <v>6244893</v>
      </c>
      <c r="G26" s="158">
        <v>8431442</v>
      </c>
    </row>
    <row r="27" spans="1:7" x14ac:dyDescent="0.3">
      <c r="A27" s="183" t="s">
        <v>217</v>
      </c>
      <c r="B27" s="154" t="s">
        <v>193</v>
      </c>
      <c r="C27" s="156">
        <f>C15/C3</f>
        <v>216.72311595954017</v>
      </c>
      <c r="D27" s="156">
        <f t="shared" ref="D27:G27" si="0">D15/D3</f>
        <v>201.3990538521733</v>
      </c>
      <c r="E27" s="156">
        <f t="shared" si="0"/>
        <v>297.62959275116998</v>
      </c>
      <c r="F27" s="156">
        <f t="shared" si="0"/>
        <v>261.44715625273858</v>
      </c>
      <c r="G27" s="156">
        <f t="shared" si="0"/>
        <v>303.902403571614</v>
      </c>
    </row>
    <row r="28" spans="1:7" x14ac:dyDescent="0.3">
      <c r="A28" s="183"/>
      <c r="B28" s="154" t="s">
        <v>194</v>
      </c>
      <c r="C28" s="156">
        <f t="shared" ref="C28:G38" si="1">C16/C4</f>
        <v>221.96978598405371</v>
      </c>
      <c r="D28" s="156">
        <f t="shared" si="1"/>
        <v>189.19821673525377</v>
      </c>
      <c r="E28" s="156">
        <f t="shared" si="1"/>
        <v>349.06343825665857</v>
      </c>
      <c r="F28" s="156">
        <f t="shared" si="1"/>
        <v>247.00665438165439</v>
      </c>
      <c r="G28" s="156">
        <f t="shared" si="1"/>
        <v>293.11334472036089</v>
      </c>
    </row>
    <row r="29" spans="1:7" x14ac:dyDescent="0.3">
      <c r="A29" s="183"/>
      <c r="B29" s="154" t="s">
        <v>195</v>
      </c>
      <c r="C29" s="156">
        <f t="shared" si="1"/>
        <v>241.79398978263046</v>
      </c>
      <c r="D29" s="156">
        <f t="shared" si="1"/>
        <v>224.82288307864854</v>
      </c>
      <c r="E29" s="156">
        <f t="shared" si="1"/>
        <v>432.45236681370886</v>
      </c>
      <c r="F29" s="156">
        <f t="shared" si="1"/>
        <v>272.59661583455193</v>
      </c>
      <c r="G29" s="156">
        <f t="shared" si="1"/>
        <v>300.54829604850511</v>
      </c>
    </row>
    <row r="30" spans="1:7" x14ac:dyDescent="0.3">
      <c r="A30" s="183"/>
      <c r="B30" s="154" t="s">
        <v>196</v>
      </c>
      <c r="C30" s="156">
        <f t="shared" si="1"/>
        <v>232.92598989673871</v>
      </c>
      <c r="D30" s="156">
        <f t="shared" si="1"/>
        <v>272.91122551988695</v>
      </c>
      <c r="E30" s="156">
        <f t="shared" si="1"/>
        <v>365.69346801869051</v>
      </c>
      <c r="F30" s="156">
        <f t="shared" si="1"/>
        <v>324.53561095615112</v>
      </c>
      <c r="G30" s="156">
        <f t="shared" si="1"/>
        <v>288.11971732978708</v>
      </c>
    </row>
    <row r="31" spans="1:7" x14ac:dyDescent="0.3">
      <c r="A31" s="183"/>
      <c r="B31" s="154" t="s">
        <v>197</v>
      </c>
      <c r="C31" s="156">
        <f t="shared" si="1"/>
        <v>244.45869053420549</v>
      </c>
      <c r="D31" s="156">
        <f t="shared" si="1"/>
        <v>314.53142181306737</v>
      </c>
      <c r="E31" s="156">
        <f t="shared" si="1"/>
        <v>326.64889168259953</v>
      </c>
      <c r="F31" s="156">
        <f t="shared" si="1"/>
        <v>315.71640816226875</v>
      </c>
      <c r="G31" s="156">
        <f t="shared" si="1"/>
        <v>319.22168852467718</v>
      </c>
    </row>
    <row r="32" spans="1:7" x14ac:dyDescent="0.3">
      <c r="A32" s="183"/>
      <c r="B32" s="154" t="s">
        <v>198</v>
      </c>
      <c r="C32" s="156">
        <f t="shared" si="1"/>
        <v>290.16423866664826</v>
      </c>
      <c r="D32" s="156">
        <f t="shared" si="1"/>
        <v>284.15889571551963</v>
      </c>
      <c r="E32" s="156">
        <f t="shared" si="1"/>
        <v>366.8357393870379</v>
      </c>
      <c r="F32" s="156">
        <f t="shared" si="1"/>
        <v>350.93089409174939</v>
      </c>
      <c r="G32" s="156">
        <f t="shared" si="1"/>
        <v>363.68320787552386</v>
      </c>
    </row>
    <row r="33" spans="1:7" x14ac:dyDescent="0.3">
      <c r="A33" s="183"/>
      <c r="B33" s="154" t="s">
        <v>199</v>
      </c>
      <c r="C33" s="156">
        <f t="shared" si="1"/>
        <v>342.85778521384503</v>
      </c>
      <c r="D33" s="156">
        <f t="shared" si="1"/>
        <v>312.75288195557454</v>
      </c>
      <c r="E33" s="156">
        <f t="shared" si="1"/>
        <v>415.99786298728827</v>
      </c>
      <c r="F33" s="156">
        <f t="shared" si="1"/>
        <v>413.31419120142192</v>
      </c>
      <c r="G33" s="156">
        <f t="shared" si="1"/>
        <v>427.60337259637237</v>
      </c>
    </row>
    <row r="34" spans="1:7" x14ac:dyDescent="0.3">
      <c r="A34" s="183"/>
      <c r="B34" s="154" t="s">
        <v>200</v>
      </c>
      <c r="C34" s="156">
        <f t="shared" si="1"/>
        <v>338.63814425799615</v>
      </c>
      <c r="D34" s="156">
        <f t="shared" si="1"/>
        <v>328.92491175409901</v>
      </c>
      <c r="E34" s="156">
        <f t="shared" si="1"/>
        <v>418.806051499342</v>
      </c>
      <c r="F34" s="156">
        <f t="shared" si="1"/>
        <v>408.74464726873458</v>
      </c>
      <c r="G34" s="156">
        <f t="shared" si="1"/>
        <v>421.8612667703091</v>
      </c>
    </row>
    <row r="35" spans="1:7" x14ac:dyDescent="0.3">
      <c r="A35" s="183"/>
      <c r="B35" s="154" t="s">
        <v>201</v>
      </c>
      <c r="C35" s="156">
        <f t="shared" si="1"/>
        <v>251.94532288335603</v>
      </c>
      <c r="D35" s="156">
        <f t="shared" si="1"/>
        <v>256.33966458158193</v>
      </c>
      <c r="E35" s="156">
        <f t="shared" si="1"/>
        <v>302.99003056626719</v>
      </c>
      <c r="F35" s="156">
        <f t="shared" si="1"/>
        <v>300.07094613986413</v>
      </c>
      <c r="G35" s="156">
        <f t="shared" si="1"/>
        <v>323.41140590525436</v>
      </c>
    </row>
    <row r="36" spans="1:7" x14ac:dyDescent="0.3">
      <c r="A36" s="183"/>
      <c r="B36" s="154" t="s">
        <v>202</v>
      </c>
      <c r="C36" s="156">
        <f t="shared" si="1"/>
        <v>213.10251829106744</v>
      </c>
      <c r="D36" s="156">
        <f t="shared" si="1"/>
        <v>269.58098065593543</v>
      </c>
      <c r="E36" s="156">
        <f t="shared" si="1"/>
        <v>271.31351885394366</v>
      </c>
      <c r="F36" s="156">
        <f t="shared" si="1"/>
        <v>285.89773934831487</v>
      </c>
      <c r="G36" s="156">
        <f t="shared" si="1"/>
        <v>284.26651424838735</v>
      </c>
    </row>
    <row r="37" spans="1:7" x14ac:dyDescent="0.3">
      <c r="A37" s="183"/>
      <c r="B37" s="154" t="s">
        <v>203</v>
      </c>
      <c r="C37" s="156">
        <f t="shared" si="1"/>
        <v>223.6505050926699</v>
      </c>
      <c r="D37" s="156">
        <f t="shared" si="1"/>
        <v>289.03633107330177</v>
      </c>
      <c r="E37" s="156">
        <f t="shared" si="1"/>
        <v>336.03620554486497</v>
      </c>
      <c r="F37" s="156">
        <f t="shared" si="1"/>
        <v>364.35270239795534</v>
      </c>
      <c r="G37" s="156">
        <f t="shared" si="1"/>
        <v>333.25187003939931</v>
      </c>
    </row>
    <row r="38" spans="1:7" x14ac:dyDescent="0.3">
      <c r="A38" s="183"/>
      <c r="B38" s="154" t="s">
        <v>204</v>
      </c>
      <c r="C38" s="156">
        <f t="shared" si="1"/>
        <v>248.29987571758301</v>
      </c>
      <c r="D38" s="156">
        <f t="shared" si="1"/>
        <v>358.05251436781612</v>
      </c>
      <c r="E38" s="156">
        <f t="shared" si="1"/>
        <v>338.41381258023108</v>
      </c>
      <c r="F38" s="156">
        <f t="shared" si="1"/>
        <v>271.6824588880188</v>
      </c>
      <c r="G38" s="156">
        <f t="shared" si="1"/>
        <v>329.81700829291191</v>
      </c>
    </row>
    <row r="39" spans="1:7" x14ac:dyDescent="0.3">
      <c r="A39" s="182" t="s">
        <v>21</v>
      </c>
      <c r="B39" s="157" t="s">
        <v>193</v>
      </c>
      <c r="C39" s="162">
        <v>0.14964671432971999</v>
      </c>
      <c r="D39" s="162">
        <v>0.12399828433990499</v>
      </c>
      <c r="E39" s="162">
        <v>3.7180755287408801E-2</v>
      </c>
      <c r="F39" s="162">
        <v>8.9384563267231001E-2</v>
      </c>
      <c r="G39" s="162">
        <v>8.6222402751445798E-2</v>
      </c>
    </row>
    <row r="40" spans="1:7" x14ac:dyDescent="0.3">
      <c r="A40" s="182"/>
      <c r="B40" s="157" t="s">
        <v>194</v>
      </c>
      <c r="C40" s="162">
        <v>0.14696319401264199</v>
      </c>
      <c r="D40" s="162">
        <v>0.12438391894102099</v>
      </c>
      <c r="E40" s="162">
        <v>4.3053355067968403E-2</v>
      </c>
      <c r="F40" s="162">
        <v>9.1818369925022097E-2</v>
      </c>
      <c r="G40" s="162">
        <v>0.10973862558603301</v>
      </c>
    </row>
    <row r="41" spans="1:7" x14ac:dyDescent="0.3">
      <c r="A41" s="182"/>
      <c r="B41" s="157" t="s">
        <v>195</v>
      </c>
      <c r="C41" s="162">
        <v>0.216075584292412</v>
      </c>
      <c r="D41" s="162">
        <v>0.122530601918697</v>
      </c>
      <c r="E41" s="162">
        <v>8.3080217242240906E-2</v>
      </c>
      <c r="F41" s="162">
        <v>0.16036818921566001</v>
      </c>
      <c r="G41" s="162">
        <v>0.17810356616973899</v>
      </c>
    </row>
    <row r="42" spans="1:7" x14ac:dyDescent="0.3">
      <c r="A42" s="182"/>
      <c r="B42" s="157" t="s">
        <v>196</v>
      </c>
      <c r="C42" s="162">
        <v>0.33277788758277899</v>
      </c>
      <c r="D42" s="162">
        <v>8.3372540771961198E-2</v>
      </c>
      <c r="E42" s="162">
        <v>0.148792594671249</v>
      </c>
      <c r="F42" s="162">
        <v>0.29626128077507002</v>
      </c>
      <c r="G42" s="162">
        <v>0.30729275941848799</v>
      </c>
    </row>
    <row r="43" spans="1:7" x14ac:dyDescent="0.3">
      <c r="A43" s="182"/>
      <c r="B43" s="157" t="s">
        <v>197</v>
      </c>
      <c r="C43" s="162">
        <v>0.33399608731269798</v>
      </c>
      <c r="D43" s="162">
        <v>7.5999625027179704E-2</v>
      </c>
      <c r="E43" s="162">
        <v>0.238556563854218</v>
      </c>
      <c r="F43" s="162">
        <v>0.316966533660889</v>
      </c>
      <c r="G43" s="162">
        <v>0.33108079433441201</v>
      </c>
    </row>
    <row r="44" spans="1:7" x14ac:dyDescent="0.3">
      <c r="A44" s="182"/>
      <c r="B44" s="157" t="s">
        <v>198</v>
      </c>
      <c r="C44" s="162">
        <v>0.451898694038391</v>
      </c>
      <c r="D44" s="162">
        <v>0.13980412483215299</v>
      </c>
      <c r="E44" s="162">
        <v>0.30170953273773199</v>
      </c>
      <c r="F44" s="162">
        <v>0.49328178167343101</v>
      </c>
      <c r="G44" s="162">
        <v>0.461976528167725</v>
      </c>
    </row>
    <row r="45" spans="1:7" x14ac:dyDescent="0.3">
      <c r="A45" s="182"/>
      <c r="B45" s="157" t="s">
        <v>199</v>
      </c>
      <c r="C45" s="162">
        <v>0.58341735601425204</v>
      </c>
      <c r="D45" s="162">
        <v>0.30513238906860402</v>
      </c>
      <c r="E45" s="162">
        <v>0.58677685260772705</v>
      </c>
      <c r="F45" s="162">
        <v>0.68407964706420898</v>
      </c>
      <c r="G45" s="162">
        <v>0.62577086687088002</v>
      </c>
    </row>
    <row r="46" spans="1:7" x14ac:dyDescent="0.3">
      <c r="A46" s="182"/>
      <c r="B46" s="157" t="s">
        <v>200</v>
      </c>
      <c r="C46" s="162">
        <v>0.67967492341995195</v>
      </c>
      <c r="D46" s="162">
        <v>0.49403294920921298</v>
      </c>
      <c r="E46" s="162">
        <v>0.73247295618057295</v>
      </c>
      <c r="F46" s="162">
        <v>0.75117838382720903</v>
      </c>
      <c r="G46" s="162">
        <v>0.70132106542587302</v>
      </c>
    </row>
    <row r="47" spans="1:7" x14ac:dyDescent="0.3">
      <c r="A47" s="182"/>
      <c r="B47" s="157" t="s">
        <v>201</v>
      </c>
      <c r="C47" s="162">
        <v>0.46414291858673101</v>
      </c>
      <c r="D47" s="162">
        <v>0.26580443978309598</v>
      </c>
      <c r="E47" s="162">
        <v>0.42350843548774703</v>
      </c>
      <c r="F47" s="162">
        <v>0.518762648105621</v>
      </c>
      <c r="G47" s="162">
        <v>0.49493774771690402</v>
      </c>
    </row>
    <row r="48" spans="1:7" x14ac:dyDescent="0.3">
      <c r="A48" s="182"/>
      <c r="B48" s="157" t="s">
        <v>202</v>
      </c>
      <c r="C48" s="162">
        <v>0.322881519794464</v>
      </c>
      <c r="D48" s="162">
        <v>0.23615933954715701</v>
      </c>
      <c r="E48" s="162">
        <v>0.29884779453277599</v>
      </c>
      <c r="F48" s="162">
        <v>0.34767392277717601</v>
      </c>
      <c r="G48" s="162">
        <v>0.33441931009292603</v>
      </c>
    </row>
    <row r="49" spans="1:7" x14ac:dyDescent="0.3">
      <c r="A49" s="182"/>
      <c r="B49" s="157" t="s">
        <v>203</v>
      </c>
      <c r="C49" s="162">
        <v>0.179627254605293</v>
      </c>
      <c r="D49" s="162">
        <v>0.109763473272324</v>
      </c>
      <c r="E49" s="162">
        <v>0.14293697476386999</v>
      </c>
      <c r="F49" s="162">
        <v>0.177095577120781</v>
      </c>
      <c r="G49" s="162">
        <v>0.17454569041729001</v>
      </c>
    </row>
    <row r="50" spans="1:7" x14ac:dyDescent="0.3">
      <c r="A50" s="182"/>
      <c r="B50" s="157" t="s">
        <v>204</v>
      </c>
      <c r="C50" s="162">
        <v>0.144732400774956</v>
      </c>
      <c r="D50" s="162">
        <v>5.2729837596416501E-2</v>
      </c>
      <c r="E50" s="162">
        <v>7.7641710638999897E-2</v>
      </c>
      <c r="F50" s="162">
        <v>9.3388020992279094E-2</v>
      </c>
      <c r="G50" s="162">
        <v>0.10388827323913601</v>
      </c>
    </row>
    <row r="51" spans="1:7" x14ac:dyDescent="0.3">
      <c r="A51" s="161" t="s">
        <v>223</v>
      </c>
      <c r="B51" s="154"/>
      <c r="C51" s="154"/>
      <c r="D51" s="154"/>
      <c r="E51" s="154"/>
      <c r="F51" s="154"/>
      <c r="G51" s="154"/>
    </row>
    <row r="52" spans="1:7" ht="14.4" customHeight="1" x14ac:dyDescent="0.3">
      <c r="A52" s="191" t="s">
        <v>221</v>
      </c>
      <c r="B52" s="191"/>
      <c r="C52" s="191"/>
      <c r="D52" s="191"/>
      <c r="E52" s="191"/>
      <c r="F52" s="191"/>
      <c r="G52" s="191"/>
    </row>
    <row r="53" spans="1:7" x14ac:dyDescent="0.3">
      <c r="A53" s="191"/>
      <c r="B53" s="191"/>
      <c r="C53" s="191"/>
      <c r="D53" s="191"/>
      <c r="E53" s="191"/>
      <c r="F53" s="191"/>
      <c r="G53" s="191"/>
    </row>
    <row r="54" spans="1:7" x14ac:dyDescent="0.3">
      <c r="A54" s="163" t="s">
        <v>222</v>
      </c>
      <c r="B54" s="163"/>
      <c r="C54" s="163"/>
      <c r="D54" s="163"/>
      <c r="E54" s="163"/>
      <c r="F54" s="163"/>
      <c r="G54" s="163"/>
    </row>
  </sheetData>
  <mergeCells count="6">
    <mergeCell ref="A52:G53"/>
    <mergeCell ref="A1:G1"/>
    <mergeCell ref="A3:A14"/>
    <mergeCell ref="A15:A26"/>
    <mergeCell ref="A27:A38"/>
    <mergeCell ref="A39:A50"/>
  </mergeCells>
  <pageMargins left="0.7" right="0.7" top="0.75" bottom="0.75" header="0.3" footer="0.3"/>
  <ignoredErrors>
    <ignoredError sqref="B3:B5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CE9AD-7625-4CEA-A3F5-094493518470}">
  <sheetPr>
    <tabColor theme="9" tint="-0.249977111117893"/>
  </sheetPr>
  <dimension ref="A1:G54"/>
  <sheetViews>
    <sheetView showGridLines="0" workbookViewId="0">
      <selection activeCell="A54" sqref="A54"/>
    </sheetView>
  </sheetViews>
  <sheetFormatPr defaultRowHeight="14.4" x14ac:dyDescent="0.3"/>
  <cols>
    <col min="1" max="1" width="37.77734375" customWidth="1"/>
    <col min="2" max="2" width="8.77734375" customWidth="1"/>
    <col min="3" max="7" width="12.33203125" customWidth="1"/>
  </cols>
  <sheetData>
    <row r="1" spans="1:7" ht="25.8" customHeight="1" x14ac:dyDescent="0.3">
      <c r="A1" s="184" t="s">
        <v>220</v>
      </c>
      <c r="B1" s="184"/>
      <c r="C1" s="184"/>
      <c r="D1" s="184"/>
      <c r="E1" s="184"/>
      <c r="F1" s="184"/>
      <c r="G1" s="184"/>
    </row>
    <row r="2" spans="1:7" x14ac:dyDescent="0.3">
      <c r="A2" s="155" t="s">
        <v>215</v>
      </c>
      <c r="B2" s="155" t="s">
        <v>207</v>
      </c>
      <c r="C2" s="155">
        <v>2019</v>
      </c>
      <c r="D2" s="155">
        <v>2020</v>
      </c>
      <c r="E2" s="155">
        <v>2021</v>
      </c>
      <c r="F2" s="155">
        <v>2022</v>
      </c>
      <c r="G2" s="155">
        <v>2023</v>
      </c>
    </row>
    <row r="3" spans="1:7" x14ac:dyDescent="0.3">
      <c r="A3" s="183" t="s">
        <v>216</v>
      </c>
      <c r="B3" s="154" t="s">
        <v>193</v>
      </c>
      <c r="C3" s="156">
        <v>9300</v>
      </c>
      <c r="D3" s="156">
        <v>9392</v>
      </c>
      <c r="E3" s="156">
        <v>3610</v>
      </c>
      <c r="F3" s="156">
        <v>9168</v>
      </c>
      <c r="G3" s="156">
        <v>7207</v>
      </c>
    </row>
    <row r="4" spans="1:7" x14ac:dyDescent="0.3">
      <c r="A4" s="183"/>
      <c r="B4" s="154" t="s">
        <v>194</v>
      </c>
      <c r="C4" s="156">
        <v>8951</v>
      </c>
      <c r="D4" s="156">
        <v>9050</v>
      </c>
      <c r="E4" s="156">
        <v>4544</v>
      </c>
      <c r="F4" s="156">
        <v>7364</v>
      </c>
      <c r="G4" s="156">
        <v>8478</v>
      </c>
    </row>
    <row r="5" spans="1:7" x14ac:dyDescent="0.3">
      <c r="A5" s="183"/>
      <c r="B5" s="154" t="s">
        <v>195</v>
      </c>
      <c r="C5" s="156">
        <v>13095</v>
      </c>
      <c r="D5" s="156">
        <v>9511</v>
      </c>
      <c r="E5" s="156">
        <v>8704</v>
      </c>
      <c r="F5" s="156">
        <v>15100</v>
      </c>
      <c r="G5" s="156">
        <v>18629</v>
      </c>
    </row>
    <row r="6" spans="1:7" x14ac:dyDescent="0.3">
      <c r="A6" s="183"/>
      <c r="B6" s="154" t="s">
        <v>196</v>
      </c>
      <c r="C6" s="156">
        <v>29154</v>
      </c>
      <c r="D6" s="156">
        <v>8780</v>
      </c>
      <c r="E6" s="156">
        <v>11881</v>
      </c>
      <c r="F6" s="156">
        <v>37642</v>
      </c>
      <c r="G6" s="156">
        <v>50300</v>
      </c>
    </row>
    <row r="7" spans="1:7" x14ac:dyDescent="0.3">
      <c r="A7" s="183"/>
      <c r="B7" s="154" t="s">
        <v>197</v>
      </c>
      <c r="C7" s="156">
        <v>37262</v>
      </c>
      <c r="D7" s="156">
        <v>13227</v>
      </c>
      <c r="E7" s="156">
        <v>27703</v>
      </c>
      <c r="F7" s="156">
        <v>45481</v>
      </c>
      <c r="G7" s="156">
        <v>59127</v>
      </c>
    </row>
    <row r="8" spans="1:7" x14ac:dyDescent="0.3">
      <c r="A8" s="183"/>
      <c r="B8" s="154" t="s">
        <v>198</v>
      </c>
      <c r="C8" s="156">
        <v>53366</v>
      </c>
      <c r="D8" s="156">
        <v>16272</v>
      </c>
      <c r="E8" s="156">
        <v>37834</v>
      </c>
      <c r="F8" s="156">
        <v>75858</v>
      </c>
      <c r="G8" s="156">
        <v>99059</v>
      </c>
    </row>
    <row r="9" spans="1:7" x14ac:dyDescent="0.3">
      <c r="A9" s="183"/>
      <c r="B9" s="154" t="s">
        <v>199</v>
      </c>
      <c r="C9" s="156">
        <v>78304</v>
      </c>
      <c r="D9" s="156">
        <v>44946</v>
      </c>
      <c r="E9" s="156">
        <v>80289</v>
      </c>
      <c r="F9" s="156">
        <v>125095</v>
      </c>
      <c r="G9" s="156">
        <v>143982</v>
      </c>
    </row>
    <row r="10" spans="1:7" x14ac:dyDescent="0.3">
      <c r="A10" s="183"/>
      <c r="B10" s="154" t="s">
        <v>200</v>
      </c>
      <c r="C10" s="156">
        <v>96273</v>
      </c>
      <c r="D10" s="156">
        <v>69488</v>
      </c>
      <c r="E10" s="156">
        <v>111132</v>
      </c>
      <c r="F10" s="156">
        <v>147498</v>
      </c>
      <c r="G10" s="156">
        <v>159612</v>
      </c>
    </row>
    <row r="11" spans="1:7" x14ac:dyDescent="0.3">
      <c r="A11" s="183"/>
      <c r="B11" s="154" t="s">
        <v>201</v>
      </c>
      <c r="C11" s="156">
        <v>69253</v>
      </c>
      <c r="D11" s="156">
        <v>45408</v>
      </c>
      <c r="E11" s="156">
        <v>73185</v>
      </c>
      <c r="F11" s="156">
        <v>107480</v>
      </c>
      <c r="G11" s="156">
        <v>126426</v>
      </c>
    </row>
    <row r="12" spans="1:7" x14ac:dyDescent="0.3">
      <c r="A12" s="183"/>
      <c r="B12" s="154" t="s">
        <v>202</v>
      </c>
      <c r="C12" s="156">
        <v>41982</v>
      </c>
      <c r="D12" s="156">
        <v>38915</v>
      </c>
      <c r="E12" s="156">
        <v>53240</v>
      </c>
      <c r="F12" s="156">
        <v>62394</v>
      </c>
      <c r="G12" s="156">
        <v>69209</v>
      </c>
    </row>
    <row r="13" spans="1:7" x14ac:dyDescent="0.3">
      <c r="A13" s="183"/>
      <c r="B13" s="154" t="s">
        <v>203</v>
      </c>
      <c r="C13" s="156">
        <v>15224</v>
      </c>
      <c r="D13" s="156">
        <v>12865</v>
      </c>
      <c r="E13" s="156">
        <v>17414</v>
      </c>
      <c r="F13" s="156">
        <v>23593</v>
      </c>
      <c r="G13" s="156">
        <v>26545</v>
      </c>
    </row>
    <row r="14" spans="1:7" x14ac:dyDescent="0.3">
      <c r="A14" s="183"/>
      <c r="B14" s="154" t="s">
        <v>204</v>
      </c>
      <c r="C14" s="156">
        <v>11072</v>
      </c>
      <c r="D14" s="156">
        <v>4640</v>
      </c>
      <c r="E14" s="156">
        <v>5847</v>
      </c>
      <c r="F14" s="156">
        <v>8341</v>
      </c>
      <c r="G14" s="156">
        <v>10651</v>
      </c>
    </row>
    <row r="15" spans="1:7" x14ac:dyDescent="0.3">
      <c r="A15" s="182" t="s">
        <v>218</v>
      </c>
      <c r="B15" s="157" t="s">
        <v>193</v>
      </c>
      <c r="C15" s="158">
        <v>1000287.75</v>
      </c>
      <c r="D15" s="158">
        <v>1060739.875</v>
      </c>
      <c r="E15" s="158">
        <v>896332</v>
      </c>
      <c r="F15" s="158">
        <v>1210550</v>
      </c>
      <c r="G15" s="158">
        <v>851224</v>
      </c>
    </row>
    <row r="16" spans="1:7" x14ac:dyDescent="0.3">
      <c r="A16" s="182"/>
      <c r="B16" s="157" t="s">
        <v>194</v>
      </c>
      <c r="C16" s="158">
        <v>905273.75</v>
      </c>
      <c r="D16" s="158">
        <v>1047207.5</v>
      </c>
      <c r="E16" s="158">
        <v>513664</v>
      </c>
      <c r="F16" s="158">
        <v>939258</v>
      </c>
      <c r="G16" s="158">
        <v>1024794</v>
      </c>
    </row>
    <row r="17" spans="1:7" x14ac:dyDescent="0.3">
      <c r="A17" s="182"/>
      <c r="B17" s="157" t="s">
        <v>195</v>
      </c>
      <c r="C17" s="158">
        <v>1381686.125</v>
      </c>
      <c r="D17" s="158">
        <v>1127028.5</v>
      </c>
      <c r="E17" s="158">
        <v>1211738</v>
      </c>
      <c r="F17" s="158">
        <v>1812193</v>
      </c>
      <c r="G17" s="158">
        <v>2442547</v>
      </c>
    </row>
    <row r="18" spans="1:7" x14ac:dyDescent="0.3">
      <c r="A18" s="182"/>
      <c r="B18" s="157" t="s">
        <v>196</v>
      </c>
      <c r="C18" s="158">
        <v>3358746.75</v>
      </c>
      <c r="D18" s="158">
        <v>1072720.375</v>
      </c>
      <c r="E18" s="158">
        <v>1839814</v>
      </c>
      <c r="F18" s="158">
        <v>5013633</v>
      </c>
      <c r="G18" s="158">
        <v>7295267</v>
      </c>
    </row>
    <row r="19" spans="1:7" x14ac:dyDescent="0.3">
      <c r="A19" s="182"/>
      <c r="B19" s="157" t="s">
        <v>197</v>
      </c>
      <c r="C19" s="158">
        <v>4830056</v>
      </c>
      <c r="D19" s="158">
        <v>1587743</v>
      </c>
      <c r="E19" s="158">
        <v>4478148</v>
      </c>
      <c r="F19" s="158">
        <v>6796864</v>
      </c>
      <c r="G19" s="158">
        <v>10551299</v>
      </c>
    </row>
    <row r="20" spans="1:7" x14ac:dyDescent="0.3">
      <c r="A20" s="182"/>
      <c r="B20" s="157" t="s">
        <v>198</v>
      </c>
      <c r="C20" s="158">
        <v>7720740.5</v>
      </c>
      <c r="D20" s="158">
        <v>2376208</v>
      </c>
      <c r="E20" s="158">
        <v>6600193</v>
      </c>
      <c r="F20" s="158">
        <v>12353140</v>
      </c>
      <c r="G20" s="158">
        <v>18657118</v>
      </c>
    </row>
    <row r="21" spans="1:7" x14ac:dyDescent="0.3">
      <c r="A21" s="182"/>
      <c r="B21" s="157" t="s">
        <v>199</v>
      </c>
      <c r="C21" s="158">
        <v>12706916</v>
      </c>
      <c r="D21" s="158">
        <v>7185063</v>
      </c>
      <c r="E21" s="158">
        <v>15826362</v>
      </c>
      <c r="F21" s="158">
        <v>22871136</v>
      </c>
      <c r="G21" s="158">
        <v>30486028</v>
      </c>
    </row>
    <row r="22" spans="1:7" x14ac:dyDescent="0.3">
      <c r="A22" s="182"/>
      <c r="B22" s="157" t="s">
        <v>200</v>
      </c>
      <c r="C22" s="158">
        <v>16243960</v>
      </c>
      <c r="D22" s="158">
        <v>12165001</v>
      </c>
      <c r="E22" s="158">
        <v>22226848</v>
      </c>
      <c r="F22" s="158">
        <v>27518260</v>
      </c>
      <c r="G22" s="158">
        <v>34578748</v>
      </c>
    </row>
    <row r="23" spans="1:7" x14ac:dyDescent="0.3">
      <c r="A23" s="182"/>
      <c r="B23" s="157" t="s">
        <v>201</v>
      </c>
      <c r="C23" s="158">
        <v>8890333</v>
      </c>
      <c r="D23" s="158">
        <v>7019147.5</v>
      </c>
      <c r="E23" s="158">
        <v>12060837</v>
      </c>
      <c r="F23" s="158">
        <v>16135033</v>
      </c>
      <c r="G23" s="158">
        <v>22159580</v>
      </c>
    </row>
    <row r="24" spans="1:7" x14ac:dyDescent="0.3">
      <c r="A24" s="182"/>
      <c r="B24" s="157" t="s">
        <v>202</v>
      </c>
      <c r="C24" s="158">
        <v>4756651.5</v>
      </c>
      <c r="D24" s="158">
        <v>5900573</v>
      </c>
      <c r="E24" s="158">
        <v>7987053</v>
      </c>
      <c r="F24" s="158">
        <v>8657867</v>
      </c>
      <c r="G24" s="158">
        <v>11668873</v>
      </c>
    </row>
    <row r="25" spans="1:7" x14ac:dyDescent="0.3">
      <c r="A25" s="182"/>
      <c r="B25" s="157" t="s">
        <v>203</v>
      </c>
      <c r="C25" s="158">
        <v>1405202</v>
      </c>
      <c r="D25" s="158">
        <v>1703699</v>
      </c>
      <c r="E25" s="158">
        <v>2131040</v>
      </c>
      <c r="F25" s="158">
        <v>3180747</v>
      </c>
      <c r="G25" s="158">
        <v>4172171.5</v>
      </c>
    </row>
    <row r="26" spans="1:7" x14ac:dyDescent="0.3">
      <c r="A26" s="182"/>
      <c r="B26" s="157" t="s">
        <v>204</v>
      </c>
      <c r="C26" s="158">
        <v>1069875.25</v>
      </c>
      <c r="D26" s="158">
        <v>564382</v>
      </c>
      <c r="E26" s="158">
        <v>632463</v>
      </c>
      <c r="F26" s="158">
        <v>797910</v>
      </c>
      <c r="G26" s="158">
        <v>1402970.375</v>
      </c>
    </row>
    <row r="27" spans="1:7" x14ac:dyDescent="0.3">
      <c r="A27" s="183" t="s">
        <v>217</v>
      </c>
      <c r="B27" s="154" t="s">
        <v>193</v>
      </c>
      <c r="C27" s="156">
        <f>C15/C3</f>
        <v>107.55782258064517</v>
      </c>
      <c r="D27" s="156">
        <f t="shared" ref="D27:G27" si="0">D15/D3</f>
        <v>112.94078737223168</v>
      </c>
      <c r="E27" s="156">
        <f t="shared" si="0"/>
        <v>248.29141274238228</v>
      </c>
      <c r="F27" s="156">
        <f t="shared" si="0"/>
        <v>132.04079406631763</v>
      </c>
      <c r="G27" s="156">
        <f t="shared" si="0"/>
        <v>118.1107256833634</v>
      </c>
    </row>
    <row r="28" spans="1:7" x14ac:dyDescent="0.3">
      <c r="A28" s="183"/>
      <c r="B28" s="154" t="s">
        <v>194</v>
      </c>
      <c r="C28" s="156">
        <f t="shared" ref="C28:G38" si="1">C16/C4</f>
        <v>101.13660484862027</v>
      </c>
      <c r="D28" s="156">
        <f t="shared" si="1"/>
        <v>115.71353591160221</v>
      </c>
      <c r="E28" s="156">
        <f t="shared" si="1"/>
        <v>113.04225352112677</v>
      </c>
      <c r="F28" s="156">
        <f t="shared" si="1"/>
        <v>127.54725692558392</v>
      </c>
      <c r="G28" s="156">
        <f t="shared" si="1"/>
        <v>120.87685774946921</v>
      </c>
    </row>
    <row r="29" spans="1:7" x14ac:dyDescent="0.3">
      <c r="A29" s="183"/>
      <c r="B29" s="154" t="s">
        <v>195</v>
      </c>
      <c r="C29" s="156">
        <f t="shared" si="1"/>
        <v>105.51249522718595</v>
      </c>
      <c r="D29" s="156">
        <f t="shared" si="1"/>
        <v>118.49737146461992</v>
      </c>
      <c r="E29" s="156">
        <f t="shared" si="1"/>
        <v>139.21622242647058</v>
      </c>
      <c r="F29" s="156">
        <f t="shared" si="1"/>
        <v>120.01278145695365</v>
      </c>
      <c r="G29" s="156">
        <f t="shared" si="1"/>
        <v>131.11530409576466</v>
      </c>
    </row>
    <row r="30" spans="1:7" x14ac:dyDescent="0.3">
      <c r="A30" s="183"/>
      <c r="B30" s="154" t="s">
        <v>196</v>
      </c>
      <c r="C30" s="156">
        <f t="shared" si="1"/>
        <v>115.20706421074296</v>
      </c>
      <c r="D30" s="156">
        <f t="shared" si="1"/>
        <v>122.17771924829157</v>
      </c>
      <c r="E30" s="156">
        <f t="shared" si="1"/>
        <v>154.8534635131723</v>
      </c>
      <c r="F30" s="156">
        <f t="shared" si="1"/>
        <v>133.19252430795387</v>
      </c>
      <c r="G30" s="156">
        <f t="shared" si="1"/>
        <v>145.03512922465208</v>
      </c>
    </row>
    <row r="31" spans="1:7" x14ac:dyDescent="0.3">
      <c r="A31" s="183"/>
      <c r="B31" s="154" t="s">
        <v>197</v>
      </c>
      <c r="C31" s="156">
        <f t="shared" si="1"/>
        <v>129.62417476249263</v>
      </c>
      <c r="D31" s="156">
        <f t="shared" si="1"/>
        <v>120.03802827549708</v>
      </c>
      <c r="E31" s="156">
        <f t="shared" si="1"/>
        <v>161.64848572356783</v>
      </c>
      <c r="F31" s="156">
        <f t="shared" si="1"/>
        <v>149.44403157362416</v>
      </c>
      <c r="G31" s="156">
        <f t="shared" si="1"/>
        <v>178.45145195934177</v>
      </c>
    </row>
    <row r="32" spans="1:7" x14ac:dyDescent="0.3">
      <c r="A32" s="183"/>
      <c r="B32" s="154" t="s">
        <v>198</v>
      </c>
      <c r="C32" s="156">
        <f t="shared" si="1"/>
        <v>144.67527077165235</v>
      </c>
      <c r="D32" s="156">
        <f t="shared" si="1"/>
        <v>146.03048180924287</v>
      </c>
      <c r="E32" s="156">
        <f t="shared" si="1"/>
        <v>174.45136649574457</v>
      </c>
      <c r="F32" s="156">
        <f t="shared" si="1"/>
        <v>162.8455798992855</v>
      </c>
      <c r="G32" s="156">
        <f t="shared" si="1"/>
        <v>188.34349226218717</v>
      </c>
    </row>
    <row r="33" spans="1:7" x14ac:dyDescent="0.3">
      <c r="A33" s="183"/>
      <c r="B33" s="154" t="s">
        <v>199</v>
      </c>
      <c r="C33" s="156">
        <f t="shared" si="1"/>
        <v>162.27671638741316</v>
      </c>
      <c r="D33" s="156">
        <f t="shared" si="1"/>
        <v>159.85989854492058</v>
      </c>
      <c r="E33" s="156">
        <f t="shared" si="1"/>
        <v>197.11743825430631</v>
      </c>
      <c r="F33" s="156">
        <f t="shared" si="1"/>
        <v>182.83013709580717</v>
      </c>
      <c r="G33" s="156">
        <f t="shared" si="1"/>
        <v>211.73499465210929</v>
      </c>
    </row>
    <row r="34" spans="1:7" x14ac:dyDescent="0.3">
      <c r="A34" s="183"/>
      <c r="B34" s="154" t="s">
        <v>200</v>
      </c>
      <c r="C34" s="156">
        <f t="shared" si="1"/>
        <v>168.72809614325928</v>
      </c>
      <c r="D34" s="156">
        <f t="shared" si="1"/>
        <v>175.06621287128712</v>
      </c>
      <c r="E34" s="156">
        <f t="shared" si="1"/>
        <v>200.00403124212647</v>
      </c>
      <c r="F34" s="156">
        <f t="shared" si="1"/>
        <v>186.56700429836337</v>
      </c>
      <c r="G34" s="156">
        <f t="shared" si="1"/>
        <v>216.64253314287146</v>
      </c>
    </row>
    <row r="35" spans="1:7" x14ac:dyDescent="0.3">
      <c r="A35" s="183"/>
      <c r="B35" s="154" t="s">
        <v>201</v>
      </c>
      <c r="C35" s="156">
        <f t="shared" si="1"/>
        <v>128.37469856901507</v>
      </c>
      <c r="D35" s="156">
        <f t="shared" si="1"/>
        <v>154.57953444326992</v>
      </c>
      <c r="E35" s="156">
        <f t="shared" si="1"/>
        <v>164.79930313588849</v>
      </c>
      <c r="F35" s="156">
        <f t="shared" si="1"/>
        <v>150.12125976925941</v>
      </c>
      <c r="G35" s="156">
        <f t="shared" si="1"/>
        <v>175.27707908183444</v>
      </c>
    </row>
    <row r="36" spans="1:7" x14ac:dyDescent="0.3">
      <c r="A36" s="183"/>
      <c r="B36" s="154" t="s">
        <v>202</v>
      </c>
      <c r="C36" s="156">
        <f t="shared" si="1"/>
        <v>113.302165213663</v>
      </c>
      <c r="D36" s="156">
        <f t="shared" si="1"/>
        <v>151.62721315688037</v>
      </c>
      <c r="E36" s="156">
        <f t="shared" si="1"/>
        <v>150.01977836213374</v>
      </c>
      <c r="F36" s="156">
        <f t="shared" si="1"/>
        <v>138.76121101387955</v>
      </c>
      <c r="G36" s="156">
        <f t="shared" si="1"/>
        <v>168.60340418153709</v>
      </c>
    </row>
    <row r="37" spans="1:7" x14ac:dyDescent="0.3">
      <c r="A37" s="183"/>
      <c r="B37" s="154" t="s">
        <v>203</v>
      </c>
      <c r="C37" s="156">
        <f t="shared" si="1"/>
        <v>92.301760378349968</v>
      </c>
      <c r="D37" s="156">
        <f t="shared" si="1"/>
        <v>132.42899339292654</v>
      </c>
      <c r="E37" s="156">
        <f t="shared" si="1"/>
        <v>122.37510049385551</v>
      </c>
      <c r="F37" s="156">
        <f t="shared" si="1"/>
        <v>134.81740346713008</v>
      </c>
      <c r="G37" s="156">
        <f t="shared" si="1"/>
        <v>157.17353550574495</v>
      </c>
    </row>
    <row r="38" spans="1:7" x14ac:dyDescent="0.3">
      <c r="A38" s="183"/>
      <c r="B38" s="154" t="s">
        <v>204</v>
      </c>
      <c r="C38" s="156">
        <f t="shared" si="1"/>
        <v>96.62890625</v>
      </c>
      <c r="D38" s="156">
        <f t="shared" si="1"/>
        <v>121.63405172413793</v>
      </c>
      <c r="E38" s="156">
        <f t="shared" si="1"/>
        <v>108.16880451513596</v>
      </c>
      <c r="F38" s="156">
        <f t="shared" si="1"/>
        <v>95.661191703632653</v>
      </c>
      <c r="G38" s="156">
        <f t="shared" si="1"/>
        <v>131.7219392545301</v>
      </c>
    </row>
    <row r="39" spans="1:7" x14ac:dyDescent="0.3">
      <c r="A39" s="182" t="s">
        <v>21</v>
      </c>
      <c r="B39" s="157" t="s">
        <v>193</v>
      </c>
      <c r="C39" s="162">
        <v>0.123690195381641</v>
      </c>
      <c r="D39" s="162">
        <v>0.101961635053158</v>
      </c>
      <c r="E39" s="162">
        <v>4.0107592940330498E-2</v>
      </c>
      <c r="F39" s="162">
        <v>8.5161641240119906E-2</v>
      </c>
      <c r="G39" s="162">
        <v>7.8184314072132097E-2</v>
      </c>
    </row>
    <row r="40" spans="1:7" x14ac:dyDescent="0.3">
      <c r="A40" s="182"/>
      <c r="B40" s="157" t="s">
        <v>194</v>
      </c>
      <c r="C40" s="162">
        <v>0.12715886533260301</v>
      </c>
      <c r="D40" s="162">
        <v>0.10616981983184801</v>
      </c>
      <c r="E40" s="162">
        <v>5.50177060067654E-2</v>
      </c>
      <c r="F40" s="162">
        <v>7.7368505299091297E-2</v>
      </c>
      <c r="G40" s="162">
        <v>8.7012194097042098E-2</v>
      </c>
    </row>
    <row r="41" spans="1:7" x14ac:dyDescent="0.3">
      <c r="A41" s="182"/>
      <c r="B41" s="157" t="s">
        <v>195</v>
      </c>
      <c r="C41" s="162">
        <v>0.151541188359261</v>
      </c>
      <c r="D41" s="162">
        <v>9.9205307662487002E-2</v>
      </c>
      <c r="E41" s="162">
        <v>8.9073054492473602E-2</v>
      </c>
      <c r="F41" s="162">
        <v>0.13370700180530501</v>
      </c>
      <c r="G41" s="162">
        <v>0.148433223366737</v>
      </c>
    </row>
    <row r="42" spans="1:7" x14ac:dyDescent="0.3">
      <c r="A42" s="182"/>
      <c r="B42" s="157" t="s">
        <v>196</v>
      </c>
      <c r="C42" s="162">
        <v>0.26867067813873302</v>
      </c>
      <c r="D42" s="162">
        <v>8.3754405379295294E-2</v>
      </c>
      <c r="E42" s="162">
        <v>0.10760792344808599</v>
      </c>
      <c r="F42" s="162">
        <v>0.25465601682663003</v>
      </c>
      <c r="G42" s="162">
        <v>0.28553932905197099</v>
      </c>
    </row>
    <row r="43" spans="1:7" x14ac:dyDescent="0.3">
      <c r="A43" s="182"/>
      <c r="B43" s="157" t="s">
        <v>197</v>
      </c>
      <c r="C43" s="162">
        <v>0.280642330646515</v>
      </c>
      <c r="D43" s="162">
        <v>0.10013146698474901</v>
      </c>
      <c r="E43" s="162">
        <v>0.18080323934555101</v>
      </c>
      <c r="F43" s="162">
        <v>0.26197612285614003</v>
      </c>
      <c r="G43" s="162">
        <v>0.277861207723618</v>
      </c>
    </row>
    <row r="44" spans="1:7" x14ac:dyDescent="0.3">
      <c r="A44" s="182"/>
      <c r="B44" s="157" t="s">
        <v>198</v>
      </c>
      <c r="C44" s="162">
        <v>0.38113009929656999</v>
      </c>
      <c r="D44" s="162">
        <v>0.114519275724888</v>
      </c>
      <c r="E44" s="162">
        <v>0.23011754453182201</v>
      </c>
      <c r="F44" s="162">
        <v>0.40602338314056402</v>
      </c>
      <c r="G44" s="162">
        <v>0.442370265722275</v>
      </c>
    </row>
    <row r="45" spans="1:7" x14ac:dyDescent="0.3">
      <c r="A45" s="182"/>
      <c r="B45" s="157" t="s">
        <v>199</v>
      </c>
      <c r="C45" s="162">
        <v>0.51153808832168601</v>
      </c>
      <c r="D45" s="162">
        <v>0.27158918976783802</v>
      </c>
      <c r="E45" s="162">
        <v>0.44133046269416798</v>
      </c>
      <c r="F45" s="162">
        <v>0.61794775724411</v>
      </c>
      <c r="G45" s="162">
        <v>0.60417103767394997</v>
      </c>
    </row>
    <row r="46" spans="1:7" x14ac:dyDescent="0.3">
      <c r="A46" s="182"/>
      <c r="B46" s="157" t="s">
        <v>200</v>
      </c>
      <c r="C46" s="162">
        <v>0.622564196586609</v>
      </c>
      <c r="D46" s="162">
        <v>0.42182108759880099</v>
      </c>
      <c r="E46" s="162">
        <v>0.59938532114028897</v>
      </c>
      <c r="F46" s="162">
        <v>0.72029441595077504</v>
      </c>
      <c r="G46" s="162">
        <v>0.66141909360885598</v>
      </c>
    </row>
    <row r="47" spans="1:7" x14ac:dyDescent="0.3">
      <c r="A47" s="182"/>
      <c r="B47" s="157" t="s">
        <v>201</v>
      </c>
      <c r="C47" s="162">
        <v>0.44775182008743297</v>
      </c>
      <c r="D47" s="162">
        <v>0.28770774602889998</v>
      </c>
      <c r="E47" s="162">
        <v>0.40836462378501898</v>
      </c>
      <c r="F47" s="162">
        <v>0.53683775663375899</v>
      </c>
      <c r="G47" s="162">
        <v>0.54397165775299094</v>
      </c>
    </row>
    <row r="48" spans="1:7" x14ac:dyDescent="0.3">
      <c r="A48" s="182"/>
      <c r="B48" s="157" t="s">
        <v>202</v>
      </c>
      <c r="C48" s="162">
        <v>0.28438428044319197</v>
      </c>
      <c r="D48" s="162">
        <v>0.26193958520889299</v>
      </c>
      <c r="E48" s="162">
        <v>0.31685864925384499</v>
      </c>
      <c r="F48" s="162">
        <v>0.33005121350288402</v>
      </c>
      <c r="G48" s="162">
        <v>0.31447702646255499</v>
      </c>
    </row>
    <row r="49" spans="1:7" x14ac:dyDescent="0.3">
      <c r="A49" s="182"/>
      <c r="B49" s="157" t="s">
        <v>203</v>
      </c>
      <c r="C49" s="162">
        <v>0.14410494267940499</v>
      </c>
      <c r="D49" s="162">
        <v>0.116293467581272</v>
      </c>
      <c r="E49" s="162">
        <v>0.139718577265739</v>
      </c>
      <c r="F49" s="162">
        <v>0.16894003748893699</v>
      </c>
      <c r="G49" s="162">
        <v>0.17625688016414601</v>
      </c>
    </row>
    <row r="50" spans="1:7" x14ac:dyDescent="0.3">
      <c r="A50" s="182"/>
      <c r="B50" s="157" t="s">
        <v>204</v>
      </c>
      <c r="C50" s="162">
        <v>0.11576968431472801</v>
      </c>
      <c r="D50" s="162">
        <v>4.6405363827943802E-2</v>
      </c>
      <c r="E50" s="162">
        <v>5.3749293088912999E-2</v>
      </c>
      <c r="F50" s="162">
        <v>7.9729430377483396E-2</v>
      </c>
      <c r="G50" s="162">
        <v>9.0300664305687006E-2</v>
      </c>
    </row>
    <row r="51" spans="1:7" x14ac:dyDescent="0.3">
      <c r="A51" s="161" t="s">
        <v>223</v>
      </c>
      <c r="B51" s="154"/>
      <c r="C51" s="154"/>
      <c r="D51" s="154"/>
      <c r="E51" s="154"/>
      <c r="F51" s="154"/>
      <c r="G51" s="154"/>
    </row>
    <row r="52" spans="1:7" ht="14.4" customHeight="1" x14ac:dyDescent="0.3">
      <c r="A52" s="191" t="s">
        <v>221</v>
      </c>
      <c r="B52" s="191"/>
      <c r="C52" s="191"/>
      <c r="D52" s="191"/>
      <c r="E52" s="191"/>
      <c r="F52" s="191"/>
      <c r="G52" s="191"/>
    </row>
    <row r="53" spans="1:7" x14ac:dyDescent="0.3">
      <c r="A53" s="191"/>
      <c r="B53" s="191"/>
      <c r="C53" s="191"/>
      <c r="D53" s="191"/>
      <c r="E53" s="191"/>
      <c r="F53" s="191"/>
      <c r="G53" s="191"/>
    </row>
    <row r="54" spans="1:7" x14ac:dyDescent="0.3">
      <c r="A54" s="163" t="s">
        <v>222</v>
      </c>
      <c r="B54" s="163"/>
      <c r="C54" s="163"/>
      <c r="D54" s="163"/>
      <c r="E54" s="163"/>
      <c r="F54" s="163"/>
      <c r="G54" s="163"/>
    </row>
  </sheetData>
  <mergeCells count="6">
    <mergeCell ref="A52:G53"/>
    <mergeCell ref="A1:G1"/>
    <mergeCell ref="A3:A14"/>
    <mergeCell ref="A15:A26"/>
    <mergeCell ref="A27:A38"/>
    <mergeCell ref="A39:A50"/>
  </mergeCells>
  <pageMargins left="0.7" right="0.7" top="0.75" bottom="0.75" header="0.3" footer="0.3"/>
  <ignoredErrors>
    <ignoredError sqref="B3:B5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31104-D140-46CB-B667-DA7572144E2A}">
  <sheetPr>
    <tabColor theme="7" tint="-0.499984740745262"/>
  </sheetPr>
  <dimension ref="A3:K74"/>
  <sheetViews>
    <sheetView showGridLines="0" zoomScaleNormal="100" workbookViewId="0">
      <selection activeCell="A3" sqref="A3:F3"/>
    </sheetView>
  </sheetViews>
  <sheetFormatPr defaultRowHeight="15" customHeight="1" x14ac:dyDescent="0.3"/>
  <cols>
    <col min="1" max="1" width="14.5546875" style="10" customWidth="1"/>
    <col min="2" max="2" width="23.88671875" style="10" customWidth="1"/>
    <col min="3" max="5" width="11.33203125" style="10" customWidth="1"/>
    <col min="6" max="6" width="11.33203125" style="10" hidden="1" customWidth="1"/>
    <col min="7" max="16384" width="8.88671875" style="10"/>
  </cols>
  <sheetData>
    <row r="3" spans="1:6" ht="15" customHeight="1" x14ac:dyDescent="0.3">
      <c r="A3" s="192" t="s">
        <v>190</v>
      </c>
      <c r="B3" s="192"/>
      <c r="C3" s="192"/>
      <c r="D3" s="192"/>
      <c r="E3" s="192"/>
      <c r="F3" s="192"/>
    </row>
    <row r="4" spans="1:6" ht="15" customHeight="1" x14ac:dyDescent="0.3">
      <c r="A4" s="104" t="s">
        <v>148</v>
      </c>
      <c r="B4" s="99"/>
      <c r="C4" s="100">
        <v>2020</v>
      </c>
      <c r="D4" s="100">
        <v>2021</v>
      </c>
      <c r="E4" s="100">
        <v>2022</v>
      </c>
      <c r="F4" s="100">
        <v>2023</v>
      </c>
    </row>
    <row r="5" spans="1:6" ht="15" customHeight="1" x14ac:dyDescent="0.3">
      <c r="A5" s="189" t="s">
        <v>11</v>
      </c>
      <c r="B5" s="23" t="s">
        <v>108</v>
      </c>
      <c r="C5" s="24">
        <v>5366</v>
      </c>
      <c r="D5" s="24">
        <v>11135</v>
      </c>
      <c r="E5" s="24">
        <v>12639</v>
      </c>
      <c r="F5" s="24"/>
    </row>
    <row r="6" spans="1:6" ht="15" customHeight="1" x14ac:dyDescent="0.3">
      <c r="A6" s="189"/>
      <c r="B6" s="23" t="s">
        <v>109</v>
      </c>
      <c r="C6" s="24">
        <v>12182</v>
      </c>
      <c r="D6" s="24">
        <v>20273</v>
      </c>
      <c r="E6" s="24">
        <v>32136</v>
      </c>
      <c r="F6" s="24"/>
    </row>
    <row r="7" spans="1:6" ht="15" customHeight="1" x14ac:dyDescent="0.3">
      <c r="A7" s="189"/>
      <c r="B7" s="23" t="s">
        <v>19</v>
      </c>
      <c r="C7" s="24">
        <v>15099</v>
      </c>
      <c r="D7" s="24">
        <v>35802</v>
      </c>
      <c r="E7" s="24">
        <v>66866</v>
      </c>
      <c r="F7" s="24"/>
    </row>
    <row r="8" spans="1:6" ht="15" customHeight="1" x14ac:dyDescent="0.3">
      <c r="A8" s="189"/>
      <c r="B8" s="23" t="s">
        <v>75</v>
      </c>
      <c r="C8" s="24">
        <v>40812</v>
      </c>
      <c r="D8" s="24">
        <v>58932</v>
      </c>
      <c r="E8" s="24">
        <v>91437</v>
      </c>
      <c r="F8" s="24"/>
    </row>
    <row r="9" spans="1:6" ht="15" customHeight="1" x14ac:dyDescent="0.3">
      <c r="A9" s="190" t="s">
        <v>3</v>
      </c>
      <c r="B9" s="26" t="s">
        <v>110</v>
      </c>
      <c r="C9" s="27">
        <v>3125</v>
      </c>
      <c r="D9" s="27">
        <v>10545</v>
      </c>
      <c r="E9" s="27">
        <v>12279</v>
      </c>
      <c r="F9" s="27"/>
    </row>
    <row r="10" spans="1:6" ht="15" customHeight="1" x14ac:dyDescent="0.3">
      <c r="A10" s="190"/>
      <c r="B10" s="26" t="s">
        <v>109</v>
      </c>
      <c r="C10" s="27">
        <v>7612</v>
      </c>
      <c r="D10" s="27">
        <v>8852</v>
      </c>
      <c r="E10" s="27">
        <v>11740</v>
      </c>
      <c r="F10" s="27"/>
    </row>
    <row r="11" spans="1:6" ht="15" customHeight="1" x14ac:dyDescent="0.3">
      <c r="A11" s="190"/>
      <c r="B11" s="26" t="s">
        <v>19</v>
      </c>
      <c r="C11" s="27">
        <v>11639</v>
      </c>
      <c r="D11" s="27">
        <v>37400</v>
      </c>
      <c r="E11" s="27">
        <v>84836</v>
      </c>
      <c r="F11" s="27"/>
    </row>
    <row r="12" spans="1:6" ht="15" customHeight="1" x14ac:dyDescent="0.3">
      <c r="A12" s="190"/>
      <c r="B12" s="26" t="s">
        <v>75</v>
      </c>
      <c r="C12" s="27">
        <v>24111</v>
      </c>
      <c r="D12" s="27">
        <v>29106</v>
      </c>
      <c r="E12" s="27">
        <v>56543</v>
      </c>
      <c r="F12" s="27"/>
    </row>
    <row r="13" spans="1:6" ht="15" customHeight="1" x14ac:dyDescent="0.3">
      <c r="A13" s="189" t="s">
        <v>4</v>
      </c>
      <c r="B13" s="23" t="s">
        <v>110</v>
      </c>
      <c r="C13" s="24">
        <v>98624</v>
      </c>
      <c r="D13" s="24">
        <v>221698</v>
      </c>
      <c r="E13" s="24">
        <v>544237</v>
      </c>
      <c r="F13" s="24"/>
    </row>
    <row r="14" spans="1:6" ht="15" customHeight="1" x14ac:dyDescent="0.3">
      <c r="A14" s="189"/>
      <c r="B14" s="23" t="s">
        <v>109</v>
      </c>
      <c r="C14" s="24">
        <v>29534</v>
      </c>
      <c r="D14" s="24">
        <v>35917</v>
      </c>
      <c r="E14" s="24">
        <v>74114</v>
      </c>
      <c r="F14" s="24"/>
    </row>
    <row r="15" spans="1:6" ht="15" customHeight="1" x14ac:dyDescent="0.3">
      <c r="A15" s="189"/>
      <c r="B15" s="23" t="s">
        <v>19</v>
      </c>
      <c r="C15" s="24">
        <v>332789</v>
      </c>
      <c r="D15" s="24">
        <v>641350</v>
      </c>
      <c r="E15" s="24">
        <v>2053717</v>
      </c>
      <c r="F15" s="24"/>
    </row>
    <row r="16" spans="1:6" ht="15" customHeight="1" x14ac:dyDescent="0.3">
      <c r="A16" s="189"/>
      <c r="B16" s="23" t="s">
        <v>75</v>
      </c>
      <c r="C16" s="24">
        <v>90259</v>
      </c>
      <c r="D16" s="24">
        <v>122955</v>
      </c>
      <c r="E16" s="24">
        <v>252225</v>
      </c>
      <c r="F16" s="24"/>
    </row>
    <row r="17" spans="1:11" ht="15" customHeight="1" x14ac:dyDescent="0.3">
      <c r="A17" s="190" t="s">
        <v>17</v>
      </c>
      <c r="B17" s="26" t="s">
        <v>108</v>
      </c>
      <c r="C17" s="27">
        <v>467</v>
      </c>
      <c r="D17" s="27">
        <v>2643</v>
      </c>
      <c r="E17" s="27">
        <v>8005</v>
      </c>
      <c r="F17" s="27"/>
    </row>
    <row r="18" spans="1:11" ht="15" customHeight="1" x14ac:dyDescent="0.3">
      <c r="A18" s="190"/>
      <c r="B18" s="26" t="s">
        <v>111</v>
      </c>
      <c r="C18" s="27">
        <v>8449</v>
      </c>
      <c r="D18" s="27">
        <v>12167</v>
      </c>
      <c r="E18" s="27">
        <v>25523</v>
      </c>
      <c r="F18" s="27"/>
      <c r="G18" s="2"/>
      <c r="H18" s="2"/>
      <c r="I18" s="2"/>
      <c r="J18" s="2"/>
      <c r="K18" s="2"/>
    </row>
    <row r="19" spans="1:11" ht="15" customHeight="1" x14ac:dyDescent="0.3">
      <c r="A19" s="190"/>
      <c r="B19" s="26" t="s">
        <v>19</v>
      </c>
      <c r="C19" s="27">
        <v>1984</v>
      </c>
      <c r="D19" s="27">
        <v>10139</v>
      </c>
      <c r="E19" s="27">
        <v>33754</v>
      </c>
      <c r="F19" s="27"/>
    </row>
    <row r="20" spans="1:11" ht="15" customHeight="1" x14ac:dyDescent="0.3">
      <c r="A20" s="190"/>
      <c r="B20" s="26" t="s">
        <v>75</v>
      </c>
      <c r="C20" s="27">
        <v>36647</v>
      </c>
      <c r="D20" s="27">
        <v>49596</v>
      </c>
      <c r="E20" s="27">
        <v>74218</v>
      </c>
      <c r="F20" s="27"/>
    </row>
    <row r="21" spans="1:11" ht="15" customHeight="1" x14ac:dyDescent="0.3">
      <c r="A21" s="189" t="s">
        <v>7</v>
      </c>
      <c r="B21" s="23" t="s">
        <v>110</v>
      </c>
      <c r="C21" s="24">
        <v>27574</v>
      </c>
      <c r="D21" s="24">
        <v>82490</v>
      </c>
      <c r="E21" s="24">
        <v>96685</v>
      </c>
      <c r="F21" s="24"/>
    </row>
    <row r="22" spans="1:11" ht="15" customHeight="1" x14ac:dyDescent="0.3">
      <c r="A22" s="189"/>
      <c r="B22" s="23" t="s">
        <v>109</v>
      </c>
      <c r="C22" s="24">
        <v>23842</v>
      </c>
      <c r="D22" s="24">
        <v>29124</v>
      </c>
      <c r="E22" s="24">
        <v>64765</v>
      </c>
      <c r="F22" s="24"/>
    </row>
    <row r="23" spans="1:11" ht="15" customHeight="1" x14ac:dyDescent="0.3">
      <c r="A23" s="189"/>
      <c r="B23" s="23" t="s">
        <v>19</v>
      </c>
      <c r="C23" s="24">
        <v>114980</v>
      </c>
      <c r="D23" s="24">
        <v>261891</v>
      </c>
      <c r="E23" s="24">
        <v>368450</v>
      </c>
      <c r="F23" s="24"/>
    </row>
    <row r="24" spans="1:11" ht="15" customHeight="1" x14ac:dyDescent="0.3">
      <c r="A24" s="189"/>
      <c r="B24" s="23" t="s">
        <v>75</v>
      </c>
      <c r="C24" s="24">
        <v>98848</v>
      </c>
      <c r="D24" s="24">
        <v>92781</v>
      </c>
      <c r="E24" s="24">
        <v>207358</v>
      </c>
      <c r="F24" s="24"/>
    </row>
    <row r="25" spans="1:11" ht="15" customHeight="1" x14ac:dyDescent="0.3">
      <c r="A25" s="190" t="s">
        <v>107</v>
      </c>
      <c r="B25" s="26" t="s">
        <v>108</v>
      </c>
      <c r="C25" s="27">
        <v>48927</v>
      </c>
      <c r="D25" s="27">
        <v>87516</v>
      </c>
      <c r="E25" s="27">
        <v>162067</v>
      </c>
      <c r="F25" s="27"/>
    </row>
    <row r="26" spans="1:11" ht="15" customHeight="1" x14ac:dyDescent="0.3">
      <c r="A26" s="190"/>
      <c r="B26" s="26" t="s">
        <v>109</v>
      </c>
      <c r="C26" s="27">
        <v>12593</v>
      </c>
      <c r="D26" s="27">
        <v>9321</v>
      </c>
      <c r="E26" s="27">
        <v>27208</v>
      </c>
      <c r="F26" s="27"/>
    </row>
    <row r="27" spans="1:11" ht="15" customHeight="1" x14ac:dyDescent="0.3">
      <c r="A27" s="190"/>
      <c r="B27" s="26" t="s">
        <v>19</v>
      </c>
      <c r="C27" s="27">
        <v>158157</v>
      </c>
      <c r="D27" s="27">
        <v>342861</v>
      </c>
      <c r="E27" s="27">
        <v>692672</v>
      </c>
      <c r="F27" s="27"/>
    </row>
    <row r="28" spans="1:11" ht="15" customHeight="1" x14ac:dyDescent="0.3">
      <c r="A28" s="190"/>
      <c r="B28" s="26" t="s">
        <v>75</v>
      </c>
      <c r="C28" s="27">
        <v>42840</v>
      </c>
      <c r="D28" s="27">
        <v>39627</v>
      </c>
      <c r="E28" s="27">
        <v>114329</v>
      </c>
      <c r="F28" s="27"/>
    </row>
    <row r="29" spans="1:11" ht="15" customHeight="1" x14ac:dyDescent="0.3">
      <c r="A29" s="189" t="s">
        <v>8</v>
      </c>
      <c r="B29" s="23" t="s">
        <v>110</v>
      </c>
      <c r="C29" s="24">
        <v>18888</v>
      </c>
      <c r="D29" s="24">
        <v>67337</v>
      </c>
      <c r="E29" s="24">
        <v>116124</v>
      </c>
      <c r="F29" s="24"/>
    </row>
    <row r="30" spans="1:11" ht="15" customHeight="1" x14ac:dyDescent="0.3">
      <c r="A30" s="189"/>
      <c r="B30" s="23" t="s">
        <v>109</v>
      </c>
      <c r="C30" s="24">
        <v>22496</v>
      </c>
      <c r="D30" s="24">
        <v>35552</v>
      </c>
      <c r="E30" s="24">
        <v>86119</v>
      </c>
      <c r="F30" s="24"/>
    </row>
    <row r="31" spans="1:11" ht="15" customHeight="1" x14ac:dyDescent="0.3">
      <c r="A31" s="189"/>
      <c r="B31" s="23" t="s">
        <v>19</v>
      </c>
      <c r="C31" s="24">
        <v>124544</v>
      </c>
      <c r="D31" s="24">
        <v>247768</v>
      </c>
      <c r="E31" s="24">
        <v>585445</v>
      </c>
      <c r="F31" s="24"/>
    </row>
    <row r="32" spans="1:11" ht="15" customHeight="1" x14ac:dyDescent="0.3">
      <c r="A32" s="189"/>
      <c r="B32" s="23" t="s">
        <v>75</v>
      </c>
      <c r="C32" s="24">
        <v>84887</v>
      </c>
      <c r="D32" s="24">
        <v>88212</v>
      </c>
      <c r="E32" s="24">
        <v>336851</v>
      </c>
      <c r="F32" s="24"/>
    </row>
    <row r="33" spans="1:6" ht="15" customHeight="1" x14ac:dyDescent="0.3">
      <c r="A33" s="190" t="s">
        <v>9</v>
      </c>
      <c r="B33" s="26" t="s">
        <v>108</v>
      </c>
      <c r="C33" s="27">
        <v>27579</v>
      </c>
      <c r="D33" s="27">
        <v>51406</v>
      </c>
      <c r="E33" s="27">
        <v>99189</v>
      </c>
      <c r="F33" s="27"/>
    </row>
    <row r="34" spans="1:6" ht="15" customHeight="1" x14ac:dyDescent="0.3">
      <c r="A34" s="190"/>
      <c r="B34" s="26" t="s">
        <v>109</v>
      </c>
      <c r="C34" s="27">
        <v>25542</v>
      </c>
      <c r="D34" s="27">
        <v>24204</v>
      </c>
      <c r="E34" s="27">
        <v>59494</v>
      </c>
      <c r="F34" s="27"/>
    </row>
    <row r="35" spans="1:6" ht="15" customHeight="1" x14ac:dyDescent="0.3">
      <c r="A35" s="190"/>
      <c r="B35" s="26" t="s">
        <v>19</v>
      </c>
      <c r="C35" s="27">
        <v>140093</v>
      </c>
      <c r="D35" s="27">
        <v>258749</v>
      </c>
      <c r="E35" s="27">
        <v>567497</v>
      </c>
      <c r="F35" s="27"/>
    </row>
    <row r="36" spans="1:6" ht="15" customHeight="1" x14ac:dyDescent="0.3">
      <c r="A36" s="190"/>
      <c r="B36" s="26" t="s">
        <v>75</v>
      </c>
      <c r="C36" s="27">
        <v>95034</v>
      </c>
      <c r="D36" s="27">
        <v>110642</v>
      </c>
      <c r="E36" s="27">
        <v>252770</v>
      </c>
      <c r="F36" s="27"/>
    </row>
    <row r="37" spans="1:6" ht="15" customHeight="1" x14ac:dyDescent="0.3">
      <c r="A37" s="189" t="s">
        <v>12</v>
      </c>
      <c r="B37" s="23" t="s">
        <v>108</v>
      </c>
      <c r="C37" s="24">
        <v>3080</v>
      </c>
      <c r="D37" s="24">
        <v>3832</v>
      </c>
      <c r="E37" s="24">
        <v>9077</v>
      </c>
      <c r="F37" s="24"/>
    </row>
    <row r="38" spans="1:6" ht="15" customHeight="1" x14ac:dyDescent="0.3">
      <c r="A38" s="189"/>
      <c r="B38" s="23" t="s">
        <v>109</v>
      </c>
      <c r="C38" s="24">
        <v>11856</v>
      </c>
      <c r="D38" s="24">
        <v>26889</v>
      </c>
      <c r="E38" s="24">
        <v>59520</v>
      </c>
      <c r="F38" s="24"/>
    </row>
    <row r="39" spans="1:6" ht="15" customHeight="1" x14ac:dyDescent="0.3">
      <c r="A39" s="189"/>
      <c r="B39" s="23" t="s">
        <v>19</v>
      </c>
      <c r="C39" s="24">
        <v>8051</v>
      </c>
      <c r="D39" s="24">
        <v>15723</v>
      </c>
      <c r="E39" s="24">
        <v>41940</v>
      </c>
      <c r="F39" s="24"/>
    </row>
    <row r="40" spans="1:6" ht="15" customHeight="1" x14ac:dyDescent="0.3">
      <c r="A40" s="189"/>
      <c r="B40" s="23" t="s">
        <v>75</v>
      </c>
      <c r="C40" s="24">
        <v>51925</v>
      </c>
      <c r="D40" s="24">
        <v>81617</v>
      </c>
      <c r="E40" s="24">
        <v>150984</v>
      </c>
      <c r="F40" s="24"/>
    </row>
    <row r="41" spans="1:6" ht="15" customHeight="1" x14ac:dyDescent="0.3">
      <c r="A41" s="180" t="s">
        <v>2</v>
      </c>
      <c r="B41" s="114" t="s">
        <v>108</v>
      </c>
      <c r="C41" s="115">
        <v>233630</v>
      </c>
      <c r="D41" s="115">
        <v>538602</v>
      </c>
      <c r="E41" s="115">
        <v>1060302</v>
      </c>
      <c r="F41" s="115"/>
    </row>
    <row r="42" spans="1:6" ht="15" customHeight="1" x14ac:dyDescent="0.3">
      <c r="A42" s="180"/>
      <c r="B42" s="114" t="s">
        <v>109</v>
      </c>
      <c r="C42" s="115">
        <v>154106</v>
      </c>
      <c r="D42" s="115">
        <v>202299</v>
      </c>
      <c r="E42" s="115">
        <v>440619</v>
      </c>
      <c r="F42" s="115"/>
    </row>
    <row r="43" spans="1:6" ht="15" customHeight="1" x14ac:dyDescent="0.3">
      <c r="A43" s="180"/>
      <c r="B43" s="114" t="s">
        <v>19</v>
      </c>
      <c r="C43" s="115">
        <v>907336</v>
      </c>
      <c r="D43" s="115">
        <v>1851683</v>
      </c>
      <c r="E43" s="115">
        <v>4495177</v>
      </c>
      <c r="F43" s="115"/>
    </row>
    <row r="44" spans="1:6" ht="15" customHeight="1" x14ac:dyDescent="0.3">
      <c r="A44" s="180"/>
      <c r="B44" s="114" t="s">
        <v>20</v>
      </c>
      <c r="C44" s="115">
        <v>565363</v>
      </c>
      <c r="D44" s="115">
        <v>673468</v>
      </c>
      <c r="E44" s="115">
        <v>1536715</v>
      </c>
      <c r="F44" s="115"/>
    </row>
    <row r="45" spans="1:6" ht="15" customHeight="1" x14ac:dyDescent="0.3">
      <c r="A45" s="90" t="s">
        <v>177</v>
      </c>
      <c r="B45" s="90"/>
      <c r="C45" s="90"/>
      <c r="D45" s="151"/>
      <c r="E45" s="151"/>
      <c r="F45" s="151"/>
    </row>
    <row r="46" spans="1:6" ht="15" customHeight="1" x14ac:dyDescent="0.3">
      <c r="A46" s="90"/>
      <c r="B46" s="90"/>
      <c r="C46" s="90"/>
      <c r="D46" s="151"/>
      <c r="E46" s="151"/>
      <c r="F46" s="151"/>
    </row>
    <row r="47" spans="1:6" ht="15" customHeight="1" x14ac:dyDescent="0.3">
      <c r="A47" s="3"/>
      <c r="B47" s="3"/>
    </row>
    <row r="48" spans="1:6" ht="15" customHeight="1" x14ac:dyDescent="0.3">
      <c r="A48" s="3"/>
      <c r="B48" s="3"/>
    </row>
    <row r="49" spans="1:6" ht="15" customHeight="1" x14ac:dyDescent="0.3">
      <c r="A49" s="3"/>
      <c r="B49" s="3"/>
    </row>
    <row r="50" spans="1:6" ht="15" customHeight="1" x14ac:dyDescent="0.3">
      <c r="A50" s="177" t="s">
        <v>186</v>
      </c>
      <c r="B50" s="177"/>
      <c r="C50" s="177"/>
      <c r="D50" s="177"/>
      <c r="E50" s="177"/>
      <c r="F50" s="177"/>
    </row>
    <row r="51" spans="1:6" ht="15" customHeight="1" x14ac:dyDescent="0.3">
      <c r="A51" s="104" t="s">
        <v>148</v>
      </c>
      <c r="B51" s="99"/>
      <c r="C51" s="100">
        <v>2020</v>
      </c>
      <c r="D51" s="100">
        <v>2021</v>
      </c>
      <c r="E51" s="100">
        <v>2022</v>
      </c>
      <c r="F51" s="100">
        <v>2023</v>
      </c>
    </row>
    <row r="52" spans="1:6" ht="15" customHeight="1" x14ac:dyDescent="0.3">
      <c r="A52" s="189" t="s">
        <v>5</v>
      </c>
      <c r="B52" s="23" t="s">
        <v>110</v>
      </c>
      <c r="C52" s="24">
        <v>5793</v>
      </c>
      <c r="D52" s="24">
        <v>11790</v>
      </c>
      <c r="E52" s="24">
        <v>17849</v>
      </c>
      <c r="F52" s="24"/>
    </row>
    <row r="53" spans="1:6" ht="15" customHeight="1" x14ac:dyDescent="0.3">
      <c r="A53" s="189"/>
      <c r="B53" s="23" t="s">
        <v>109</v>
      </c>
      <c r="C53" s="24">
        <v>6777</v>
      </c>
      <c r="D53" s="24">
        <v>18586</v>
      </c>
      <c r="E53" s="24">
        <v>28461</v>
      </c>
      <c r="F53" s="24"/>
    </row>
    <row r="54" spans="1:6" ht="15" customHeight="1" x14ac:dyDescent="0.3">
      <c r="A54" s="189"/>
      <c r="B54" s="23" t="s">
        <v>19</v>
      </c>
      <c r="C54" s="24">
        <v>33242</v>
      </c>
      <c r="D54" s="24">
        <v>41126</v>
      </c>
      <c r="E54" s="24">
        <v>74340</v>
      </c>
      <c r="F54" s="24"/>
    </row>
    <row r="55" spans="1:6" ht="15" customHeight="1" x14ac:dyDescent="0.3">
      <c r="A55" s="189"/>
      <c r="B55" s="23" t="s">
        <v>75</v>
      </c>
      <c r="C55" s="24">
        <v>39946</v>
      </c>
      <c r="D55" s="24">
        <v>59548</v>
      </c>
      <c r="E55" s="24">
        <v>84490</v>
      </c>
      <c r="F55" s="24"/>
    </row>
    <row r="56" spans="1:6" ht="15" customHeight="1" x14ac:dyDescent="0.3">
      <c r="A56" s="178" t="s">
        <v>6</v>
      </c>
      <c r="B56" s="10" t="s">
        <v>108</v>
      </c>
      <c r="C56" s="11">
        <v>549</v>
      </c>
      <c r="D56" s="11">
        <v>4057</v>
      </c>
      <c r="E56" s="11">
        <v>14566</v>
      </c>
      <c r="F56" s="11"/>
    </row>
    <row r="57" spans="1:6" ht="15" customHeight="1" x14ac:dyDescent="0.3">
      <c r="A57" s="178"/>
      <c r="B57" s="10" t="s">
        <v>109</v>
      </c>
      <c r="C57" s="11">
        <v>332</v>
      </c>
      <c r="D57" s="11">
        <v>1258</v>
      </c>
      <c r="E57" s="11">
        <v>818</v>
      </c>
      <c r="F57" s="11"/>
    </row>
    <row r="58" spans="1:6" ht="15" customHeight="1" x14ac:dyDescent="0.3">
      <c r="A58" s="178"/>
      <c r="B58" s="10" t="s">
        <v>19</v>
      </c>
      <c r="C58" s="11">
        <v>3560</v>
      </c>
      <c r="D58" s="11">
        <v>20252</v>
      </c>
      <c r="E58" s="11">
        <v>88164</v>
      </c>
      <c r="F58" s="11"/>
    </row>
    <row r="59" spans="1:6" ht="15" customHeight="1" x14ac:dyDescent="0.3">
      <c r="A59" s="178"/>
      <c r="B59" s="10" t="s">
        <v>75</v>
      </c>
      <c r="C59" s="11">
        <v>1234</v>
      </c>
      <c r="D59" s="11">
        <v>3777</v>
      </c>
      <c r="E59" s="11">
        <v>4825</v>
      </c>
      <c r="F59" s="11"/>
    </row>
    <row r="60" spans="1:6" ht="15" customHeight="1" x14ac:dyDescent="0.3">
      <c r="A60" s="189" t="s">
        <v>51</v>
      </c>
      <c r="B60" s="23" t="s">
        <v>110</v>
      </c>
      <c r="C60" s="24">
        <v>7221</v>
      </c>
      <c r="D60" s="24">
        <v>26720</v>
      </c>
      <c r="E60" s="24">
        <v>37766</v>
      </c>
      <c r="F60" s="24"/>
    </row>
    <row r="61" spans="1:6" ht="15" customHeight="1" x14ac:dyDescent="0.3">
      <c r="A61" s="189"/>
      <c r="B61" s="23" t="s">
        <v>109</v>
      </c>
      <c r="C61" s="24">
        <v>1052</v>
      </c>
      <c r="D61" s="24">
        <v>3529</v>
      </c>
      <c r="E61" s="24">
        <v>8779</v>
      </c>
      <c r="F61" s="24"/>
    </row>
    <row r="62" spans="1:6" ht="15" customHeight="1" x14ac:dyDescent="0.3">
      <c r="A62" s="189"/>
      <c r="B62" s="23" t="s">
        <v>19</v>
      </c>
      <c r="C62" s="24">
        <v>74382</v>
      </c>
      <c r="D62" s="24">
        <v>173531</v>
      </c>
      <c r="E62" s="24">
        <v>267371</v>
      </c>
      <c r="F62" s="24"/>
    </row>
    <row r="63" spans="1:6" ht="15" customHeight="1" x14ac:dyDescent="0.3">
      <c r="A63" s="189"/>
      <c r="B63" s="23" t="s">
        <v>75</v>
      </c>
      <c r="C63" s="24">
        <v>14967</v>
      </c>
      <c r="D63" s="24">
        <v>60794</v>
      </c>
      <c r="E63" s="24">
        <v>203551</v>
      </c>
      <c r="F63" s="24"/>
    </row>
    <row r="64" spans="1:6" ht="15" customHeight="1" x14ac:dyDescent="0.3">
      <c r="A64" s="178" t="s">
        <v>10</v>
      </c>
      <c r="B64" s="10" t="s">
        <v>108</v>
      </c>
      <c r="C64" s="11">
        <v>27594</v>
      </c>
      <c r="D64" s="11">
        <v>73869</v>
      </c>
      <c r="E64" s="11">
        <v>75665</v>
      </c>
      <c r="F64" s="11"/>
    </row>
    <row r="65" spans="1:6" ht="15" customHeight="1" x14ac:dyDescent="0.3">
      <c r="A65" s="178"/>
      <c r="B65" s="10" t="s">
        <v>109</v>
      </c>
      <c r="C65" s="11">
        <v>5836</v>
      </c>
      <c r="D65" s="11">
        <v>8308</v>
      </c>
      <c r="E65" s="11">
        <v>13328</v>
      </c>
      <c r="F65" s="11"/>
    </row>
    <row r="66" spans="1:6" ht="15" customHeight="1" x14ac:dyDescent="0.3">
      <c r="A66" s="178"/>
      <c r="B66" s="10" t="s">
        <v>19</v>
      </c>
      <c r="C66" s="11">
        <v>133542</v>
      </c>
      <c r="D66" s="11">
        <v>370158</v>
      </c>
      <c r="E66" s="11">
        <v>613591</v>
      </c>
      <c r="F66" s="11"/>
    </row>
    <row r="67" spans="1:6" ht="15" customHeight="1" x14ac:dyDescent="0.3">
      <c r="A67" s="178"/>
      <c r="B67" s="10" t="s">
        <v>75</v>
      </c>
      <c r="C67" s="11">
        <v>31104</v>
      </c>
      <c r="D67" s="11">
        <v>46902</v>
      </c>
      <c r="E67" s="11">
        <v>120203</v>
      </c>
      <c r="F67" s="11"/>
    </row>
    <row r="68" spans="1:6" ht="15" customHeight="1" x14ac:dyDescent="0.3">
      <c r="A68" s="180" t="s">
        <v>2</v>
      </c>
      <c r="B68" s="114" t="s">
        <v>110</v>
      </c>
      <c r="C68" s="115">
        <v>41157</v>
      </c>
      <c r="D68" s="115">
        <v>116436</v>
      </c>
      <c r="E68" s="115">
        <v>145846</v>
      </c>
      <c r="F68" s="115"/>
    </row>
    <row r="69" spans="1:6" ht="15" customHeight="1" x14ac:dyDescent="0.3">
      <c r="A69" s="180"/>
      <c r="B69" s="114" t="s">
        <v>109</v>
      </c>
      <c r="C69" s="115">
        <v>13997</v>
      </c>
      <c r="D69" s="115">
        <v>31681</v>
      </c>
      <c r="E69" s="115">
        <v>51386</v>
      </c>
      <c r="F69" s="115"/>
    </row>
    <row r="70" spans="1:6" ht="15" customHeight="1" x14ac:dyDescent="0.3">
      <c r="A70" s="180"/>
      <c r="B70" s="114" t="s">
        <v>19</v>
      </c>
      <c r="C70" s="115">
        <v>244726</v>
      </c>
      <c r="D70" s="115">
        <v>605067</v>
      </c>
      <c r="E70" s="115">
        <v>1043466</v>
      </c>
      <c r="F70" s="115"/>
    </row>
    <row r="71" spans="1:6" ht="15" customHeight="1" x14ac:dyDescent="0.3">
      <c r="A71" s="180"/>
      <c r="B71" s="114" t="s">
        <v>20</v>
      </c>
      <c r="C71" s="115">
        <v>87251</v>
      </c>
      <c r="D71" s="115">
        <v>171021</v>
      </c>
      <c r="E71" s="115">
        <v>413069</v>
      </c>
      <c r="F71" s="115"/>
    </row>
    <row r="72" spans="1:6" ht="15" customHeight="1" x14ac:dyDescent="0.3">
      <c r="A72" s="90" t="s">
        <v>177</v>
      </c>
      <c r="B72" s="90"/>
      <c r="C72" s="90"/>
      <c r="D72" s="151"/>
      <c r="E72" s="151"/>
      <c r="F72" s="151"/>
    </row>
    <row r="73" spans="1:6" ht="15" customHeight="1" x14ac:dyDescent="0.3">
      <c r="A73" s="90"/>
      <c r="B73" s="90"/>
      <c r="C73" s="90"/>
      <c r="D73" s="151"/>
      <c r="E73" s="151"/>
      <c r="F73" s="151"/>
    </row>
    <row r="74" spans="1:6" ht="15" customHeight="1" x14ac:dyDescent="0.3">
      <c r="A74" s="188"/>
      <c r="B74" s="188"/>
      <c r="C74" s="90"/>
      <c r="D74" s="90"/>
      <c r="E74" s="90"/>
      <c r="F74" s="90"/>
    </row>
  </sheetData>
  <mergeCells count="18">
    <mergeCell ref="A3:F3"/>
    <mergeCell ref="A50:F50"/>
    <mergeCell ref="A21:A24"/>
    <mergeCell ref="A5:A8"/>
    <mergeCell ref="A9:A12"/>
    <mergeCell ref="A13:A16"/>
    <mergeCell ref="A17:A20"/>
    <mergeCell ref="A25:A28"/>
    <mergeCell ref="A29:A32"/>
    <mergeCell ref="A33:A36"/>
    <mergeCell ref="A37:A40"/>
    <mergeCell ref="A41:A44"/>
    <mergeCell ref="A74:B74"/>
    <mergeCell ref="A52:A55"/>
    <mergeCell ref="A56:A59"/>
    <mergeCell ref="A60:A63"/>
    <mergeCell ref="A64:A67"/>
    <mergeCell ref="A68:A71"/>
  </mergeCells>
  <pageMargins left="0.70866141732283472" right="0.70866141732283472" top="0.74803149606299213" bottom="0.74803149606299213" header="0.31496062992125984" footer="0.31496062992125984"/>
  <pageSetup paperSize="9" scale="65" orientation="landscape" verticalDpi="597" r:id="rId1"/>
  <headerFooter>
    <oddHeader>&amp;R&amp;G</oddHeader>
    <oddFooter>&amp;L&amp;F&amp;C&amp;P / &amp;N&amp;R&amp;A</oddFooter>
  </headerFooter>
  <rowBreaks count="3" manualBreakCount="3">
    <brk id="24" max="9" man="1"/>
    <brk id="46" max="9" man="1"/>
    <brk id="63" max="9"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AA200"/>
  <sheetViews>
    <sheetView showGridLines="0" zoomScaleNormal="100" workbookViewId="0">
      <selection activeCell="B18" sqref="B18:K30"/>
    </sheetView>
  </sheetViews>
  <sheetFormatPr defaultRowHeight="15" customHeight="1" x14ac:dyDescent="0.3"/>
  <cols>
    <col min="1" max="1" width="10.5546875" style="88" bestFit="1" customWidth="1"/>
    <col min="2" max="2" width="10.33203125" style="10" bestFit="1" customWidth="1"/>
    <col min="3" max="3" width="10.109375" style="10" customWidth="1"/>
    <col min="4" max="4" width="11.6640625" style="10" bestFit="1" customWidth="1"/>
    <col min="5" max="5" width="9.6640625" style="10" bestFit="1" customWidth="1"/>
    <col min="6" max="6" width="7" style="10" bestFit="1" customWidth="1"/>
    <col min="7" max="7" width="11.6640625" style="10" bestFit="1" customWidth="1"/>
    <col min="8" max="8" width="10.33203125" style="10" bestFit="1" customWidth="1"/>
    <col min="9" max="9" width="6.6640625" style="10" bestFit="1" customWidth="1"/>
    <col min="10" max="10" width="8.109375" style="10" customWidth="1"/>
    <col min="11" max="11" width="11.6640625" style="10" bestFit="1" customWidth="1"/>
    <col min="12" max="12" width="10.5546875" style="10" bestFit="1" customWidth="1"/>
    <col min="13" max="13" width="11.77734375" style="10" bestFit="1" customWidth="1"/>
    <col min="14" max="14" width="10.109375" style="10" bestFit="1" customWidth="1"/>
    <col min="15" max="15" width="10.21875" style="10" bestFit="1" customWidth="1"/>
    <col min="16" max="16" width="7" style="10" bestFit="1" customWidth="1"/>
    <col min="17" max="17" width="12.21875" style="10" bestFit="1" customWidth="1"/>
    <col min="18" max="18" width="9.6640625" style="10" bestFit="1" customWidth="1"/>
    <col min="19" max="20" width="8.33203125" style="10" bestFit="1" customWidth="1"/>
    <col min="21" max="21" width="9.6640625" style="10" bestFit="1" customWidth="1"/>
    <col min="22" max="22" width="8.33203125" style="10" bestFit="1" customWidth="1"/>
    <col min="23" max="24" width="9.6640625" style="10" bestFit="1" customWidth="1"/>
    <col min="25" max="25" width="10.21875" style="10" bestFit="1" customWidth="1"/>
    <col min="26" max="26" width="7" style="10" bestFit="1" customWidth="1"/>
    <col min="27" max="27" width="11.6640625" style="10" bestFit="1" customWidth="1"/>
    <col min="28" max="16384" width="8.88671875" style="10"/>
  </cols>
  <sheetData>
    <row r="3" spans="1:27" ht="15" customHeight="1" x14ac:dyDescent="0.3">
      <c r="A3" s="193" t="s">
        <v>83</v>
      </c>
      <c r="B3" s="193"/>
      <c r="C3" s="193"/>
      <c r="D3" s="193"/>
      <c r="E3" s="193"/>
      <c r="F3" s="193"/>
      <c r="G3" s="193"/>
      <c r="H3" s="193"/>
      <c r="I3" s="193"/>
      <c r="J3" s="193"/>
      <c r="K3" s="193"/>
      <c r="L3" s="193" t="s">
        <v>84</v>
      </c>
      <c r="M3" s="193"/>
      <c r="N3" s="193"/>
      <c r="O3" s="193"/>
      <c r="P3" s="193"/>
      <c r="Q3" s="193"/>
      <c r="R3" s="193"/>
      <c r="S3" s="193"/>
      <c r="T3" s="193"/>
      <c r="U3" s="193"/>
      <c r="V3" s="193"/>
      <c r="W3" s="193"/>
      <c r="X3" s="193"/>
      <c r="Y3" s="193"/>
      <c r="Z3" s="193"/>
      <c r="AA3" s="193"/>
    </row>
    <row r="4" spans="1:27" ht="15" customHeight="1" x14ac:dyDescent="0.3">
      <c r="A4" s="101"/>
      <c r="B4" s="102" t="s">
        <v>6</v>
      </c>
      <c r="C4" s="102" t="s">
        <v>5</v>
      </c>
      <c r="D4" s="102" t="s">
        <v>72</v>
      </c>
      <c r="E4" s="102" t="s">
        <v>107</v>
      </c>
      <c r="F4" s="102" t="s">
        <v>8</v>
      </c>
      <c r="G4" s="102" t="s">
        <v>10</v>
      </c>
      <c r="H4" s="102" t="s">
        <v>73</v>
      </c>
      <c r="I4" s="102" t="s">
        <v>11</v>
      </c>
      <c r="J4" s="102" t="s">
        <v>9</v>
      </c>
      <c r="K4" s="102" t="s">
        <v>2</v>
      </c>
      <c r="L4" s="101"/>
      <c r="M4" s="101" t="s">
        <v>48</v>
      </c>
      <c r="N4" s="101" t="s">
        <v>85</v>
      </c>
      <c r="O4" s="102" t="s">
        <v>6</v>
      </c>
      <c r="P4" s="102" t="s">
        <v>86</v>
      </c>
      <c r="Q4" s="102" t="s">
        <v>87</v>
      </c>
      <c r="R4" s="102" t="s">
        <v>72</v>
      </c>
      <c r="S4" s="102" t="s">
        <v>88</v>
      </c>
      <c r="T4" s="102" t="s">
        <v>7</v>
      </c>
      <c r="U4" s="102" t="s">
        <v>107</v>
      </c>
      <c r="V4" s="102" t="s">
        <v>8</v>
      </c>
      <c r="W4" s="102" t="s">
        <v>9</v>
      </c>
      <c r="X4" s="102" t="s">
        <v>10</v>
      </c>
      <c r="Y4" s="102" t="s">
        <v>73</v>
      </c>
      <c r="Z4" s="102" t="s">
        <v>11</v>
      </c>
      <c r="AA4" s="102" t="s">
        <v>2</v>
      </c>
    </row>
    <row r="5" spans="1:27" ht="15" hidden="1" customHeight="1" x14ac:dyDescent="0.3">
      <c r="A5" s="103">
        <v>2023</v>
      </c>
      <c r="B5" s="102"/>
      <c r="C5" s="102"/>
      <c r="D5" s="102"/>
      <c r="E5" s="102"/>
      <c r="F5" s="102"/>
      <c r="G5" s="102"/>
      <c r="H5" s="102"/>
      <c r="I5" s="102"/>
      <c r="J5" s="102"/>
      <c r="K5" s="102"/>
      <c r="L5" s="103">
        <v>2023</v>
      </c>
      <c r="M5" s="101"/>
      <c r="N5" s="101"/>
      <c r="O5" s="102"/>
      <c r="P5" s="102"/>
      <c r="Q5" s="102"/>
      <c r="R5" s="102"/>
      <c r="S5" s="102"/>
      <c r="T5" s="102"/>
      <c r="U5" s="102"/>
      <c r="V5" s="102"/>
      <c r="W5" s="102"/>
      <c r="X5" s="102"/>
      <c r="Y5" s="102"/>
      <c r="Z5" s="102"/>
      <c r="AA5" s="102"/>
    </row>
    <row r="6" spans="1:27" ht="15" hidden="1" customHeight="1" x14ac:dyDescent="0.3">
      <c r="A6" s="83" t="s">
        <v>60</v>
      </c>
      <c r="B6" s="84"/>
      <c r="C6" s="84"/>
      <c r="D6" s="84"/>
      <c r="E6" s="84"/>
      <c r="F6" s="84"/>
      <c r="G6" s="84"/>
      <c r="H6" s="84"/>
      <c r="I6" s="84"/>
      <c r="J6" s="84"/>
      <c r="K6" s="84"/>
      <c r="L6" s="83" t="s">
        <v>60</v>
      </c>
      <c r="M6" s="85"/>
      <c r="N6" s="85"/>
      <c r="O6" s="85"/>
      <c r="P6" s="85"/>
      <c r="Q6" s="85"/>
      <c r="R6" s="85"/>
      <c r="S6" s="85"/>
      <c r="T6" s="85"/>
      <c r="U6" s="85"/>
      <c r="V6" s="85"/>
      <c r="W6" s="85"/>
      <c r="X6" s="85"/>
      <c r="Y6" s="85"/>
      <c r="Z6" s="85"/>
      <c r="AA6" s="85"/>
    </row>
    <row r="7" spans="1:27" ht="15" hidden="1" customHeight="1" x14ac:dyDescent="0.3">
      <c r="A7" s="83" t="s">
        <v>61</v>
      </c>
      <c r="B7" s="84"/>
      <c r="C7" s="84"/>
      <c r="D7" s="84"/>
      <c r="E7" s="84"/>
      <c r="F7" s="84"/>
      <c r="G7" s="84"/>
      <c r="H7" s="84"/>
      <c r="I7" s="84"/>
      <c r="J7" s="84"/>
      <c r="K7" s="84"/>
      <c r="L7" s="83" t="s">
        <v>61</v>
      </c>
      <c r="M7" s="85"/>
      <c r="N7" s="85"/>
      <c r="O7" s="85"/>
      <c r="P7" s="85"/>
      <c r="Q7" s="85"/>
      <c r="R7" s="85"/>
      <c r="S7" s="85"/>
      <c r="T7" s="85"/>
      <c r="U7" s="85"/>
      <c r="V7" s="85"/>
      <c r="W7" s="85"/>
      <c r="X7" s="85"/>
      <c r="Y7" s="85"/>
      <c r="Z7" s="85"/>
      <c r="AA7" s="85"/>
    </row>
    <row r="8" spans="1:27" ht="15" hidden="1" customHeight="1" x14ac:dyDescent="0.3">
      <c r="A8" s="83" t="s">
        <v>62</v>
      </c>
      <c r="B8" s="84"/>
      <c r="C8" s="84"/>
      <c r="D8" s="84"/>
      <c r="E8" s="84"/>
      <c r="F8" s="84"/>
      <c r="G8" s="84"/>
      <c r="H8" s="84"/>
      <c r="I8" s="84"/>
      <c r="J8" s="84"/>
      <c r="K8" s="84"/>
      <c r="L8" s="83" t="s">
        <v>62</v>
      </c>
      <c r="M8" s="85"/>
      <c r="N8" s="85"/>
      <c r="O8" s="85"/>
      <c r="P8" s="85"/>
      <c r="Q8" s="85"/>
      <c r="R8" s="85"/>
      <c r="S8" s="85"/>
      <c r="T8" s="85"/>
      <c r="U8" s="85"/>
      <c r="V8" s="85"/>
      <c r="W8" s="85"/>
      <c r="X8" s="85"/>
      <c r="Y8" s="85"/>
      <c r="Z8" s="85"/>
      <c r="AA8" s="85"/>
    </row>
    <row r="9" spans="1:27" ht="15" hidden="1" customHeight="1" x14ac:dyDescent="0.3">
      <c r="A9" s="83" t="s">
        <v>63</v>
      </c>
      <c r="B9" s="84"/>
      <c r="C9" s="84"/>
      <c r="D9" s="84"/>
      <c r="E9" s="84"/>
      <c r="F9" s="84"/>
      <c r="G9" s="84"/>
      <c r="H9" s="84"/>
      <c r="I9" s="84"/>
      <c r="J9" s="84"/>
      <c r="K9" s="84"/>
      <c r="L9" s="83" t="s">
        <v>63</v>
      </c>
      <c r="M9" s="85"/>
      <c r="N9" s="85"/>
      <c r="O9" s="85"/>
      <c r="P9" s="85"/>
      <c r="Q9" s="85"/>
      <c r="R9" s="85"/>
      <c r="S9" s="85"/>
      <c r="T9" s="85"/>
      <c r="U9" s="85"/>
      <c r="V9" s="85"/>
      <c r="W9" s="85"/>
      <c r="X9" s="85"/>
      <c r="Y9" s="85"/>
      <c r="Z9" s="85"/>
      <c r="AA9" s="85"/>
    </row>
    <row r="10" spans="1:27" ht="15" hidden="1" customHeight="1" x14ac:dyDescent="0.3">
      <c r="A10" s="83" t="s">
        <v>64</v>
      </c>
      <c r="B10" s="84"/>
      <c r="C10" s="84"/>
      <c r="D10" s="84"/>
      <c r="E10" s="84"/>
      <c r="F10" s="84"/>
      <c r="G10" s="84"/>
      <c r="H10" s="84"/>
      <c r="I10" s="84"/>
      <c r="J10" s="84"/>
      <c r="K10" s="84"/>
      <c r="L10" s="83" t="s">
        <v>64</v>
      </c>
      <c r="M10" s="85"/>
      <c r="N10" s="85"/>
      <c r="O10" s="85"/>
      <c r="P10" s="85"/>
      <c r="Q10" s="85"/>
      <c r="R10" s="85"/>
      <c r="S10" s="85"/>
      <c r="T10" s="85"/>
      <c r="U10" s="85"/>
      <c r="V10" s="85"/>
      <c r="W10" s="85"/>
      <c r="X10" s="85"/>
      <c r="Y10" s="85"/>
      <c r="Z10" s="85"/>
      <c r="AA10" s="85"/>
    </row>
    <row r="11" spans="1:27" ht="15" hidden="1" customHeight="1" x14ac:dyDescent="0.3">
      <c r="A11" s="83" t="s">
        <v>65</v>
      </c>
      <c r="B11" s="84"/>
      <c r="C11" s="84"/>
      <c r="D11" s="84"/>
      <c r="E11" s="84"/>
      <c r="F11" s="84"/>
      <c r="G11" s="84"/>
      <c r="H11" s="84"/>
      <c r="I11" s="84"/>
      <c r="J11" s="84"/>
      <c r="K11" s="84"/>
      <c r="L11" s="83" t="s">
        <v>65</v>
      </c>
      <c r="M11" s="85"/>
      <c r="N11" s="85"/>
      <c r="O11" s="85"/>
      <c r="P11" s="85"/>
      <c r="Q11" s="85"/>
      <c r="R11" s="85"/>
      <c r="S11" s="85"/>
      <c r="T11" s="85"/>
      <c r="U11" s="85"/>
      <c r="V11" s="85"/>
      <c r="W11" s="85"/>
      <c r="X11" s="85"/>
      <c r="Y11" s="85"/>
      <c r="Z11" s="85"/>
      <c r="AA11" s="85"/>
    </row>
    <row r="12" spans="1:27" ht="15" hidden="1" customHeight="1" x14ac:dyDescent="0.3">
      <c r="A12" s="83" t="s">
        <v>66</v>
      </c>
      <c r="B12" s="84"/>
      <c r="C12" s="84"/>
      <c r="D12" s="84"/>
      <c r="E12" s="84"/>
      <c r="F12" s="84"/>
      <c r="G12" s="84"/>
      <c r="H12" s="84"/>
      <c r="I12" s="84"/>
      <c r="J12" s="84"/>
      <c r="K12" s="84"/>
      <c r="L12" s="83" t="s">
        <v>66</v>
      </c>
      <c r="M12" s="85"/>
      <c r="N12" s="85"/>
      <c r="O12" s="85"/>
      <c r="P12" s="85"/>
      <c r="Q12" s="85"/>
      <c r="R12" s="85"/>
      <c r="S12" s="85"/>
      <c r="T12" s="85"/>
      <c r="U12" s="85"/>
      <c r="V12" s="85"/>
      <c r="W12" s="85"/>
      <c r="X12" s="85"/>
      <c r="Y12" s="85"/>
      <c r="Z12" s="85"/>
      <c r="AA12" s="85"/>
    </row>
    <row r="13" spans="1:27" ht="15" hidden="1" customHeight="1" x14ac:dyDescent="0.3">
      <c r="A13" s="83" t="s">
        <v>67</v>
      </c>
      <c r="B13" s="84"/>
      <c r="C13" s="84"/>
      <c r="D13" s="84"/>
      <c r="E13" s="84"/>
      <c r="F13" s="84"/>
      <c r="G13" s="84"/>
      <c r="H13" s="84"/>
      <c r="I13" s="84"/>
      <c r="J13" s="84"/>
      <c r="K13" s="84"/>
      <c r="L13" s="83" t="s">
        <v>67</v>
      </c>
      <c r="M13" s="85"/>
      <c r="N13" s="85"/>
      <c r="O13" s="85"/>
      <c r="P13" s="85"/>
      <c r="Q13" s="85"/>
      <c r="R13" s="85"/>
      <c r="S13" s="85"/>
      <c r="T13" s="85"/>
      <c r="U13" s="85"/>
      <c r="V13" s="85"/>
      <c r="W13" s="85"/>
      <c r="X13" s="85"/>
      <c r="Y13" s="85"/>
      <c r="Z13" s="85"/>
      <c r="AA13" s="85"/>
    </row>
    <row r="14" spans="1:27" ht="15" hidden="1" customHeight="1" x14ac:dyDescent="0.3">
      <c r="A14" s="83" t="s">
        <v>68</v>
      </c>
      <c r="B14" s="84"/>
      <c r="C14" s="84"/>
      <c r="D14" s="84"/>
      <c r="E14" s="84"/>
      <c r="F14" s="84"/>
      <c r="G14" s="84"/>
      <c r="H14" s="84"/>
      <c r="I14" s="84"/>
      <c r="J14" s="84"/>
      <c r="K14" s="84"/>
      <c r="L14" s="83" t="s">
        <v>68</v>
      </c>
      <c r="M14" s="85"/>
      <c r="N14" s="85"/>
      <c r="O14" s="85"/>
      <c r="P14" s="85"/>
      <c r="Q14" s="85"/>
      <c r="R14" s="85"/>
      <c r="S14" s="85"/>
      <c r="T14" s="85"/>
      <c r="U14" s="85"/>
      <c r="V14" s="85"/>
      <c r="W14" s="85"/>
      <c r="X14" s="85"/>
      <c r="Y14" s="85"/>
      <c r="Z14" s="85"/>
      <c r="AA14" s="85"/>
    </row>
    <row r="15" spans="1:27" ht="15" hidden="1" customHeight="1" x14ac:dyDescent="0.3">
      <c r="A15" s="83" t="s">
        <v>69</v>
      </c>
      <c r="B15" s="84"/>
      <c r="C15" s="84"/>
      <c r="D15" s="84"/>
      <c r="E15" s="84"/>
      <c r="F15" s="84"/>
      <c r="G15" s="84"/>
      <c r="H15" s="84"/>
      <c r="I15" s="84"/>
      <c r="J15" s="84"/>
      <c r="K15" s="84"/>
      <c r="L15" s="83" t="s">
        <v>69</v>
      </c>
      <c r="M15" s="85"/>
      <c r="N15" s="85"/>
      <c r="O15" s="85"/>
      <c r="P15" s="85"/>
      <c r="Q15" s="85"/>
      <c r="R15" s="85"/>
      <c r="S15" s="85"/>
      <c r="T15" s="85"/>
      <c r="U15" s="85"/>
      <c r="V15" s="85"/>
      <c r="W15" s="85"/>
      <c r="X15" s="85"/>
      <c r="Y15" s="85"/>
      <c r="Z15" s="85"/>
      <c r="AA15" s="85"/>
    </row>
    <row r="16" spans="1:27" ht="15" hidden="1" customHeight="1" x14ac:dyDescent="0.3">
      <c r="A16" s="83" t="s">
        <v>70</v>
      </c>
      <c r="B16" s="84"/>
      <c r="C16" s="84"/>
      <c r="D16" s="84"/>
      <c r="E16" s="84"/>
      <c r="F16" s="84"/>
      <c r="G16" s="84"/>
      <c r="H16" s="84"/>
      <c r="I16" s="84"/>
      <c r="J16" s="84"/>
      <c r="K16" s="84"/>
      <c r="L16" s="83" t="s">
        <v>70</v>
      </c>
      <c r="M16" s="85"/>
      <c r="N16" s="85"/>
      <c r="O16" s="85"/>
      <c r="P16" s="85"/>
      <c r="Q16" s="85"/>
      <c r="R16" s="85"/>
      <c r="S16" s="85"/>
      <c r="T16" s="85"/>
      <c r="U16" s="85"/>
      <c r="V16" s="85"/>
      <c r="W16" s="85"/>
      <c r="X16" s="85"/>
      <c r="Y16" s="85"/>
      <c r="Z16" s="85"/>
      <c r="AA16" s="85"/>
    </row>
    <row r="17" spans="1:27" ht="15" hidden="1" customHeight="1" x14ac:dyDescent="0.3">
      <c r="A17" s="83" t="s">
        <v>71</v>
      </c>
      <c r="B17" s="84"/>
      <c r="C17" s="84"/>
      <c r="D17" s="84"/>
      <c r="E17" s="84"/>
      <c r="F17" s="84"/>
      <c r="G17" s="84"/>
      <c r="H17" s="84"/>
      <c r="I17" s="84"/>
      <c r="J17" s="84"/>
      <c r="K17" s="84"/>
      <c r="L17" s="83" t="s">
        <v>71</v>
      </c>
      <c r="M17" s="85"/>
      <c r="N17" s="85"/>
      <c r="O17" s="85"/>
      <c r="P17" s="85"/>
      <c r="Q17" s="85"/>
      <c r="R17" s="85"/>
      <c r="S17" s="85"/>
      <c r="T17" s="85"/>
      <c r="U17" s="85"/>
      <c r="V17" s="85"/>
      <c r="W17" s="85"/>
      <c r="X17" s="85"/>
      <c r="Y17" s="85"/>
      <c r="Z17" s="85"/>
      <c r="AA17" s="85"/>
    </row>
    <row r="18" spans="1:27" ht="15" customHeight="1" x14ac:dyDescent="0.3">
      <c r="A18" s="103">
        <v>2023</v>
      </c>
      <c r="B18" s="102">
        <v>90474</v>
      </c>
      <c r="C18" s="102">
        <v>0</v>
      </c>
      <c r="D18" s="102">
        <v>1303038</v>
      </c>
      <c r="E18" s="102">
        <v>546233</v>
      </c>
      <c r="F18" s="102">
        <v>0</v>
      </c>
      <c r="G18" s="102">
        <v>2625029</v>
      </c>
      <c r="H18" s="102">
        <v>743023</v>
      </c>
      <c r="I18" s="102">
        <v>0</v>
      </c>
      <c r="J18" s="102">
        <v>1786</v>
      </c>
      <c r="K18" s="102">
        <v>5309583</v>
      </c>
      <c r="L18" s="103">
        <v>2023</v>
      </c>
      <c r="M18" s="102">
        <v>13356</v>
      </c>
      <c r="N18" s="102">
        <v>5710</v>
      </c>
      <c r="O18" s="102">
        <v>37005</v>
      </c>
      <c r="P18" s="102">
        <v>809</v>
      </c>
      <c r="Q18" s="102">
        <v>3571</v>
      </c>
      <c r="R18" s="102">
        <v>150388</v>
      </c>
      <c r="S18" s="102">
        <v>11789</v>
      </c>
      <c r="T18" s="102">
        <v>49022</v>
      </c>
      <c r="U18" s="102">
        <v>258910</v>
      </c>
      <c r="V18" s="102">
        <v>74505</v>
      </c>
      <c r="W18" s="102">
        <v>153305</v>
      </c>
      <c r="X18" s="102">
        <v>419887</v>
      </c>
      <c r="Y18" s="102">
        <v>601396</v>
      </c>
      <c r="Z18" s="102">
        <v>5282</v>
      </c>
      <c r="AA18" s="102">
        <v>1784935</v>
      </c>
    </row>
    <row r="19" spans="1:27" ht="15" customHeight="1" x14ac:dyDescent="0.3">
      <c r="A19" s="83" t="s">
        <v>60</v>
      </c>
      <c r="B19" s="84">
        <v>0</v>
      </c>
      <c r="C19" s="84">
        <v>0</v>
      </c>
      <c r="D19" s="84">
        <v>0</v>
      </c>
      <c r="E19" s="84">
        <v>0</v>
      </c>
      <c r="F19" s="84">
        <v>0</v>
      </c>
      <c r="G19" s="84">
        <v>0</v>
      </c>
      <c r="H19" s="84">
        <v>0</v>
      </c>
      <c r="I19" s="84">
        <v>0</v>
      </c>
      <c r="J19" s="84">
        <v>0</v>
      </c>
      <c r="K19" s="84">
        <v>0</v>
      </c>
      <c r="L19" s="83" t="s">
        <v>60</v>
      </c>
      <c r="M19" s="85">
        <v>291</v>
      </c>
      <c r="N19" s="85">
        <v>253</v>
      </c>
      <c r="O19" s="85">
        <v>1812</v>
      </c>
      <c r="P19" s="85">
        <v>40</v>
      </c>
      <c r="Q19" s="85">
        <v>38</v>
      </c>
      <c r="R19" s="85">
        <v>10179</v>
      </c>
      <c r="S19" s="85">
        <v>512</v>
      </c>
      <c r="T19" s="85">
        <v>1256</v>
      </c>
      <c r="U19" s="85">
        <v>3976</v>
      </c>
      <c r="V19" s="85">
        <v>1857</v>
      </c>
      <c r="W19" s="85">
        <v>3375</v>
      </c>
      <c r="X19" s="85">
        <v>28914</v>
      </c>
      <c r="Y19" s="85">
        <v>13278</v>
      </c>
      <c r="Z19" s="85">
        <v>398</v>
      </c>
      <c r="AA19" s="85">
        <v>66179</v>
      </c>
    </row>
    <row r="20" spans="1:27" ht="15" customHeight="1" x14ac:dyDescent="0.3">
      <c r="A20" s="83" t="s">
        <v>61</v>
      </c>
      <c r="B20" s="84">
        <v>0</v>
      </c>
      <c r="C20" s="84">
        <v>0</v>
      </c>
      <c r="D20" s="84">
        <v>0</v>
      </c>
      <c r="E20" s="84">
        <v>0</v>
      </c>
      <c r="F20" s="84">
        <v>0</v>
      </c>
      <c r="G20" s="84">
        <v>0</v>
      </c>
      <c r="H20" s="84">
        <v>0</v>
      </c>
      <c r="I20" s="84">
        <v>0</v>
      </c>
      <c r="J20" s="84">
        <v>0</v>
      </c>
      <c r="K20" s="84">
        <v>0</v>
      </c>
      <c r="L20" s="83" t="s">
        <v>61</v>
      </c>
      <c r="M20" s="85">
        <v>212</v>
      </c>
      <c r="N20" s="85">
        <v>166</v>
      </c>
      <c r="O20" s="85">
        <v>1472</v>
      </c>
      <c r="P20" s="85">
        <v>31</v>
      </c>
      <c r="Q20" s="85">
        <v>50</v>
      </c>
      <c r="R20" s="85">
        <v>8045</v>
      </c>
      <c r="S20" s="85">
        <v>367</v>
      </c>
      <c r="T20" s="85">
        <v>1084</v>
      </c>
      <c r="U20" s="85">
        <v>3799</v>
      </c>
      <c r="V20" s="85">
        <v>1703</v>
      </c>
      <c r="W20" s="85">
        <v>3309</v>
      </c>
      <c r="X20" s="85">
        <v>24514</v>
      </c>
      <c r="Y20" s="85">
        <v>12961</v>
      </c>
      <c r="Z20" s="85">
        <v>385</v>
      </c>
      <c r="AA20" s="85">
        <v>58098</v>
      </c>
    </row>
    <row r="21" spans="1:27" ht="15" customHeight="1" x14ac:dyDescent="0.3">
      <c r="A21" s="83" t="s">
        <v>62</v>
      </c>
      <c r="B21" s="84">
        <v>0</v>
      </c>
      <c r="C21" s="84">
        <v>0</v>
      </c>
      <c r="D21" s="84">
        <v>517</v>
      </c>
      <c r="E21" s="84">
        <v>710</v>
      </c>
      <c r="F21" s="84">
        <v>0</v>
      </c>
      <c r="G21" s="84">
        <v>10848</v>
      </c>
      <c r="H21" s="84">
        <v>2934</v>
      </c>
      <c r="I21" s="84">
        <v>0</v>
      </c>
      <c r="J21" s="84">
        <v>0</v>
      </c>
      <c r="K21" s="84">
        <v>15009</v>
      </c>
      <c r="L21" s="83" t="s">
        <v>62</v>
      </c>
      <c r="M21" s="85">
        <v>322</v>
      </c>
      <c r="N21" s="85">
        <v>271</v>
      </c>
      <c r="O21" s="85">
        <v>1925</v>
      </c>
      <c r="P21" s="85">
        <v>60</v>
      </c>
      <c r="Q21" s="85">
        <v>64</v>
      </c>
      <c r="R21" s="85">
        <v>10293</v>
      </c>
      <c r="S21" s="85">
        <v>506</v>
      </c>
      <c r="T21" s="85">
        <v>1349</v>
      </c>
      <c r="U21" s="85">
        <v>5823</v>
      </c>
      <c r="V21" s="85">
        <v>2343</v>
      </c>
      <c r="W21" s="85">
        <v>4550</v>
      </c>
      <c r="X21" s="85">
        <v>29222</v>
      </c>
      <c r="Y21" s="85">
        <v>22058</v>
      </c>
      <c r="Z21" s="85">
        <v>419</v>
      </c>
      <c r="AA21" s="85">
        <v>79205</v>
      </c>
    </row>
    <row r="22" spans="1:27" ht="15" customHeight="1" x14ac:dyDescent="0.3">
      <c r="A22" s="83" t="s">
        <v>63</v>
      </c>
      <c r="B22" s="84">
        <v>0</v>
      </c>
      <c r="C22" s="84">
        <v>0</v>
      </c>
      <c r="D22" s="84">
        <v>30741</v>
      </c>
      <c r="E22" s="84">
        <v>12145</v>
      </c>
      <c r="F22" s="84">
        <v>0</v>
      </c>
      <c r="G22" s="84">
        <v>144252</v>
      </c>
      <c r="H22" s="84">
        <v>33601</v>
      </c>
      <c r="I22" s="84">
        <v>0</v>
      </c>
      <c r="J22" s="84">
        <v>0</v>
      </c>
      <c r="K22" s="84">
        <v>220739</v>
      </c>
      <c r="L22" s="83" t="s">
        <v>63</v>
      </c>
      <c r="M22" s="85">
        <v>574</v>
      </c>
      <c r="N22" s="85">
        <v>501</v>
      </c>
      <c r="O22" s="85">
        <v>2825</v>
      </c>
      <c r="P22" s="85">
        <v>44</v>
      </c>
      <c r="Q22" s="85">
        <v>191</v>
      </c>
      <c r="R22" s="85">
        <v>13017</v>
      </c>
      <c r="S22" s="85">
        <v>636</v>
      </c>
      <c r="T22" s="85">
        <v>2508</v>
      </c>
      <c r="U22" s="85">
        <v>15096</v>
      </c>
      <c r="V22" s="85">
        <v>4242</v>
      </c>
      <c r="W22" s="85">
        <v>8601</v>
      </c>
      <c r="X22" s="85">
        <v>35948</v>
      </c>
      <c r="Y22" s="85">
        <v>49581</v>
      </c>
      <c r="Z22" s="85">
        <v>651</v>
      </c>
      <c r="AA22" s="85">
        <v>134415</v>
      </c>
    </row>
    <row r="23" spans="1:27" ht="15" customHeight="1" x14ac:dyDescent="0.3">
      <c r="A23" s="83" t="s">
        <v>64</v>
      </c>
      <c r="B23" s="84">
        <v>0</v>
      </c>
      <c r="C23" s="84">
        <v>0</v>
      </c>
      <c r="D23" s="84">
        <v>158280</v>
      </c>
      <c r="E23" s="84">
        <v>36067</v>
      </c>
      <c r="F23" s="84">
        <v>0</v>
      </c>
      <c r="G23" s="84">
        <v>325592</v>
      </c>
      <c r="H23" s="84">
        <v>77499</v>
      </c>
      <c r="I23" s="84">
        <v>0</v>
      </c>
      <c r="J23" s="84">
        <v>0</v>
      </c>
      <c r="K23" s="84">
        <v>597438</v>
      </c>
      <c r="L23" s="83" t="s">
        <v>64</v>
      </c>
      <c r="M23" s="85">
        <v>720</v>
      </c>
      <c r="N23" s="85">
        <v>555</v>
      </c>
      <c r="O23" s="85">
        <v>2975</v>
      </c>
      <c r="P23" s="85">
        <v>61</v>
      </c>
      <c r="Q23" s="85">
        <v>315</v>
      </c>
      <c r="R23" s="85">
        <v>12309</v>
      </c>
      <c r="S23" s="85">
        <v>739</v>
      </c>
      <c r="T23" s="85">
        <v>4895</v>
      </c>
      <c r="U23" s="85">
        <v>30678</v>
      </c>
      <c r="V23" s="85">
        <v>7047</v>
      </c>
      <c r="W23" s="85">
        <v>12828</v>
      </c>
      <c r="X23" s="85">
        <v>35580</v>
      </c>
      <c r="Y23" s="85">
        <v>77800</v>
      </c>
      <c r="Z23" s="85">
        <v>625</v>
      </c>
      <c r="AA23" s="85">
        <v>187127</v>
      </c>
    </row>
    <row r="24" spans="1:27" ht="15" customHeight="1" x14ac:dyDescent="0.3">
      <c r="A24" s="83" t="s">
        <v>65</v>
      </c>
      <c r="B24" s="84">
        <v>20024</v>
      </c>
      <c r="C24" s="84">
        <v>0</v>
      </c>
      <c r="D24" s="84">
        <v>223292</v>
      </c>
      <c r="E24" s="84">
        <v>95012</v>
      </c>
      <c r="F24" s="84">
        <v>0</v>
      </c>
      <c r="G24" s="84">
        <v>451431</v>
      </c>
      <c r="H24" s="84">
        <v>121946</v>
      </c>
      <c r="I24" s="84">
        <v>0</v>
      </c>
      <c r="J24" s="84">
        <v>463</v>
      </c>
      <c r="K24" s="84">
        <v>912168</v>
      </c>
      <c r="L24" s="83" t="s">
        <v>65</v>
      </c>
      <c r="M24" s="85">
        <v>1796</v>
      </c>
      <c r="N24" s="85">
        <v>587</v>
      </c>
      <c r="O24" s="85">
        <v>4185</v>
      </c>
      <c r="P24" s="85">
        <v>79</v>
      </c>
      <c r="Q24" s="85">
        <v>502</v>
      </c>
      <c r="R24" s="85">
        <v>14640</v>
      </c>
      <c r="S24" s="85">
        <v>1666</v>
      </c>
      <c r="T24" s="85">
        <v>7902</v>
      </c>
      <c r="U24" s="85">
        <v>41959</v>
      </c>
      <c r="V24" s="85">
        <v>10707</v>
      </c>
      <c r="W24" s="85">
        <v>24901</v>
      </c>
      <c r="X24" s="85">
        <v>39256</v>
      </c>
      <c r="Y24" s="85">
        <v>83502</v>
      </c>
      <c r="Z24" s="85">
        <v>497</v>
      </c>
      <c r="AA24" s="85">
        <v>232179</v>
      </c>
    </row>
    <row r="25" spans="1:27" ht="15" customHeight="1" x14ac:dyDescent="0.3">
      <c r="A25" s="83" t="s">
        <v>66</v>
      </c>
      <c r="B25" s="84">
        <v>25143</v>
      </c>
      <c r="C25" s="84">
        <v>0</v>
      </c>
      <c r="D25" s="84">
        <v>277084</v>
      </c>
      <c r="E25" s="84">
        <v>151909</v>
      </c>
      <c r="F25" s="84">
        <v>0</v>
      </c>
      <c r="G25" s="84">
        <v>480890</v>
      </c>
      <c r="H25" s="84">
        <v>174331</v>
      </c>
      <c r="I25" s="84">
        <v>0</v>
      </c>
      <c r="J25" s="84">
        <v>440</v>
      </c>
      <c r="K25" s="84">
        <v>1109797</v>
      </c>
      <c r="L25" s="83" t="s">
        <v>66</v>
      </c>
      <c r="M25" s="85">
        <v>3047</v>
      </c>
      <c r="N25" s="85">
        <v>956</v>
      </c>
      <c r="O25" s="85">
        <v>6597</v>
      </c>
      <c r="P25" s="85">
        <v>136</v>
      </c>
      <c r="Q25" s="85">
        <v>727</v>
      </c>
      <c r="R25" s="85">
        <v>19012</v>
      </c>
      <c r="S25" s="85">
        <v>2063</v>
      </c>
      <c r="T25" s="85">
        <v>8344</v>
      </c>
      <c r="U25" s="85">
        <v>44994</v>
      </c>
      <c r="V25" s="85">
        <v>13043</v>
      </c>
      <c r="W25" s="85">
        <v>29465</v>
      </c>
      <c r="X25" s="85">
        <v>45225</v>
      </c>
      <c r="Y25" s="85">
        <v>76966</v>
      </c>
      <c r="Z25" s="85">
        <v>500</v>
      </c>
      <c r="AA25" s="85">
        <v>251075</v>
      </c>
    </row>
    <row r="26" spans="1:27" ht="15" customHeight="1" x14ac:dyDescent="0.3">
      <c r="A26" s="83" t="s">
        <v>67</v>
      </c>
      <c r="B26" s="84">
        <v>24247</v>
      </c>
      <c r="C26" s="84">
        <v>0</v>
      </c>
      <c r="D26" s="84">
        <v>268319</v>
      </c>
      <c r="E26" s="84">
        <v>140611</v>
      </c>
      <c r="F26" s="84">
        <v>0</v>
      </c>
      <c r="G26" s="84">
        <v>508901</v>
      </c>
      <c r="H26" s="84">
        <v>161695</v>
      </c>
      <c r="I26" s="84">
        <v>0</v>
      </c>
      <c r="J26" s="84">
        <v>367</v>
      </c>
      <c r="K26" s="84">
        <v>1104140</v>
      </c>
      <c r="L26" s="83" t="s">
        <v>67</v>
      </c>
      <c r="M26" s="85">
        <v>2848</v>
      </c>
      <c r="N26" s="85">
        <v>987</v>
      </c>
      <c r="O26" s="85">
        <v>6064</v>
      </c>
      <c r="P26" s="85">
        <v>158</v>
      </c>
      <c r="Q26" s="85">
        <v>758</v>
      </c>
      <c r="R26" s="85">
        <v>18235</v>
      </c>
      <c r="S26" s="85">
        <v>2216</v>
      </c>
      <c r="T26" s="85">
        <v>8221</v>
      </c>
      <c r="U26" s="85">
        <v>43672</v>
      </c>
      <c r="V26" s="85">
        <v>12632</v>
      </c>
      <c r="W26" s="85">
        <v>28267</v>
      </c>
      <c r="X26" s="85">
        <v>46227</v>
      </c>
      <c r="Y26" s="85">
        <v>77597</v>
      </c>
      <c r="Z26" s="85">
        <v>543</v>
      </c>
      <c r="AA26" s="85">
        <v>248425</v>
      </c>
    </row>
    <row r="27" spans="1:27" ht="15" customHeight="1" x14ac:dyDescent="0.3">
      <c r="A27" s="83" t="s">
        <v>68</v>
      </c>
      <c r="B27" s="84">
        <v>18593</v>
      </c>
      <c r="C27" s="84">
        <v>0</v>
      </c>
      <c r="D27" s="84">
        <v>220760</v>
      </c>
      <c r="E27" s="84">
        <v>84624</v>
      </c>
      <c r="F27" s="84">
        <v>0</v>
      </c>
      <c r="G27" s="84">
        <v>436468</v>
      </c>
      <c r="H27" s="84">
        <v>112878</v>
      </c>
      <c r="I27" s="84">
        <v>0</v>
      </c>
      <c r="J27" s="84">
        <v>497</v>
      </c>
      <c r="K27" s="84">
        <v>873820</v>
      </c>
      <c r="L27" s="83" t="s">
        <v>68</v>
      </c>
      <c r="M27" s="85">
        <v>2345</v>
      </c>
      <c r="N27" s="85">
        <v>477</v>
      </c>
      <c r="O27" s="85">
        <v>3679</v>
      </c>
      <c r="P27" s="85">
        <v>71</v>
      </c>
      <c r="Q27" s="85">
        <v>561</v>
      </c>
      <c r="R27" s="85">
        <v>13888</v>
      </c>
      <c r="S27" s="85">
        <v>1479</v>
      </c>
      <c r="T27" s="85">
        <v>7256</v>
      </c>
      <c r="U27" s="85">
        <v>39777</v>
      </c>
      <c r="V27" s="85">
        <v>11238</v>
      </c>
      <c r="W27" s="85">
        <v>20514</v>
      </c>
      <c r="X27" s="85">
        <v>39350</v>
      </c>
      <c r="Y27" s="85">
        <v>80219</v>
      </c>
      <c r="Z27" s="85">
        <v>479</v>
      </c>
      <c r="AA27" s="85">
        <v>221333</v>
      </c>
    </row>
    <row r="28" spans="1:27" ht="15" customHeight="1" x14ac:dyDescent="0.3">
      <c r="A28" s="83" t="s">
        <v>69</v>
      </c>
      <c r="B28" s="84">
        <v>2467</v>
      </c>
      <c r="C28" s="84">
        <v>0</v>
      </c>
      <c r="D28" s="84">
        <v>123406</v>
      </c>
      <c r="E28" s="84">
        <v>25039</v>
      </c>
      <c r="F28" s="84">
        <v>0</v>
      </c>
      <c r="G28" s="84">
        <v>260518</v>
      </c>
      <c r="H28" s="84">
        <v>57657</v>
      </c>
      <c r="I28" s="84">
        <v>0</v>
      </c>
      <c r="J28" s="84">
        <v>19</v>
      </c>
      <c r="K28" s="84">
        <v>469106</v>
      </c>
      <c r="L28" s="83" t="s">
        <v>69</v>
      </c>
      <c r="M28" s="85">
        <v>643</v>
      </c>
      <c r="N28" s="85">
        <v>471</v>
      </c>
      <c r="O28" s="85">
        <v>2501</v>
      </c>
      <c r="P28" s="85">
        <v>55</v>
      </c>
      <c r="Q28" s="85">
        <v>289</v>
      </c>
      <c r="R28" s="85">
        <v>11739</v>
      </c>
      <c r="S28" s="85">
        <v>588</v>
      </c>
      <c r="T28" s="85">
        <v>3692</v>
      </c>
      <c r="U28" s="85">
        <v>19637</v>
      </c>
      <c r="V28" s="85">
        <v>5686</v>
      </c>
      <c r="W28" s="85">
        <v>9720</v>
      </c>
      <c r="X28" s="85">
        <v>35631</v>
      </c>
      <c r="Y28" s="85">
        <v>65556</v>
      </c>
      <c r="Z28" s="85">
        <v>493</v>
      </c>
      <c r="AA28" s="85">
        <v>156701</v>
      </c>
    </row>
    <row r="29" spans="1:27" ht="15" customHeight="1" x14ac:dyDescent="0.3">
      <c r="A29" s="83" t="s">
        <v>70</v>
      </c>
      <c r="B29" s="84">
        <v>0</v>
      </c>
      <c r="C29" s="84">
        <v>0</v>
      </c>
      <c r="D29" s="84">
        <v>637</v>
      </c>
      <c r="E29" s="84">
        <v>116</v>
      </c>
      <c r="F29" s="84">
        <v>0</v>
      </c>
      <c r="G29" s="84">
        <v>5826</v>
      </c>
      <c r="H29" s="84">
        <v>482</v>
      </c>
      <c r="I29" s="84">
        <v>0</v>
      </c>
      <c r="J29" s="84">
        <v>0</v>
      </c>
      <c r="K29" s="84">
        <v>7061</v>
      </c>
      <c r="L29" s="83" t="s">
        <v>70</v>
      </c>
      <c r="M29" s="85">
        <v>276</v>
      </c>
      <c r="N29" s="85">
        <v>252</v>
      </c>
      <c r="O29" s="85">
        <v>1679</v>
      </c>
      <c r="P29" s="85">
        <v>45</v>
      </c>
      <c r="Q29" s="85">
        <v>76</v>
      </c>
      <c r="R29" s="85">
        <v>9430</v>
      </c>
      <c r="S29" s="85">
        <v>535</v>
      </c>
      <c r="T29" s="85">
        <v>1340</v>
      </c>
      <c r="U29" s="85">
        <v>5933</v>
      </c>
      <c r="V29" s="85">
        <v>2134</v>
      </c>
      <c r="W29" s="85">
        <v>4532</v>
      </c>
      <c r="X29" s="85">
        <v>29107</v>
      </c>
      <c r="Y29" s="85">
        <v>26217</v>
      </c>
      <c r="Z29" s="85">
        <v>292</v>
      </c>
      <c r="AA29" s="85">
        <v>81848</v>
      </c>
    </row>
    <row r="30" spans="1:27" ht="15" customHeight="1" x14ac:dyDescent="0.3">
      <c r="A30" s="83" t="s">
        <v>71</v>
      </c>
      <c r="B30" s="84">
        <v>0</v>
      </c>
      <c r="C30" s="84">
        <v>0</v>
      </c>
      <c r="D30" s="84">
        <v>2</v>
      </c>
      <c r="E30" s="84">
        <v>0</v>
      </c>
      <c r="F30" s="84">
        <v>0</v>
      </c>
      <c r="G30" s="84">
        <v>303</v>
      </c>
      <c r="H30" s="84">
        <v>0</v>
      </c>
      <c r="I30" s="84">
        <v>0</v>
      </c>
      <c r="J30" s="84">
        <v>0</v>
      </c>
      <c r="K30" s="84">
        <v>305</v>
      </c>
      <c r="L30" s="83" t="s">
        <v>71</v>
      </c>
      <c r="M30" s="85">
        <v>282</v>
      </c>
      <c r="N30" s="85">
        <v>234</v>
      </c>
      <c r="O30" s="85">
        <v>1291</v>
      </c>
      <c r="P30" s="85">
        <v>29</v>
      </c>
      <c r="Q30" s="85">
        <v>0</v>
      </c>
      <c r="R30" s="85">
        <v>9601</v>
      </c>
      <c r="S30" s="85">
        <v>482</v>
      </c>
      <c r="T30" s="85">
        <v>1175</v>
      </c>
      <c r="U30" s="85">
        <v>3566</v>
      </c>
      <c r="V30" s="85">
        <v>1873</v>
      </c>
      <c r="W30" s="85">
        <v>3243</v>
      </c>
      <c r="X30" s="85">
        <v>30913</v>
      </c>
      <c r="Y30" s="85">
        <v>15661</v>
      </c>
      <c r="Z30" s="85">
        <v>0</v>
      </c>
      <c r="AA30" s="85">
        <v>68350</v>
      </c>
    </row>
    <row r="31" spans="1:27" ht="15" customHeight="1" x14ac:dyDescent="0.3">
      <c r="A31" s="103">
        <v>2022</v>
      </c>
      <c r="B31" s="102">
        <v>88089</v>
      </c>
      <c r="C31" s="102">
        <v>0</v>
      </c>
      <c r="D31" s="102">
        <v>1239197</v>
      </c>
      <c r="E31" s="102">
        <v>576364</v>
      </c>
      <c r="F31" s="102">
        <v>0</v>
      </c>
      <c r="G31" s="102">
        <v>2548501</v>
      </c>
      <c r="H31" s="102">
        <v>813937</v>
      </c>
      <c r="I31" s="102">
        <v>0</v>
      </c>
      <c r="J31" s="102">
        <v>490</v>
      </c>
      <c r="K31" s="102">
        <v>5198115</v>
      </c>
      <c r="L31" s="103">
        <v>2022</v>
      </c>
      <c r="M31" s="101">
        <v>10976</v>
      </c>
      <c r="N31" s="101">
        <v>6184</v>
      </c>
      <c r="O31" s="102">
        <v>34354</v>
      </c>
      <c r="P31" s="102">
        <v>743</v>
      </c>
      <c r="Q31" s="102">
        <v>3208</v>
      </c>
      <c r="R31" s="102">
        <v>127720</v>
      </c>
      <c r="S31" s="102">
        <v>8612</v>
      </c>
      <c r="T31" s="102">
        <v>43963</v>
      </c>
      <c r="U31" s="102">
        <v>239895</v>
      </c>
      <c r="V31" s="102">
        <v>59787</v>
      </c>
      <c r="W31" s="102">
        <v>139357</v>
      </c>
      <c r="X31" s="102">
        <v>349718</v>
      </c>
      <c r="Y31" s="102">
        <v>458775</v>
      </c>
      <c r="Z31" s="102">
        <v>6846</v>
      </c>
      <c r="AA31" s="102">
        <v>1490138</v>
      </c>
    </row>
    <row r="32" spans="1:27" ht="15" customHeight="1" x14ac:dyDescent="0.3">
      <c r="A32" s="83" t="s">
        <v>60</v>
      </c>
      <c r="B32" s="84">
        <v>0</v>
      </c>
      <c r="C32" s="84">
        <v>0</v>
      </c>
      <c r="D32" s="84">
        <v>0</v>
      </c>
      <c r="E32" s="84">
        <v>1</v>
      </c>
      <c r="F32" s="84">
        <v>0</v>
      </c>
      <c r="G32" s="84">
        <v>0</v>
      </c>
      <c r="H32" s="84">
        <v>0</v>
      </c>
      <c r="I32" s="84">
        <v>0</v>
      </c>
      <c r="J32" s="84">
        <v>0</v>
      </c>
      <c r="K32" s="84">
        <v>1</v>
      </c>
      <c r="L32" s="83" t="s">
        <v>60</v>
      </c>
      <c r="M32" s="85">
        <v>241</v>
      </c>
      <c r="N32" s="85">
        <v>105</v>
      </c>
      <c r="O32" s="85">
        <v>1176</v>
      </c>
      <c r="P32" s="85">
        <v>12</v>
      </c>
      <c r="Q32" s="85">
        <v>27</v>
      </c>
      <c r="R32" s="85">
        <v>6467</v>
      </c>
      <c r="S32" s="85">
        <v>296</v>
      </c>
      <c r="T32" s="85">
        <v>823</v>
      </c>
      <c r="U32" s="85">
        <v>2582</v>
      </c>
      <c r="V32" s="85">
        <v>995</v>
      </c>
      <c r="W32" s="85">
        <v>1317</v>
      </c>
      <c r="X32" s="85">
        <v>18762</v>
      </c>
      <c r="Y32" s="85">
        <v>7428</v>
      </c>
      <c r="Z32" s="85">
        <v>207</v>
      </c>
      <c r="AA32" s="85">
        <v>40438</v>
      </c>
    </row>
    <row r="33" spans="1:27" ht="15" customHeight="1" x14ac:dyDescent="0.3">
      <c r="A33" s="83" t="s">
        <v>61</v>
      </c>
      <c r="B33" s="84">
        <v>0</v>
      </c>
      <c r="C33" s="84">
        <v>0</v>
      </c>
      <c r="D33" s="84">
        <v>0</v>
      </c>
      <c r="E33" s="84">
        <v>0</v>
      </c>
      <c r="F33" s="84">
        <v>0</v>
      </c>
      <c r="G33" s="84">
        <v>0</v>
      </c>
      <c r="H33" s="84">
        <v>0</v>
      </c>
      <c r="I33" s="84">
        <v>0</v>
      </c>
      <c r="J33" s="84">
        <v>0</v>
      </c>
      <c r="K33" s="84">
        <v>0</v>
      </c>
      <c r="L33" s="83" t="s">
        <v>61</v>
      </c>
      <c r="M33" s="85">
        <v>268</v>
      </c>
      <c r="N33" s="85">
        <v>146</v>
      </c>
      <c r="O33" s="85">
        <v>1285</v>
      </c>
      <c r="P33" s="85">
        <v>16</v>
      </c>
      <c r="Q33" s="85">
        <v>39</v>
      </c>
      <c r="R33" s="85">
        <v>6265</v>
      </c>
      <c r="S33" s="85">
        <v>338</v>
      </c>
      <c r="T33" s="85">
        <v>885</v>
      </c>
      <c r="U33" s="85">
        <v>3242</v>
      </c>
      <c r="V33" s="85">
        <v>1347</v>
      </c>
      <c r="W33" s="85">
        <v>2745</v>
      </c>
      <c r="X33" s="85">
        <v>17398</v>
      </c>
      <c r="Y33" s="85">
        <v>7981</v>
      </c>
      <c r="Z33" s="85">
        <v>283</v>
      </c>
      <c r="AA33" s="85">
        <v>42238</v>
      </c>
    </row>
    <row r="34" spans="1:27" ht="15" customHeight="1" x14ac:dyDescent="0.3">
      <c r="A34" s="83" t="s">
        <v>62</v>
      </c>
      <c r="B34" s="84">
        <v>0</v>
      </c>
      <c r="C34" s="84">
        <v>0</v>
      </c>
      <c r="D34" s="84">
        <v>683</v>
      </c>
      <c r="E34" s="84">
        <v>531</v>
      </c>
      <c r="F34" s="84">
        <v>0</v>
      </c>
      <c r="G34" s="84">
        <v>3856</v>
      </c>
      <c r="H34" s="84">
        <v>2425</v>
      </c>
      <c r="I34" s="84">
        <v>0</v>
      </c>
      <c r="J34" s="84">
        <v>0</v>
      </c>
      <c r="K34" s="84">
        <v>7495</v>
      </c>
      <c r="L34" s="83" t="s">
        <v>62</v>
      </c>
      <c r="M34" s="85">
        <v>254</v>
      </c>
      <c r="N34" s="85">
        <v>185</v>
      </c>
      <c r="O34" s="85">
        <v>1547</v>
      </c>
      <c r="P34" s="85">
        <v>32</v>
      </c>
      <c r="Q34" s="85">
        <v>46</v>
      </c>
      <c r="R34" s="85">
        <v>7934</v>
      </c>
      <c r="S34" s="85">
        <v>390</v>
      </c>
      <c r="T34" s="85">
        <v>1176</v>
      </c>
      <c r="U34" s="85">
        <v>4323</v>
      </c>
      <c r="V34" s="85">
        <v>1545</v>
      </c>
      <c r="W34" s="85">
        <v>3197</v>
      </c>
      <c r="X34" s="85">
        <v>22505</v>
      </c>
      <c r="Y34" s="85">
        <v>15977</v>
      </c>
      <c r="Z34" s="85">
        <v>334</v>
      </c>
      <c r="AA34" s="85">
        <v>59445</v>
      </c>
    </row>
    <row r="35" spans="1:27" ht="15" customHeight="1" x14ac:dyDescent="0.3">
      <c r="A35" s="83" t="s">
        <v>63</v>
      </c>
      <c r="B35" s="84">
        <v>0</v>
      </c>
      <c r="C35" s="84">
        <v>0</v>
      </c>
      <c r="D35" s="84">
        <v>31242</v>
      </c>
      <c r="E35" s="84">
        <v>16798</v>
      </c>
      <c r="F35" s="84">
        <v>0</v>
      </c>
      <c r="G35" s="84">
        <v>111019</v>
      </c>
      <c r="H35" s="84">
        <v>36037</v>
      </c>
      <c r="I35" s="84">
        <v>0</v>
      </c>
      <c r="J35" s="84">
        <v>0</v>
      </c>
      <c r="K35" s="84">
        <v>195096</v>
      </c>
      <c r="L35" s="83" t="s">
        <v>63</v>
      </c>
      <c r="M35" s="85">
        <v>561</v>
      </c>
      <c r="N35" s="85">
        <v>630</v>
      </c>
      <c r="O35" s="85">
        <v>2433</v>
      </c>
      <c r="P35" s="85">
        <v>60</v>
      </c>
      <c r="Q35" s="85">
        <v>153</v>
      </c>
      <c r="R35" s="85">
        <v>11474</v>
      </c>
      <c r="S35" s="85">
        <v>590</v>
      </c>
      <c r="T35" s="85">
        <v>1982</v>
      </c>
      <c r="U35" s="85">
        <v>14268</v>
      </c>
      <c r="V35" s="85">
        <v>3167</v>
      </c>
      <c r="W35" s="85">
        <v>7703</v>
      </c>
      <c r="X35" s="85">
        <v>29701</v>
      </c>
      <c r="Y35" s="85">
        <v>41305</v>
      </c>
      <c r="Z35" s="85">
        <v>531</v>
      </c>
      <c r="AA35" s="85">
        <v>114558</v>
      </c>
    </row>
    <row r="36" spans="1:27" ht="15" customHeight="1" x14ac:dyDescent="0.3">
      <c r="A36" s="83" t="s">
        <v>64</v>
      </c>
      <c r="B36" s="84">
        <v>6787</v>
      </c>
      <c r="C36" s="84">
        <v>0</v>
      </c>
      <c r="D36" s="84">
        <v>145320</v>
      </c>
      <c r="E36" s="84">
        <v>42681</v>
      </c>
      <c r="F36" s="84">
        <v>0</v>
      </c>
      <c r="G36" s="84">
        <v>298391</v>
      </c>
      <c r="H36" s="84">
        <v>81770</v>
      </c>
      <c r="I36" s="84">
        <v>0</v>
      </c>
      <c r="J36" s="84">
        <v>0</v>
      </c>
      <c r="K36" s="84">
        <v>506486</v>
      </c>
      <c r="L36" s="83" t="s">
        <v>64</v>
      </c>
      <c r="M36" s="85">
        <v>603</v>
      </c>
      <c r="N36" s="85">
        <v>533</v>
      </c>
      <c r="O36" s="85">
        <v>2778</v>
      </c>
      <c r="P36" s="85">
        <v>55</v>
      </c>
      <c r="Q36" s="85">
        <v>241</v>
      </c>
      <c r="R36" s="85">
        <v>10773</v>
      </c>
      <c r="S36" s="85">
        <v>626</v>
      </c>
      <c r="T36" s="85">
        <v>3130</v>
      </c>
      <c r="U36" s="85">
        <v>28862</v>
      </c>
      <c r="V36" s="85">
        <v>4905</v>
      </c>
      <c r="W36" s="85">
        <v>12926</v>
      </c>
      <c r="X36" s="85">
        <v>28913</v>
      </c>
      <c r="Y36" s="85">
        <v>7472</v>
      </c>
      <c r="Z36" s="85">
        <v>644</v>
      </c>
      <c r="AA36" s="85">
        <v>102461</v>
      </c>
    </row>
    <row r="37" spans="1:27" ht="15" customHeight="1" x14ac:dyDescent="0.3">
      <c r="A37" s="83" t="s">
        <v>65</v>
      </c>
      <c r="B37" s="84">
        <v>17032</v>
      </c>
      <c r="C37" s="84">
        <v>0</v>
      </c>
      <c r="D37" s="84">
        <v>207740</v>
      </c>
      <c r="E37" s="84">
        <v>99154</v>
      </c>
      <c r="F37" s="84">
        <v>0</v>
      </c>
      <c r="G37" s="84">
        <v>431977</v>
      </c>
      <c r="H37" s="84">
        <v>134287</v>
      </c>
      <c r="I37" s="84">
        <v>0</v>
      </c>
      <c r="J37" s="84">
        <v>490</v>
      </c>
      <c r="K37" s="84">
        <v>890680</v>
      </c>
      <c r="L37" s="83" t="s">
        <v>65</v>
      </c>
      <c r="M37" s="85">
        <v>1736</v>
      </c>
      <c r="N37" s="85">
        <v>696</v>
      </c>
      <c r="O37" s="85">
        <v>4029</v>
      </c>
      <c r="P37" s="85">
        <v>116</v>
      </c>
      <c r="Q37" s="85">
        <v>454</v>
      </c>
      <c r="R37" s="85">
        <v>12814</v>
      </c>
      <c r="S37" s="85">
        <v>1023</v>
      </c>
      <c r="T37" s="85">
        <v>6842</v>
      </c>
      <c r="U37" s="85">
        <v>40039</v>
      </c>
      <c r="V37" s="85">
        <v>7896</v>
      </c>
      <c r="W37" s="85">
        <v>22599</v>
      </c>
      <c r="X37" s="85">
        <v>33180</v>
      </c>
      <c r="Y37" s="85">
        <v>73342</v>
      </c>
      <c r="Z37" s="85">
        <v>831</v>
      </c>
      <c r="AA37" s="85">
        <v>205597</v>
      </c>
    </row>
    <row r="38" spans="1:27" ht="15" customHeight="1" x14ac:dyDescent="0.3">
      <c r="A38" s="83" t="s">
        <v>66</v>
      </c>
      <c r="B38" s="84">
        <v>21958</v>
      </c>
      <c r="C38" s="84">
        <v>0</v>
      </c>
      <c r="D38" s="84">
        <v>266813</v>
      </c>
      <c r="E38" s="84">
        <v>158927</v>
      </c>
      <c r="F38" s="84">
        <v>0</v>
      </c>
      <c r="G38" s="84">
        <v>542220</v>
      </c>
      <c r="H38" s="84">
        <v>190391</v>
      </c>
      <c r="I38" s="84">
        <v>0</v>
      </c>
      <c r="J38" s="84">
        <v>0</v>
      </c>
      <c r="K38" s="84">
        <v>1180309</v>
      </c>
      <c r="L38" s="83" t="s">
        <v>66</v>
      </c>
      <c r="M38" s="85">
        <v>2504</v>
      </c>
      <c r="N38" s="85">
        <v>1070</v>
      </c>
      <c r="O38" s="85">
        <v>6774</v>
      </c>
      <c r="P38" s="85">
        <v>0</v>
      </c>
      <c r="Q38" s="85">
        <v>730</v>
      </c>
      <c r="R38" s="85">
        <v>16449</v>
      </c>
      <c r="S38" s="85">
        <v>1572</v>
      </c>
      <c r="T38" s="85">
        <v>7876</v>
      </c>
      <c r="U38" s="85">
        <v>41999</v>
      </c>
      <c r="V38" s="85">
        <v>10850</v>
      </c>
      <c r="W38" s="85">
        <v>27713</v>
      </c>
      <c r="X38" s="85">
        <v>41615</v>
      </c>
      <c r="Y38" s="85">
        <v>70679</v>
      </c>
      <c r="Z38" s="85">
        <v>973</v>
      </c>
      <c r="AA38" s="85">
        <v>230804</v>
      </c>
    </row>
    <row r="39" spans="1:27" ht="15" customHeight="1" x14ac:dyDescent="0.3">
      <c r="A39" s="83" t="s">
        <v>67</v>
      </c>
      <c r="B39" s="84">
        <v>21998</v>
      </c>
      <c r="C39" s="84">
        <v>0</v>
      </c>
      <c r="D39" s="84">
        <v>256286</v>
      </c>
      <c r="E39" s="84">
        <v>147774</v>
      </c>
      <c r="F39" s="84">
        <v>0</v>
      </c>
      <c r="G39" s="84">
        <v>508333</v>
      </c>
      <c r="H39" s="84">
        <v>178571</v>
      </c>
      <c r="I39" s="84">
        <v>0</v>
      </c>
      <c r="J39" s="84">
        <v>0</v>
      </c>
      <c r="K39" s="84">
        <v>1112962</v>
      </c>
      <c r="L39" s="83" t="s">
        <v>67</v>
      </c>
      <c r="M39" s="85">
        <v>2359</v>
      </c>
      <c r="N39" s="85">
        <v>1008</v>
      </c>
      <c r="O39" s="85">
        <v>6453</v>
      </c>
      <c r="P39" s="85">
        <v>210</v>
      </c>
      <c r="Q39" s="85">
        <v>727</v>
      </c>
      <c r="R39" s="85">
        <v>16160</v>
      </c>
      <c r="S39" s="85">
        <v>1587</v>
      </c>
      <c r="T39" s="85">
        <v>8739</v>
      </c>
      <c r="U39" s="85">
        <v>40815</v>
      </c>
      <c r="V39" s="85">
        <v>10864</v>
      </c>
      <c r="W39" s="85">
        <v>26742</v>
      </c>
      <c r="X39" s="85">
        <v>40723</v>
      </c>
      <c r="Y39" s="85">
        <v>73103</v>
      </c>
      <c r="Z39" s="85">
        <v>925</v>
      </c>
      <c r="AA39" s="85">
        <v>230415</v>
      </c>
    </row>
    <row r="40" spans="1:27" ht="15" customHeight="1" x14ac:dyDescent="0.3">
      <c r="A40" s="83" t="s">
        <v>68</v>
      </c>
      <c r="B40" s="84">
        <v>17323</v>
      </c>
      <c r="C40" s="84">
        <v>0</v>
      </c>
      <c r="D40" s="84">
        <v>205529</v>
      </c>
      <c r="E40" s="84">
        <v>86410</v>
      </c>
      <c r="F40" s="84">
        <v>0</v>
      </c>
      <c r="G40" s="84">
        <v>409604</v>
      </c>
      <c r="H40" s="84">
        <v>128764</v>
      </c>
      <c r="I40" s="84">
        <v>0</v>
      </c>
      <c r="J40" s="84">
        <v>0</v>
      </c>
      <c r="K40" s="84">
        <v>847630</v>
      </c>
      <c r="L40" s="83" t="s">
        <v>68</v>
      </c>
      <c r="M40" s="85">
        <v>1584</v>
      </c>
      <c r="N40" s="85">
        <v>726</v>
      </c>
      <c r="O40" s="85">
        <v>3523</v>
      </c>
      <c r="P40" s="85">
        <v>109</v>
      </c>
      <c r="Q40" s="85">
        <v>531</v>
      </c>
      <c r="R40" s="85">
        <v>11134</v>
      </c>
      <c r="S40" s="85">
        <v>798</v>
      </c>
      <c r="T40" s="85">
        <v>7033</v>
      </c>
      <c r="U40" s="85">
        <v>37629</v>
      </c>
      <c r="V40" s="85">
        <v>9592</v>
      </c>
      <c r="W40" s="85">
        <v>19173</v>
      </c>
      <c r="X40" s="85">
        <v>33514</v>
      </c>
      <c r="Y40" s="85">
        <v>72651</v>
      </c>
      <c r="Z40" s="85">
        <v>881</v>
      </c>
      <c r="AA40" s="85">
        <v>198878</v>
      </c>
    </row>
    <row r="41" spans="1:27" ht="15" customHeight="1" x14ac:dyDescent="0.3">
      <c r="A41" s="83" t="s">
        <v>69</v>
      </c>
      <c r="B41" s="84">
        <v>2991</v>
      </c>
      <c r="C41" s="84">
        <v>0</v>
      </c>
      <c r="D41" s="84">
        <v>125368</v>
      </c>
      <c r="E41" s="84">
        <v>23967</v>
      </c>
      <c r="F41" s="84">
        <v>0</v>
      </c>
      <c r="G41" s="84">
        <v>242334</v>
      </c>
      <c r="H41" s="84">
        <v>60573</v>
      </c>
      <c r="I41" s="84">
        <v>0</v>
      </c>
      <c r="J41" s="84">
        <v>0</v>
      </c>
      <c r="K41" s="84">
        <v>455233</v>
      </c>
      <c r="L41" s="83" t="s">
        <v>69</v>
      </c>
      <c r="M41" s="85">
        <v>334</v>
      </c>
      <c r="N41" s="85">
        <v>529</v>
      </c>
      <c r="O41" s="85">
        <v>2649</v>
      </c>
      <c r="P41" s="85">
        <v>52</v>
      </c>
      <c r="Q41" s="85">
        <v>213</v>
      </c>
      <c r="R41" s="85">
        <v>9994</v>
      </c>
      <c r="S41" s="85">
        <v>484</v>
      </c>
      <c r="T41" s="85">
        <v>3060</v>
      </c>
      <c r="U41" s="85">
        <v>17758</v>
      </c>
      <c r="V41" s="85">
        <v>5205</v>
      </c>
      <c r="W41" s="85">
        <v>8305</v>
      </c>
      <c r="X41" s="85">
        <v>30003</v>
      </c>
      <c r="Y41" s="85">
        <v>55907</v>
      </c>
      <c r="Z41" s="85">
        <v>564</v>
      </c>
      <c r="AA41" s="85">
        <v>135057</v>
      </c>
    </row>
    <row r="42" spans="1:27" ht="15" customHeight="1" x14ac:dyDescent="0.3">
      <c r="A42" s="83" t="s">
        <v>70</v>
      </c>
      <c r="B42" s="84">
        <v>0</v>
      </c>
      <c r="C42" s="84">
        <v>0</v>
      </c>
      <c r="D42" s="84">
        <v>216</v>
      </c>
      <c r="E42" s="84">
        <v>121</v>
      </c>
      <c r="F42" s="84">
        <v>0</v>
      </c>
      <c r="G42" s="84">
        <v>767</v>
      </c>
      <c r="H42" s="84">
        <v>1119</v>
      </c>
      <c r="I42" s="84">
        <v>0</v>
      </c>
      <c r="J42" s="84">
        <v>0</v>
      </c>
      <c r="K42" s="84">
        <v>2223</v>
      </c>
      <c r="L42" s="83" t="s">
        <v>70</v>
      </c>
      <c r="M42" s="85">
        <v>302</v>
      </c>
      <c r="N42" s="85">
        <v>349</v>
      </c>
      <c r="O42" s="85">
        <v>1707</v>
      </c>
      <c r="P42" s="85">
        <v>32</v>
      </c>
      <c r="Q42" s="85">
        <v>47</v>
      </c>
      <c r="R42" s="85">
        <v>8832</v>
      </c>
      <c r="S42" s="85">
        <v>490</v>
      </c>
      <c r="T42" s="85">
        <v>1381</v>
      </c>
      <c r="U42" s="85">
        <v>4831</v>
      </c>
      <c r="V42" s="85">
        <v>1764</v>
      </c>
      <c r="W42" s="85">
        <v>4033</v>
      </c>
      <c r="X42" s="85">
        <v>25740</v>
      </c>
      <c r="Y42" s="85">
        <v>19678</v>
      </c>
      <c r="Z42" s="85">
        <v>299</v>
      </c>
      <c r="AA42" s="85">
        <v>69485</v>
      </c>
    </row>
    <row r="43" spans="1:27" ht="15" customHeight="1" x14ac:dyDescent="0.3">
      <c r="A43" s="83" t="s">
        <v>71</v>
      </c>
      <c r="B43" s="84">
        <v>0</v>
      </c>
      <c r="C43" s="84">
        <v>0</v>
      </c>
      <c r="D43" s="84">
        <v>0</v>
      </c>
      <c r="E43" s="84">
        <v>0</v>
      </c>
      <c r="F43" s="84">
        <v>0</v>
      </c>
      <c r="G43" s="84">
        <v>0</v>
      </c>
      <c r="H43" s="84">
        <v>0</v>
      </c>
      <c r="I43" s="84">
        <v>0</v>
      </c>
      <c r="J43" s="84">
        <v>0</v>
      </c>
      <c r="K43" s="84">
        <v>0</v>
      </c>
      <c r="L43" s="83" t="s">
        <v>71</v>
      </c>
      <c r="M43" s="85">
        <v>230</v>
      </c>
      <c r="N43" s="85">
        <v>207</v>
      </c>
      <c r="O43" s="85">
        <v>0</v>
      </c>
      <c r="P43" s="85">
        <v>49</v>
      </c>
      <c r="Q43" s="85">
        <v>0</v>
      </c>
      <c r="R43" s="85">
        <v>9424</v>
      </c>
      <c r="S43" s="85">
        <v>418</v>
      </c>
      <c r="T43" s="85">
        <v>1036</v>
      </c>
      <c r="U43" s="85">
        <v>3547</v>
      </c>
      <c r="V43" s="85">
        <v>1657</v>
      </c>
      <c r="W43" s="85">
        <v>2904</v>
      </c>
      <c r="X43" s="85">
        <v>27664</v>
      </c>
      <c r="Y43" s="85">
        <v>13252</v>
      </c>
      <c r="Z43" s="85">
        <v>374</v>
      </c>
      <c r="AA43" s="85">
        <v>60762</v>
      </c>
    </row>
    <row r="44" spans="1:27" ht="15" customHeight="1" x14ac:dyDescent="0.3">
      <c r="A44" s="103">
        <v>2021</v>
      </c>
      <c r="B44" s="102">
        <f>SUM(B45:B56)</f>
        <v>42769</v>
      </c>
      <c r="C44" s="102">
        <f t="shared" ref="C44:K44" si="0">SUM(C45:C56)</f>
        <v>0</v>
      </c>
      <c r="D44" s="102">
        <f t="shared" si="0"/>
        <v>680384</v>
      </c>
      <c r="E44" s="102">
        <f t="shared" si="0"/>
        <v>362452</v>
      </c>
      <c r="F44" s="102">
        <f t="shared" si="0"/>
        <v>0</v>
      </c>
      <c r="G44" s="102">
        <f t="shared" si="0"/>
        <v>1400557</v>
      </c>
      <c r="H44" s="102">
        <f t="shared" si="0"/>
        <v>472224</v>
      </c>
      <c r="I44" s="102">
        <f t="shared" si="0"/>
        <v>0</v>
      </c>
      <c r="J44" s="102">
        <f t="shared" si="0"/>
        <v>911</v>
      </c>
      <c r="K44" s="102">
        <f t="shared" si="0"/>
        <v>2959297</v>
      </c>
      <c r="L44" s="103">
        <v>2021</v>
      </c>
      <c r="M44" s="102">
        <f>SUM(M45:M56)</f>
        <v>7493</v>
      </c>
      <c r="N44" s="102">
        <f t="shared" ref="N44:AA44" si="1">SUM(N45:N56)</f>
        <v>3723</v>
      </c>
      <c r="O44" s="102">
        <f t="shared" si="1"/>
        <v>25935</v>
      </c>
      <c r="P44" s="102">
        <f t="shared" si="1"/>
        <v>966</v>
      </c>
      <c r="Q44" s="102">
        <f t="shared" si="1"/>
        <v>2559</v>
      </c>
      <c r="R44" s="102">
        <f t="shared" si="1"/>
        <v>83053</v>
      </c>
      <c r="S44" s="102">
        <f t="shared" si="1"/>
        <v>7138</v>
      </c>
      <c r="T44" s="102">
        <f t="shared" si="1"/>
        <v>32118</v>
      </c>
      <c r="U44" s="102">
        <f t="shared" si="1"/>
        <v>137823</v>
      </c>
      <c r="V44" s="102">
        <f t="shared" si="1"/>
        <v>44894</v>
      </c>
      <c r="W44" s="102">
        <f t="shared" si="1"/>
        <v>97278</v>
      </c>
      <c r="X44" s="102">
        <f t="shared" si="1"/>
        <v>252852</v>
      </c>
      <c r="Y44" s="102">
        <f t="shared" si="1"/>
        <v>272723</v>
      </c>
      <c r="Z44" s="102">
        <f t="shared" si="1"/>
        <v>4208</v>
      </c>
      <c r="AA44" s="102">
        <f t="shared" si="1"/>
        <v>972763</v>
      </c>
    </row>
    <row r="45" spans="1:27" ht="15" customHeight="1" x14ac:dyDescent="0.3">
      <c r="A45" s="83" t="s">
        <v>60</v>
      </c>
      <c r="B45" s="84">
        <v>0</v>
      </c>
      <c r="C45" s="84">
        <v>0</v>
      </c>
      <c r="D45" s="84">
        <v>0</v>
      </c>
      <c r="E45" s="84">
        <v>0</v>
      </c>
      <c r="F45" s="84">
        <v>0</v>
      </c>
      <c r="G45" s="84">
        <v>0</v>
      </c>
      <c r="H45" s="84">
        <v>0</v>
      </c>
      <c r="I45" s="84">
        <v>0</v>
      </c>
      <c r="J45" s="84">
        <v>0</v>
      </c>
      <c r="K45" s="84">
        <f>SUM(B45:J45)</f>
        <v>0</v>
      </c>
      <c r="L45" s="83" t="s">
        <v>60</v>
      </c>
      <c r="M45" s="85">
        <v>89</v>
      </c>
      <c r="N45" s="85">
        <v>68</v>
      </c>
      <c r="O45" s="85">
        <v>613</v>
      </c>
      <c r="P45" s="85">
        <v>8</v>
      </c>
      <c r="Q45" s="85">
        <v>42</v>
      </c>
      <c r="R45" s="85">
        <v>2526</v>
      </c>
      <c r="S45" s="85">
        <v>222</v>
      </c>
      <c r="T45" s="85">
        <v>370</v>
      </c>
      <c r="U45" s="85">
        <v>1202</v>
      </c>
      <c r="V45" s="85">
        <v>727</v>
      </c>
      <c r="W45" s="85">
        <v>1294</v>
      </c>
      <c r="X45" s="85">
        <v>6599</v>
      </c>
      <c r="Y45" s="85">
        <v>2286</v>
      </c>
      <c r="Z45" s="85">
        <v>108</v>
      </c>
      <c r="AA45" s="85">
        <f>SUM(M45:Z45)</f>
        <v>16154</v>
      </c>
    </row>
    <row r="46" spans="1:27" ht="15" customHeight="1" x14ac:dyDescent="0.3">
      <c r="A46" s="83" t="s">
        <v>61</v>
      </c>
      <c r="B46" s="84">
        <v>0</v>
      </c>
      <c r="C46" s="84">
        <v>0</v>
      </c>
      <c r="D46" s="84">
        <v>0</v>
      </c>
      <c r="E46" s="84">
        <v>0</v>
      </c>
      <c r="F46" s="84">
        <v>0</v>
      </c>
      <c r="G46" s="84">
        <v>0</v>
      </c>
      <c r="H46" s="84">
        <v>0</v>
      </c>
      <c r="I46" s="84">
        <v>0</v>
      </c>
      <c r="J46" s="84">
        <v>0</v>
      </c>
      <c r="K46" s="84">
        <f t="shared" ref="K46:K56" si="2">SUM(B46:J46)</f>
        <v>0</v>
      </c>
      <c r="L46" s="83" t="s">
        <v>61</v>
      </c>
      <c r="M46" s="85">
        <v>73</v>
      </c>
      <c r="N46" s="85">
        <v>88</v>
      </c>
      <c r="O46" s="85">
        <v>460</v>
      </c>
      <c r="P46" s="85">
        <v>16</v>
      </c>
      <c r="Q46" s="85">
        <v>36</v>
      </c>
      <c r="R46" s="85">
        <v>1977</v>
      </c>
      <c r="S46" s="85">
        <v>187</v>
      </c>
      <c r="T46" s="85">
        <v>449</v>
      </c>
      <c r="U46" s="85">
        <v>893</v>
      </c>
      <c r="V46" s="85">
        <v>666</v>
      </c>
      <c r="W46" s="85">
        <v>1401</v>
      </c>
      <c r="X46" s="85">
        <v>5889</v>
      </c>
      <c r="Y46" s="85">
        <v>1813</v>
      </c>
      <c r="Z46" s="85">
        <v>134</v>
      </c>
      <c r="AA46" s="85">
        <f t="shared" ref="AA46:AA56" si="3">SUM(M46:Z46)</f>
        <v>14082</v>
      </c>
    </row>
    <row r="47" spans="1:27" ht="15" customHeight="1" x14ac:dyDescent="0.3">
      <c r="A47" s="83" t="s">
        <v>62</v>
      </c>
      <c r="B47" s="84">
        <v>0</v>
      </c>
      <c r="C47" s="84">
        <v>0</v>
      </c>
      <c r="D47" s="84">
        <v>0</v>
      </c>
      <c r="E47" s="84">
        <v>0</v>
      </c>
      <c r="F47" s="84">
        <v>0</v>
      </c>
      <c r="G47" s="84">
        <v>49</v>
      </c>
      <c r="H47" s="84">
        <v>0</v>
      </c>
      <c r="I47" s="84">
        <v>0</v>
      </c>
      <c r="J47" s="84">
        <v>0</v>
      </c>
      <c r="K47" s="84">
        <f t="shared" si="2"/>
        <v>49</v>
      </c>
      <c r="L47" s="83" t="s">
        <v>62</v>
      </c>
      <c r="M47" s="85">
        <v>85</v>
      </c>
      <c r="N47" s="85">
        <v>114</v>
      </c>
      <c r="O47" s="85">
        <v>658</v>
      </c>
      <c r="P47" s="85">
        <v>13</v>
      </c>
      <c r="Q47" s="85">
        <v>52</v>
      </c>
      <c r="R47" s="85">
        <v>2344</v>
      </c>
      <c r="S47" s="85">
        <v>219</v>
      </c>
      <c r="T47" s="85">
        <v>505</v>
      </c>
      <c r="U47" s="85">
        <v>1417</v>
      </c>
      <c r="V47" s="85">
        <v>742</v>
      </c>
      <c r="W47" s="85">
        <v>1771</v>
      </c>
      <c r="X47" s="85">
        <v>7212</v>
      </c>
      <c r="Y47" s="85">
        <v>2458</v>
      </c>
      <c r="Z47" s="85">
        <v>151</v>
      </c>
      <c r="AA47" s="85">
        <f t="shared" si="3"/>
        <v>17741</v>
      </c>
    </row>
    <row r="48" spans="1:27" ht="15" customHeight="1" x14ac:dyDescent="0.3">
      <c r="A48" s="83" t="s">
        <v>63</v>
      </c>
      <c r="B48" s="84">
        <v>0</v>
      </c>
      <c r="C48" s="84">
        <v>0</v>
      </c>
      <c r="D48" s="84">
        <v>0</v>
      </c>
      <c r="E48" s="84">
        <v>0</v>
      </c>
      <c r="F48" s="84">
        <v>0</v>
      </c>
      <c r="G48" s="84">
        <v>389</v>
      </c>
      <c r="H48" s="84">
        <v>48</v>
      </c>
      <c r="I48" s="84">
        <v>0</v>
      </c>
      <c r="J48" s="84">
        <v>26</v>
      </c>
      <c r="K48" s="84">
        <f t="shared" si="2"/>
        <v>463</v>
      </c>
      <c r="L48" s="83" t="s">
        <v>63</v>
      </c>
      <c r="M48" s="85">
        <v>177</v>
      </c>
      <c r="N48" s="85">
        <v>234</v>
      </c>
      <c r="O48" s="85">
        <v>1049</v>
      </c>
      <c r="P48" s="85">
        <v>101</v>
      </c>
      <c r="Q48" s="85">
        <v>78</v>
      </c>
      <c r="R48" s="85">
        <v>3248</v>
      </c>
      <c r="S48" s="85">
        <v>204</v>
      </c>
      <c r="T48" s="85">
        <v>610</v>
      </c>
      <c r="U48" s="85">
        <v>2507</v>
      </c>
      <c r="V48" s="85">
        <v>1268</v>
      </c>
      <c r="W48" s="85">
        <v>3081</v>
      </c>
      <c r="X48" s="85">
        <v>9826</v>
      </c>
      <c r="Y48" s="85">
        <v>4876</v>
      </c>
      <c r="Z48" s="85">
        <v>262</v>
      </c>
      <c r="AA48" s="85">
        <f t="shared" si="3"/>
        <v>27521</v>
      </c>
    </row>
    <row r="49" spans="1:27" ht="15" customHeight="1" x14ac:dyDescent="0.3">
      <c r="A49" s="83" t="s">
        <v>64</v>
      </c>
      <c r="B49" s="84">
        <v>202</v>
      </c>
      <c r="C49" s="84">
        <v>0</v>
      </c>
      <c r="D49" s="84">
        <v>16103</v>
      </c>
      <c r="E49" s="84">
        <v>6661</v>
      </c>
      <c r="F49" s="84">
        <v>0</v>
      </c>
      <c r="G49" s="84">
        <v>30894</v>
      </c>
      <c r="H49" s="84">
        <v>11191</v>
      </c>
      <c r="I49" s="84">
        <v>0</v>
      </c>
      <c r="J49" s="84">
        <v>30</v>
      </c>
      <c r="K49" s="84">
        <f t="shared" si="2"/>
        <v>65081</v>
      </c>
      <c r="L49" s="83" t="s">
        <v>64</v>
      </c>
      <c r="M49" s="85">
        <v>421</v>
      </c>
      <c r="N49" s="85">
        <v>243</v>
      </c>
      <c r="O49" s="85">
        <v>1640</v>
      </c>
      <c r="P49" s="85">
        <v>28</v>
      </c>
      <c r="Q49" s="85">
        <v>126</v>
      </c>
      <c r="R49" s="85">
        <v>6402</v>
      </c>
      <c r="S49" s="85">
        <v>390</v>
      </c>
      <c r="T49" s="85">
        <v>1784</v>
      </c>
      <c r="U49" s="85">
        <v>6388</v>
      </c>
      <c r="V49" s="85">
        <v>2901</v>
      </c>
      <c r="W49" s="85">
        <v>5705</v>
      </c>
      <c r="X49" s="85">
        <v>17010</v>
      </c>
      <c r="Y49" s="85">
        <v>13190</v>
      </c>
      <c r="Z49" s="85">
        <v>302</v>
      </c>
      <c r="AA49" s="85">
        <f t="shared" si="3"/>
        <v>56530</v>
      </c>
    </row>
    <row r="50" spans="1:27" ht="15" customHeight="1" x14ac:dyDescent="0.3">
      <c r="A50" s="83" t="s">
        <v>65</v>
      </c>
      <c r="B50" s="84">
        <v>3490</v>
      </c>
      <c r="C50" s="84">
        <v>0</v>
      </c>
      <c r="D50" s="84">
        <v>58920</v>
      </c>
      <c r="E50" s="84">
        <v>43756</v>
      </c>
      <c r="F50" s="84">
        <v>0</v>
      </c>
      <c r="G50" s="84">
        <v>121544</v>
      </c>
      <c r="H50" s="84">
        <v>48220</v>
      </c>
      <c r="I50" s="84">
        <v>0</v>
      </c>
      <c r="J50" s="84">
        <v>108</v>
      </c>
      <c r="K50" s="84">
        <f t="shared" si="2"/>
        <v>276038</v>
      </c>
      <c r="L50" s="83" t="s">
        <v>65</v>
      </c>
      <c r="M50" s="85">
        <v>1015</v>
      </c>
      <c r="N50" s="85">
        <v>346</v>
      </c>
      <c r="O50" s="85">
        <v>3019</v>
      </c>
      <c r="P50" s="85">
        <v>93</v>
      </c>
      <c r="Q50" s="85">
        <v>331</v>
      </c>
      <c r="R50" s="85">
        <v>8537</v>
      </c>
      <c r="S50" s="85">
        <v>911</v>
      </c>
      <c r="T50" s="85">
        <v>4527</v>
      </c>
      <c r="U50" s="85">
        <v>21353</v>
      </c>
      <c r="V50" s="85">
        <v>5807</v>
      </c>
      <c r="W50" s="85">
        <v>12670</v>
      </c>
      <c r="X50" s="85">
        <v>23965</v>
      </c>
      <c r="Y50" s="85">
        <v>32366</v>
      </c>
      <c r="Z50" s="85">
        <v>510</v>
      </c>
      <c r="AA50" s="85">
        <f t="shared" si="3"/>
        <v>115450</v>
      </c>
    </row>
    <row r="51" spans="1:27" ht="15" customHeight="1" x14ac:dyDescent="0.3">
      <c r="A51" s="83" t="s">
        <v>66</v>
      </c>
      <c r="B51" s="84">
        <v>12805</v>
      </c>
      <c r="C51" s="84">
        <v>0</v>
      </c>
      <c r="D51" s="84">
        <v>165562</v>
      </c>
      <c r="E51" s="84">
        <v>112808</v>
      </c>
      <c r="F51" s="84">
        <v>0</v>
      </c>
      <c r="G51" s="84">
        <v>339418</v>
      </c>
      <c r="H51" s="84">
        <v>119769</v>
      </c>
      <c r="I51" s="84">
        <v>0</v>
      </c>
      <c r="J51" s="84">
        <v>0</v>
      </c>
      <c r="K51" s="84">
        <f t="shared" si="2"/>
        <v>750362</v>
      </c>
      <c r="L51" s="83" t="s">
        <v>66</v>
      </c>
      <c r="M51" s="85">
        <v>1880</v>
      </c>
      <c r="N51" s="85">
        <v>692</v>
      </c>
      <c r="O51" s="85">
        <v>5179</v>
      </c>
      <c r="P51" s="85">
        <v>202</v>
      </c>
      <c r="Q51" s="85">
        <v>518</v>
      </c>
      <c r="R51" s="85">
        <v>12440</v>
      </c>
      <c r="S51" s="85">
        <v>1626</v>
      </c>
      <c r="T51" s="85">
        <v>6817</v>
      </c>
      <c r="U51" s="85">
        <v>32261</v>
      </c>
      <c r="V51" s="85">
        <v>9473</v>
      </c>
      <c r="W51" s="85">
        <v>21773</v>
      </c>
      <c r="X51" s="85">
        <v>39139</v>
      </c>
      <c r="Y51" s="85">
        <v>54174</v>
      </c>
      <c r="Z51" s="85">
        <v>709</v>
      </c>
      <c r="AA51" s="85">
        <f t="shared" si="3"/>
        <v>186883</v>
      </c>
    </row>
    <row r="52" spans="1:27" ht="15" customHeight="1" x14ac:dyDescent="0.3">
      <c r="A52" s="83" t="s">
        <v>67</v>
      </c>
      <c r="B52" s="84">
        <v>14719</v>
      </c>
      <c r="C52" s="84">
        <v>0</v>
      </c>
      <c r="D52" s="84">
        <v>187858</v>
      </c>
      <c r="E52" s="84">
        <v>115531</v>
      </c>
      <c r="F52" s="84">
        <v>0</v>
      </c>
      <c r="G52" s="84">
        <v>376416</v>
      </c>
      <c r="H52" s="84">
        <v>136523</v>
      </c>
      <c r="I52" s="84">
        <v>0</v>
      </c>
      <c r="J52" s="84">
        <v>434</v>
      </c>
      <c r="K52" s="84">
        <f t="shared" si="2"/>
        <v>831481</v>
      </c>
      <c r="L52" s="83" t="s">
        <v>67</v>
      </c>
      <c r="M52" s="85">
        <v>1728</v>
      </c>
      <c r="N52" s="85">
        <v>885</v>
      </c>
      <c r="O52" s="85">
        <v>5720</v>
      </c>
      <c r="P52" s="85">
        <v>280</v>
      </c>
      <c r="Q52" s="85">
        <v>659</v>
      </c>
      <c r="R52" s="85">
        <v>12928</v>
      </c>
      <c r="S52" s="85">
        <v>1018</v>
      </c>
      <c r="T52" s="85">
        <v>7038</v>
      </c>
      <c r="U52" s="85">
        <v>32264</v>
      </c>
      <c r="V52" s="85">
        <v>9144</v>
      </c>
      <c r="W52" s="85">
        <v>21524</v>
      </c>
      <c r="X52" s="85">
        <v>41259</v>
      </c>
      <c r="Y52" s="85">
        <v>55808</v>
      </c>
      <c r="Z52" s="85">
        <v>769</v>
      </c>
      <c r="AA52" s="85">
        <f t="shared" si="3"/>
        <v>191024</v>
      </c>
    </row>
    <row r="53" spans="1:27" ht="15" customHeight="1" x14ac:dyDescent="0.3">
      <c r="A53" s="83" t="s">
        <v>68</v>
      </c>
      <c r="B53" s="84">
        <v>10122</v>
      </c>
      <c r="C53" s="84">
        <v>0</v>
      </c>
      <c r="D53" s="84">
        <v>147328</v>
      </c>
      <c r="E53" s="84">
        <v>63091</v>
      </c>
      <c r="F53" s="84">
        <v>0</v>
      </c>
      <c r="G53" s="84">
        <v>303256</v>
      </c>
      <c r="H53" s="84">
        <v>96620</v>
      </c>
      <c r="I53" s="84">
        <v>0</v>
      </c>
      <c r="J53" s="84">
        <v>313</v>
      </c>
      <c r="K53" s="84">
        <f t="shared" si="2"/>
        <v>620730</v>
      </c>
      <c r="L53" s="83" t="s">
        <v>68</v>
      </c>
      <c r="M53" s="85">
        <v>1056</v>
      </c>
      <c r="N53" s="85">
        <v>364</v>
      </c>
      <c r="O53" s="85">
        <v>2831</v>
      </c>
      <c r="P53" s="85">
        <v>105</v>
      </c>
      <c r="Q53" s="85">
        <v>445</v>
      </c>
      <c r="R53" s="85">
        <v>8951</v>
      </c>
      <c r="S53" s="85">
        <v>882</v>
      </c>
      <c r="T53" s="85">
        <v>5700</v>
      </c>
      <c r="U53" s="85">
        <v>22327</v>
      </c>
      <c r="V53" s="85">
        <v>7222</v>
      </c>
      <c r="W53" s="85">
        <v>14885</v>
      </c>
      <c r="X53" s="85">
        <v>29728</v>
      </c>
      <c r="Y53" s="85">
        <v>46147</v>
      </c>
      <c r="Z53" s="85">
        <v>455</v>
      </c>
      <c r="AA53" s="85">
        <f t="shared" si="3"/>
        <v>141098</v>
      </c>
    </row>
    <row r="54" spans="1:27" ht="15" customHeight="1" x14ac:dyDescent="0.3">
      <c r="A54" s="83" t="s">
        <v>69</v>
      </c>
      <c r="B54" s="84">
        <v>1431</v>
      </c>
      <c r="C54" s="84">
        <v>0</v>
      </c>
      <c r="D54" s="84">
        <v>104480</v>
      </c>
      <c r="E54" s="84">
        <v>20401</v>
      </c>
      <c r="F54" s="84">
        <v>0</v>
      </c>
      <c r="G54" s="84">
        <v>226060</v>
      </c>
      <c r="H54" s="84">
        <v>59074</v>
      </c>
      <c r="I54" s="84">
        <v>0</v>
      </c>
      <c r="J54" s="84">
        <v>0</v>
      </c>
      <c r="K54" s="84">
        <f t="shared" si="2"/>
        <v>411446</v>
      </c>
      <c r="L54" s="83" t="s">
        <v>69</v>
      </c>
      <c r="M54" s="85">
        <v>427</v>
      </c>
      <c r="N54" s="85">
        <v>264</v>
      </c>
      <c r="O54" s="85">
        <v>2088</v>
      </c>
      <c r="P54" s="85">
        <v>66</v>
      </c>
      <c r="Q54" s="85">
        <v>192</v>
      </c>
      <c r="R54" s="85">
        <v>8371</v>
      </c>
      <c r="S54" s="85">
        <v>493</v>
      </c>
      <c r="T54" s="85">
        <v>2556</v>
      </c>
      <c r="U54" s="85">
        <v>10051</v>
      </c>
      <c r="V54" s="85">
        <v>4269</v>
      </c>
      <c r="W54" s="85">
        <v>7384</v>
      </c>
      <c r="X54" s="85">
        <v>28558</v>
      </c>
      <c r="Y54" s="85">
        <v>35478</v>
      </c>
      <c r="Z54" s="85">
        <v>219</v>
      </c>
      <c r="AA54" s="85">
        <f t="shared" si="3"/>
        <v>100416</v>
      </c>
    </row>
    <row r="55" spans="1:27" ht="15" customHeight="1" x14ac:dyDescent="0.3">
      <c r="A55" s="83" t="s">
        <v>70</v>
      </c>
      <c r="B55" s="84">
        <v>0</v>
      </c>
      <c r="C55" s="84">
        <v>0</v>
      </c>
      <c r="D55" s="84">
        <v>133</v>
      </c>
      <c r="E55" s="84">
        <v>204</v>
      </c>
      <c r="F55" s="84">
        <v>0</v>
      </c>
      <c r="G55" s="84">
        <v>2531</v>
      </c>
      <c r="H55" s="84">
        <v>779</v>
      </c>
      <c r="I55" s="84">
        <v>0</v>
      </c>
      <c r="J55" s="84">
        <v>0</v>
      </c>
      <c r="K55" s="84">
        <f t="shared" si="2"/>
        <v>3647</v>
      </c>
      <c r="L55" s="83" t="s">
        <v>70</v>
      </c>
      <c r="M55" s="85">
        <v>307</v>
      </c>
      <c r="N55" s="85">
        <v>266</v>
      </c>
      <c r="O55" s="85">
        <v>1433</v>
      </c>
      <c r="P55" s="85">
        <v>34</v>
      </c>
      <c r="Q55" s="85">
        <v>47</v>
      </c>
      <c r="R55" s="85">
        <v>7585</v>
      </c>
      <c r="S55" s="85">
        <v>493</v>
      </c>
      <c r="T55" s="85">
        <v>951</v>
      </c>
      <c r="U55" s="85">
        <v>4138</v>
      </c>
      <c r="V55" s="85">
        <v>1392</v>
      </c>
      <c r="W55" s="85">
        <v>3193</v>
      </c>
      <c r="X55" s="85">
        <v>20963</v>
      </c>
      <c r="Y55" s="85">
        <v>14605</v>
      </c>
      <c r="Z55" s="85">
        <v>294</v>
      </c>
      <c r="AA55" s="85">
        <f t="shared" si="3"/>
        <v>55701</v>
      </c>
    </row>
    <row r="56" spans="1:27" ht="15" customHeight="1" x14ac:dyDescent="0.3">
      <c r="A56" s="83" t="s">
        <v>71</v>
      </c>
      <c r="B56" s="84">
        <v>0</v>
      </c>
      <c r="C56" s="84">
        <v>0</v>
      </c>
      <c r="D56" s="84">
        <v>0</v>
      </c>
      <c r="E56" s="84">
        <v>0</v>
      </c>
      <c r="F56" s="84">
        <v>0</v>
      </c>
      <c r="G56" s="84">
        <v>0</v>
      </c>
      <c r="H56" s="84">
        <v>0</v>
      </c>
      <c r="I56" s="84">
        <v>0</v>
      </c>
      <c r="J56" s="84">
        <v>0</v>
      </c>
      <c r="K56" s="84">
        <f t="shared" si="2"/>
        <v>0</v>
      </c>
      <c r="L56" s="83" t="s">
        <v>71</v>
      </c>
      <c r="M56" s="85">
        <v>235</v>
      </c>
      <c r="N56" s="85">
        <v>159</v>
      </c>
      <c r="O56" s="85">
        <v>1245</v>
      </c>
      <c r="P56" s="85">
        <v>20</v>
      </c>
      <c r="Q56" s="85">
        <v>33</v>
      </c>
      <c r="R56" s="85">
        <v>7744</v>
      </c>
      <c r="S56" s="85">
        <v>493</v>
      </c>
      <c r="T56" s="85">
        <v>811</v>
      </c>
      <c r="U56" s="85">
        <v>3022</v>
      </c>
      <c r="V56" s="85">
        <v>1283</v>
      </c>
      <c r="W56" s="85">
        <v>2597</v>
      </c>
      <c r="X56" s="85">
        <v>22704</v>
      </c>
      <c r="Y56" s="85">
        <v>9522</v>
      </c>
      <c r="Z56" s="85">
        <v>295</v>
      </c>
      <c r="AA56" s="85">
        <f t="shared" si="3"/>
        <v>50163</v>
      </c>
    </row>
    <row r="57" spans="1:27" ht="15" customHeight="1" x14ac:dyDescent="0.3">
      <c r="A57" s="103">
        <v>2020</v>
      </c>
      <c r="B57" s="102">
        <f>SUM(B58:B69)</f>
        <v>8326</v>
      </c>
      <c r="C57" s="102">
        <f t="shared" ref="C57:K57" si="4">SUM(C58:C69)</f>
        <v>0</v>
      </c>
      <c r="D57" s="102">
        <f t="shared" si="4"/>
        <v>322348</v>
      </c>
      <c r="E57" s="102">
        <f t="shared" si="4"/>
        <v>132807</v>
      </c>
      <c r="F57" s="102">
        <f t="shared" si="4"/>
        <v>0</v>
      </c>
      <c r="G57" s="102">
        <f t="shared" si="4"/>
        <v>585935</v>
      </c>
      <c r="H57" s="102">
        <f t="shared" si="4"/>
        <v>140205</v>
      </c>
      <c r="I57" s="102">
        <f t="shared" si="4"/>
        <v>0</v>
      </c>
      <c r="J57" s="102">
        <f t="shared" si="4"/>
        <v>0</v>
      </c>
      <c r="K57" s="102">
        <f t="shared" si="4"/>
        <v>1189621</v>
      </c>
      <c r="L57" s="103">
        <v>2020</v>
      </c>
      <c r="M57" s="102">
        <f>SUM(M58:M69)</f>
        <v>4503</v>
      </c>
      <c r="N57" s="102">
        <f t="shared" ref="N57:AA57" si="5">SUM(N58:N69)</f>
        <v>2484</v>
      </c>
      <c r="O57" s="102">
        <f t="shared" si="5"/>
        <v>17207</v>
      </c>
      <c r="P57" s="102">
        <f t="shared" si="5"/>
        <v>501</v>
      </c>
      <c r="Q57" s="102">
        <f t="shared" si="5"/>
        <v>1164</v>
      </c>
      <c r="R57" s="102">
        <f t="shared" si="5"/>
        <v>66246</v>
      </c>
      <c r="S57" s="102">
        <f t="shared" si="5"/>
        <v>5489</v>
      </c>
      <c r="T57" s="102">
        <f t="shared" si="5"/>
        <v>17475</v>
      </c>
      <c r="U57" s="102">
        <f t="shared" si="5"/>
        <v>63737</v>
      </c>
      <c r="V57" s="102">
        <f t="shared" si="5"/>
        <v>25634</v>
      </c>
      <c r="W57" s="102">
        <f t="shared" si="5"/>
        <v>46714</v>
      </c>
      <c r="X57" s="102">
        <f t="shared" si="5"/>
        <v>176085</v>
      </c>
      <c r="Y57" s="102">
        <f t="shared" si="5"/>
        <v>138071</v>
      </c>
      <c r="Z57" s="102">
        <f t="shared" si="5"/>
        <v>2875</v>
      </c>
      <c r="AA57" s="102">
        <f t="shared" si="5"/>
        <v>568185</v>
      </c>
    </row>
    <row r="58" spans="1:27" ht="15" customHeight="1" x14ac:dyDescent="0.3">
      <c r="A58" s="83" t="s">
        <v>60</v>
      </c>
      <c r="B58" s="84">
        <v>0</v>
      </c>
      <c r="C58" s="84">
        <v>0</v>
      </c>
      <c r="D58" s="84">
        <v>0</v>
      </c>
      <c r="E58" s="84">
        <v>5</v>
      </c>
      <c r="F58" s="84">
        <v>0</v>
      </c>
      <c r="G58" s="84">
        <v>6</v>
      </c>
      <c r="H58" s="84">
        <v>0</v>
      </c>
      <c r="I58" s="84">
        <v>0</v>
      </c>
      <c r="J58" s="84">
        <v>0</v>
      </c>
      <c r="K58" s="84">
        <f>SUM(B58:I58)</f>
        <v>11</v>
      </c>
      <c r="L58" s="83" t="s">
        <v>60</v>
      </c>
      <c r="M58" s="85">
        <v>237</v>
      </c>
      <c r="N58" s="85">
        <v>205</v>
      </c>
      <c r="O58" s="85">
        <v>1588</v>
      </c>
      <c r="P58" s="85">
        <v>22</v>
      </c>
      <c r="Q58" s="85">
        <v>65</v>
      </c>
      <c r="R58" s="85">
        <v>9113</v>
      </c>
      <c r="S58" s="85">
        <v>379</v>
      </c>
      <c r="T58" s="85">
        <v>910</v>
      </c>
      <c r="U58" s="85">
        <v>3552</v>
      </c>
      <c r="V58" s="85">
        <v>1307</v>
      </c>
      <c r="W58" s="85">
        <v>2093</v>
      </c>
      <c r="X58" s="85">
        <v>27182</v>
      </c>
      <c r="Y58" s="85">
        <v>14494</v>
      </c>
      <c r="Z58" s="85">
        <v>242</v>
      </c>
      <c r="AA58" s="85">
        <f>SUM(M58:Z58)</f>
        <v>61389</v>
      </c>
    </row>
    <row r="59" spans="1:27" ht="15" customHeight="1" x14ac:dyDescent="0.3">
      <c r="A59" s="83" t="s">
        <v>61</v>
      </c>
      <c r="B59" s="84">
        <v>0</v>
      </c>
      <c r="C59" s="84">
        <v>0</v>
      </c>
      <c r="D59" s="84">
        <v>0</v>
      </c>
      <c r="E59" s="84">
        <v>14</v>
      </c>
      <c r="F59" s="84">
        <v>0</v>
      </c>
      <c r="G59" s="84">
        <v>0</v>
      </c>
      <c r="H59" s="84">
        <v>279</v>
      </c>
      <c r="I59" s="84">
        <v>0</v>
      </c>
      <c r="J59" s="84">
        <v>0</v>
      </c>
      <c r="K59" s="84">
        <f t="shared" ref="K59:K69" si="6">SUM(B59:I59)</f>
        <v>293</v>
      </c>
      <c r="L59" s="83" t="s">
        <v>61</v>
      </c>
      <c r="M59" s="85">
        <v>153</v>
      </c>
      <c r="N59" s="85">
        <v>154</v>
      </c>
      <c r="O59" s="85">
        <v>1436</v>
      </c>
      <c r="P59" s="85">
        <v>34</v>
      </c>
      <c r="Q59" s="85">
        <v>40</v>
      </c>
      <c r="R59" s="85">
        <v>8292</v>
      </c>
      <c r="S59" s="85">
        <v>343</v>
      </c>
      <c r="T59" s="85">
        <v>848</v>
      </c>
      <c r="U59" s="85">
        <v>3745</v>
      </c>
      <c r="V59" s="85">
        <v>1379</v>
      </c>
      <c r="W59" s="85">
        <v>2234</v>
      </c>
      <c r="X59" s="85">
        <v>24399</v>
      </c>
      <c r="Y59" s="85">
        <v>13649</v>
      </c>
      <c r="Z59" s="85">
        <v>270</v>
      </c>
      <c r="AA59" s="85">
        <f t="shared" ref="AA59:AA69" si="7">SUM(M59:Z59)</f>
        <v>56976</v>
      </c>
    </row>
    <row r="60" spans="1:27" ht="15" customHeight="1" x14ac:dyDescent="0.3">
      <c r="A60" s="83" t="s">
        <v>62</v>
      </c>
      <c r="B60" s="84">
        <v>0</v>
      </c>
      <c r="C60" s="84">
        <v>0</v>
      </c>
      <c r="D60" s="84">
        <v>0</v>
      </c>
      <c r="E60" s="84">
        <v>1</v>
      </c>
      <c r="F60" s="84">
        <v>0</v>
      </c>
      <c r="G60" s="84">
        <v>121</v>
      </c>
      <c r="H60" s="84">
        <v>12</v>
      </c>
      <c r="I60" s="84">
        <v>0</v>
      </c>
      <c r="J60" s="84">
        <v>0</v>
      </c>
      <c r="K60" s="84">
        <f t="shared" si="6"/>
        <v>134</v>
      </c>
      <c r="L60" s="83" t="s">
        <v>62</v>
      </c>
      <c r="M60" s="85">
        <v>159</v>
      </c>
      <c r="N60" s="85">
        <v>55</v>
      </c>
      <c r="O60" s="85">
        <v>1000</v>
      </c>
      <c r="P60" s="85">
        <v>20</v>
      </c>
      <c r="Q60" s="85">
        <v>30</v>
      </c>
      <c r="R60" s="85">
        <v>5764</v>
      </c>
      <c r="S60" s="85">
        <v>242</v>
      </c>
      <c r="T60" s="85">
        <v>531</v>
      </c>
      <c r="U60" s="85">
        <v>2033</v>
      </c>
      <c r="V60" s="85">
        <v>663</v>
      </c>
      <c r="W60" s="85">
        <v>1230</v>
      </c>
      <c r="X60" s="85">
        <v>14827</v>
      </c>
      <c r="Y60" s="85">
        <v>8321</v>
      </c>
      <c r="Z60" s="85">
        <v>178</v>
      </c>
      <c r="AA60" s="85">
        <f t="shared" si="7"/>
        <v>35053</v>
      </c>
    </row>
    <row r="61" spans="1:27" ht="15" customHeight="1" x14ac:dyDescent="0.3">
      <c r="A61" s="83" t="s">
        <v>63</v>
      </c>
      <c r="B61" s="84">
        <v>0</v>
      </c>
      <c r="C61" s="84">
        <v>0</v>
      </c>
      <c r="D61" s="84">
        <v>13</v>
      </c>
      <c r="E61" s="84">
        <v>0</v>
      </c>
      <c r="F61" s="84">
        <v>0</v>
      </c>
      <c r="G61" s="84">
        <v>0</v>
      </c>
      <c r="H61" s="84">
        <v>0</v>
      </c>
      <c r="I61" s="84">
        <v>0</v>
      </c>
      <c r="J61" s="84">
        <v>0</v>
      </c>
      <c r="K61" s="84">
        <f t="shared" si="6"/>
        <v>13</v>
      </c>
      <c r="L61" s="83" t="s">
        <v>63</v>
      </c>
      <c r="M61" s="85">
        <v>28</v>
      </c>
      <c r="N61" s="85">
        <v>32</v>
      </c>
      <c r="O61" s="85">
        <v>108</v>
      </c>
      <c r="P61" s="85">
        <v>3</v>
      </c>
      <c r="Q61" s="85">
        <v>6</v>
      </c>
      <c r="R61" s="85">
        <v>334</v>
      </c>
      <c r="S61" s="85">
        <v>20</v>
      </c>
      <c r="T61" s="85">
        <v>24</v>
      </c>
      <c r="U61" s="85">
        <v>80</v>
      </c>
      <c r="V61" s="85">
        <v>47</v>
      </c>
      <c r="W61" s="85">
        <v>91</v>
      </c>
      <c r="X61" s="85">
        <v>785</v>
      </c>
      <c r="Y61" s="85">
        <v>202</v>
      </c>
      <c r="Z61" s="85">
        <v>23</v>
      </c>
      <c r="AA61" s="85">
        <f t="shared" si="7"/>
        <v>1783</v>
      </c>
    </row>
    <row r="62" spans="1:27" ht="15" customHeight="1" x14ac:dyDescent="0.3">
      <c r="A62" s="83" t="s">
        <v>64</v>
      </c>
      <c r="B62" s="84">
        <v>0</v>
      </c>
      <c r="C62" s="84">
        <v>0</v>
      </c>
      <c r="D62" s="84">
        <v>0</v>
      </c>
      <c r="E62" s="84">
        <v>0</v>
      </c>
      <c r="F62" s="84">
        <v>0</v>
      </c>
      <c r="G62" s="84">
        <v>0</v>
      </c>
      <c r="H62" s="84">
        <v>0</v>
      </c>
      <c r="I62" s="84">
        <v>0</v>
      </c>
      <c r="J62" s="84">
        <v>0</v>
      </c>
      <c r="K62" s="84">
        <f t="shared" si="6"/>
        <v>0</v>
      </c>
      <c r="L62" s="83" t="s">
        <v>64</v>
      </c>
      <c r="M62" s="85">
        <v>77</v>
      </c>
      <c r="N62" s="85">
        <v>118</v>
      </c>
      <c r="O62" s="85">
        <v>361</v>
      </c>
      <c r="P62" s="85">
        <v>14</v>
      </c>
      <c r="Q62" s="85">
        <v>7</v>
      </c>
      <c r="R62" s="85">
        <v>1035</v>
      </c>
      <c r="S62" s="85">
        <v>148</v>
      </c>
      <c r="T62" s="85">
        <v>212</v>
      </c>
      <c r="U62" s="85">
        <v>788</v>
      </c>
      <c r="V62" s="85">
        <v>312</v>
      </c>
      <c r="W62" s="85">
        <v>600</v>
      </c>
      <c r="X62" s="85">
        <v>3729</v>
      </c>
      <c r="Y62" s="85">
        <v>1734</v>
      </c>
      <c r="Z62" s="85">
        <v>84</v>
      </c>
      <c r="AA62" s="85">
        <f t="shared" si="7"/>
        <v>9219</v>
      </c>
    </row>
    <row r="63" spans="1:27" ht="15" customHeight="1" x14ac:dyDescent="0.3">
      <c r="A63" s="83" t="s">
        <v>65</v>
      </c>
      <c r="B63" s="84">
        <v>0</v>
      </c>
      <c r="C63" s="84">
        <v>0</v>
      </c>
      <c r="D63" s="84">
        <v>170</v>
      </c>
      <c r="E63" s="84">
        <v>0</v>
      </c>
      <c r="F63" s="84">
        <v>0</v>
      </c>
      <c r="G63" s="84">
        <v>0</v>
      </c>
      <c r="H63" s="84">
        <v>20</v>
      </c>
      <c r="I63" s="84">
        <v>0</v>
      </c>
      <c r="J63" s="84">
        <v>0</v>
      </c>
      <c r="K63" s="84">
        <f t="shared" si="6"/>
        <v>190</v>
      </c>
      <c r="L63" s="83" t="s">
        <v>65</v>
      </c>
      <c r="M63" s="85">
        <v>315</v>
      </c>
      <c r="N63" s="85">
        <v>233</v>
      </c>
      <c r="O63" s="85">
        <v>1484</v>
      </c>
      <c r="P63" s="85">
        <v>68</v>
      </c>
      <c r="Q63" s="85">
        <v>42</v>
      </c>
      <c r="R63" s="85">
        <v>5399</v>
      </c>
      <c r="S63" s="85">
        <v>501</v>
      </c>
      <c r="T63" s="85">
        <v>911</v>
      </c>
      <c r="U63" s="85">
        <v>4806</v>
      </c>
      <c r="V63" s="85">
        <v>1484</v>
      </c>
      <c r="W63" s="85">
        <v>2820</v>
      </c>
      <c r="X63" s="85">
        <v>12982</v>
      </c>
      <c r="Y63" s="85">
        <v>7264</v>
      </c>
      <c r="Z63" s="85">
        <v>269</v>
      </c>
      <c r="AA63" s="85">
        <f t="shared" si="7"/>
        <v>38578</v>
      </c>
    </row>
    <row r="64" spans="1:27" ht="15" customHeight="1" x14ac:dyDescent="0.3">
      <c r="A64" s="83" t="s">
        <v>66</v>
      </c>
      <c r="B64" s="84">
        <v>2285</v>
      </c>
      <c r="C64" s="84">
        <v>0</v>
      </c>
      <c r="D64" s="84">
        <v>61109</v>
      </c>
      <c r="E64" s="84">
        <v>31754</v>
      </c>
      <c r="F64" s="84">
        <v>0</v>
      </c>
      <c r="G64" s="84">
        <v>111372</v>
      </c>
      <c r="H64" s="84">
        <v>30592</v>
      </c>
      <c r="I64" s="84">
        <v>0</v>
      </c>
      <c r="J64" s="84">
        <v>0</v>
      </c>
      <c r="K64" s="84">
        <f t="shared" si="6"/>
        <v>237112</v>
      </c>
      <c r="L64" s="83" t="s">
        <v>66</v>
      </c>
      <c r="M64" s="85">
        <v>924</v>
      </c>
      <c r="N64" s="85">
        <v>489</v>
      </c>
      <c r="O64" s="85">
        <v>3180</v>
      </c>
      <c r="P64" s="85">
        <v>71</v>
      </c>
      <c r="Q64" s="85">
        <v>178</v>
      </c>
      <c r="R64" s="85">
        <v>9688</v>
      </c>
      <c r="S64" s="85">
        <v>1231</v>
      </c>
      <c r="T64" s="85">
        <v>3679</v>
      </c>
      <c r="U64" s="85">
        <v>16956</v>
      </c>
      <c r="V64" s="85">
        <v>6247</v>
      </c>
      <c r="W64" s="85">
        <v>11576</v>
      </c>
      <c r="X64" s="85">
        <v>23831</v>
      </c>
      <c r="Y64" s="85">
        <v>25248</v>
      </c>
      <c r="Z64" s="85">
        <v>533</v>
      </c>
      <c r="AA64" s="85">
        <f t="shared" si="7"/>
        <v>103831</v>
      </c>
    </row>
    <row r="65" spans="1:27" ht="15" customHeight="1" x14ac:dyDescent="0.3">
      <c r="A65" s="83" t="s">
        <v>67</v>
      </c>
      <c r="B65" s="84">
        <v>4449</v>
      </c>
      <c r="C65" s="84">
        <v>0</v>
      </c>
      <c r="D65" s="84">
        <v>109198</v>
      </c>
      <c r="E65" s="84">
        <v>63342</v>
      </c>
      <c r="F65" s="84">
        <v>0</v>
      </c>
      <c r="G65" s="84">
        <v>193600</v>
      </c>
      <c r="H65" s="84">
        <v>58429</v>
      </c>
      <c r="I65" s="84">
        <v>0</v>
      </c>
      <c r="J65" s="84">
        <v>0</v>
      </c>
      <c r="K65" s="84">
        <f t="shared" si="6"/>
        <v>429018</v>
      </c>
      <c r="L65" s="83" t="s">
        <v>67</v>
      </c>
      <c r="M65" s="85">
        <v>1319</v>
      </c>
      <c r="N65" s="85">
        <v>553</v>
      </c>
      <c r="O65" s="85">
        <v>3729</v>
      </c>
      <c r="P65" s="85">
        <v>133</v>
      </c>
      <c r="Q65" s="85">
        <v>315</v>
      </c>
      <c r="R65" s="85">
        <v>9982</v>
      </c>
      <c r="S65" s="85">
        <v>1312</v>
      </c>
      <c r="T65" s="85">
        <v>5331</v>
      </c>
      <c r="U65" s="85">
        <v>17728</v>
      </c>
      <c r="V65" s="85">
        <v>6978</v>
      </c>
      <c r="W65" s="85">
        <v>13075</v>
      </c>
      <c r="X65" s="85">
        <v>24317</v>
      </c>
      <c r="Y65" s="85">
        <v>31339</v>
      </c>
      <c r="Z65" s="85">
        <v>567</v>
      </c>
      <c r="AA65" s="85">
        <f t="shared" si="7"/>
        <v>116678</v>
      </c>
    </row>
    <row r="66" spans="1:27" ht="15" customHeight="1" x14ac:dyDescent="0.3">
      <c r="A66" s="83" t="s">
        <v>68</v>
      </c>
      <c r="B66" s="84">
        <v>1592</v>
      </c>
      <c r="C66" s="84">
        <v>0</v>
      </c>
      <c r="D66" s="84">
        <v>83747</v>
      </c>
      <c r="E66" s="84">
        <v>30624</v>
      </c>
      <c r="F66" s="84">
        <v>0</v>
      </c>
      <c r="G66" s="84">
        <v>150388</v>
      </c>
      <c r="H66" s="84">
        <v>33479</v>
      </c>
      <c r="I66" s="84">
        <v>0</v>
      </c>
      <c r="J66" s="84">
        <v>0</v>
      </c>
      <c r="K66" s="84">
        <f t="shared" si="6"/>
        <v>299830</v>
      </c>
      <c r="L66" s="83" t="s">
        <v>68</v>
      </c>
      <c r="M66" s="85">
        <v>928</v>
      </c>
      <c r="N66" s="85">
        <v>259</v>
      </c>
      <c r="O66" s="85">
        <v>1956</v>
      </c>
      <c r="P66" s="85">
        <v>76</v>
      </c>
      <c r="Q66" s="85">
        <v>300</v>
      </c>
      <c r="R66" s="85">
        <v>6660</v>
      </c>
      <c r="S66" s="85">
        <v>705</v>
      </c>
      <c r="T66" s="85">
        <v>3035</v>
      </c>
      <c r="U66" s="85">
        <v>8848</v>
      </c>
      <c r="V66" s="85">
        <v>4129</v>
      </c>
      <c r="W66" s="85">
        <v>6851</v>
      </c>
      <c r="X66" s="85">
        <v>17253</v>
      </c>
      <c r="Y66" s="85">
        <v>20484</v>
      </c>
      <c r="Z66" s="85">
        <v>325</v>
      </c>
      <c r="AA66" s="85">
        <f t="shared" si="7"/>
        <v>71809</v>
      </c>
    </row>
    <row r="67" spans="1:27" ht="15" customHeight="1" x14ac:dyDescent="0.3">
      <c r="A67" s="83" t="s">
        <v>69</v>
      </c>
      <c r="B67" s="84">
        <v>0</v>
      </c>
      <c r="C67" s="84">
        <v>0</v>
      </c>
      <c r="D67" s="84">
        <v>67046</v>
      </c>
      <c r="E67" s="84">
        <v>7033</v>
      </c>
      <c r="F67" s="84">
        <v>0</v>
      </c>
      <c r="G67" s="84">
        <v>128757</v>
      </c>
      <c r="H67" s="84">
        <v>17124</v>
      </c>
      <c r="I67" s="84">
        <v>0</v>
      </c>
      <c r="J67" s="84">
        <v>0</v>
      </c>
      <c r="K67" s="84">
        <f t="shared" si="6"/>
        <v>219960</v>
      </c>
      <c r="L67" s="83" t="s">
        <v>69</v>
      </c>
      <c r="M67" s="85">
        <v>223</v>
      </c>
      <c r="N67" s="85">
        <v>208</v>
      </c>
      <c r="O67" s="85">
        <v>1275</v>
      </c>
      <c r="P67" s="85">
        <v>35</v>
      </c>
      <c r="Q67" s="85">
        <v>110</v>
      </c>
      <c r="R67" s="85">
        <v>5685</v>
      </c>
      <c r="S67" s="85">
        <v>306</v>
      </c>
      <c r="T67" s="85">
        <v>1346</v>
      </c>
      <c r="U67" s="85">
        <v>3696</v>
      </c>
      <c r="V67" s="85">
        <v>2134</v>
      </c>
      <c r="W67" s="85">
        <v>4359</v>
      </c>
      <c r="X67" s="85">
        <v>14861</v>
      </c>
      <c r="Y67" s="85">
        <v>12271</v>
      </c>
      <c r="Z67" s="85">
        <v>223</v>
      </c>
      <c r="AA67" s="85">
        <f t="shared" si="7"/>
        <v>46732</v>
      </c>
    </row>
    <row r="68" spans="1:27" ht="15" customHeight="1" x14ac:dyDescent="0.3">
      <c r="A68" s="83" t="s">
        <v>70</v>
      </c>
      <c r="B68" s="84">
        <v>0</v>
      </c>
      <c r="C68" s="84">
        <v>0</v>
      </c>
      <c r="D68" s="84">
        <v>1065</v>
      </c>
      <c r="E68" s="84">
        <v>34</v>
      </c>
      <c r="F68" s="84">
        <v>0</v>
      </c>
      <c r="G68" s="84">
        <v>1640</v>
      </c>
      <c r="H68" s="84">
        <v>270</v>
      </c>
      <c r="I68" s="84">
        <v>0</v>
      </c>
      <c r="J68" s="84">
        <v>0</v>
      </c>
      <c r="K68" s="84">
        <f t="shared" si="6"/>
        <v>3009</v>
      </c>
      <c r="L68" s="83" t="s">
        <v>70</v>
      </c>
      <c r="M68" s="85">
        <v>78</v>
      </c>
      <c r="N68" s="85">
        <v>98</v>
      </c>
      <c r="O68" s="85">
        <v>641</v>
      </c>
      <c r="P68" s="85">
        <v>15</v>
      </c>
      <c r="Q68" s="85">
        <v>47</v>
      </c>
      <c r="R68" s="85">
        <v>2337</v>
      </c>
      <c r="S68" s="85">
        <v>140</v>
      </c>
      <c r="T68" s="85">
        <v>359</v>
      </c>
      <c r="U68" s="85">
        <v>903</v>
      </c>
      <c r="V68" s="85">
        <v>464</v>
      </c>
      <c r="W68" s="85">
        <v>950</v>
      </c>
      <c r="X68" s="85">
        <v>6340</v>
      </c>
      <c r="Y68" s="85">
        <v>1840</v>
      </c>
      <c r="Z68" s="85">
        <v>83</v>
      </c>
      <c r="AA68" s="85">
        <f t="shared" si="7"/>
        <v>14295</v>
      </c>
    </row>
    <row r="69" spans="1:27" ht="15" customHeight="1" x14ac:dyDescent="0.3">
      <c r="A69" s="83" t="s">
        <v>71</v>
      </c>
      <c r="B69" s="84">
        <v>0</v>
      </c>
      <c r="C69" s="84">
        <v>0</v>
      </c>
      <c r="D69" s="84">
        <v>0</v>
      </c>
      <c r="E69" s="84">
        <v>0</v>
      </c>
      <c r="F69" s="84">
        <v>0</v>
      </c>
      <c r="G69" s="84">
        <v>51</v>
      </c>
      <c r="H69" s="84">
        <v>0</v>
      </c>
      <c r="I69" s="84">
        <v>0</v>
      </c>
      <c r="J69" s="84">
        <v>0</v>
      </c>
      <c r="K69" s="84">
        <f t="shared" si="6"/>
        <v>51</v>
      </c>
      <c r="L69" s="83" t="s">
        <v>71</v>
      </c>
      <c r="M69" s="85">
        <v>62</v>
      </c>
      <c r="N69" s="85">
        <v>80</v>
      </c>
      <c r="O69" s="85">
        <v>449</v>
      </c>
      <c r="P69" s="85">
        <v>10</v>
      </c>
      <c r="Q69" s="85">
        <v>24</v>
      </c>
      <c r="R69" s="85">
        <v>1957</v>
      </c>
      <c r="S69" s="85">
        <v>162</v>
      </c>
      <c r="T69" s="85">
        <v>289</v>
      </c>
      <c r="U69" s="85">
        <v>602</v>
      </c>
      <c r="V69" s="85">
        <v>490</v>
      </c>
      <c r="W69" s="85">
        <v>835</v>
      </c>
      <c r="X69" s="85">
        <v>5579</v>
      </c>
      <c r="Y69" s="85">
        <v>1225</v>
      </c>
      <c r="Z69" s="85">
        <v>78</v>
      </c>
      <c r="AA69" s="85">
        <f t="shared" si="7"/>
        <v>11842</v>
      </c>
    </row>
    <row r="70" spans="1:27" ht="15" customHeight="1" x14ac:dyDescent="0.3">
      <c r="A70" s="103">
        <v>2019</v>
      </c>
      <c r="B70" s="102">
        <f>SUM(B71:B82)</f>
        <v>99085</v>
      </c>
      <c r="C70" s="102">
        <f t="shared" ref="C70:K70" si="8">SUM(C71:C82)</f>
        <v>0</v>
      </c>
      <c r="D70" s="102">
        <f t="shared" si="8"/>
        <v>1178287</v>
      </c>
      <c r="E70" s="102">
        <f t="shared" si="8"/>
        <v>474081</v>
      </c>
      <c r="F70" s="102">
        <f t="shared" si="8"/>
        <v>0</v>
      </c>
      <c r="G70" s="102">
        <f t="shared" si="8"/>
        <v>2343299</v>
      </c>
      <c r="H70" s="102">
        <f t="shared" si="8"/>
        <v>519999</v>
      </c>
      <c r="I70" s="102">
        <f t="shared" si="8"/>
        <v>0</v>
      </c>
      <c r="J70" s="102">
        <f t="shared" si="8"/>
        <v>2564</v>
      </c>
      <c r="K70" s="102">
        <f t="shared" si="8"/>
        <v>4614751</v>
      </c>
      <c r="L70" s="103">
        <v>2019</v>
      </c>
      <c r="M70" s="102">
        <f>SUM(M71:M82)</f>
        <v>7095</v>
      </c>
      <c r="N70" s="102">
        <f t="shared" ref="N70:AA70" si="9">SUM(N71:N82)</f>
        <v>3933</v>
      </c>
      <c r="O70" s="102">
        <f t="shared" si="9"/>
        <v>30466</v>
      </c>
      <c r="P70" s="102">
        <f t="shared" si="9"/>
        <v>1181</v>
      </c>
      <c r="Q70" s="102">
        <f t="shared" si="9"/>
        <v>2802</v>
      </c>
      <c r="R70" s="102">
        <f t="shared" si="9"/>
        <v>137362</v>
      </c>
      <c r="S70" s="102">
        <f t="shared" si="9"/>
        <v>10155</v>
      </c>
      <c r="T70" s="102">
        <f t="shared" si="9"/>
        <v>37879</v>
      </c>
      <c r="U70" s="102">
        <f t="shared" si="9"/>
        <v>254667</v>
      </c>
      <c r="V70" s="102">
        <f t="shared" si="9"/>
        <v>49768</v>
      </c>
      <c r="W70" s="102">
        <f t="shared" si="9"/>
        <v>103532</v>
      </c>
      <c r="X70" s="102">
        <f t="shared" si="9"/>
        <v>400156</v>
      </c>
      <c r="Y70" s="102">
        <f t="shared" si="9"/>
        <v>586109</v>
      </c>
      <c r="Z70" s="102">
        <f t="shared" si="9"/>
        <v>4976</v>
      </c>
      <c r="AA70" s="102">
        <f t="shared" si="9"/>
        <v>1630081</v>
      </c>
    </row>
    <row r="71" spans="1:27" ht="15" customHeight="1" x14ac:dyDescent="0.3">
      <c r="A71" s="83" t="s">
        <v>60</v>
      </c>
      <c r="B71" s="84">
        <v>0</v>
      </c>
      <c r="C71" s="84">
        <v>0</v>
      </c>
      <c r="D71" s="84">
        <v>0</v>
      </c>
      <c r="E71" s="84">
        <v>0</v>
      </c>
      <c r="F71" s="84">
        <v>0</v>
      </c>
      <c r="G71" s="84">
        <v>48</v>
      </c>
      <c r="H71" s="84">
        <v>36</v>
      </c>
      <c r="I71" s="84">
        <v>0</v>
      </c>
      <c r="J71" s="84">
        <v>0</v>
      </c>
      <c r="K71" s="84">
        <f>SUM(B71:I71)</f>
        <v>84</v>
      </c>
      <c r="L71" s="83" t="s">
        <v>60</v>
      </c>
      <c r="M71" s="85">
        <v>172</v>
      </c>
      <c r="N71" s="85">
        <v>53</v>
      </c>
      <c r="O71" s="85">
        <v>1249</v>
      </c>
      <c r="P71" s="85">
        <v>25</v>
      </c>
      <c r="Q71" s="85">
        <v>36</v>
      </c>
      <c r="R71" s="85">
        <v>9131</v>
      </c>
      <c r="S71" s="85">
        <v>344</v>
      </c>
      <c r="T71" s="85">
        <v>844</v>
      </c>
      <c r="U71" s="85">
        <v>3279</v>
      </c>
      <c r="V71" s="85">
        <v>953</v>
      </c>
      <c r="W71" s="85">
        <v>2310</v>
      </c>
      <c r="X71" s="85">
        <v>26525</v>
      </c>
      <c r="Y71" s="85">
        <v>17305</v>
      </c>
      <c r="Z71" s="85">
        <v>261</v>
      </c>
      <c r="AA71" s="85">
        <f>SUM(M71:Z71)</f>
        <v>62487</v>
      </c>
    </row>
    <row r="72" spans="1:27" ht="15" customHeight="1" x14ac:dyDescent="0.3">
      <c r="A72" s="83" t="s">
        <v>61</v>
      </c>
      <c r="B72" s="84">
        <v>0</v>
      </c>
      <c r="C72" s="84">
        <v>0</v>
      </c>
      <c r="D72" s="84">
        <v>0</v>
      </c>
      <c r="E72" s="84">
        <v>0</v>
      </c>
      <c r="F72" s="84">
        <v>0</v>
      </c>
      <c r="G72" s="84">
        <v>0</v>
      </c>
      <c r="H72" s="84">
        <v>118</v>
      </c>
      <c r="I72" s="84">
        <v>0</v>
      </c>
      <c r="J72" s="84">
        <v>0</v>
      </c>
      <c r="K72" s="84">
        <f t="shared" ref="K72:K82" si="10">SUM(B72:I72)</f>
        <v>118</v>
      </c>
      <c r="L72" s="83" t="s">
        <v>61</v>
      </c>
      <c r="M72" s="85">
        <v>148</v>
      </c>
      <c r="N72" s="85">
        <v>74</v>
      </c>
      <c r="O72" s="85">
        <v>1171</v>
      </c>
      <c r="P72" s="85">
        <v>28</v>
      </c>
      <c r="Q72" s="85">
        <v>79</v>
      </c>
      <c r="R72" s="85">
        <v>8299</v>
      </c>
      <c r="S72" s="85">
        <v>336</v>
      </c>
      <c r="T72" s="85">
        <v>743</v>
      </c>
      <c r="U72" s="85">
        <v>3274</v>
      </c>
      <c r="V72" s="85">
        <v>1020</v>
      </c>
      <c r="W72" s="85">
        <v>2015</v>
      </c>
      <c r="X72" s="85">
        <v>23424</v>
      </c>
      <c r="Y72" s="85">
        <v>18370</v>
      </c>
      <c r="Z72" s="85">
        <v>280</v>
      </c>
      <c r="AA72" s="85">
        <f t="shared" ref="AA72:AA82" si="11">SUM(M72:Z72)</f>
        <v>59261</v>
      </c>
    </row>
    <row r="73" spans="1:27" ht="15" customHeight="1" x14ac:dyDescent="0.3">
      <c r="A73" s="83" t="s">
        <v>62</v>
      </c>
      <c r="B73" s="84">
        <v>0</v>
      </c>
      <c r="C73" s="84">
        <v>0</v>
      </c>
      <c r="D73" s="84">
        <v>168</v>
      </c>
      <c r="E73" s="84">
        <v>0</v>
      </c>
      <c r="F73" s="84">
        <v>0</v>
      </c>
      <c r="G73" s="84">
        <v>94</v>
      </c>
      <c r="H73" s="84">
        <v>695</v>
      </c>
      <c r="I73" s="84">
        <v>0</v>
      </c>
      <c r="J73" s="84">
        <v>0</v>
      </c>
      <c r="K73" s="84">
        <f t="shared" si="10"/>
        <v>957</v>
      </c>
      <c r="L73" s="83" t="s">
        <v>62</v>
      </c>
      <c r="M73" s="85">
        <v>186</v>
      </c>
      <c r="N73" s="85">
        <v>239</v>
      </c>
      <c r="O73" s="85">
        <v>1724</v>
      </c>
      <c r="P73" s="85">
        <v>40</v>
      </c>
      <c r="Q73" s="85">
        <v>86</v>
      </c>
      <c r="R73" s="85">
        <v>9669</v>
      </c>
      <c r="S73" s="85">
        <v>395</v>
      </c>
      <c r="T73" s="85">
        <v>1087</v>
      </c>
      <c r="U73" s="85">
        <v>5431</v>
      </c>
      <c r="V73" s="85">
        <v>1112</v>
      </c>
      <c r="W73" s="85">
        <v>2634</v>
      </c>
      <c r="X73" s="85">
        <v>27933</v>
      </c>
      <c r="Y73" s="85">
        <v>28175</v>
      </c>
      <c r="Z73" s="85">
        <v>367</v>
      </c>
      <c r="AA73" s="85">
        <f t="shared" si="11"/>
        <v>79078</v>
      </c>
    </row>
    <row r="74" spans="1:27" ht="15" customHeight="1" x14ac:dyDescent="0.3">
      <c r="A74" s="83" t="s">
        <v>63</v>
      </c>
      <c r="B74" s="84">
        <v>601</v>
      </c>
      <c r="C74" s="84">
        <v>0</v>
      </c>
      <c r="D74" s="84">
        <v>31851</v>
      </c>
      <c r="E74" s="84">
        <v>18189</v>
      </c>
      <c r="F74" s="84">
        <v>0</v>
      </c>
      <c r="G74" s="84">
        <v>102683</v>
      </c>
      <c r="H74" s="84">
        <v>26927</v>
      </c>
      <c r="I74" s="84">
        <v>0</v>
      </c>
      <c r="J74" s="84">
        <v>0</v>
      </c>
      <c r="K74" s="84">
        <f t="shared" si="10"/>
        <v>180251</v>
      </c>
      <c r="L74" s="83" t="s">
        <v>63</v>
      </c>
      <c r="M74" s="85">
        <v>344</v>
      </c>
      <c r="N74" s="85">
        <v>320</v>
      </c>
      <c r="O74" s="85">
        <v>2252</v>
      </c>
      <c r="P74" s="85">
        <v>79</v>
      </c>
      <c r="Q74" s="85">
        <v>155</v>
      </c>
      <c r="R74" s="85">
        <v>11263</v>
      </c>
      <c r="S74" s="85">
        <v>516</v>
      </c>
      <c r="T74" s="85">
        <v>2017</v>
      </c>
      <c r="U74" s="85">
        <v>14936</v>
      </c>
      <c r="V74" s="85">
        <v>2716</v>
      </c>
      <c r="W74" s="85">
        <v>5193</v>
      </c>
      <c r="X74" s="85">
        <v>34169</v>
      </c>
      <c r="Y74" s="85">
        <v>52195</v>
      </c>
      <c r="Z74" s="85">
        <v>453</v>
      </c>
      <c r="AA74" s="85">
        <f t="shared" si="11"/>
        <v>126608</v>
      </c>
    </row>
    <row r="75" spans="1:27" ht="15" customHeight="1" x14ac:dyDescent="0.3">
      <c r="A75" s="83" t="s">
        <v>64</v>
      </c>
      <c r="B75" s="84">
        <v>8351</v>
      </c>
      <c r="C75" s="84">
        <v>0</v>
      </c>
      <c r="D75" s="84">
        <v>154106</v>
      </c>
      <c r="E75" s="84">
        <v>43843</v>
      </c>
      <c r="F75" s="84">
        <v>0</v>
      </c>
      <c r="G75" s="84">
        <v>285172</v>
      </c>
      <c r="H75" s="84">
        <v>59865</v>
      </c>
      <c r="I75" s="84">
        <v>0</v>
      </c>
      <c r="J75" s="84">
        <v>76</v>
      </c>
      <c r="K75" s="84">
        <f t="shared" si="10"/>
        <v>551337</v>
      </c>
      <c r="L75" s="83" t="s">
        <v>64</v>
      </c>
      <c r="M75" s="85">
        <v>487</v>
      </c>
      <c r="N75" s="85">
        <v>229</v>
      </c>
      <c r="O75" s="85">
        <v>2855</v>
      </c>
      <c r="P75" s="85">
        <v>152</v>
      </c>
      <c r="Q75" s="85">
        <v>127</v>
      </c>
      <c r="R75" s="85">
        <v>11672</v>
      </c>
      <c r="S75" s="85">
        <v>529</v>
      </c>
      <c r="T75" s="85">
        <v>3311</v>
      </c>
      <c r="U75" s="85">
        <v>27944</v>
      </c>
      <c r="V75" s="85">
        <v>5091</v>
      </c>
      <c r="W75" s="85">
        <v>8220</v>
      </c>
      <c r="X75" s="85">
        <v>35767</v>
      </c>
      <c r="Y75" s="85">
        <v>69432</v>
      </c>
      <c r="Z75" s="85">
        <v>353</v>
      </c>
      <c r="AA75" s="85">
        <f t="shared" si="11"/>
        <v>166169</v>
      </c>
    </row>
    <row r="76" spans="1:27" ht="15" customHeight="1" x14ac:dyDescent="0.3">
      <c r="A76" s="83" t="s">
        <v>65</v>
      </c>
      <c r="B76" s="84">
        <v>20174</v>
      </c>
      <c r="C76" s="84">
        <v>0</v>
      </c>
      <c r="D76" s="84">
        <v>207823</v>
      </c>
      <c r="E76" s="84">
        <v>82394</v>
      </c>
      <c r="F76" s="84">
        <v>0</v>
      </c>
      <c r="G76" s="84">
        <v>410082</v>
      </c>
      <c r="H76" s="84">
        <v>91335</v>
      </c>
      <c r="I76" s="84">
        <v>0</v>
      </c>
      <c r="J76" s="84">
        <v>694</v>
      </c>
      <c r="K76" s="84">
        <f t="shared" si="10"/>
        <v>811808</v>
      </c>
      <c r="L76" s="83" t="s">
        <v>65</v>
      </c>
      <c r="M76" s="85">
        <v>1082</v>
      </c>
      <c r="N76" s="85">
        <v>297</v>
      </c>
      <c r="O76" s="85">
        <v>3361</v>
      </c>
      <c r="P76" s="85">
        <v>102</v>
      </c>
      <c r="Q76" s="85">
        <v>456</v>
      </c>
      <c r="R76" s="85">
        <v>12732</v>
      </c>
      <c r="S76" s="85">
        <v>1579</v>
      </c>
      <c r="T76" s="85">
        <v>6320</v>
      </c>
      <c r="U76" s="85">
        <v>41918</v>
      </c>
      <c r="V76" s="85">
        <v>7822</v>
      </c>
      <c r="W76" s="85">
        <v>16174</v>
      </c>
      <c r="X76" s="85">
        <v>37685</v>
      </c>
      <c r="Y76" s="85">
        <v>77276</v>
      </c>
      <c r="Z76" s="85">
        <v>600</v>
      </c>
      <c r="AA76" s="85">
        <f t="shared" si="11"/>
        <v>207404</v>
      </c>
    </row>
    <row r="77" spans="1:27" ht="15" customHeight="1" x14ac:dyDescent="0.3">
      <c r="A77" s="83" t="s">
        <v>66</v>
      </c>
      <c r="B77" s="84">
        <v>24357</v>
      </c>
      <c r="C77" s="84">
        <v>0</v>
      </c>
      <c r="D77" s="84">
        <v>247169</v>
      </c>
      <c r="E77" s="84">
        <v>119895</v>
      </c>
      <c r="F77" s="84">
        <v>0</v>
      </c>
      <c r="G77" s="84">
        <v>478715</v>
      </c>
      <c r="H77" s="84">
        <v>114836</v>
      </c>
      <c r="I77" s="84">
        <v>0</v>
      </c>
      <c r="J77" s="84">
        <v>656</v>
      </c>
      <c r="K77" s="84">
        <f t="shared" si="10"/>
        <v>984972</v>
      </c>
      <c r="L77" s="83" t="s">
        <v>66</v>
      </c>
      <c r="M77" s="85">
        <v>1611</v>
      </c>
      <c r="N77" s="85">
        <v>590</v>
      </c>
      <c r="O77" s="85">
        <v>4948</v>
      </c>
      <c r="P77" s="85">
        <v>210</v>
      </c>
      <c r="Q77" s="85">
        <v>574</v>
      </c>
      <c r="R77" s="85">
        <v>17223</v>
      </c>
      <c r="S77" s="85">
        <v>2222</v>
      </c>
      <c r="T77" s="85">
        <v>6998</v>
      </c>
      <c r="U77" s="85">
        <v>49657</v>
      </c>
      <c r="V77" s="85">
        <v>9085</v>
      </c>
      <c r="W77" s="85">
        <v>21525</v>
      </c>
      <c r="X77" s="85">
        <v>45958</v>
      </c>
      <c r="Y77" s="85">
        <v>74834</v>
      </c>
      <c r="Z77" s="85">
        <v>642</v>
      </c>
      <c r="AA77" s="85">
        <f t="shared" si="11"/>
        <v>236077</v>
      </c>
    </row>
    <row r="78" spans="1:27" ht="15" customHeight="1" x14ac:dyDescent="0.3">
      <c r="A78" s="83" t="s">
        <v>67</v>
      </c>
      <c r="B78" s="84">
        <v>26264</v>
      </c>
      <c r="C78" s="84">
        <v>0</v>
      </c>
      <c r="D78" s="84">
        <v>248652</v>
      </c>
      <c r="E78" s="84">
        <v>118961</v>
      </c>
      <c r="F78" s="84">
        <v>0</v>
      </c>
      <c r="G78" s="84">
        <v>477405</v>
      </c>
      <c r="H78" s="84">
        <v>107874</v>
      </c>
      <c r="I78" s="84">
        <v>0</v>
      </c>
      <c r="J78" s="84">
        <v>743</v>
      </c>
      <c r="K78" s="84">
        <f t="shared" si="10"/>
        <v>979156</v>
      </c>
      <c r="L78" s="83" t="s">
        <v>67</v>
      </c>
      <c r="M78" s="85">
        <v>1621</v>
      </c>
      <c r="N78" s="85">
        <v>688</v>
      </c>
      <c r="O78" s="85">
        <v>5294</v>
      </c>
      <c r="P78" s="85">
        <v>318</v>
      </c>
      <c r="Q78" s="85">
        <v>630</v>
      </c>
      <c r="R78" s="85">
        <v>17669</v>
      </c>
      <c r="S78" s="85">
        <v>2334</v>
      </c>
      <c r="T78" s="85">
        <v>7239</v>
      </c>
      <c r="U78" s="85">
        <v>47456</v>
      </c>
      <c r="V78" s="85">
        <v>8845</v>
      </c>
      <c r="W78" s="85">
        <v>21984</v>
      </c>
      <c r="X78" s="85">
        <v>46214</v>
      </c>
      <c r="Y78" s="85">
        <v>73757</v>
      </c>
      <c r="Z78" s="85">
        <v>634</v>
      </c>
      <c r="AA78" s="85">
        <f t="shared" si="11"/>
        <v>234683</v>
      </c>
    </row>
    <row r="79" spans="1:27" ht="15" customHeight="1" x14ac:dyDescent="0.3">
      <c r="A79" s="83" t="s">
        <v>68</v>
      </c>
      <c r="B79" s="84">
        <v>17511</v>
      </c>
      <c r="C79" s="84">
        <v>0</v>
      </c>
      <c r="D79" s="84">
        <v>191725</v>
      </c>
      <c r="E79" s="84">
        <v>67914</v>
      </c>
      <c r="F79" s="84">
        <v>0</v>
      </c>
      <c r="G79" s="84">
        <v>388577</v>
      </c>
      <c r="H79" s="84">
        <v>79854</v>
      </c>
      <c r="I79" s="84">
        <v>0</v>
      </c>
      <c r="J79" s="84">
        <v>395</v>
      </c>
      <c r="K79" s="84">
        <f t="shared" si="10"/>
        <v>745581</v>
      </c>
      <c r="L79" s="83" t="s">
        <v>68</v>
      </c>
      <c r="M79" s="85">
        <v>889</v>
      </c>
      <c r="N79" s="85">
        <v>474</v>
      </c>
      <c r="O79" s="85">
        <v>3032</v>
      </c>
      <c r="P79" s="85">
        <v>91</v>
      </c>
      <c r="Q79" s="85">
        <v>437</v>
      </c>
      <c r="R79" s="85">
        <v>12651</v>
      </c>
      <c r="S79" s="85">
        <v>701</v>
      </c>
      <c r="T79" s="85">
        <v>5240</v>
      </c>
      <c r="U79" s="85">
        <v>37675</v>
      </c>
      <c r="V79" s="85">
        <v>7420</v>
      </c>
      <c r="W79" s="85">
        <v>13759</v>
      </c>
      <c r="X79" s="85">
        <v>38144</v>
      </c>
      <c r="Y79" s="85">
        <v>76606</v>
      </c>
      <c r="Z79" s="85">
        <v>518</v>
      </c>
      <c r="AA79" s="85">
        <f t="shared" si="11"/>
        <v>197637</v>
      </c>
    </row>
    <row r="80" spans="1:27" ht="15" customHeight="1" x14ac:dyDescent="0.3">
      <c r="A80" s="83" t="s">
        <v>69</v>
      </c>
      <c r="B80" s="84">
        <v>1827</v>
      </c>
      <c r="C80" s="84">
        <v>0</v>
      </c>
      <c r="D80" s="84">
        <v>96720</v>
      </c>
      <c r="E80" s="84">
        <v>22885</v>
      </c>
      <c r="F80" s="84">
        <v>0</v>
      </c>
      <c r="G80" s="84">
        <v>200147</v>
      </c>
      <c r="H80" s="84">
        <v>38035</v>
      </c>
      <c r="I80" s="84">
        <v>0</v>
      </c>
      <c r="J80" s="84">
        <v>0</v>
      </c>
      <c r="K80" s="84">
        <f t="shared" si="10"/>
        <v>359614</v>
      </c>
      <c r="L80" s="83" t="s">
        <v>69</v>
      </c>
      <c r="M80" s="85">
        <v>228</v>
      </c>
      <c r="N80" s="85">
        <v>433</v>
      </c>
      <c r="O80" s="85">
        <v>1901</v>
      </c>
      <c r="P80" s="85">
        <v>66</v>
      </c>
      <c r="Q80" s="85">
        <v>127</v>
      </c>
      <c r="R80" s="85">
        <v>9723</v>
      </c>
      <c r="S80" s="85">
        <v>445</v>
      </c>
      <c r="T80" s="85">
        <v>2244</v>
      </c>
      <c r="U80" s="85">
        <v>15859</v>
      </c>
      <c r="V80" s="85">
        <v>3405</v>
      </c>
      <c r="W80" s="85">
        <v>5480</v>
      </c>
      <c r="X80" s="85">
        <v>31171</v>
      </c>
      <c r="Y80" s="85">
        <v>60014</v>
      </c>
      <c r="Z80" s="85">
        <v>214</v>
      </c>
      <c r="AA80" s="85">
        <f t="shared" si="11"/>
        <v>131310</v>
      </c>
    </row>
    <row r="81" spans="1:27" ht="15" customHeight="1" x14ac:dyDescent="0.3">
      <c r="A81" s="83" t="s">
        <v>70</v>
      </c>
      <c r="B81" s="84">
        <v>0</v>
      </c>
      <c r="C81" s="84">
        <v>0</v>
      </c>
      <c r="D81" s="84">
        <v>69</v>
      </c>
      <c r="E81" s="84">
        <v>0</v>
      </c>
      <c r="F81" s="84">
        <v>0</v>
      </c>
      <c r="G81" s="84">
        <v>373</v>
      </c>
      <c r="H81" s="84">
        <v>424</v>
      </c>
      <c r="I81" s="84">
        <v>0</v>
      </c>
      <c r="J81" s="84">
        <v>0</v>
      </c>
      <c r="K81" s="84">
        <f t="shared" si="10"/>
        <v>866</v>
      </c>
      <c r="L81" s="83" t="s">
        <v>70</v>
      </c>
      <c r="M81" s="85">
        <v>190</v>
      </c>
      <c r="N81" s="85">
        <v>332</v>
      </c>
      <c r="O81" s="85">
        <v>1501</v>
      </c>
      <c r="P81" s="85">
        <v>30</v>
      </c>
      <c r="Q81" s="85">
        <v>64</v>
      </c>
      <c r="R81" s="85">
        <v>8762</v>
      </c>
      <c r="S81" s="85">
        <v>384</v>
      </c>
      <c r="T81" s="85">
        <v>1046</v>
      </c>
      <c r="U81" s="85">
        <v>4081</v>
      </c>
      <c r="V81" s="85">
        <v>1134</v>
      </c>
      <c r="W81" s="85">
        <v>2417</v>
      </c>
      <c r="X81" s="85">
        <v>26335</v>
      </c>
      <c r="Y81" s="85">
        <v>23732</v>
      </c>
      <c r="Z81" s="85">
        <v>297</v>
      </c>
      <c r="AA81" s="85">
        <f t="shared" si="11"/>
        <v>70305</v>
      </c>
    </row>
    <row r="82" spans="1:27" ht="15" customHeight="1" x14ac:dyDescent="0.3">
      <c r="A82" s="83" t="s">
        <v>71</v>
      </c>
      <c r="B82" s="84">
        <v>0</v>
      </c>
      <c r="C82" s="84">
        <v>0</v>
      </c>
      <c r="D82" s="84">
        <v>4</v>
      </c>
      <c r="E82" s="84">
        <v>0</v>
      </c>
      <c r="F82" s="84">
        <v>0</v>
      </c>
      <c r="G82" s="84">
        <v>3</v>
      </c>
      <c r="H82" s="84">
        <v>0</v>
      </c>
      <c r="I82" s="84">
        <v>0</v>
      </c>
      <c r="J82" s="84">
        <v>0</v>
      </c>
      <c r="K82" s="84">
        <f t="shared" si="10"/>
        <v>7</v>
      </c>
      <c r="L82" s="83" t="s">
        <v>71</v>
      </c>
      <c r="M82" s="85">
        <v>137</v>
      </c>
      <c r="N82" s="85">
        <v>204</v>
      </c>
      <c r="O82" s="85">
        <v>1178</v>
      </c>
      <c r="P82" s="85">
        <v>40</v>
      </c>
      <c r="Q82" s="85">
        <v>31</v>
      </c>
      <c r="R82" s="85">
        <v>8568</v>
      </c>
      <c r="S82" s="85">
        <v>370</v>
      </c>
      <c r="T82" s="85">
        <v>790</v>
      </c>
      <c r="U82" s="85">
        <v>3157</v>
      </c>
      <c r="V82" s="85">
        <v>1165</v>
      </c>
      <c r="W82" s="85">
        <v>1821</v>
      </c>
      <c r="X82" s="85">
        <v>26831</v>
      </c>
      <c r="Y82" s="85">
        <v>14413</v>
      </c>
      <c r="Z82" s="85">
        <v>357</v>
      </c>
      <c r="AA82" s="85">
        <f t="shared" si="11"/>
        <v>59062</v>
      </c>
    </row>
    <row r="83" spans="1:27" ht="15" customHeight="1" x14ac:dyDescent="0.3">
      <c r="A83" s="103">
        <v>2018</v>
      </c>
      <c r="B83" s="102">
        <f>SUM(B84:B95)</f>
        <v>91341</v>
      </c>
      <c r="C83" s="102">
        <f t="shared" ref="C83:K83" si="12">SUM(C84:C95)</f>
        <v>64</v>
      </c>
      <c r="D83" s="102">
        <f t="shared" si="12"/>
        <v>1177066</v>
      </c>
      <c r="E83" s="102">
        <f t="shared" si="12"/>
        <v>429497</v>
      </c>
      <c r="F83" s="102">
        <f t="shared" si="12"/>
        <v>0</v>
      </c>
      <c r="G83" s="102">
        <f t="shared" si="12"/>
        <v>2337683</v>
      </c>
      <c r="H83" s="102">
        <f t="shared" si="12"/>
        <v>507213</v>
      </c>
      <c r="I83" s="102">
        <f t="shared" si="12"/>
        <v>0</v>
      </c>
      <c r="J83" s="102">
        <f t="shared" si="12"/>
        <v>3330</v>
      </c>
      <c r="K83" s="102">
        <f t="shared" si="12"/>
        <v>4542864</v>
      </c>
      <c r="L83" s="103">
        <v>2018</v>
      </c>
      <c r="M83" s="102">
        <f>SUM(M84:M95)</f>
        <v>6769</v>
      </c>
      <c r="N83" s="102">
        <f t="shared" ref="N83:AA83" si="13">SUM(N84:N95)</f>
        <v>4597</v>
      </c>
      <c r="O83" s="102">
        <f t="shared" si="13"/>
        <v>31142</v>
      </c>
      <c r="P83" s="102">
        <f t="shared" si="13"/>
        <v>1314</v>
      </c>
      <c r="Q83" s="102">
        <f t="shared" si="13"/>
        <v>2508</v>
      </c>
      <c r="R83" s="102">
        <f t="shared" si="13"/>
        <v>130764</v>
      </c>
      <c r="S83" s="102">
        <f t="shared" si="13"/>
        <v>11089</v>
      </c>
      <c r="T83" s="102">
        <f t="shared" si="13"/>
        <v>37547</v>
      </c>
      <c r="U83" s="102">
        <f t="shared" si="13"/>
        <v>246676</v>
      </c>
      <c r="V83" s="102">
        <f t="shared" si="13"/>
        <v>41862</v>
      </c>
      <c r="W83" s="102">
        <f t="shared" si="13"/>
        <v>92734</v>
      </c>
      <c r="X83" s="102">
        <f t="shared" si="13"/>
        <v>411229</v>
      </c>
      <c r="Y83" s="102">
        <f t="shared" si="13"/>
        <v>563182</v>
      </c>
      <c r="Z83" s="102">
        <f t="shared" si="13"/>
        <v>7120</v>
      </c>
      <c r="AA83" s="102">
        <f t="shared" si="13"/>
        <v>1588533</v>
      </c>
    </row>
    <row r="84" spans="1:27" ht="15" customHeight="1" x14ac:dyDescent="0.3">
      <c r="A84" s="83" t="s">
        <v>60</v>
      </c>
      <c r="B84" s="84">
        <v>0</v>
      </c>
      <c r="C84" s="84">
        <v>0</v>
      </c>
      <c r="D84" s="84">
        <v>0</v>
      </c>
      <c r="E84" s="84">
        <v>0</v>
      </c>
      <c r="F84" s="84">
        <v>0</v>
      </c>
      <c r="G84" s="84">
        <v>48</v>
      </c>
      <c r="H84" s="84">
        <v>0</v>
      </c>
      <c r="I84" s="84">
        <v>0</v>
      </c>
      <c r="J84" s="84">
        <v>0</v>
      </c>
      <c r="K84" s="84">
        <f>SUM(B84:I84)</f>
        <v>48</v>
      </c>
      <c r="L84" s="83" t="s">
        <v>60</v>
      </c>
      <c r="M84" s="85">
        <v>159</v>
      </c>
      <c r="N84" s="85">
        <v>197</v>
      </c>
      <c r="O84" s="85">
        <v>1459</v>
      </c>
      <c r="P84" s="85">
        <v>37</v>
      </c>
      <c r="Q84" s="85">
        <v>55</v>
      </c>
      <c r="R84" s="85">
        <v>8689</v>
      </c>
      <c r="S84" s="85">
        <v>333</v>
      </c>
      <c r="T84" s="85">
        <v>982</v>
      </c>
      <c r="U84" s="85">
        <v>1149</v>
      </c>
      <c r="V84" s="85">
        <v>772</v>
      </c>
      <c r="W84" s="85">
        <v>1918</v>
      </c>
      <c r="X84" s="85">
        <v>30838</v>
      </c>
      <c r="Y84" s="85">
        <v>15190</v>
      </c>
      <c r="Z84" s="85">
        <v>353</v>
      </c>
      <c r="AA84" s="85">
        <f>SUM(M84:Z84)</f>
        <v>62131</v>
      </c>
    </row>
    <row r="85" spans="1:27" ht="15" customHeight="1" x14ac:dyDescent="0.3">
      <c r="A85" s="83" t="s">
        <v>61</v>
      </c>
      <c r="B85" s="84">
        <v>0</v>
      </c>
      <c r="C85" s="84">
        <v>0</v>
      </c>
      <c r="D85" s="84">
        <v>0</v>
      </c>
      <c r="E85" s="84">
        <v>0</v>
      </c>
      <c r="F85" s="84">
        <v>0</v>
      </c>
      <c r="G85" s="84">
        <v>0</v>
      </c>
      <c r="H85" s="84">
        <v>0</v>
      </c>
      <c r="I85" s="84">
        <v>0</v>
      </c>
      <c r="J85" s="84">
        <v>0</v>
      </c>
      <c r="K85" s="84">
        <f t="shared" ref="K85:K95" si="14">SUM(B85:I85)</f>
        <v>0</v>
      </c>
      <c r="L85" s="83" t="s">
        <v>61</v>
      </c>
      <c r="M85" s="85">
        <v>123</v>
      </c>
      <c r="N85" s="85">
        <v>182</v>
      </c>
      <c r="O85" s="85">
        <v>1250</v>
      </c>
      <c r="P85" s="85">
        <v>44</v>
      </c>
      <c r="Q85" s="85">
        <v>25</v>
      </c>
      <c r="R85" s="85">
        <v>6738</v>
      </c>
      <c r="S85" s="85">
        <v>376</v>
      </c>
      <c r="T85" s="85">
        <v>818</v>
      </c>
      <c r="U85" s="85">
        <v>2626</v>
      </c>
      <c r="V85" s="85">
        <v>694</v>
      </c>
      <c r="W85" s="85">
        <v>1805</v>
      </c>
      <c r="X85" s="85">
        <v>26982</v>
      </c>
      <c r="Y85" s="85">
        <v>14793</v>
      </c>
      <c r="Z85" s="85">
        <v>346</v>
      </c>
      <c r="AA85" s="85">
        <f t="shared" ref="AA85:AA95" si="15">SUM(M85:Z85)</f>
        <v>56802</v>
      </c>
    </row>
    <row r="86" spans="1:27" ht="15" customHeight="1" x14ac:dyDescent="0.3">
      <c r="A86" s="83" t="s">
        <v>62</v>
      </c>
      <c r="B86" s="84">
        <v>0</v>
      </c>
      <c r="C86" s="84">
        <v>50</v>
      </c>
      <c r="D86" s="84">
        <v>0</v>
      </c>
      <c r="E86" s="84">
        <v>1315</v>
      </c>
      <c r="F86" s="84">
        <v>0</v>
      </c>
      <c r="G86" s="84">
        <v>9135</v>
      </c>
      <c r="H86" s="84">
        <v>1080</v>
      </c>
      <c r="I86" s="84">
        <v>0</v>
      </c>
      <c r="J86" s="84">
        <v>0</v>
      </c>
      <c r="K86" s="84">
        <f t="shared" si="14"/>
        <v>11580</v>
      </c>
      <c r="L86" s="83" t="s">
        <v>62</v>
      </c>
      <c r="M86" s="85">
        <v>193</v>
      </c>
      <c r="N86" s="85">
        <v>294</v>
      </c>
      <c r="O86" s="85">
        <v>1633</v>
      </c>
      <c r="P86" s="85">
        <v>43</v>
      </c>
      <c r="Q86" s="85">
        <v>55</v>
      </c>
      <c r="R86" s="85">
        <v>4134</v>
      </c>
      <c r="S86" s="85">
        <v>499</v>
      </c>
      <c r="T86" s="85">
        <v>1032</v>
      </c>
      <c r="U86" s="85">
        <v>4962</v>
      </c>
      <c r="V86" s="85">
        <v>1053</v>
      </c>
      <c r="W86" s="85">
        <v>2655</v>
      </c>
      <c r="X86" s="85">
        <v>32329</v>
      </c>
      <c r="Y86" s="85">
        <v>25323</v>
      </c>
      <c r="Z86" s="85">
        <v>367</v>
      </c>
      <c r="AA86" s="85">
        <f t="shared" si="15"/>
        <v>74572</v>
      </c>
    </row>
    <row r="87" spans="1:27" ht="15" customHeight="1" x14ac:dyDescent="0.3">
      <c r="A87" s="83" t="s">
        <v>63</v>
      </c>
      <c r="B87" s="84">
        <v>0</v>
      </c>
      <c r="C87" s="84">
        <v>14</v>
      </c>
      <c r="D87" s="84">
        <v>19615</v>
      </c>
      <c r="E87" s="84">
        <v>9548</v>
      </c>
      <c r="F87" s="84">
        <v>0</v>
      </c>
      <c r="G87" s="84">
        <v>79717</v>
      </c>
      <c r="H87" s="84">
        <v>21521</v>
      </c>
      <c r="I87" s="84">
        <v>0</v>
      </c>
      <c r="J87" s="84">
        <v>0</v>
      </c>
      <c r="K87" s="84">
        <f t="shared" si="14"/>
        <v>130415</v>
      </c>
      <c r="L87" s="83" t="s">
        <v>63</v>
      </c>
      <c r="M87" s="85">
        <v>257</v>
      </c>
      <c r="N87" s="85">
        <v>401</v>
      </c>
      <c r="O87" s="85">
        <v>2035</v>
      </c>
      <c r="P87" s="85">
        <v>43</v>
      </c>
      <c r="Q87" s="85">
        <v>102</v>
      </c>
      <c r="R87" s="85">
        <v>10477</v>
      </c>
      <c r="S87" s="85">
        <v>666</v>
      </c>
      <c r="T87" s="85">
        <v>1901</v>
      </c>
      <c r="U87" s="85">
        <v>14937</v>
      </c>
      <c r="V87" s="85">
        <v>2316</v>
      </c>
      <c r="W87" s="85">
        <v>4487</v>
      </c>
      <c r="X87" s="85">
        <v>34271</v>
      </c>
      <c r="Y87" s="85">
        <v>42232</v>
      </c>
      <c r="Z87" s="85">
        <v>466</v>
      </c>
      <c r="AA87" s="85">
        <f t="shared" si="15"/>
        <v>114591</v>
      </c>
    </row>
    <row r="88" spans="1:27" ht="15" customHeight="1" x14ac:dyDescent="0.3">
      <c r="A88" s="83" t="s">
        <v>64</v>
      </c>
      <c r="B88" s="84">
        <v>7503</v>
      </c>
      <c r="C88" s="84">
        <v>0</v>
      </c>
      <c r="D88" s="84">
        <v>161273</v>
      </c>
      <c r="E88" s="84">
        <v>37707</v>
      </c>
      <c r="F88" s="84">
        <v>0</v>
      </c>
      <c r="G88" s="84">
        <v>303401</v>
      </c>
      <c r="H88" s="84">
        <v>59669</v>
      </c>
      <c r="I88" s="84">
        <v>0</v>
      </c>
      <c r="J88" s="84">
        <v>75</v>
      </c>
      <c r="K88" s="84">
        <f t="shared" si="14"/>
        <v>569553</v>
      </c>
      <c r="L88" s="83" t="s">
        <v>64</v>
      </c>
      <c r="M88" s="85">
        <v>405</v>
      </c>
      <c r="N88" s="85">
        <v>438</v>
      </c>
      <c r="O88" s="85">
        <v>2323</v>
      </c>
      <c r="P88" s="85">
        <v>95</v>
      </c>
      <c r="Q88" s="85">
        <v>168</v>
      </c>
      <c r="R88" s="85">
        <v>11732</v>
      </c>
      <c r="S88" s="85">
        <v>663</v>
      </c>
      <c r="T88" s="85">
        <v>3092</v>
      </c>
      <c r="U88" s="85">
        <v>28918</v>
      </c>
      <c r="V88" s="85">
        <v>4078</v>
      </c>
      <c r="W88" s="85">
        <v>7420</v>
      </c>
      <c r="X88" s="85">
        <v>34447</v>
      </c>
      <c r="Y88" s="85">
        <v>64892</v>
      </c>
      <c r="Z88" s="85">
        <v>724</v>
      </c>
      <c r="AA88" s="85">
        <f t="shared" si="15"/>
        <v>159395</v>
      </c>
    </row>
    <row r="89" spans="1:27" ht="15" customHeight="1" x14ac:dyDescent="0.3">
      <c r="A89" s="83" t="s">
        <v>65</v>
      </c>
      <c r="B89" s="84">
        <v>18192</v>
      </c>
      <c r="C89" s="84">
        <v>0</v>
      </c>
      <c r="D89" s="84">
        <v>207710</v>
      </c>
      <c r="E89" s="84">
        <v>74215</v>
      </c>
      <c r="F89" s="84">
        <v>0</v>
      </c>
      <c r="G89" s="84">
        <v>403391</v>
      </c>
      <c r="H89" s="84">
        <v>89718</v>
      </c>
      <c r="I89" s="84">
        <v>0</v>
      </c>
      <c r="J89" s="84">
        <v>860</v>
      </c>
      <c r="K89" s="84">
        <f t="shared" si="14"/>
        <v>793226</v>
      </c>
      <c r="L89" s="83" t="s">
        <v>65</v>
      </c>
      <c r="M89" s="85">
        <v>799</v>
      </c>
      <c r="N89" s="85">
        <v>451</v>
      </c>
      <c r="O89" s="85">
        <v>3528</v>
      </c>
      <c r="P89" s="85">
        <v>165</v>
      </c>
      <c r="Q89" s="85">
        <v>327</v>
      </c>
      <c r="R89" s="85">
        <v>13283</v>
      </c>
      <c r="S89" s="85">
        <v>1662</v>
      </c>
      <c r="T89" s="85">
        <v>6484</v>
      </c>
      <c r="U89" s="85">
        <v>39993</v>
      </c>
      <c r="V89" s="85">
        <v>6430</v>
      </c>
      <c r="W89" s="85">
        <v>12588</v>
      </c>
      <c r="X89" s="85">
        <v>37097</v>
      </c>
      <c r="Y89" s="85">
        <v>74650</v>
      </c>
      <c r="Z89" s="85">
        <v>713</v>
      </c>
      <c r="AA89" s="85">
        <f t="shared" si="15"/>
        <v>198170</v>
      </c>
    </row>
    <row r="90" spans="1:27" ht="15" customHeight="1" x14ac:dyDescent="0.3">
      <c r="A90" s="83" t="s">
        <v>66</v>
      </c>
      <c r="B90" s="84">
        <v>23413</v>
      </c>
      <c r="C90" s="84">
        <v>0</v>
      </c>
      <c r="D90" s="84">
        <v>247191</v>
      </c>
      <c r="E90" s="84">
        <v>111960</v>
      </c>
      <c r="F90" s="84">
        <v>0</v>
      </c>
      <c r="G90" s="84">
        <v>484396</v>
      </c>
      <c r="H90" s="84">
        <v>112259</v>
      </c>
      <c r="I90" s="84">
        <v>0</v>
      </c>
      <c r="J90" s="84">
        <v>799</v>
      </c>
      <c r="K90" s="84">
        <f t="shared" si="14"/>
        <v>979219</v>
      </c>
      <c r="L90" s="83" t="s">
        <v>66</v>
      </c>
      <c r="M90" s="85">
        <v>1627</v>
      </c>
      <c r="N90" s="85">
        <v>705</v>
      </c>
      <c r="O90" s="85">
        <v>5375</v>
      </c>
      <c r="P90" s="85">
        <v>296</v>
      </c>
      <c r="Q90" s="85">
        <v>610</v>
      </c>
      <c r="R90" s="85">
        <v>17612</v>
      </c>
      <c r="S90" s="85">
        <v>2223</v>
      </c>
      <c r="T90" s="85">
        <v>6978</v>
      </c>
      <c r="U90" s="85">
        <v>48353</v>
      </c>
      <c r="V90" s="85">
        <v>7856</v>
      </c>
      <c r="W90" s="85">
        <v>19495</v>
      </c>
      <c r="X90" s="85">
        <v>46051</v>
      </c>
      <c r="Y90" s="85">
        <v>76422</v>
      </c>
      <c r="Z90" s="85">
        <v>1154</v>
      </c>
      <c r="AA90" s="85">
        <f t="shared" si="15"/>
        <v>234757</v>
      </c>
    </row>
    <row r="91" spans="1:27" ht="15" customHeight="1" x14ac:dyDescent="0.3">
      <c r="A91" s="83" t="s">
        <v>67</v>
      </c>
      <c r="B91" s="84">
        <v>24349</v>
      </c>
      <c r="C91" s="84">
        <v>0</v>
      </c>
      <c r="D91" s="84">
        <v>239912</v>
      </c>
      <c r="E91" s="84">
        <v>111925</v>
      </c>
      <c r="F91" s="84">
        <v>0</v>
      </c>
      <c r="G91" s="84">
        <v>464983</v>
      </c>
      <c r="H91" s="84">
        <v>105763</v>
      </c>
      <c r="I91" s="84">
        <v>0</v>
      </c>
      <c r="J91" s="84">
        <v>839</v>
      </c>
      <c r="K91" s="84">
        <f t="shared" si="14"/>
        <v>946932</v>
      </c>
      <c r="L91" s="83" t="s">
        <v>67</v>
      </c>
      <c r="M91" s="85">
        <v>1560</v>
      </c>
      <c r="N91" s="85">
        <v>859</v>
      </c>
      <c r="O91" s="85">
        <v>6063</v>
      </c>
      <c r="P91" s="85">
        <v>273</v>
      </c>
      <c r="Q91" s="85">
        <v>619</v>
      </c>
      <c r="R91" s="85">
        <v>17592</v>
      </c>
      <c r="S91" s="85">
        <v>2100</v>
      </c>
      <c r="T91" s="85">
        <v>7065</v>
      </c>
      <c r="U91" s="85">
        <v>44679</v>
      </c>
      <c r="V91" s="85">
        <v>7920</v>
      </c>
      <c r="W91" s="85">
        <v>19831</v>
      </c>
      <c r="X91" s="85">
        <v>44849</v>
      </c>
      <c r="Y91" s="85">
        <v>73951</v>
      </c>
      <c r="Z91" s="85">
        <v>1270</v>
      </c>
      <c r="AA91" s="85">
        <f t="shared" si="15"/>
        <v>228631</v>
      </c>
    </row>
    <row r="92" spans="1:27" ht="15" customHeight="1" x14ac:dyDescent="0.3">
      <c r="A92" s="83" t="s">
        <v>68</v>
      </c>
      <c r="B92" s="84">
        <v>16399</v>
      </c>
      <c r="C92" s="84">
        <v>0</v>
      </c>
      <c r="D92" s="84">
        <v>200561</v>
      </c>
      <c r="E92" s="84">
        <v>65876</v>
      </c>
      <c r="F92" s="84">
        <v>0</v>
      </c>
      <c r="G92" s="84">
        <v>402069</v>
      </c>
      <c r="H92" s="84">
        <v>81306</v>
      </c>
      <c r="I92" s="84">
        <v>0</v>
      </c>
      <c r="J92" s="84">
        <v>757</v>
      </c>
      <c r="K92" s="84">
        <f t="shared" si="14"/>
        <v>766211</v>
      </c>
      <c r="L92" s="83" t="s">
        <v>68</v>
      </c>
      <c r="M92" s="85">
        <v>834</v>
      </c>
      <c r="N92" s="85">
        <v>430</v>
      </c>
      <c r="O92" s="85">
        <v>3278</v>
      </c>
      <c r="P92" s="85">
        <v>164</v>
      </c>
      <c r="Q92" s="85">
        <v>339</v>
      </c>
      <c r="R92" s="85">
        <v>12697</v>
      </c>
      <c r="S92" s="85">
        <v>1391</v>
      </c>
      <c r="T92" s="85">
        <v>5276</v>
      </c>
      <c r="U92" s="85">
        <v>37719</v>
      </c>
      <c r="V92" s="85">
        <v>5950</v>
      </c>
      <c r="W92" s="85">
        <v>12851</v>
      </c>
      <c r="X92" s="85">
        <v>39658</v>
      </c>
      <c r="Y92" s="85">
        <v>77608</v>
      </c>
      <c r="Z92" s="85">
        <v>791</v>
      </c>
      <c r="AA92" s="85">
        <f t="shared" si="15"/>
        <v>198986</v>
      </c>
    </row>
    <row r="93" spans="1:27" ht="15" customHeight="1" x14ac:dyDescent="0.3">
      <c r="A93" s="83" t="s">
        <v>69</v>
      </c>
      <c r="B93" s="84">
        <v>1485</v>
      </c>
      <c r="C93" s="84">
        <v>0</v>
      </c>
      <c r="D93" s="84">
        <v>100723</v>
      </c>
      <c r="E93" s="84">
        <v>16884</v>
      </c>
      <c r="F93" s="84">
        <v>0</v>
      </c>
      <c r="G93" s="84">
        <v>189634</v>
      </c>
      <c r="H93" s="84">
        <v>34888</v>
      </c>
      <c r="I93" s="84">
        <v>0</v>
      </c>
      <c r="J93" s="84">
        <v>0</v>
      </c>
      <c r="K93" s="84">
        <f t="shared" si="14"/>
        <v>343614</v>
      </c>
      <c r="L93" s="83" t="s">
        <v>69</v>
      </c>
      <c r="M93" s="85">
        <v>468</v>
      </c>
      <c r="N93" s="85">
        <v>361</v>
      </c>
      <c r="O93" s="85">
        <v>1804</v>
      </c>
      <c r="P93" s="85">
        <v>70</v>
      </c>
      <c r="Q93" s="85">
        <v>103</v>
      </c>
      <c r="R93" s="85">
        <v>10053</v>
      </c>
      <c r="S93" s="85">
        <v>545</v>
      </c>
      <c r="T93" s="85">
        <v>2044</v>
      </c>
      <c r="U93" s="85">
        <v>15398</v>
      </c>
      <c r="V93" s="85">
        <v>2696</v>
      </c>
      <c r="W93" s="85">
        <v>5425</v>
      </c>
      <c r="X93" s="85">
        <v>31839</v>
      </c>
      <c r="Y93" s="85">
        <v>55125</v>
      </c>
      <c r="Z93" s="85">
        <v>444</v>
      </c>
      <c r="AA93" s="85">
        <f t="shared" si="15"/>
        <v>126375</v>
      </c>
    </row>
    <row r="94" spans="1:27" ht="15" customHeight="1" x14ac:dyDescent="0.3">
      <c r="A94" s="83" t="s">
        <v>70</v>
      </c>
      <c r="B94" s="84">
        <v>0</v>
      </c>
      <c r="C94" s="84">
        <v>0</v>
      </c>
      <c r="D94" s="84">
        <v>81</v>
      </c>
      <c r="E94" s="84">
        <v>67</v>
      </c>
      <c r="F94" s="84">
        <v>0</v>
      </c>
      <c r="G94" s="84">
        <v>905</v>
      </c>
      <c r="H94" s="84">
        <v>703</v>
      </c>
      <c r="I94" s="84">
        <v>0</v>
      </c>
      <c r="J94" s="84">
        <v>0</v>
      </c>
      <c r="K94" s="84">
        <f t="shared" si="14"/>
        <v>1756</v>
      </c>
      <c r="L94" s="83" t="s">
        <v>70</v>
      </c>
      <c r="M94" s="85">
        <v>155</v>
      </c>
      <c r="N94" s="85">
        <v>147</v>
      </c>
      <c r="O94" s="85">
        <v>1266</v>
      </c>
      <c r="P94" s="85">
        <v>39</v>
      </c>
      <c r="Q94" s="85">
        <v>64</v>
      </c>
      <c r="R94" s="85">
        <v>8910</v>
      </c>
      <c r="S94" s="85">
        <v>337</v>
      </c>
      <c r="T94" s="85">
        <v>1030</v>
      </c>
      <c r="U94" s="85">
        <v>4735</v>
      </c>
      <c r="V94" s="85">
        <v>1136</v>
      </c>
      <c r="W94" s="85">
        <v>2429</v>
      </c>
      <c r="X94" s="85">
        <v>25862</v>
      </c>
      <c r="Y94" s="85">
        <v>25036</v>
      </c>
      <c r="Z94" s="85">
        <v>283</v>
      </c>
      <c r="AA94" s="85">
        <f t="shared" si="15"/>
        <v>71429</v>
      </c>
    </row>
    <row r="95" spans="1:27" ht="15" customHeight="1" x14ac:dyDescent="0.3">
      <c r="A95" s="83" t="s">
        <v>71</v>
      </c>
      <c r="B95" s="84">
        <v>0</v>
      </c>
      <c r="C95" s="84">
        <v>0</v>
      </c>
      <c r="D95" s="84">
        <v>0</v>
      </c>
      <c r="E95" s="84">
        <v>0</v>
      </c>
      <c r="F95" s="84">
        <v>0</v>
      </c>
      <c r="G95" s="84">
        <v>4</v>
      </c>
      <c r="H95" s="84">
        <v>306</v>
      </c>
      <c r="I95" s="84">
        <v>0</v>
      </c>
      <c r="J95" s="84">
        <v>0</v>
      </c>
      <c r="K95" s="84">
        <f t="shared" si="14"/>
        <v>310</v>
      </c>
      <c r="L95" s="83" t="s">
        <v>71</v>
      </c>
      <c r="M95" s="85">
        <v>189</v>
      </c>
      <c r="N95" s="85">
        <v>132</v>
      </c>
      <c r="O95" s="85">
        <v>1128</v>
      </c>
      <c r="P95" s="85">
        <v>45</v>
      </c>
      <c r="Q95" s="85">
        <v>41</v>
      </c>
      <c r="R95" s="85">
        <v>8847</v>
      </c>
      <c r="S95" s="85">
        <v>294</v>
      </c>
      <c r="T95" s="85">
        <v>845</v>
      </c>
      <c r="U95" s="85">
        <v>3207</v>
      </c>
      <c r="V95" s="85">
        <v>961</v>
      </c>
      <c r="W95" s="85">
        <v>1830</v>
      </c>
      <c r="X95" s="85">
        <v>27006</v>
      </c>
      <c r="Y95" s="85">
        <v>17960</v>
      </c>
      <c r="Z95" s="85">
        <v>209</v>
      </c>
      <c r="AA95" s="85">
        <f t="shared" si="15"/>
        <v>62694</v>
      </c>
    </row>
    <row r="96" spans="1:27" ht="15" customHeight="1" x14ac:dyDescent="0.3">
      <c r="A96" s="103">
        <v>2017</v>
      </c>
      <c r="B96" s="102">
        <f>SUM(B97:B108)</f>
        <v>81812</v>
      </c>
      <c r="C96" s="102">
        <v>0</v>
      </c>
      <c r="D96" s="102">
        <f t="shared" ref="D96:K96" si="16">SUM(D97:D108)</f>
        <v>1026966</v>
      </c>
      <c r="E96" s="102">
        <f t="shared" si="16"/>
        <v>346057</v>
      </c>
      <c r="F96" s="102">
        <f t="shared" si="16"/>
        <v>0</v>
      </c>
      <c r="G96" s="102">
        <f t="shared" si="16"/>
        <v>2178973</v>
      </c>
      <c r="H96" s="102">
        <f t="shared" si="16"/>
        <v>431183</v>
      </c>
      <c r="I96" s="102">
        <f t="shared" si="16"/>
        <v>876</v>
      </c>
      <c r="J96" s="102">
        <v>0</v>
      </c>
      <c r="K96" s="102">
        <f t="shared" si="16"/>
        <v>4065867</v>
      </c>
      <c r="L96" s="103">
        <v>2017</v>
      </c>
      <c r="M96" s="102">
        <f>SUM(M97:M108)</f>
        <v>5704</v>
      </c>
      <c r="N96" s="102">
        <f t="shared" ref="N96:AA96" si="17">SUM(N97:N108)</f>
        <v>5770</v>
      </c>
      <c r="O96" s="102">
        <f t="shared" si="17"/>
        <v>29816</v>
      </c>
      <c r="P96" s="102">
        <f t="shared" si="17"/>
        <v>1390</v>
      </c>
      <c r="Q96" s="102">
        <f t="shared" si="17"/>
        <v>2748</v>
      </c>
      <c r="R96" s="102">
        <f t="shared" si="17"/>
        <v>111408</v>
      </c>
      <c r="S96" s="102">
        <f t="shared" si="17"/>
        <v>13088</v>
      </c>
      <c r="T96" s="102">
        <f t="shared" si="17"/>
        <v>26346</v>
      </c>
      <c r="U96" s="102">
        <f t="shared" si="17"/>
        <v>231250</v>
      </c>
      <c r="V96" s="102">
        <f t="shared" si="17"/>
        <v>26671</v>
      </c>
      <c r="W96" s="102">
        <f t="shared" si="17"/>
        <v>74167</v>
      </c>
      <c r="X96" s="102">
        <f t="shared" si="17"/>
        <v>429483</v>
      </c>
      <c r="Y96" s="102">
        <f t="shared" si="17"/>
        <v>488101</v>
      </c>
      <c r="Z96" s="102">
        <f t="shared" si="17"/>
        <v>8886</v>
      </c>
      <c r="AA96" s="102">
        <f t="shared" si="17"/>
        <v>1454828</v>
      </c>
    </row>
    <row r="97" spans="1:27" s="30" customFormat="1" ht="15" customHeight="1" x14ac:dyDescent="0.3">
      <c r="A97" s="83" t="s">
        <v>60</v>
      </c>
      <c r="B97" s="84">
        <v>0</v>
      </c>
      <c r="C97" s="84">
        <v>0</v>
      </c>
      <c r="D97" s="84">
        <v>0</v>
      </c>
      <c r="E97" s="84">
        <v>0</v>
      </c>
      <c r="F97" s="84">
        <v>0</v>
      </c>
      <c r="G97" s="84">
        <v>2</v>
      </c>
      <c r="H97" s="84">
        <v>0</v>
      </c>
      <c r="I97" s="84">
        <v>0</v>
      </c>
      <c r="J97" s="84">
        <v>0</v>
      </c>
      <c r="K97" s="84">
        <f>SUM(B97:I97)</f>
        <v>2</v>
      </c>
      <c r="L97" s="83" t="s">
        <v>60</v>
      </c>
      <c r="M97" s="85">
        <v>87</v>
      </c>
      <c r="N97" s="85">
        <v>271</v>
      </c>
      <c r="O97" s="85">
        <v>1489</v>
      </c>
      <c r="P97" s="85">
        <v>137</v>
      </c>
      <c r="Q97" s="85">
        <v>95</v>
      </c>
      <c r="R97" s="85">
        <v>5283</v>
      </c>
      <c r="S97" s="85">
        <v>438</v>
      </c>
      <c r="T97" s="85">
        <v>745</v>
      </c>
      <c r="U97" s="85">
        <v>4815</v>
      </c>
      <c r="V97" s="85">
        <v>198</v>
      </c>
      <c r="W97" s="85">
        <v>1160</v>
      </c>
      <c r="X97" s="85">
        <v>29140</v>
      </c>
      <c r="Y97" s="85">
        <v>14182</v>
      </c>
      <c r="Z97" s="85">
        <v>370</v>
      </c>
      <c r="AA97" s="85">
        <f>SUM(M97:Z97)</f>
        <v>58410</v>
      </c>
    </row>
    <row r="98" spans="1:27" s="30" customFormat="1" ht="15" customHeight="1" x14ac:dyDescent="0.3">
      <c r="A98" s="83" t="s">
        <v>61</v>
      </c>
      <c r="B98" s="84">
        <v>0</v>
      </c>
      <c r="C98" s="84">
        <v>0</v>
      </c>
      <c r="D98" s="84">
        <v>0</v>
      </c>
      <c r="E98" s="84">
        <v>0</v>
      </c>
      <c r="F98" s="84">
        <v>0</v>
      </c>
      <c r="G98" s="84">
        <v>56</v>
      </c>
      <c r="H98" s="84">
        <v>0</v>
      </c>
      <c r="I98" s="84">
        <v>0</v>
      </c>
      <c r="J98" s="84">
        <v>0</v>
      </c>
      <c r="K98" s="84">
        <f t="shared" ref="K98:K108" si="18">SUM(B98:I98)</f>
        <v>56</v>
      </c>
      <c r="L98" s="83" t="s">
        <v>61</v>
      </c>
      <c r="M98" s="85">
        <v>101</v>
      </c>
      <c r="N98" s="85">
        <v>259</v>
      </c>
      <c r="O98" s="85">
        <v>1098</v>
      </c>
      <c r="P98" s="85">
        <v>44</v>
      </c>
      <c r="Q98" s="85">
        <v>57</v>
      </c>
      <c r="R98" s="85">
        <v>4991</v>
      </c>
      <c r="S98" s="85">
        <v>342</v>
      </c>
      <c r="T98" s="85">
        <v>864</v>
      </c>
      <c r="U98" s="85">
        <v>6123</v>
      </c>
      <c r="V98" s="85">
        <v>290</v>
      </c>
      <c r="W98" s="85">
        <v>1522</v>
      </c>
      <c r="X98" s="85">
        <v>26134</v>
      </c>
      <c r="Y98" s="85">
        <v>14714</v>
      </c>
      <c r="Z98" s="85">
        <v>316</v>
      </c>
      <c r="AA98" s="85">
        <f t="shared" ref="AA98:AA108" si="19">SUM(M98:Z98)</f>
        <v>56855</v>
      </c>
    </row>
    <row r="99" spans="1:27" s="30" customFormat="1" ht="15" customHeight="1" x14ac:dyDescent="0.3">
      <c r="A99" s="83" t="s">
        <v>62</v>
      </c>
      <c r="B99" s="84">
        <v>0</v>
      </c>
      <c r="C99" s="84">
        <v>0</v>
      </c>
      <c r="D99" s="84">
        <v>0</v>
      </c>
      <c r="E99" s="84">
        <v>0</v>
      </c>
      <c r="F99" s="84">
        <v>0</v>
      </c>
      <c r="G99" s="84">
        <v>1476</v>
      </c>
      <c r="H99" s="84">
        <v>517</v>
      </c>
      <c r="I99" s="84">
        <v>0</v>
      </c>
      <c r="J99" s="84">
        <v>0</v>
      </c>
      <c r="K99" s="84">
        <f t="shared" si="18"/>
        <v>1993</v>
      </c>
      <c r="L99" s="83" t="s">
        <v>62</v>
      </c>
      <c r="M99" s="85">
        <v>133</v>
      </c>
      <c r="N99" s="85">
        <v>292</v>
      </c>
      <c r="O99" s="85">
        <v>1502</v>
      </c>
      <c r="P99" s="85">
        <v>76</v>
      </c>
      <c r="Q99" s="85">
        <v>71</v>
      </c>
      <c r="R99" s="85">
        <v>6476</v>
      </c>
      <c r="S99" s="85">
        <v>535</v>
      </c>
      <c r="T99" s="85">
        <v>896</v>
      </c>
      <c r="U99" s="85">
        <v>8582</v>
      </c>
      <c r="V99" s="85">
        <v>312</v>
      </c>
      <c r="W99" s="85">
        <v>1966</v>
      </c>
      <c r="X99" s="85">
        <v>30926</v>
      </c>
      <c r="Y99" s="85">
        <v>21536</v>
      </c>
      <c r="Z99" s="85">
        <v>559</v>
      </c>
      <c r="AA99" s="85">
        <f t="shared" si="19"/>
        <v>73862</v>
      </c>
    </row>
    <row r="100" spans="1:27" s="30" customFormat="1" ht="15" customHeight="1" x14ac:dyDescent="0.3">
      <c r="A100" s="83" t="s">
        <v>63</v>
      </c>
      <c r="B100" s="84">
        <v>0</v>
      </c>
      <c r="C100" s="84">
        <v>0</v>
      </c>
      <c r="D100" s="84">
        <v>18889</v>
      </c>
      <c r="E100" s="84">
        <v>6440</v>
      </c>
      <c r="F100" s="84">
        <v>0</v>
      </c>
      <c r="G100" s="84">
        <v>84078</v>
      </c>
      <c r="H100" s="84">
        <v>13513</v>
      </c>
      <c r="I100" s="84">
        <v>0</v>
      </c>
      <c r="J100" s="84">
        <v>0</v>
      </c>
      <c r="K100" s="84">
        <f t="shared" si="18"/>
        <v>122920</v>
      </c>
      <c r="L100" s="83" t="s">
        <v>63</v>
      </c>
      <c r="M100" s="85">
        <v>253</v>
      </c>
      <c r="N100" s="85">
        <v>437</v>
      </c>
      <c r="O100" s="85">
        <v>2201</v>
      </c>
      <c r="P100" s="85">
        <v>123</v>
      </c>
      <c r="Q100" s="85">
        <v>157</v>
      </c>
      <c r="R100" s="85">
        <v>8725</v>
      </c>
      <c r="S100" s="85">
        <v>867</v>
      </c>
      <c r="T100" s="85">
        <v>1378</v>
      </c>
      <c r="U100" s="85">
        <v>11932</v>
      </c>
      <c r="V100" s="85">
        <v>1495</v>
      </c>
      <c r="W100" s="85">
        <v>3810</v>
      </c>
      <c r="X100" s="85">
        <v>37258</v>
      </c>
      <c r="Y100" s="85">
        <v>37062</v>
      </c>
      <c r="Z100" s="85">
        <v>701</v>
      </c>
      <c r="AA100" s="85">
        <f t="shared" si="19"/>
        <v>106399</v>
      </c>
    </row>
    <row r="101" spans="1:27" s="30" customFormat="1" ht="15" customHeight="1" x14ac:dyDescent="0.3">
      <c r="A101" s="83" t="s">
        <v>64</v>
      </c>
      <c r="B101" s="84">
        <v>5581</v>
      </c>
      <c r="C101" s="84">
        <v>0</v>
      </c>
      <c r="D101" s="84">
        <v>119567</v>
      </c>
      <c r="E101" s="84">
        <v>25558</v>
      </c>
      <c r="F101" s="84">
        <v>0</v>
      </c>
      <c r="G101" s="84">
        <v>245501</v>
      </c>
      <c r="H101" s="84">
        <v>45481</v>
      </c>
      <c r="I101" s="84">
        <v>74</v>
      </c>
      <c r="J101" s="84">
        <v>0</v>
      </c>
      <c r="K101" s="84">
        <f t="shared" si="18"/>
        <v>441762</v>
      </c>
      <c r="L101" s="83" t="s">
        <v>64</v>
      </c>
      <c r="M101" s="85">
        <v>342</v>
      </c>
      <c r="N101" s="85">
        <v>563</v>
      </c>
      <c r="O101" s="85">
        <v>2157</v>
      </c>
      <c r="P101" s="85">
        <v>67</v>
      </c>
      <c r="Q101" s="85">
        <v>176</v>
      </c>
      <c r="R101" s="85">
        <v>9025</v>
      </c>
      <c r="S101" s="85">
        <v>907</v>
      </c>
      <c r="T101" s="85">
        <v>2806</v>
      </c>
      <c r="U101" s="85">
        <v>24253</v>
      </c>
      <c r="V101" s="85">
        <v>2959</v>
      </c>
      <c r="W101" s="85">
        <v>5679</v>
      </c>
      <c r="X101" s="85">
        <v>37174</v>
      </c>
      <c r="Y101" s="85">
        <v>55431</v>
      </c>
      <c r="Z101" s="85">
        <v>675</v>
      </c>
      <c r="AA101" s="85">
        <f t="shared" si="19"/>
        <v>142214</v>
      </c>
    </row>
    <row r="102" spans="1:27" s="30" customFormat="1" ht="15" customHeight="1" x14ac:dyDescent="0.3">
      <c r="A102" s="83" t="s">
        <v>65</v>
      </c>
      <c r="B102" s="84">
        <v>17518</v>
      </c>
      <c r="C102" s="84">
        <v>0</v>
      </c>
      <c r="D102" s="84">
        <v>178723</v>
      </c>
      <c r="E102" s="84">
        <v>58644</v>
      </c>
      <c r="F102" s="84">
        <v>0</v>
      </c>
      <c r="G102" s="84">
        <v>369133</v>
      </c>
      <c r="H102" s="84">
        <v>73959</v>
      </c>
      <c r="I102" s="84">
        <v>357</v>
      </c>
      <c r="J102" s="84">
        <v>0</v>
      </c>
      <c r="K102" s="84">
        <f t="shared" si="18"/>
        <v>698334</v>
      </c>
      <c r="L102" s="83" t="s">
        <v>65</v>
      </c>
      <c r="M102" s="85">
        <v>805</v>
      </c>
      <c r="N102" s="85">
        <v>473</v>
      </c>
      <c r="O102" s="85">
        <v>3215</v>
      </c>
      <c r="P102" s="85">
        <v>112</v>
      </c>
      <c r="Q102" s="85">
        <v>383</v>
      </c>
      <c r="R102" s="85">
        <v>11860</v>
      </c>
      <c r="S102" s="85">
        <v>1730</v>
      </c>
      <c r="T102" s="85">
        <v>4101</v>
      </c>
      <c r="U102" s="85">
        <v>36392</v>
      </c>
      <c r="V102" s="85">
        <v>4280</v>
      </c>
      <c r="W102" s="85">
        <v>9903</v>
      </c>
      <c r="X102" s="85">
        <v>40830</v>
      </c>
      <c r="Y102" s="85">
        <v>65683</v>
      </c>
      <c r="Z102" s="85">
        <v>1064</v>
      </c>
      <c r="AA102" s="85">
        <f t="shared" si="19"/>
        <v>180831</v>
      </c>
    </row>
    <row r="103" spans="1:27" s="30" customFormat="1" ht="15" customHeight="1" x14ac:dyDescent="0.3">
      <c r="A103" s="83" t="s">
        <v>66</v>
      </c>
      <c r="B103" s="84">
        <v>19877</v>
      </c>
      <c r="C103" s="84">
        <v>0</v>
      </c>
      <c r="D103" s="84">
        <v>221259</v>
      </c>
      <c r="E103" s="84">
        <v>93689</v>
      </c>
      <c r="F103" s="84">
        <v>0</v>
      </c>
      <c r="G103" s="84">
        <v>461634</v>
      </c>
      <c r="H103" s="84">
        <v>101451</v>
      </c>
      <c r="I103" s="84">
        <v>445</v>
      </c>
      <c r="J103" s="84">
        <v>0</v>
      </c>
      <c r="K103" s="84">
        <f t="shared" si="18"/>
        <v>898355</v>
      </c>
      <c r="L103" s="83" t="s">
        <v>66</v>
      </c>
      <c r="M103" s="85">
        <v>1388</v>
      </c>
      <c r="N103" s="85">
        <v>832</v>
      </c>
      <c r="O103" s="85">
        <v>5460</v>
      </c>
      <c r="P103" s="85">
        <v>275</v>
      </c>
      <c r="Q103" s="85">
        <v>585</v>
      </c>
      <c r="R103" s="85">
        <v>15437</v>
      </c>
      <c r="S103" s="85">
        <v>2750</v>
      </c>
      <c r="T103" s="85">
        <v>4756</v>
      </c>
      <c r="U103" s="85">
        <v>45410</v>
      </c>
      <c r="V103" s="85">
        <v>4687</v>
      </c>
      <c r="W103" s="85">
        <v>15603</v>
      </c>
      <c r="X103" s="85">
        <v>46794</v>
      </c>
      <c r="Y103" s="85">
        <v>66968</v>
      </c>
      <c r="Z103" s="85">
        <v>1253</v>
      </c>
      <c r="AA103" s="85">
        <f t="shared" si="19"/>
        <v>212198</v>
      </c>
    </row>
    <row r="104" spans="1:27" s="30" customFormat="1" ht="15" customHeight="1" x14ac:dyDescent="0.3">
      <c r="A104" s="83" t="s">
        <v>67</v>
      </c>
      <c r="B104" s="84">
        <v>20794</v>
      </c>
      <c r="C104" s="84">
        <v>0</v>
      </c>
      <c r="D104" s="84">
        <v>217179</v>
      </c>
      <c r="E104" s="84">
        <v>97311</v>
      </c>
      <c r="F104" s="84">
        <v>0</v>
      </c>
      <c r="G104" s="84">
        <v>450780</v>
      </c>
      <c r="H104" s="84">
        <v>98246</v>
      </c>
      <c r="I104" s="84">
        <v>0</v>
      </c>
      <c r="J104" s="84">
        <v>0</v>
      </c>
      <c r="K104" s="84">
        <f t="shared" si="18"/>
        <v>884310</v>
      </c>
      <c r="L104" s="83" t="s">
        <v>67</v>
      </c>
      <c r="M104" s="85">
        <v>1087</v>
      </c>
      <c r="N104" s="85">
        <v>879</v>
      </c>
      <c r="O104" s="85">
        <v>5116</v>
      </c>
      <c r="P104" s="85">
        <v>277</v>
      </c>
      <c r="Q104" s="85">
        <v>592</v>
      </c>
      <c r="R104" s="85">
        <v>14969</v>
      </c>
      <c r="S104" s="85">
        <v>2504</v>
      </c>
      <c r="T104" s="85">
        <v>3758</v>
      </c>
      <c r="U104" s="85">
        <v>42558</v>
      </c>
      <c r="V104" s="85">
        <v>4428</v>
      </c>
      <c r="W104" s="85">
        <v>15828</v>
      </c>
      <c r="X104" s="85">
        <v>46243</v>
      </c>
      <c r="Y104" s="85">
        <v>63067</v>
      </c>
      <c r="Z104" s="85">
        <v>1430</v>
      </c>
      <c r="AA104" s="85">
        <f t="shared" si="19"/>
        <v>202736</v>
      </c>
    </row>
    <row r="105" spans="1:27" s="30" customFormat="1" ht="15" customHeight="1" x14ac:dyDescent="0.3">
      <c r="A105" s="83" t="s">
        <v>68</v>
      </c>
      <c r="B105" s="84">
        <v>15969</v>
      </c>
      <c r="C105" s="84">
        <v>0</v>
      </c>
      <c r="D105" s="84">
        <v>179663</v>
      </c>
      <c r="E105" s="84">
        <v>52702</v>
      </c>
      <c r="F105" s="84">
        <v>0</v>
      </c>
      <c r="G105" s="84">
        <v>367991</v>
      </c>
      <c r="H105" s="84">
        <v>70553</v>
      </c>
      <c r="I105" s="84">
        <v>0</v>
      </c>
      <c r="J105" s="84">
        <v>0</v>
      </c>
      <c r="K105" s="84">
        <f t="shared" si="18"/>
        <v>686878</v>
      </c>
      <c r="L105" s="83" t="s">
        <v>68</v>
      </c>
      <c r="M105" s="85">
        <v>813</v>
      </c>
      <c r="N105" s="85">
        <v>812</v>
      </c>
      <c r="O105" s="85">
        <v>3226</v>
      </c>
      <c r="P105" s="85">
        <v>154</v>
      </c>
      <c r="Q105" s="85">
        <v>376</v>
      </c>
      <c r="R105" s="85">
        <v>9820</v>
      </c>
      <c r="S105" s="85">
        <v>1599</v>
      </c>
      <c r="T105" s="85">
        <v>4047</v>
      </c>
      <c r="U105" s="85">
        <v>33130</v>
      </c>
      <c r="V105" s="85">
        <v>4125</v>
      </c>
      <c r="W105" s="85">
        <v>10583</v>
      </c>
      <c r="X105" s="85">
        <v>42294</v>
      </c>
      <c r="Y105" s="85">
        <v>64271</v>
      </c>
      <c r="Z105" s="85">
        <v>1102</v>
      </c>
      <c r="AA105" s="85">
        <f t="shared" si="19"/>
        <v>176352</v>
      </c>
    </row>
    <row r="106" spans="1:27" s="30" customFormat="1" ht="15" customHeight="1" x14ac:dyDescent="0.3">
      <c r="A106" s="83" t="s">
        <v>69</v>
      </c>
      <c r="B106" s="84">
        <v>2073</v>
      </c>
      <c r="C106" s="84">
        <v>0</v>
      </c>
      <c r="D106" s="84">
        <v>91605</v>
      </c>
      <c r="E106" s="84">
        <v>11713</v>
      </c>
      <c r="F106" s="84">
        <v>0</v>
      </c>
      <c r="G106" s="84">
        <v>197564</v>
      </c>
      <c r="H106" s="84">
        <v>26897</v>
      </c>
      <c r="I106" s="84">
        <v>0</v>
      </c>
      <c r="J106" s="84">
        <v>0</v>
      </c>
      <c r="K106" s="84">
        <f t="shared" si="18"/>
        <v>329852</v>
      </c>
      <c r="L106" s="83" t="s">
        <v>69</v>
      </c>
      <c r="M106" s="85">
        <v>386</v>
      </c>
      <c r="N106" s="85">
        <v>460</v>
      </c>
      <c r="O106" s="85">
        <v>1660</v>
      </c>
      <c r="P106" s="85">
        <v>41</v>
      </c>
      <c r="Q106" s="85">
        <v>163</v>
      </c>
      <c r="R106" s="85">
        <v>8335</v>
      </c>
      <c r="S106" s="85">
        <v>720</v>
      </c>
      <c r="T106" s="85">
        <v>1356</v>
      </c>
      <c r="U106" s="85">
        <v>14997</v>
      </c>
      <c r="V106" s="85">
        <v>1995</v>
      </c>
      <c r="W106" s="85">
        <v>4523</v>
      </c>
      <c r="X106" s="85">
        <v>35575</v>
      </c>
      <c r="Y106" s="85">
        <v>49879</v>
      </c>
      <c r="Z106" s="85">
        <v>619</v>
      </c>
      <c r="AA106" s="85">
        <f t="shared" si="19"/>
        <v>120709</v>
      </c>
    </row>
    <row r="107" spans="1:27" s="30" customFormat="1" ht="15" customHeight="1" x14ac:dyDescent="0.3">
      <c r="A107" s="83" t="s">
        <v>70</v>
      </c>
      <c r="B107" s="84">
        <v>0</v>
      </c>
      <c r="C107" s="84">
        <v>0</v>
      </c>
      <c r="D107" s="84">
        <v>78</v>
      </c>
      <c r="E107" s="84">
        <v>0</v>
      </c>
      <c r="F107" s="84">
        <v>0</v>
      </c>
      <c r="G107" s="84">
        <v>606</v>
      </c>
      <c r="H107" s="84">
        <v>566</v>
      </c>
      <c r="I107" s="84">
        <v>0</v>
      </c>
      <c r="J107" s="84">
        <v>0</v>
      </c>
      <c r="K107" s="84">
        <f t="shared" si="18"/>
        <v>1250</v>
      </c>
      <c r="L107" s="83" t="s">
        <v>70</v>
      </c>
      <c r="M107" s="85">
        <v>160</v>
      </c>
      <c r="N107" s="85">
        <v>305</v>
      </c>
      <c r="O107" s="85">
        <v>1411</v>
      </c>
      <c r="P107" s="85">
        <v>49</v>
      </c>
      <c r="Q107" s="85">
        <v>52</v>
      </c>
      <c r="R107" s="85">
        <v>8024</v>
      </c>
      <c r="S107" s="85">
        <v>370</v>
      </c>
      <c r="T107" s="85">
        <v>839</v>
      </c>
      <c r="U107" s="85">
        <v>1366</v>
      </c>
      <c r="V107" s="85">
        <v>983</v>
      </c>
      <c r="W107" s="85">
        <v>1992</v>
      </c>
      <c r="X107" s="85">
        <v>28491</v>
      </c>
      <c r="Y107" s="85">
        <v>20919</v>
      </c>
      <c r="Z107" s="85">
        <v>381</v>
      </c>
      <c r="AA107" s="85">
        <f t="shared" si="19"/>
        <v>65342</v>
      </c>
    </row>
    <row r="108" spans="1:27" s="30" customFormat="1" ht="15" customHeight="1" x14ac:dyDescent="0.3">
      <c r="A108" s="83" t="s">
        <v>71</v>
      </c>
      <c r="B108" s="84">
        <v>0</v>
      </c>
      <c r="C108" s="84">
        <v>0</v>
      </c>
      <c r="D108" s="84">
        <v>3</v>
      </c>
      <c r="E108" s="84">
        <v>0</v>
      </c>
      <c r="F108" s="84">
        <v>0</v>
      </c>
      <c r="G108" s="84">
        <v>152</v>
      </c>
      <c r="H108" s="84">
        <v>0</v>
      </c>
      <c r="I108" s="84">
        <v>0</v>
      </c>
      <c r="J108" s="84">
        <v>0</v>
      </c>
      <c r="K108" s="84">
        <f t="shared" si="18"/>
        <v>155</v>
      </c>
      <c r="L108" s="83" t="s">
        <v>71</v>
      </c>
      <c r="M108" s="85">
        <v>149</v>
      </c>
      <c r="N108" s="85">
        <v>187</v>
      </c>
      <c r="O108" s="85">
        <v>1281</v>
      </c>
      <c r="P108" s="85">
        <v>35</v>
      </c>
      <c r="Q108" s="85">
        <v>41</v>
      </c>
      <c r="R108" s="85">
        <v>8463</v>
      </c>
      <c r="S108" s="85">
        <v>326</v>
      </c>
      <c r="T108" s="85">
        <v>800</v>
      </c>
      <c r="U108" s="85">
        <v>1692</v>
      </c>
      <c r="V108" s="85">
        <v>919</v>
      </c>
      <c r="W108" s="85">
        <v>1598</v>
      </c>
      <c r="X108" s="85">
        <v>28624</v>
      </c>
      <c r="Y108" s="85">
        <v>14389</v>
      </c>
      <c r="Z108" s="85">
        <v>416</v>
      </c>
      <c r="AA108" s="85">
        <f t="shared" si="19"/>
        <v>58920</v>
      </c>
    </row>
    <row r="109" spans="1:27" ht="15" customHeight="1" x14ac:dyDescent="0.3">
      <c r="A109" s="103">
        <v>2016</v>
      </c>
      <c r="B109" s="102">
        <f>SUM(B110:B121)</f>
        <v>81322</v>
      </c>
      <c r="C109" s="102">
        <v>0</v>
      </c>
      <c r="D109" s="102">
        <f t="shared" ref="D109:K109" si="20">SUM(D110:D121)</f>
        <v>848682</v>
      </c>
      <c r="E109" s="102">
        <f t="shared" si="20"/>
        <v>301842</v>
      </c>
      <c r="F109" s="102">
        <f t="shared" si="20"/>
        <v>0</v>
      </c>
      <c r="G109" s="102">
        <f t="shared" si="20"/>
        <v>2045555</v>
      </c>
      <c r="H109" s="102">
        <f t="shared" si="20"/>
        <v>389817</v>
      </c>
      <c r="I109" s="102">
        <f t="shared" si="20"/>
        <v>0</v>
      </c>
      <c r="J109" s="102">
        <v>0</v>
      </c>
      <c r="K109" s="102">
        <f t="shared" si="20"/>
        <v>3667218</v>
      </c>
      <c r="L109" s="103">
        <v>2016</v>
      </c>
      <c r="M109" s="102">
        <f>SUM(M110:M121)</f>
        <v>5761</v>
      </c>
      <c r="N109" s="102">
        <f t="shared" ref="N109:Z109" si="21">SUM(N110:N121)</f>
        <v>8748</v>
      </c>
      <c r="O109" s="102">
        <f t="shared" si="21"/>
        <v>28699</v>
      </c>
      <c r="P109" s="102">
        <f t="shared" si="21"/>
        <v>1819</v>
      </c>
      <c r="Q109" s="102">
        <f t="shared" si="21"/>
        <v>3339</v>
      </c>
      <c r="R109" s="102">
        <f t="shared" si="21"/>
        <v>101025</v>
      </c>
      <c r="S109" s="102">
        <f t="shared" si="21"/>
        <v>12535</v>
      </c>
      <c r="T109" s="102">
        <f t="shared" si="21"/>
        <v>23685</v>
      </c>
      <c r="U109" s="102">
        <f t="shared" si="21"/>
        <v>189963</v>
      </c>
      <c r="V109" s="102">
        <f t="shared" si="21"/>
        <v>16537</v>
      </c>
      <c r="W109" s="102">
        <f t="shared" si="21"/>
        <v>37872</v>
      </c>
      <c r="X109" s="102">
        <f t="shared" si="21"/>
        <v>421257</v>
      </c>
      <c r="Y109" s="102">
        <f t="shared" si="21"/>
        <v>433598</v>
      </c>
      <c r="Z109" s="102">
        <f t="shared" si="21"/>
        <v>7689</v>
      </c>
      <c r="AA109" s="102">
        <f>SUM(AA110:AA121)</f>
        <v>1292527</v>
      </c>
    </row>
    <row r="110" spans="1:27" s="30" customFormat="1" ht="15" customHeight="1" x14ac:dyDescent="0.3">
      <c r="A110" s="83" t="s">
        <v>60</v>
      </c>
      <c r="B110" s="84">
        <v>0</v>
      </c>
      <c r="C110" s="84">
        <v>0</v>
      </c>
      <c r="D110" s="84">
        <v>0</v>
      </c>
      <c r="E110" s="84">
        <v>0</v>
      </c>
      <c r="F110" s="84">
        <v>0</v>
      </c>
      <c r="G110" s="84">
        <v>99</v>
      </c>
      <c r="H110" s="84">
        <v>0</v>
      </c>
      <c r="I110" s="84">
        <v>0</v>
      </c>
      <c r="J110" s="84">
        <v>0</v>
      </c>
      <c r="K110" s="84">
        <v>99</v>
      </c>
      <c r="L110" s="83" t="s">
        <v>60</v>
      </c>
      <c r="M110" s="85">
        <v>212</v>
      </c>
      <c r="N110" s="85">
        <v>564</v>
      </c>
      <c r="O110" s="85">
        <v>1373</v>
      </c>
      <c r="P110" s="85">
        <v>54</v>
      </c>
      <c r="Q110" s="85">
        <v>118</v>
      </c>
      <c r="R110" s="85">
        <v>5585</v>
      </c>
      <c r="S110" s="85">
        <v>700</v>
      </c>
      <c r="T110" s="85">
        <v>745</v>
      </c>
      <c r="U110" s="85">
        <v>2536</v>
      </c>
      <c r="V110" s="85">
        <v>367</v>
      </c>
      <c r="W110" s="85">
        <v>633</v>
      </c>
      <c r="X110" s="85">
        <v>27653</v>
      </c>
      <c r="Y110" s="85">
        <v>14514</v>
      </c>
      <c r="Z110" s="85">
        <v>419</v>
      </c>
      <c r="AA110" s="85">
        <v>55473</v>
      </c>
    </row>
    <row r="111" spans="1:27" s="30" customFormat="1" ht="15" customHeight="1" x14ac:dyDescent="0.3">
      <c r="A111" s="83" t="s">
        <v>61</v>
      </c>
      <c r="B111" s="84">
        <v>0</v>
      </c>
      <c r="C111" s="84">
        <v>0</v>
      </c>
      <c r="D111" s="84">
        <v>0</v>
      </c>
      <c r="E111" s="84">
        <v>0</v>
      </c>
      <c r="F111" s="84">
        <v>0</v>
      </c>
      <c r="G111" s="84">
        <v>113</v>
      </c>
      <c r="H111" s="84">
        <v>0</v>
      </c>
      <c r="I111" s="84">
        <v>0</v>
      </c>
      <c r="J111" s="84">
        <v>0</v>
      </c>
      <c r="K111" s="84">
        <v>113</v>
      </c>
      <c r="L111" s="83" t="s">
        <v>61</v>
      </c>
      <c r="M111" s="85">
        <v>169</v>
      </c>
      <c r="N111" s="85">
        <v>527</v>
      </c>
      <c r="O111" s="85">
        <v>1117</v>
      </c>
      <c r="P111" s="85">
        <v>67</v>
      </c>
      <c r="Q111" s="85">
        <v>104</v>
      </c>
      <c r="R111" s="85">
        <v>5242</v>
      </c>
      <c r="S111" s="85">
        <v>696</v>
      </c>
      <c r="T111" s="85">
        <v>763</v>
      </c>
      <c r="U111" s="85">
        <v>2883</v>
      </c>
      <c r="V111" s="85">
        <v>360</v>
      </c>
      <c r="W111" s="85">
        <v>727</v>
      </c>
      <c r="X111" s="85">
        <v>25120</v>
      </c>
      <c r="Y111" s="85">
        <v>16993</v>
      </c>
      <c r="Z111" s="85">
        <v>430</v>
      </c>
      <c r="AA111" s="85">
        <v>55198</v>
      </c>
    </row>
    <row r="112" spans="1:27" s="30" customFormat="1" ht="15" customHeight="1" x14ac:dyDescent="0.3">
      <c r="A112" s="83" t="s">
        <v>62</v>
      </c>
      <c r="B112" s="84">
        <v>0</v>
      </c>
      <c r="C112" s="84">
        <v>0</v>
      </c>
      <c r="D112" s="84">
        <v>266</v>
      </c>
      <c r="E112" s="84">
        <v>0</v>
      </c>
      <c r="F112" s="84">
        <v>0</v>
      </c>
      <c r="G112" s="84">
        <v>3521</v>
      </c>
      <c r="H112" s="84">
        <v>929</v>
      </c>
      <c r="I112" s="84">
        <v>0</v>
      </c>
      <c r="J112" s="84">
        <v>0</v>
      </c>
      <c r="K112" s="84">
        <v>4716</v>
      </c>
      <c r="L112" s="83" t="s">
        <v>62</v>
      </c>
      <c r="M112" s="85">
        <v>204</v>
      </c>
      <c r="N112" s="85">
        <v>583</v>
      </c>
      <c r="O112" s="85">
        <v>1500</v>
      </c>
      <c r="P112" s="85">
        <v>96</v>
      </c>
      <c r="Q112" s="85">
        <v>104</v>
      </c>
      <c r="R112" s="85">
        <v>6647</v>
      </c>
      <c r="S112" s="85">
        <v>871</v>
      </c>
      <c r="T112" s="85">
        <v>905</v>
      </c>
      <c r="U112" s="85">
        <v>4333</v>
      </c>
      <c r="V112" s="85">
        <v>532</v>
      </c>
      <c r="W112" s="85">
        <v>1107</v>
      </c>
      <c r="X112" s="85">
        <v>30467</v>
      </c>
      <c r="Y112" s="85">
        <v>23792</v>
      </c>
      <c r="Z112" s="85">
        <v>467</v>
      </c>
      <c r="AA112" s="85">
        <v>71608</v>
      </c>
    </row>
    <row r="113" spans="1:27" s="30" customFormat="1" ht="15" customHeight="1" x14ac:dyDescent="0.3">
      <c r="A113" s="83" t="s">
        <v>63</v>
      </c>
      <c r="B113" s="84">
        <v>368</v>
      </c>
      <c r="C113" s="84">
        <v>0</v>
      </c>
      <c r="D113" s="84">
        <v>13739</v>
      </c>
      <c r="E113" s="84">
        <v>2930</v>
      </c>
      <c r="F113" s="84">
        <v>0</v>
      </c>
      <c r="G113" s="84">
        <v>63836</v>
      </c>
      <c r="H113" s="84">
        <v>9720</v>
      </c>
      <c r="I113" s="84">
        <v>0</v>
      </c>
      <c r="J113" s="84">
        <v>0</v>
      </c>
      <c r="K113" s="84">
        <v>90593</v>
      </c>
      <c r="L113" s="83" t="s">
        <v>63</v>
      </c>
      <c r="M113" s="85">
        <v>363</v>
      </c>
      <c r="N113" s="85">
        <v>940</v>
      </c>
      <c r="O113" s="85">
        <v>2058</v>
      </c>
      <c r="P113" s="85">
        <v>123</v>
      </c>
      <c r="Q113" s="85">
        <v>201</v>
      </c>
      <c r="R113" s="85">
        <v>8459</v>
      </c>
      <c r="S113" s="85">
        <v>1166</v>
      </c>
      <c r="T113" s="85">
        <v>1319</v>
      </c>
      <c r="U113" s="85">
        <v>10102</v>
      </c>
      <c r="V113" s="85">
        <v>797</v>
      </c>
      <c r="W113" s="85">
        <v>2250</v>
      </c>
      <c r="X113" s="85">
        <v>35497</v>
      </c>
      <c r="Y113" s="85">
        <v>31464</v>
      </c>
      <c r="Z113" s="85">
        <v>498</v>
      </c>
      <c r="AA113" s="85">
        <v>95237</v>
      </c>
    </row>
    <row r="114" spans="1:27" s="30" customFormat="1" ht="15" customHeight="1" x14ac:dyDescent="0.3">
      <c r="A114" s="83" t="s">
        <v>64</v>
      </c>
      <c r="B114" s="84">
        <v>6192</v>
      </c>
      <c r="C114" s="84">
        <v>0</v>
      </c>
      <c r="D114" s="84">
        <v>100867</v>
      </c>
      <c r="E114" s="84">
        <v>21985</v>
      </c>
      <c r="F114" s="84">
        <v>0</v>
      </c>
      <c r="G114" s="84">
        <v>233518</v>
      </c>
      <c r="H114" s="84">
        <v>41621</v>
      </c>
      <c r="I114" s="84">
        <v>0</v>
      </c>
      <c r="J114" s="84">
        <v>0</v>
      </c>
      <c r="K114" s="84">
        <v>404183</v>
      </c>
      <c r="L114" s="83" t="s">
        <v>64</v>
      </c>
      <c r="M114" s="85">
        <v>506</v>
      </c>
      <c r="N114" s="85">
        <v>729</v>
      </c>
      <c r="O114" s="85">
        <v>2336</v>
      </c>
      <c r="P114" s="85">
        <v>133</v>
      </c>
      <c r="Q114" s="85">
        <v>220</v>
      </c>
      <c r="R114" s="85">
        <v>7689</v>
      </c>
      <c r="S114" s="85">
        <v>1379</v>
      </c>
      <c r="T114" s="85">
        <v>1931</v>
      </c>
      <c r="U114" s="85">
        <v>20287</v>
      </c>
      <c r="V114" s="85">
        <v>1547</v>
      </c>
      <c r="W114" s="85">
        <v>3220</v>
      </c>
      <c r="X114" s="85">
        <v>36057</v>
      </c>
      <c r="Y114" s="85">
        <v>47235</v>
      </c>
      <c r="Z114" s="85">
        <v>665</v>
      </c>
      <c r="AA114" s="85">
        <v>123934</v>
      </c>
    </row>
    <row r="115" spans="1:27" s="30" customFormat="1" ht="15" customHeight="1" x14ac:dyDescent="0.3">
      <c r="A115" s="83" t="s">
        <v>65</v>
      </c>
      <c r="B115" s="84">
        <v>14822</v>
      </c>
      <c r="C115" s="84">
        <v>0</v>
      </c>
      <c r="D115" s="84">
        <v>141262</v>
      </c>
      <c r="E115" s="84">
        <v>46327</v>
      </c>
      <c r="F115" s="84">
        <v>0</v>
      </c>
      <c r="G115" s="84">
        <v>339716</v>
      </c>
      <c r="H115" s="84">
        <v>62544</v>
      </c>
      <c r="I115" s="84">
        <v>0</v>
      </c>
      <c r="J115" s="84">
        <v>0</v>
      </c>
      <c r="K115" s="84">
        <v>604671</v>
      </c>
      <c r="L115" s="83" t="s">
        <v>65</v>
      </c>
      <c r="M115" s="85">
        <v>863</v>
      </c>
      <c r="N115" s="85">
        <v>934</v>
      </c>
      <c r="O115" s="85">
        <v>2939</v>
      </c>
      <c r="P115" s="85">
        <v>234</v>
      </c>
      <c r="Q115" s="85">
        <v>403</v>
      </c>
      <c r="R115" s="85">
        <v>9769</v>
      </c>
      <c r="S115" s="85">
        <v>1457</v>
      </c>
      <c r="T115" s="85">
        <v>3736</v>
      </c>
      <c r="U115" s="85">
        <v>29672</v>
      </c>
      <c r="V115" s="85">
        <v>2977</v>
      </c>
      <c r="W115" s="85">
        <v>3784</v>
      </c>
      <c r="X115" s="85">
        <v>39278</v>
      </c>
      <c r="Y115" s="85">
        <v>56877</v>
      </c>
      <c r="Z115" s="85">
        <v>636</v>
      </c>
      <c r="AA115" s="85">
        <v>153559</v>
      </c>
    </row>
    <row r="116" spans="1:27" s="30" customFormat="1" ht="15" customHeight="1" x14ac:dyDescent="0.3">
      <c r="A116" s="83" t="s">
        <v>66</v>
      </c>
      <c r="B116" s="84">
        <v>21041</v>
      </c>
      <c r="C116" s="84">
        <v>0</v>
      </c>
      <c r="D116" s="84">
        <v>190561</v>
      </c>
      <c r="E116" s="84">
        <v>86814</v>
      </c>
      <c r="F116" s="84">
        <v>0</v>
      </c>
      <c r="G116" s="84">
        <v>449803</v>
      </c>
      <c r="H116" s="84">
        <v>95743</v>
      </c>
      <c r="I116" s="84">
        <v>0</v>
      </c>
      <c r="J116" s="84">
        <v>0</v>
      </c>
      <c r="K116" s="84">
        <v>843962</v>
      </c>
      <c r="L116" s="83" t="s">
        <v>66</v>
      </c>
      <c r="M116" s="85">
        <v>1112</v>
      </c>
      <c r="N116" s="85">
        <v>1340</v>
      </c>
      <c r="O116" s="85">
        <v>5379</v>
      </c>
      <c r="P116" s="85">
        <v>298</v>
      </c>
      <c r="Q116" s="85">
        <v>689</v>
      </c>
      <c r="R116" s="85">
        <v>15557</v>
      </c>
      <c r="S116" s="85">
        <v>1797</v>
      </c>
      <c r="T116" s="85">
        <v>4908</v>
      </c>
      <c r="U116" s="85">
        <v>37699</v>
      </c>
      <c r="V116" s="85">
        <v>3151</v>
      </c>
      <c r="W116" s="85">
        <v>4975</v>
      </c>
      <c r="X116" s="85">
        <v>47019</v>
      </c>
      <c r="Y116" s="85">
        <v>60146</v>
      </c>
      <c r="Z116" s="85">
        <v>1252</v>
      </c>
      <c r="AA116" s="85">
        <v>185322</v>
      </c>
    </row>
    <row r="117" spans="1:27" s="30" customFormat="1" ht="15" customHeight="1" x14ac:dyDescent="0.3">
      <c r="A117" s="83" t="s">
        <v>67</v>
      </c>
      <c r="B117" s="84">
        <v>21330</v>
      </c>
      <c r="C117" s="84">
        <v>0</v>
      </c>
      <c r="D117" s="84">
        <v>189592</v>
      </c>
      <c r="E117" s="84">
        <v>93176</v>
      </c>
      <c r="F117" s="84">
        <v>0</v>
      </c>
      <c r="G117" s="84">
        <v>437718</v>
      </c>
      <c r="H117" s="84">
        <v>96867</v>
      </c>
      <c r="I117" s="84">
        <v>0</v>
      </c>
      <c r="J117" s="84">
        <v>0</v>
      </c>
      <c r="K117" s="84">
        <v>838683</v>
      </c>
      <c r="L117" s="83" t="s">
        <v>67</v>
      </c>
      <c r="M117" s="85">
        <v>1196</v>
      </c>
      <c r="N117" s="85">
        <v>1320</v>
      </c>
      <c r="O117" s="85">
        <v>5562</v>
      </c>
      <c r="P117" s="85">
        <v>395</v>
      </c>
      <c r="Q117" s="85">
        <v>695</v>
      </c>
      <c r="R117" s="85">
        <v>15320</v>
      </c>
      <c r="S117" s="85">
        <v>1731</v>
      </c>
      <c r="T117" s="85">
        <v>4821</v>
      </c>
      <c r="U117" s="85">
        <v>33835</v>
      </c>
      <c r="V117" s="85">
        <v>3236</v>
      </c>
      <c r="W117" s="85">
        <v>8843</v>
      </c>
      <c r="X117" s="85">
        <v>50883</v>
      </c>
      <c r="Y117" s="85">
        <v>56741</v>
      </c>
      <c r="Z117" s="85">
        <v>1267</v>
      </c>
      <c r="AA117" s="85">
        <v>185845</v>
      </c>
    </row>
    <row r="118" spans="1:27" s="30" customFormat="1" ht="15" customHeight="1" x14ac:dyDescent="0.3">
      <c r="A118" s="83" t="s">
        <v>68</v>
      </c>
      <c r="B118" s="84">
        <v>16792</v>
      </c>
      <c r="C118" s="84">
        <v>0</v>
      </c>
      <c r="D118" s="84">
        <v>148423</v>
      </c>
      <c r="E118" s="84">
        <v>44120</v>
      </c>
      <c r="F118" s="84">
        <v>0</v>
      </c>
      <c r="G118" s="84">
        <v>346496</v>
      </c>
      <c r="H118" s="84">
        <v>60893</v>
      </c>
      <c r="I118" s="84">
        <v>0</v>
      </c>
      <c r="J118" s="84">
        <v>0</v>
      </c>
      <c r="K118" s="84">
        <v>616724</v>
      </c>
      <c r="L118" s="83" t="s">
        <v>68</v>
      </c>
      <c r="M118" s="85">
        <v>817</v>
      </c>
      <c r="N118" s="85">
        <v>1020</v>
      </c>
      <c r="O118" s="85">
        <v>3026</v>
      </c>
      <c r="P118" s="85">
        <v>184</v>
      </c>
      <c r="Q118" s="85">
        <v>570</v>
      </c>
      <c r="R118" s="85">
        <v>8538</v>
      </c>
      <c r="S118" s="85">
        <v>1434</v>
      </c>
      <c r="T118" s="85">
        <v>3238</v>
      </c>
      <c r="U118" s="85">
        <v>27250</v>
      </c>
      <c r="V118" s="85">
        <v>2729</v>
      </c>
      <c r="W118" s="85">
        <v>6024</v>
      </c>
      <c r="X118" s="85">
        <v>41157</v>
      </c>
      <c r="Y118" s="85">
        <v>57174</v>
      </c>
      <c r="Z118" s="85">
        <v>802</v>
      </c>
      <c r="AA118" s="85">
        <v>153963</v>
      </c>
    </row>
    <row r="119" spans="1:27" s="30" customFormat="1" ht="15" customHeight="1" x14ac:dyDescent="0.3">
      <c r="A119" s="83" t="s">
        <v>69</v>
      </c>
      <c r="B119" s="84">
        <v>777</v>
      </c>
      <c r="C119" s="84">
        <v>0</v>
      </c>
      <c r="D119" s="84">
        <v>63960</v>
      </c>
      <c r="E119" s="84">
        <v>6487</v>
      </c>
      <c r="F119" s="84">
        <v>0</v>
      </c>
      <c r="G119" s="84">
        <v>169395</v>
      </c>
      <c r="H119" s="84">
        <v>21372</v>
      </c>
      <c r="I119" s="84">
        <v>0</v>
      </c>
      <c r="J119" s="84">
        <v>0</v>
      </c>
      <c r="K119" s="84">
        <v>261991</v>
      </c>
      <c r="L119" s="83" t="s">
        <v>69</v>
      </c>
      <c r="M119" s="85">
        <v>103</v>
      </c>
      <c r="N119" s="85">
        <v>204</v>
      </c>
      <c r="O119" s="85">
        <v>999</v>
      </c>
      <c r="P119" s="85">
        <v>45</v>
      </c>
      <c r="Q119" s="85">
        <v>45</v>
      </c>
      <c r="R119" s="85">
        <v>7030</v>
      </c>
      <c r="S119" s="85">
        <v>499</v>
      </c>
      <c r="T119" s="85">
        <v>406</v>
      </c>
      <c r="U119" s="85">
        <v>10619</v>
      </c>
      <c r="V119" s="85">
        <v>182</v>
      </c>
      <c r="W119" s="85">
        <v>3144</v>
      </c>
      <c r="X119" s="85">
        <v>32843</v>
      </c>
      <c r="Y119" s="85">
        <v>37427</v>
      </c>
      <c r="Z119" s="85">
        <v>307</v>
      </c>
      <c r="AA119" s="85">
        <v>93853</v>
      </c>
    </row>
    <row r="120" spans="1:27" s="30" customFormat="1" ht="15" customHeight="1" x14ac:dyDescent="0.3">
      <c r="A120" s="83" t="s">
        <v>70</v>
      </c>
      <c r="B120" s="84">
        <v>0</v>
      </c>
      <c r="C120" s="84">
        <v>0</v>
      </c>
      <c r="D120" s="84">
        <v>12</v>
      </c>
      <c r="E120" s="84">
        <v>0</v>
      </c>
      <c r="F120" s="84">
        <v>0</v>
      </c>
      <c r="G120" s="84">
        <v>1228</v>
      </c>
      <c r="H120" s="84">
        <v>128</v>
      </c>
      <c r="I120" s="84">
        <v>0</v>
      </c>
      <c r="J120" s="84">
        <v>0</v>
      </c>
      <c r="K120" s="84">
        <v>1368</v>
      </c>
      <c r="L120" s="83" t="s">
        <v>70</v>
      </c>
      <c r="M120" s="85">
        <v>118</v>
      </c>
      <c r="N120" s="85">
        <v>267</v>
      </c>
      <c r="O120" s="85">
        <v>1150</v>
      </c>
      <c r="P120" s="85">
        <v>57</v>
      </c>
      <c r="Q120" s="85">
        <v>71</v>
      </c>
      <c r="R120" s="85">
        <v>5291</v>
      </c>
      <c r="S120" s="85">
        <v>367</v>
      </c>
      <c r="T120" s="85">
        <v>395</v>
      </c>
      <c r="U120" s="85">
        <v>5908</v>
      </c>
      <c r="V120" s="85">
        <v>246</v>
      </c>
      <c r="W120" s="85">
        <v>1376</v>
      </c>
      <c r="X120" s="85">
        <v>26775</v>
      </c>
      <c r="Y120" s="85">
        <v>16677</v>
      </c>
      <c r="Z120" s="85">
        <v>302</v>
      </c>
      <c r="AA120" s="85">
        <v>59000</v>
      </c>
    </row>
    <row r="121" spans="1:27" s="30" customFormat="1" ht="15" customHeight="1" x14ac:dyDescent="0.3">
      <c r="A121" s="83" t="s">
        <v>71</v>
      </c>
      <c r="B121" s="84">
        <v>0</v>
      </c>
      <c r="C121" s="84">
        <v>0</v>
      </c>
      <c r="D121" s="84">
        <v>0</v>
      </c>
      <c r="E121" s="84">
        <v>3</v>
      </c>
      <c r="F121" s="84">
        <v>0</v>
      </c>
      <c r="G121" s="84">
        <v>112</v>
      </c>
      <c r="H121" s="84">
        <v>0</v>
      </c>
      <c r="I121" s="84">
        <v>0</v>
      </c>
      <c r="J121" s="84">
        <v>0</v>
      </c>
      <c r="K121" s="84">
        <v>115</v>
      </c>
      <c r="L121" s="83" t="s">
        <v>71</v>
      </c>
      <c r="M121" s="85">
        <v>98</v>
      </c>
      <c r="N121" s="85">
        <v>320</v>
      </c>
      <c r="O121" s="85">
        <v>1260</v>
      </c>
      <c r="P121" s="85">
        <v>133</v>
      </c>
      <c r="Q121" s="85">
        <v>119</v>
      </c>
      <c r="R121" s="85">
        <v>5898</v>
      </c>
      <c r="S121" s="85">
        <v>438</v>
      </c>
      <c r="T121" s="85">
        <v>518</v>
      </c>
      <c r="U121" s="85">
        <v>4839</v>
      </c>
      <c r="V121" s="85">
        <v>413</v>
      </c>
      <c r="W121" s="85">
        <v>1789</v>
      </c>
      <c r="X121" s="85">
        <v>28508</v>
      </c>
      <c r="Y121" s="85">
        <v>14558</v>
      </c>
      <c r="Z121" s="85">
        <v>644</v>
      </c>
      <c r="AA121" s="85">
        <v>59535</v>
      </c>
    </row>
    <row r="122" spans="1:27" ht="15" customHeight="1" x14ac:dyDescent="0.3">
      <c r="A122" s="95">
        <v>2015</v>
      </c>
      <c r="B122" s="102">
        <f>SUM(B123:B134)</f>
        <v>78866</v>
      </c>
      <c r="C122" s="102">
        <v>0</v>
      </c>
      <c r="D122" s="102">
        <f t="shared" ref="D122:K122" si="22">SUM(D123:D134)</f>
        <v>970662</v>
      </c>
      <c r="E122" s="102">
        <f t="shared" si="22"/>
        <v>275812</v>
      </c>
      <c r="F122" s="102">
        <f t="shared" si="22"/>
        <v>1462</v>
      </c>
      <c r="G122" s="102">
        <f t="shared" si="22"/>
        <v>1888181</v>
      </c>
      <c r="H122" s="102">
        <f t="shared" si="22"/>
        <v>356443</v>
      </c>
      <c r="I122" s="102">
        <f t="shared" si="22"/>
        <v>0</v>
      </c>
      <c r="J122" s="102">
        <v>0</v>
      </c>
      <c r="K122" s="102">
        <f t="shared" si="22"/>
        <v>3571426</v>
      </c>
      <c r="L122" s="95">
        <v>2015</v>
      </c>
      <c r="M122" s="102">
        <f>SUM(M123:M134)</f>
        <v>6854</v>
      </c>
      <c r="N122" s="102">
        <f t="shared" ref="N122:AA122" si="23">SUM(N123:N134)</f>
        <v>11557</v>
      </c>
      <c r="O122" s="102">
        <f t="shared" si="23"/>
        <v>32281</v>
      </c>
      <c r="P122" s="102">
        <f t="shared" si="23"/>
        <v>2069</v>
      </c>
      <c r="Q122" s="102">
        <f t="shared" si="23"/>
        <v>3846</v>
      </c>
      <c r="R122" s="102">
        <f t="shared" si="23"/>
        <v>97411</v>
      </c>
      <c r="S122" s="102">
        <f t="shared" si="23"/>
        <v>14159</v>
      </c>
      <c r="T122" s="102">
        <f t="shared" si="23"/>
        <v>24531</v>
      </c>
      <c r="U122" s="102">
        <f t="shared" si="23"/>
        <v>153963</v>
      </c>
      <c r="V122" s="102">
        <f t="shared" si="23"/>
        <v>19474</v>
      </c>
      <c r="W122" s="102">
        <f t="shared" si="23"/>
        <v>27218</v>
      </c>
      <c r="X122" s="102">
        <f t="shared" si="23"/>
        <v>392224</v>
      </c>
      <c r="Y122" s="102">
        <f t="shared" si="23"/>
        <v>361525</v>
      </c>
      <c r="Z122" s="102">
        <f t="shared" si="23"/>
        <v>5996</v>
      </c>
      <c r="AA122" s="102">
        <f t="shared" si="23"/>
        <v>1153108</v>
      </c>
    </row>
    <row r="123" spans="1:27" ht="15" customHeight="1" x14ac:dyDescent="0.3">
      <c r="A123" s="83" t="s">
        <v>60</v>
      </c>
      <c r="B123" s="84">
        <v>0</v>
      </c>
      <c r="C123" s="84">
        <v>0</v>
      </c>
      <c r="D123" s="84">
        <v>0</v>
      </c>
      <c r="E123" s="84">
        <v>2</v>
      </c>
      <c r="F123" s="84">
        <v>0</v>
      </c>
      <c r="G123" s="84">
        <v>76</v>
      </c>
      <c r="H123" s="84">
        <v>11</v>
      </c>
      <c r="I123" s="84">
        <v>0</v>
      </c>
      <c r="J123" s="84">
        <v>0</v>
      </c>
      <c r="K123" s="84">
        <v>89</v>
      </c>
      <c r="L123" s="83" t="s">
        <v>60</v>
      </c>
      <c r="M123" s="85">
        <v>300</v>
      </c>
      <c r="N123" s="85">
        <v>606</v>
      </c>
      <c r="O123" s="85">
        <v>1503</v>
      </c>
      <c r="P123" s="85">
        <v>99</v>
      </c>
      <c r="Q123" s="85">
        <v>153</v>
      </c>
      <c r="R123" s="85">
        <v>5895</v>
      </c>
      <c r="S123" s="85">
        <v>714</v>
      </c>
      <c r="T123" s="85">
        <v>839</v>
      </c>
      <c r="U123" s="85">
        <v>2086</v>
      </c>
      <c r="V123" s="85">
        <v>440</v>
      </c>
      <c r="W123" s="85">
        <v>628</v>
      </c>
      <c r="X123" s="85">
        <v>25327</v>
      </c>
      <c r="Y123" s="85">
        <v>5691</v>
      </c>
      <c r="Z123" s="85">
        <v>402</v>
      </c>
      <c r="AA123" s="85">
        <f>SUM(M123:Z123)</f>
        <v>44683</v>
      </c>
    </row>
    <row r="124" spans="1:27" ht="15" customHeight="1" x14ac:dyDescent="0.3">
      <c r="A124" s="83" t="s">
        <v>61</v>
      </c>
      <c r="B124" s="84">
        <v>0</v>
      </c>
      <c r="C124" s="84">
        <v>0</v>
      </c>
      <c r="D124" s="84">
        <v>0</v>
      </c>
      <c r="E124" s="84">
        <v>0</v>
      </c>
      <c r="F124" s="84">
        <v>0</v>
      </c>
      <c r="G124" s="84">
        <v>28</v>
      </c>
      <c r="H124" s="84">
        <v>0</v>
      </c>
      <c r="I124" s="84">
        <v>0</v>
      </c>
      <c r="J124" s="84">
        <v>0</v>
      </c>
      <c r="K124" s="84">
        <v>28</v>
      </c>
      <c r="L124" s="83" t="s">
        <v>61</v>
      </c>
      <c r="M124" s="85">
        <v>197</v>
      </c>
      <c r="N124" s="85">
        <v>471</v>
      </c>
      <c r="O124" s="85">
        <v>1144</v>
      </c>
      <c r="P124" s="85">
        <v>68</v>
      </c>
      <c r="Q124" s="85">
        <v>102</v>
      </c>
      <c r="R124" s="85">
        <v>5090</v>
      </c>
      <c r="S124" s="85">
        <v>544</v>
      </c>
      <c r="T124" s="85">
        <v>722</v>
      </c>
      <c r="U124" s="85">
        <v>2187</v>
      </c>
      <c r="V124" s="85">
        <v>390</v>
      </c>
      <c r="W124" s="85">
        <v>707</v>
      </c>
      <c r="X124" s="85">
        <v>21165</v>
      </c>
      <c r="Y124" s="85">
        <v>6577</v>
      </c>
      <c r="Z124" s="85">
        <v>436</v>
      </c>
      <c r="AA124" s="85">
        <f t="shared" ref="AA124:AA134" si="24">SUM(M124:Z124)</f>
        <v>39800</v>
      </c>
    </row>
    <row r="125" spans="1:27" ht="15" customHeight="1" x14ac:dyDescent="0.3">
      <c r="A125" s="83" t="s">
        <v>62</v>
      </c>
      <c r="B125" s="84">
        <v>0</v>
      </c>
      <c r="C125" s="84">
        <v>0</v>
      </c>
      <c r="D125" s="84">
        <v>911</v>
      </c>
      <c r="E125" s="84">
        <v>2</v>
      </c>
      <c r="F125" s="84">
        <v>0</v>
      </c>
      <c r="G125" s="84">
        <v>1576</v>
      </c>
      <c r="H125" s="84">
        <v>176</v>
      </c>
      <c r="I125" s="84">
        <v>0</v>
      </c>
      <c r="J125" s="84">
        <v>0</v>
      </c>
      <c r="K125" s="84">
        <v>2665</v>
      </c>
      <c r="L125" s="83" t="s">
        <v>62</v>
      </c>
      <c r="M125" s="85">
        <v>247</v>
      </c>
      <c r="N125" s="85">
        <v>804</v>
      </c>
      <c r="O125" s="85">
        <v>1630</v>
      </c>
      <c r="P125" s="85">
        <v>110</v>
      </c>
      <c r="Q125" s="85">
        <v>128</v>
      </c>
      <c r="R125" s="85">
        <v>6554</v>
      </c>
      <c r="S125" s="85">
        <v>792</v>
      </c>
      <c r="T125" s="85">
        <v>1011</v>
      </c>
      <c r="U125" s="85">
        <v>3382</v>
      </c>
      <c r="V125" s="85">
        <v>585</v>
      </c>
      <c r="W125" s="85">
        <v>1015</v>
      </c>
      <c r="X125" s="85">
        <v>25716</v>
      </c>
      <c r="Y125" s="85">
        <v>11910</v>
      </c>
      <c r="Z125" s="85">
        <v>481</v>
      </c>
      <c r="AA125" s="85">
        <f t="shared" si="24"/>
        <v>54365</v>
      </c>
    </row>
    <row r="126" spans="1:27" ht="15" customHeight="1" x14ac:dyDescent="0.3">
      <c r="A126" s="83" t="s">
        <v>63</v>
      </c>
      <c r="B126" s="84">
        <v>500</v>
      </c>
      <c r="C126" s="84">
        <v>0</v>
      </c>
      <c r="D126" s="84">
        <v>17299</v>
      </c>
      <c r="E126" s="84">
        <v>1540</v>
      </c>
      <c r="F126" s="84">
        <v>0</v>
      </c>
      <c r="G126" s="84">
        <v>60603</v>
      </c>
      <c r="H126" s="84">
        <v>7495</v>
      </c>
      <c r="I126" s="84">
        <v>0</v>
      </c>
      <c r="J126" s="84">
        <v>0</v>
      </c>
      <c r="K126" s="84">
        <v>87437</v>
      </c>
      <c r="L126" s="83" t="s">
        <v>63</v>
      </c>
      <c r="M126" s="85">
        <v>523</v>
      </c>
      <c r="N126" s="85">
        <v>1026</v>
      </c>
      <c r="O126" s="85">
        <v>2826</v>
      </c>
      <c r="P126" s="85">
        <v>254</v>
      </c>
      <c r="Q126" s="85">
        <v>283</v>
      </c>
      <c r="R126" s="85">
        <v>8351</v>
      </c>
      <c r="S126" s="85">
        <v>1405</v>
      </c>
      <c r="T126" s="85">
        <v>1637</v>
      </c>
      <c r="U126" s="85">
        <v>8263</v>
      </c>
      <c r="V126" s="85">
        <v>1232</v>
      </c>
      <c r="W126" s="85">
        <v>2413</v>
      </c>
      <c r="X126" s="85">
        <v>35380</v>
      </c>
      <c r="Y126" s="85">
        <v>29347</v>
      </c>
      <c r="Z126" s="85">
        <v>536</v>
      </c>
      <c r="AA126" s="85">
        <f t="shared" si="24"/>
        <v>93476</v>
      </c>
    </row>
    <row r="127" spans="1:27" ht="15" customHeight="1" x14ac:dyDescent="0.3">
      <c r="A127" s="83" t="s">
        <v>64</v>
      </c>
      <c r="B127" s="84">
        <v>5735</v>
      </c>
      <c r="C127" s="84">
        <v>0</v>
      </c>
      <c r="D127" s="84">
        <v>128753</v>
      </c>
      <c r="E127" s="84">
        <v>22647</v>
      </c>
      <c r="F127" s="84">
        <v>45</v>
      </c>
      <c r="G127" s="84">
        <v>226113</v>
      </c>
      <c r="H127" s="84">
        <v>37450</v>
      </c>
      <c r="I127" s="84">
        <v>0</v>
      </c>
      <c r="J127" s="84">
        <v>0</v>
      </c>
      <c r="K127" s="84">
        <v>420743</v>
      </c>
      <c r="L127" s="83" t="s">
        <v>64</v>
      </c>
      <c r="M127" s="85">
        <v>638</v>
      </c>
      <c r="N127" s="85">
        <v>1012</v>
      </c>
      <c r="O127" s="85">
        <v>2692</v>
      </c>
      <c r="P127" s="85">
        <v>170</v>
      </c>
      <c r="Q127" s="85">
        <v>391</v>
      </c>
      <c r="R127" s="85">
        <v>8406</v>
      </c>
      <c r="S127" s="85">
        <v>1356</v>
      </c>
      <c r="T127" s="85">
        <v>2657</v>
      </c>
      <c r="U127" s="85">
        <v>16486</v>
      </c>
      <c r="V127" s="85">
        <v>2008</v>
      </c>
      <c r="W127" s="85">
        <v>3758</v>
      </c>
      <c r="X127" s="85">
        <v>34335</v>
      </c>
      <c r="Y127" s="85">
        <v>41593</v>
      </c>
      <c r="Z127" s="85">
        <v>554</v>
      </c>
      <c r="AA127" s="85">
        <f t="shared" si="24"/>
        <v>116056</v>
      </c>
    </row>
    <row r="128" spans="1:27" ht="15" customHeight="1" x14ac:dyDescent="0.3">
      <c r="A128" s="83" t="s">
        <v>65</v>
      </c>
      <c r="B128" s="84">
        <v>15458</v>
      </c>
      <c r="C128" s="84">
        <v>0</v>
      </c>
      <c r="D128" s="84">
        <v>169089</v>
      </c>
      <c r="E128" s="84">
        <v>42292</v>
      </c>
      <c r="F128" s="84">
        <v>302</v>
      </c>
      <c r="G128" s="84">
        <v>316806</v>
      </c>
      <c r="H128" s="84">
        <v>60217</v>
      </c>
      <c r="I128" s="84">
        <v>0</v>
      </c>
      <c r="J128" s="84">
        <v>0</v>
      </c>
      <c r="K128" s="84">
        <v>604164</v>
      </c>
      <c r="L128" s="83" t="s">
        <v>65</v>
      </c>
      <c r="M128" s="85">
        <v>939</v>
      </c>
      <c r="N128" s="85">
        <v>1161</v>
      </c>
      <c r="O128" s="85">
        <v>2868</v>
      </c>
      <c r="P128" s="85">
        <v>205</v>
      </c>
      <c r="Q128" s="85">
        <v>531</v>
      </c>
      <c r="R128" s="85">
        <v>9325</v>
      </c>
      <c r="S128" s="85">
        <v>1732</v>
      </c>
      <c r="T128" s="85">
        <v>3789</v>
      </c>
      <c r="U128" s="85">
        <v>25908</v>
      </c>
      <c r="V128" s="85">
        <v>3292</v>
      </c>
      <c r="W128" s="85">
        <v>3939</v>
      </c>
      <c r="X128" s="85">
        <v>38298</v>
      </c>
      <c r="Y128" s="85">
        <v>51230</v>
      </c>
      <c r="Z128" s="85">
        <v>583</v>
      </c>
      <c r="AA128" s="85">
        <f t="shared" si="24"/>
        <v>143800</v>
      </c>
    </row>
    <row r="129" spans="1:27" ht="15" customHeight="1" x14ac:dyDescent="0.3">
      <c r="A129" s="83" t="s">
        <v>66</v>
      </c>
      <c r="B129" s="84">
        <v>21367</v>
      </c>
      <c r="C129" s="84">
        <v>0</v>
      </c>
      <c r="D129" s="84">
        <v>221746</v>
      </c>
      <c r="E129" s="84">
        <v>78580</v>
      </c>
      <c r="F129" s="84">
        <v>326</v>
      </c>
      <c r="G129" s="84">
        <v>410758</v>
      </c>
      <c r="H129" s="84">
        <v>84856</v>
      </c>
      <c r="I129" s="84">
        <v>0</v>
      </c>
      <c r="J129" s="84">
        <v>0</v>
      </c>
      <c r="K129" s="84">
        <v>817633</v>
      </c>
      <c r="L129" s="83" t="s">
        <v>66</v>
      </c>
      <c r="M129" s="85">
        <v>1223</v>
      </c>
      <c r="N129" s="85">
        <v>1432</v>
      </c>
      <c r="O129" s="85">
        <v>5759</v>
      </c>
      <c r="P129" s="85">
        <v>373</v>
      </c>
      <c r="Q129" s="85">
        <v>711</v>
      </c>
      <c r="R129" s="85">
        <v>13936</v>
      </c>
      <c r="S129" s="85">
        <v>1928</v>
      </c>
      <c r="T129" s="85">
        <v>4062</v>
      </c>
      <c r="U129" s="85">
        <v>32635</v>
      </c>
      <c r="V129" s="85">
        <v>3469</v>
      </c>
      <c r="W129" s="85">
        <v>4280</v>
      </c>
      <c r="X129" s="85">
        <v>46338</v>
      </c>
      <c r="Y129" s="85">
        <v>55211</v>
      </c>
      <c r="Z129" s="85">
        <v>563</v>
      </c>
      <c r="AA129" s="85">
        <f t="shared" si="24"/>
        <v>171920</v>
      </c>
    </row>
    <row r="130" spans="1:27" ht="15" customHeight="1" x14ac:dyDescent="0.3">
      <c r="A130" s="83" t="s">
        <v>67</v>
      </c>
      <c r="B130" s="84">
        <v>20389</v>
      </c>
      <c r="C130" s="84">
        <v>0</v>
      </c>
      <c r="D130" s="84">
        <v>222056</v>
      </c>
      <c r="E130" s="84">
        <v>85532</v>
      </c>
      <c r="F130" s="84">
        <v>466</v>
      </c>
      <c r="G130" s="84">
        <v>419703</v>
      </c>
      <c r="H130" s="84">
        <v>92442</v>
      </c>
      <c r="I130" s="84">
        <v>0</v>
      </c>
      <c r="J130" s="84">
        <v>0</v>
      </c>
      <c r="K130" s="84">
        <v>840588</v>
      </c>
      <c r="L130" s="83" t="s">
        <v>67</v>
      </c>
      <c r="M130" s="85">
        <v>1212</v>
      </c>
      <c r="N130" s="85">
        <v>1463</v>
      </c>
      <c r="O130" s="85">
        <v>6479</v>
      </c>
      <c r="P130" s="85">
        <v>382</v>
      </c>
      <c r="Q130" s="85">
        <v>740</v>
      </c>
      <c r="R130" s="85">
        <v>14632</v>
      </c>
      <c r="S130" s="85">
        <v>1835</v>
      </c>
      <c r="T130" s="85">
        <v>3923</v>
      </c>
      <c r="U130" s="85">
        <v>30067</v>
      </c>
      <c r="V130" s="85">
        <v>3416</v>
      </c>
      <c r="W130" s="85">
        <v>4139</v>
      </c>
      <c r="X130" s="85">
        <v>48255</v>
      </c>
      <c r="Y130" s="85">
        <v>51065</v>
      </c>
      <c r="Z130" s="85">
        <v>572</v>
      </c>
      <c r="AA130" s="85">
        <f t="shared" si="24"/>
        <v>168180</v>
      </c>
    </row>
    <row r="131" spans="1:27" ht="15" customHeight="1" x14ac:dyDescent="0.3">
      <c r="A131" s="83" t="s">
        <v>68</v>
      </c>
      <c r="B131" s="84">
        <v>14801</v>
      </c>
      <c r="C131" s="84">
        <v>0</v>
      </c>
      <c r="D131" s="84">
        <v>156238</v>
      </c>
      <c r="E131" s="84">
        <v>39906</v>
      </c>
      <c r="F131" s="84">
        <v>309</v>
      </c>
      <c r="G131" s="84">
        <v>318483</v>
      </c>
      <c r="H131" s="84">
        <v>56463</v>
      </c>
      <c r="I131" s="84">
        <v>0</v>
      </c>
      <c r="J131" s="84">
        <v>0</v>
      </c>
      <c r="K131" s="84">
        <v>586200</v>
      </c>
      <c r="L131" s="83" t="s">
        <v>68</v>
      </c>
      <c r="M131" s="85">
        <v>842</v>
      </c>
      <c r="N131" s="85">
        <v>1112</v>
      </c>
      <c r="O131" s="85">
        <v>2827</v>
      </c>
      <c r="P131" s="85">
        <v>193</v>
      </c>
      <c r="Q131" s="85">
        <v>409</v>
      </c>
      <c r="R131" s="85">
        <v>7941</v>
      </c>
      <c r="S131" s="85">
        <v>1450</v>
      </c>
      <c r="T131" s="85">
        <v>2927</v>
      </c>
      <c r="U131" s="85">
        <v>20333</v>
      </c>
      <c r="V131" s="85">
        <v>2764</v>
      </c>
      <c r="W131" s="85">
        <v>3311</v>
      </c>
      <c r="X131" s="85">
        <v>35130</v>
      </c>
      <c r="Y131" s="85">
        <v>49337</v>
      </c>
      <c r="Z131" s="85">
        <v>507</v>
      </c>
      <c r="AA131" s="85">
        <f t="shared" si="24"/>
        <v>129083</v>
      </c>
    </row>
    <row r="132" spans="1:27" ht="15" customHeight="1" x14ac:dyDescent="0.3">
      <c r="A132" s="83" t="s">
        <v>69</v>
      </c>
      <c r="B132" s="84">
        <v>616</v>
      </c>
      <c r="C132" s="84">
        <v>0</v>
      </c>
      <c r="D132" s="84">
        <v>54516</v>
      </c>
      <c r="E132" s="84">
        <v>5307</v>
      </c>
      <c r="F132" s="84">
        <v>14</v>
      </c>
      <c r="G132" s="84">
        <v>133286</v>
      </c>
      <c r="H132" s="84">
        <v>17143</v>
      </c>
      <c r="I132" s="84">
        <v>0</v>
      </c>
      <c r="J132" s="84">
        <v>0</v>
      </c>
      <c r="K132" s="84">
        <v>210882</v>
      </c>
      <c r="L132" s="83" t="s">
        <v>69</v>
      </c>
      <c r="M132" s="85">
        <v>335</v>
      </c>
      <c r="N132" s="85">
        <v>1048</v>
      </c>
      <c r="O132" s="85">
        <v>1945</v>
      </c>
      <c r="P132" s="85">
        <v>97</v>
      </c>
      <c r="Q132" s="85">
        <v>131</v>
      </c>
      <c r="R132" s="85">
        <v>6323</v>
      </c>
      <c r="S132" s="85">
        <v>945</v>
      </c>
      <c r="T132" s="85">
        <v>1386</v>
      </c>
      <c r="U132" s="85">
        <v>7994</v>
      </c>
      <c r="V132" s="85">
        <v>1005</v>
      </c>
      <c r="W132" s="85">
        <v>1640</v>
      </c>
      <c r="X132" s="85">
        <v>28842</v>
      </c>
      <c r="Y132" s="85">
        <v>30339</v>
      </c>
      <c r="Z132" s="85">
        <v>522</v>
      </c>
      <c r="AA132" s="85">
        <f t="shared" si="24"/>
        <v>82552</v>
      </c>
    </row>
    <row r="133" spans="1:27" ht="15" customHeight="1" x14ac:dyDescent="0.3">
      <c r="A133" s="83" t="s">
        <v>70</v>
      </c>
      <c r="B133" s="84">
        <v>0</v>
      </c>
      <c r="C133" s="84">
        <v>0</v>
      </c>
      <c r="D133" s="84">
        <v>54</v>
      </c>
      <c r="E133" s="84">
        <v>0</v>
      </c>
      <c r="F133" s="84">
        <v>0</v>
      </c>
      <c r="G133" s="84">
        <v>551</v>
      </c>
      <c r="H133" s="84">
        <v>190</v>
      </c>
      <c r="I133" s="84">
        <v>0</v>
      </c>
      <c r="J133" s="84">
        <v>0</v>
      </c>
      <c r="K133" s="84">
        <v>795</v>
      </c>
      <c r="L133" s="83" t="s">
        <v>70</v>
      </c>
      <c r="M133" s="85">
        <v>230</v>
      </c>
      <c r="N133" s="85">
        <v>653</v>
      </c>
      <c r="O133" s="85">
        <v>1297</v>
      </c>
      <c r="P133" s="85">
        <v>63</v>
      </c>
      <c r="Q133" s="85">
        <v>155</v>
      </c>
      <c r="R133" s="85">
        <v>5421</v>
      </c>
      <c r="S133" s="85">
        <v>765</v>
      </c>
      <c r="T133" s="85">
        <v>864</v>
      </c>
      <c r="U133" s="85">
        <v>2533</v>
      </c>
      <c r="V133" s="85">
        <v>466</v>
      </c>
      <c r="W133" s="85">
        <v>761</v>
      </c>
      <c r="X133" s="85">
        <v>26720</v>
      </c>
      <c r="Y133" s="85">
        <v>16409</v>
      </c>
      <c r="Z133" s="85">
        <v>498</v>
      </c>
      <c r="AA133" s="85">
        <f t="shared" si="24"/>
        <v>56835</v>
      </c>
    </row>
    <row r="134" spans="1:27" ht="15" customHeight="1" x14ac:dyDescent="0.3">
      <c r="A134" s="83" t="s">
        <v>71</v>
      </c>
      <c r="B134" s="84">
        <v>0</v>
      </c>
      <c r="C134" s="84">
        <v>0</v>
      </c>
      <c r="D134" s="84">
        <v>0</v>
      </c>
      <c r="E134" s="84">
        <v>4</v>
      </c>
      <c r="F134" s="84">
        <v>0</v>
      </c>
      <c r="G134" s="84">
        <v>198</v>
      </c>
      <c r="H134" s="84">
        <v>0</v>
      </c>
      <c r="I134" s="84">
        <v>0</v>
      </c>
      <c r="J134" s="84">
        <v>0</v>
      </c>
      <c r="K134" s="84">
        <v>202</v>
      </c>
      <c r="L134" s="83" t="s">
        <v>71</v>
      </c>
      <c r="M134" s="85">
        <v>168</v>
      </c>
      <c r="N134" s="85">
        <v>769</v>
      </c>
      <c r="O134" s="85">
        <v>1311</v>
      </c>
      <c r="P134" s="85">
        <v>55</v>
      </c>
      <c r="Q134" s="85">
        <v>112</v>
      </c>
      <c r="R134" s="85">
        <v>5537</v>
      </c>
      <c r="S134" s="85">
        <v>693</v>
      </c>
      <c r="T134" s="85">
        <v>714</v>
      </c>
      <c r="U134" s="85">
        <v>2089</v>
      </c>
      <c r="V134" s="85">
        <v>407</v>
      </c>
      <c r="W134" s="85">
        <v>627</v>
      </c>
      <c r="X134" s="85">
        <v>26718</v>
      </c>
      <c r="Y134" s="85">
        <v>12816</v>
      </c>
      <c r="Z134" s="85">
        <v>342</v>
      </c>
      <c r="AA134" s="85">
        <f t="shared" si="24"/>
        <v>52358</v>
      </c>
    </row>
    <row r="135" spans="1:27" ht="15" customHeight="1" x14ac:dyDescent="0.3">
      <c r="A135" s="95">
        <v>2014</v>
      </c>
      <c r="B135" s="102">
        <f>SUM(B136:B147)</f>
        <v>71986</v>
      </c>
      <c r="C135" s="102">
        <v>0</v>
      </c>
      <c r="D135" s="102">
        <f t="shared" ref="D135:K135" si="25">SUM(D136:D147)</f>
        <v>1011367</v>
      </c>
      <c r="E135" s="102">
        <f t="shared" si="25"/>
        <v>247126</v>
      </c>
      <c r="F135" s="102">
        <f t="shared" si="25"/>
        <v>804</v>
      </c>
      <c r="G135" s="102">
        <f t="shared" si="25"/>
        <v>1926675</v>
      </c>
      <c r="H135" s="102">
        <f t="shared" si="25"/>
        <v>310416</v>
      </c>
      <c r="I135" s="102">
        <f t="shared" si="25"/>
        <v>0</v>
      </c>
      <c r="J135" s="102">
        <v>0</v>
      </c>
      <c r="K135" s="102">
        <f t="shared" si="25"/>
        <v>3568374</v>
      </c>
      <c r="L135" s="95">
        <v>2014</v>
      </c>
      <c r="M135" s="102">
        <f>SUM(M136:M147)</f>
        <v>6671</v>
      </c>
      <c r="N135" s="102">
        <f t="shared" ref="N135:AA135" si="26">SUM(N136:N147)</f>
        <v>11377</v>
      </c>
      <c r="O135" s="102">
        <f t="shared" si="26"/>
        <v>29318</v>
      </c>
      <c r="P135" s="102">
        <f t="shared" si="26"/>
        <v>1654</v>
      </c>
      <c r="Q135" s="102">
        <f t="shared" si="26"/>
        <v>4165</v>
      </c>
      <c r="R135" s="102">
        <f t="shared" si="26"/>
        <v>91265</v>
      </c>
      <c r="S135" s="102">
        <f t="shared" si="26"/>
        <v>14449</v>
      </c>
      <c r="T135" s="102">
        <f t="shared" si="26"/>
        <v>19217</v>
      </c>
      <c r="U135" s="102">
        <f t="shared" si="26"/>
        <v>138529</v>
      </c>
      <c r="V135" s="102">
        <f t="shared" si="26"/>
        <v>14305</v>
      </c>
      <c r="W135" s="102">
        <f t="shared" si="26"/>
        <v>24259</v>
      </c>
      <c r="X135" s="102">
        <f t="shared" si="26"/>
        <v>339902</v>
      </c>
      <c r="Y135" s="102">
        <f t="shared" si="26"/>
        <v>252223</v>
      </c>
      <c r="Z135" s="102">
        <f t="shared" si="26"/>
        <v>6654</v>
      </c>
      <c r="AA135" s="102">
        <f t="shared" si="26"/>
        <v>953988</v>
      </c>
    </row>
    <row r="136" spans="1:27" ht="15" customHeight="1" x14ac:dyDescent="0.3">
      <c r="A136" s="83" t="s">
        <v>60</v>
      </c>
      <c r="B136" s="84">
        <v>0</v>
      </c>
      <c r="C136" s="84">
        <v>0</v>
      </c>
      <c r="D136" s="84">
        <v>2</v>
      </c>
      <c r="E136" s="84">
        <v>0</v>
      </c>
      <c r="F136" s="84">
        <v>0</v>
      </c>
      <c r="G136" s="84">
        <v>989</v>
      </c>
      <c r="H136" s="84">
        <v>0</v>
      </c>
      <c r="I136" s="84">
        <v>0</v>
      </c>
      <c r="J136" s="84">
        <v>0</v>
      </c>
      <c r="K136" s="84">
        <v>991</v>
      </c>
      <c r="L136" s="83" t="s">
        <v>60</v>
      </c>
      <c r="M136" s="86">
        <v>221</v>
      </c>
      <c r="N136" s="86">
        <v>680</v>
      </c>
      <c r="O136" s="85">
        <v>1258</v>
      </c>
      <c r="P136" s="85">
        <v>59</v>
      </c>
      <c r="Q136" s="85">
        <v>126</v>
      </c>
      <c r="R136" s="85">
        <v>5003</v>
      </c>
      <c r="S136" s="85">
        <v>682</v>
      </c>
      <c r="T136" s="85">
        <v>797</v>
      </c>
      <c r="U136" s="85">
        <v>1355</v>
      </c>
      <c r="V136" s="85">
        <v>400</v>
      </c>
      <c r="W136" s="85">
        <v>560</v>
      </c>
      <c r="X136" s="85">
        <v>20092</v>
      </c>
      <c r="Y136" s="85">
        <v>4218</v>
      </c>
      <c r="Z136" s="85">
        <v>411</v>
      </c>
      <c r="AA136" s="85">
        <f>SUM(M136:Z136)</f>
        <v>35862</v>
      </c>
    </row>
    <row r="137" spans="1:27" ht="15" customHeight="1" x14ac:dyDescent="0.3">
      <c r="A137" s="83" t="s">
        <v>61</v>
      </c>
      <c r="B137" s="84">
        <v>0</v>
      </c>
      <c r="C137" s="84">
        <v>0</v>
      </c>
      <c r="D137" s="84">
        <v>0</v>
      </c>
      <c r="E137" s="84">
        <v>0</v>
      </c>
      <c r="F137" s="84">
        <v>0</v>
      </c>
      <c r="G137" s="84">
        <v>1125</v>
      </c>
      <c r="H137" s="84">
        <v>0</v>
      </c>
      <c r="I137" s="84">
        <v>0</v>
      </c>
      <c r="J137" s="84">
        <v>0</v>
      </c>
      <c r="K137" s="84">
        <v>1125</v>
      </c>
      <c r="L137" s="83" t="s">
        <v>61</v>
      </c>
      <c r="M137" s="86">
        <v>181</v>
      </c>
      <c r="N137" s="86">
        <v>675</v>
      </c>
      <c r="O137" s="85">
        <v>1016</v>
      </c>
      <c r="P137" s="85">
        <v>54</v>
      </c>
      <c r="Q137" s="85">
        <v>61</v>
      </c>
      <c r="R137" s="85">
        <v>4804</v>
      </c>
      <c r="S137" s="85">
        <v>658</v>
      </c>
      <c r="T137" s="85">
        <v>766</v>
      </c>
      <c r="U137" s="85">
        <v>1503</v>
      </c>
      <c r="V137" s="85">
        <v>418</v>
      </c>
      <c r="W137" s="85">
        <v>657</v>
      </c>
      <c r="X137" s="85">
        <v>17062</v>
      </c>
      <c r="Y137" s="85">
        <v>4659</v>
      </c>
      <c r="Z137" s="85">
        <v>425</v>
      </c>
      <c r="AA137" s="85">
        <f t="shared" ref="AA137:AA147" si="27">SUM(M137:Z137)</f>
        <v>32939</v>
      </c>
    </row>
    <row r="138" spans="1:27" ht="15" customHeight="1" x14ac:dyDescent="0.3">
      <c r="A138" s="83" t="s">
        <v>62</v>
      </c>
      <c r="B138" s="84">
        <v>0</v>
      </c>
      <c r="C138" s="84">
        <v>0</v>
      </c>
      <c r="D138" s="84">
        <v>0</v>
      </c>
      <c r="E138" s="84">
        <v>0</v>
      </c>
      <c r="F138" s="84">
        <v>0</v>
      </c>
      <c r="G138" s="84">
        <v>1304</v>
      </c>
      <c r="H138" s="84">
        <v>2</v>
      </c>
      <c r="I138" s="84">
        <v>0</v>
      </c>
      <c r="J138" s="84">
        <v>0</v>
      </c>
      <c r="K138" s="84">
        <v>1306</v>
      </c>
      <c r="L138" s="83" t="s">
        <v>62</v>
      </c>
      <c r="M138" s="86">
        <v>214</v>
      </c>
      <c r="N138" s="86">
        <v>731</v>
      </c>
      <c r="O138" s="85">
        <v>1282</v>
      </c>
      <c r="P138" s="85">
        <v>66</v>
      </c>
      <c r="Q138" s="85">
        <v>109</v>
      </c>
      <c r="R138" s="85">
        <v>5686</v>
      </c>
      <c r="S138" s="85">
        <v>739</v>
      </c>
      <c r="T138" s="85">
        <v>821</v>
      </c>
      <c r="U138" s="85">
        <v>2340</v>
      </c>
      <c r="V138" s="85">
        <v>472</v>
      </c>
      <c r="W138" s="85">
        <v>894</v>
      </c>
      <c r="X138" s="85">
        <v>19621</v>
      </c>
      <c r="Y138" s="85">
        <v>8087</v>
      </c>
      <c r="Z138" s="85">
        <v>466</v>
      </c>
      <c r="AA138" s="85">
        <f t="shared" si="27"/>
        <v>41528</v>
      </c>
    </row>
    <row r="139" spans="1:27" ht="15" customHeight="1" x14ac:dyDescent="0.3">
      <c r="A139" s="83" t="s">
        <v>63</v>
      </c>
      <c r="B139" s="84">
        <v>28</v>
      </c>
      <c r="C139" s="84">
        <v>0</v>
      </c>
      <c r="D139" s="84">
        <v>23677</v>
      </c>
      <c r="E139" s="84">
        <v>2232</v>
      </c>
      <c r="F139" s="84">
        <v>0</v>
      </c>
      <c r="G139" s="84">
        <v>58295</v>
      </c>
      <c r="H139" s="84">
        <v>3965</v>
      </c>
      <c r="I139" s="84">
        <v>0</v>
      </c>
      <c r="J139" s="84">
        <v>0</v>
      </c>
      <c r="K139" s="84">
        <v>88197</v>
      </c>
      <c r="L139" s="83" t="s">
        <v>63</v>
      </c>
      <c r="M139" s="86">
        <v>458</v>
      </c>
      <c r="N139" s="86">
        <v>1091</v>
      </c>
      <c r="O139" s="85">
        <v>2235</v>
      </c>
      <c r="P139" s="85">
        <v>148</v>
      </c>
      <c r="Q139" s="85">
        <v>195</v>
      </c>
      <c r="R139" s="85">
        <v>8283</v>
      </c>
      <c r="S139" s="85">
        <v>1440</v>
      </c>
      <c r="T139" s="85">
        <v>1486</v>
      </c>
      <c r="U139" s="85">
        <v>7166</v>
      </c>
      <c r="V139" s="85">
        <v>1064</v>
      </c>
      <c r="W139" s="85">
        <v>2109</v>
      </c>
      <c r="X139" s="85">
        <v>30438</v>
      </c>
      <c r="Y139" s="85">
        <v>18580</v>
      </c>
      <c r="Z139" s="85">
        <v>646</v>
      </c>
      <c r="AA139" s="85">
        <f t="shared" si="27"/>
        <v>75339</v>
      </c>
    </row>
    <row r="140" spans="1:27" ht="15" customHeight="1" x14ac:dyDescent="0.3">
      <c r="A140" s="83" t="s">
        <v>64</v>
      </c>
      <c r="B140" s="84">
        <v>6009</v>
      </c>
      <c r="C140" s="84">
        <v>0</v>
      </c>
      <c r="D140" s="84">
        <v>121974</v>
      </c>
      <c r="E140" s="84">
        <v>18879</v>
      </c>
      <c r="F140" s="84">
        <v>80</v>
      </c>
      <c r="G140" s="84">
        <v>236951</v>
      </c>
      <c r="H140" s="84">
        <v>31988</v>
      </c>
      <c r="I140" s="84">
        <v>0</v>
      </c>
      <c r="J140" s="84">
        <v>0</v>
      </c>
      <c r="K140" s="84">
        <v>415881</v>
      </c>
      <c r="L140" s="83" t="s">
        <v>64</v>
      </c>
      <c r="M140" s="86">
        <v>699</v>
      </c>
      <c r="N140" s="86">
        <v>971</v>
      </c>
      <c r="O140" s="85">
        <v>2581</v>
      </c>
      <c r="P140" s="85">
        <v>172</v>
      </c>
      <c r="Q140" s="85">
        <v>325</v>
      </c>
      <c r="R140" s="85">
        <v>6880</v>
      </c>
      <c r="S140" s="85">
        <v>1426</v>
      </c>
      <c r="T140" s="85">
        <v>1767</v>
      </c>
      <c r="U140" s="85">
        <v>13737</v>
      </c>
      <c r="V140" s="85">
        <v>1358</v>
      </c>
      <c r="W140" s="85">
        <v>2753</v>
      </c>
      <c r="X140" s="85">
        <v>28644</v>
      </c>
      <c r="Y140" s="85">
        <v>29793</v>
      </c>
      <c r="Z140" s="85">
        <v>604</v>
      </c>
      <c r="AA140" s="85">
        <f t="shared" si="27"/>
        <v>91710</v>
      </c>
    </row>
    <row r="141" spans="1:27" ht="15" customHeight="1" x14ac:dyDescent="0.3">
      <c r="A141" s="83" t="s">
        <v>65</v>
      </c>
      <c r="B141" s="84">
        <v>13914</v>
      </c>
      <c r="C141" s="84">
        <v>0</v>
      </c>
      <c r="D141" s="84">
        <v>179351</v>
      </c>
      <c r="E141" s="84">
        <v>39428</v>
      </c>
      <c r="F141" s="84">
        <v>188</v>
      </c>
      <c r="G141" s="84">
        <v>348554</v>
      </c>
      <c r="H141" s="84">
        <v>52445</v>
      </c>
      <c r="I141" s="84">
        <v>0</v>
      </c>
      <c r="J141" s="84">
        <v>0</v>
      </c>
      <c r="K141" s="84">
        <v>633880</v>
      </c>
      <c r="L141" s="83" t="s">
        <v>65</v>
      </c>
      <c r="M141" s="86">
        <v>912</v>
      </c>
      <c r="N141" s="86">
        <v>1101</v>
      </c>
      <c r="O141" s="85">
        <v>2921</v>
      </c>
      <c r="P141" s="85">
        <v>187</v>
      </c>
      <c r="Q141" s="85">
        <v>542</v>
      </c>
      <c r="R141" s="85">
        <v>9093</v>
      </c>
      <c r="S141" s="85">
        <v>1644</v>
      </c>
      <c r="T141" s="85">
        <v>2586</v>
      </c>
      <c r="U141" s="85">
        <v>23341</v>
      </c>
      <c r="V141" s="85">
        <v>2024</v>
      </c>
      <c r="W141" s="85">
        <v>3384</v>
      </c>
      <c r="X141" s="85">
        <v>33471</v>
      </c>
      <c r="Y141" s="85">
        <v>34828</v>
      </c>
      <c r="Z141" s="85">
        <v>636</v>
      </c>
      <c r="AA141" s="85">
        <f t="shared" si="27"/>
        <v>116670</v>
      </c>
    </row>
    <row r="142" spans="1:27" ht="15" customHeight="1" x14ac:dyDescent="0.3">
      <c r="A142" s="83" t="s">
        <v>66</v>
      </c>
      <c r="B142" s="84">
        <v>17932</v>
      </c>
      <c r="C142" s="84">
        <v>0</v>
      </c>
      <c r="D142" s="84">
        <v>225588</v>
      </c>
      <c r="E142" s="84">
        <v>70377</v>
      </c>
      <c r="F142" s="84">
        <v>174</v>
      </c>
      <c r="G142" s="84">
        <v>419790</v>
      </c>
      <c r="H142" s="84">
        <v>78353</v>
      </c>
      <c r="I142" s="84">
        <v>0</v>
      </c>
      <c r="J142" s="84">
        <v>0</v>
      </c>
      <c r="K142" s="84">
        <v>812214</v>
      </c>
      <c r="L142" s="83" t="s">
        <v>66</v>
      </c>
      <c r="M142" s="86">
        <v>1179</v>
      </c>
      <c r="N142" s="86">
        <v>1316</v>
      </c>
      <c r="O142" s="85">
        <v>5287</v>
      </c>
      <c r="P142" s="85">
        <v>251</v>
      </c>
      <c r="Q142" s="85">
        <v>916</v>
      </c>
      <c r="R142" s="85">
        <v>12919</v>
      </c>
      <c r="S142" s="85">
        <v>1925</v>
      </c>
      <c r="T142" s="85">
        <v>2838</v>
      </c>
      <c r="U142" s="85">
        <v>27944</v>
      </c>
      <c r="V142" s="85">
        <v>2464</v>
      </c>
      <c r="W142" s="85">
        <v>3787</v>
      </c>
      <c r="X142" s="85">
        <v>40971</v>
      </c>
      <c r="Y142" s="85">
        <v>39899</v>
      </c>
      <c r="Z142" s="85">
        <v>813</v>
      </c>
      <c r="AA142" s="85">
        <f t="shared" si="27"/>
        <v>142509</v>
      </c>
    </row>
    <row r="143" spans="1:27" ht="15" customHeight="1" x14ac:dyDescent="0.3">
      <c r="A143" s="83" t="s">
        <v>67</v>
      </c>
      <c r="B143" s="84">
        <v>19797</v>
      </c>
      <c r="C143" s="84">
        <v>0</v>
      </c>
      <c r="D143" s="84">
        <v>225576</v>
      </c>
      <c r="E143" s="84">
        <v>77468</v>
      </c>
      <c r="F143" s="84">
        <v>247</v>
      </c>
      <c r="G143" s="84">
        <v>411285</v>
      </c>
      <c r="H143" s="84">
        <v>82207</v>
      </c>
      <c r="I143" s="84">
        <v>0</v>
      </c>
      <c r="J143" s="84">
        <v>0</v>
      </c>
      <c r="K143" s="84">
        <v>816580</v>
      </c>
      <c r="L143" s="83" t="s">
        <v>67</v>
      </c>
      <c r="M143" s="86">
        <v>1177</v>
      </c>
      <c r="N143" s="86">
        <v>1270</v>
      </c>
      <c r="O143" s="85">
        <v>5622</v>
      </c>
      <c r="P143" s="85">
        <v>289</v>
      </c>
      <c r="Q143" s="85">
        <v>889</v>
      </c>
      <c r="R143" s="85">
        <v>13255</v>
      </c>
      <c r="S143" s="85">
        <v>1988</v>
      </c>
      <c r="T143" s="85">
        <v>2882</v>
      </c>
      <c r="U143" s="85">
        <v>29490</v>
      </c>
      <c r="V143" s="85">
        <v>2377</v>
      </c>
      <c r="W143" s="85">
        <v>3846</v>
      </c>
      <c r="X143" s="85">
        <v>40310</v>
      </c>
      <c r="Y143" s="85">
        <v>38748</v>
      </c>
      <c r="Z143" s="85">
        <v>692</v>
      </c>
      <c r="AA143" s="85">
        <f t="shared" si="27"/>
        <v>142835</v>
      </c>
    </row>
    <row r="144" spans="1:27" ht="15" customHeight="1" x14ac:dyDescent="0.3">
      <c r="A144" s="83" t="s">
        <v>68</v>
      </c>
      <c r="B144" s="84">
        <v>13345</v>
      </c>
      <c r="C144" s="84">
        <v>0</v>
      </c>
      <c r="D144" s="84">
        <v>167296</v>
      </c>
      <c r="E144" s="84">
        <v>33584</v>
      </c>
      <c r="F144" s="84">
        <v>115</v>
      </c>
      <c r="G144" s="84">
        <v>310024</v>
      </c>
      <c r="H144" s="84">
        <v>49159</v>
      </c>
      <c r="I144" s="84">
        <v>0</v>
      </c>
      <c r="J144" s="84">
        <v>0</v>
      </c>
      <c r="K144" s="84">
        <v>573523</v>
      </c>
      <c r="L144" s="83" t="s">
        <v>68</v>
      </c>
      <c r="M144" s="86">
        <v>849</v>
      </c>
      <c r="N144" s="86">
        <v>956</v>
      </c>
      <c r="O144" s="85">
        <v>2648</v>
      </c>
      <c r="P144" s="85">
        <v>148</v>
      </c>
      <c r="Q144" s="85">
        <v>502</v>
      </c>
      <c r="R144" s="85">
        <v>8006</v>
      </c>
      <c r="S144" s="85">
        <v>1543</v>
      </c>
      <c r="T144" s="85">
        <v>2392</v>
      </c>
      <c r="U144" s="85">
        <v>20114</v>
      </c>
      <c r="V144" s="85">
        <v>1935</v>
      </c>
      <c r="W144" s="85">
        <v>3021</v>
      </c>
      <c r="X144" s="85">
        <v>34327</v>
      </c>
      <c r="Y144" s="85">
        <v>35395</v>
      </c>
      <c r="Z144" s="85">
        <v>622</v>
      </c>
      <c r="AA144" s="85">
        <f t="shared" si="27"/>
        <v>112458</v>
      </c>
    </row>
    <row r="145" spans="1:27" ht="15" customHeight="1" x14ac:dyDescent="0.3">
      <c r="A145" s="83" t="s">
        <v>69</v>
      </c>
      <c r="B145" s="84">
        <v>961</v>
      </c>
      <c r="C145" s="84">
        <v>0</v>
      </c>
      <c r="D145" s="84">
        <v>67466</v>
      </c>
      <c r="E145" s="84">
        <v>5151</v>
      </c>
      <c r="F145" s="84">
        <v>0</v>
      </c>
      <c r="G145" s="84">
        <v>137703</v>
      </c>
      <c r="H145" s="84">
        <v>12123</v>
      </c>
      <c r="I145" s="84">
        <v>0</v>
      </c>
      <c r="J145" s="84">
        <v>0</v>
      </c>
      <c r="K145" s="84">
        <v>223404</v>
      </c>
      <c r="L145" s="83" t="s">
        <v>69</v>
      </c>
      <c r="M145" s="86">
        <v>351</v>
      </c>
      <c r="N145" s="86">
        <v>997</v>
      </c>
      <c r="O145" s="85">
        <v>1861</v>
      </c>
      <c r="P145" s="85">
        <v>139</v>
      </c>
      <c r="Q145" s="85">
        <v>257</v>
      </c>
      <c r="R145" s="85">
        <v>6757</v>
      </c>
      <c r="S145" s="85">
        <v>1079</v>
      </c>
      <c r="T145" s="85">
        <v>1310</v>
      </c>
      <c r="U145" s="85">
        <v>7726</v>
      </c>
      <c r="V145" s="85">
        <v>962</v>
      </c>
      <c r="W145" s="85">
        <v>1829</v>
      </c>
      <c r="X145" s="85">
        <v>28059</v>
      </c>
      <c r="Y145" s="85">
        <v>24623</v>
      </c>
      <c r="Z145" s="85">
        <v>522</v>
      </c>
      <c r="AA145" s="85">
        <f t="shared" si="27"/>
        <v>76472</v>
      </c>
    </row>
    <row r="146" spans="1:27" ht="15" customHeight="1" x14ac:dyDescent="0.3">
      <c r="A146" s="83" t="s">
        <v>70</v>
      </c>
      <c r="B146" s="84">
        <v>0</v>
      </c>
      <c r="C146" s="84">
        <v>0</v>
      </c>
      <c r="D146" s="84">
        <v>433</v>
      </c>
      <c r="E146" s="84">
        <v>3</v>
      </c>
      <c r="F146" s="84">
        <v>0</v>
      </c>
      <c r="G146" s="84">
        <v>336</v>
      </c>
      <c r="H146" s="84">
        <v>174</v>
      </c>
      <c r="I146" s="84">
        <v>0</v>
      </c>
      <c r="J146" s="84">
        <v>0</v>
      </c>
      <c r="K146" s="84">
        <v>946</v>
      </c>
      <c r="L146" s="83" t="s">
        <v>70</v>
      </c>
      <c r="M146" s="86">
        <v>221</v>
      </c>
      <c r="N146" s="86">
        <v>749</v>
      </c>
      <c r="O146" s="85">
        <v>1310</v>
      </c>
      <c r="P146" s="85">
        <v>98</v>
      </c>
      <c r="Q146" s="85">
        <v>134</v>
      </c>
      <c r="R146" s="85">
        <v>5037</v>
      </c>
      <c r="S146" s="85">
        <v>653</v>
      </c>
      <c r="T146" s="85">
        <v>830</v>
      </c>
      <c r="U146" s="85">
        <v>2121</v>
      </c>
      <c r="V146" s="85">
        <v>432</v>
      </c>
      <c r="W146" s="85">
        <v>732</v>
      </c>
      <c r="X146" s="85">
        <v>23178</v>
      </c>
      <c r="Y146" s="85">
        <v>8258</v>
      </c>
      <c r="Z146" s="85">
        <v>428</v>
      </c>
      <c r="AA146" s="85">
        <f t="shared" si="27"/>
        <v>44181</v>
      </c>
    </row>
    <row r="147" spans="1:27" ht="15" customHeight="1" x14ac:dyDescent="0.3">
      <c r="A147" s="83" t="s">
        <v>71</v>
      </c>
      <c r="B147" s="84">
        <v>0</v>
      </c>
      <c r="C147" s="84">
        <v>0</v>
      </c>
      <c r="D147" s="84">
        <v>4</v>
      </c>
      <c r="E147" s="84">
        <v>4</v>
      </c>
      <c r="F147" s="84">
        <v>0</v>
      </c>
      <c r="G147" s="84">
        <v>319</v>
      </c>
      <c r="H147" s="84">
        <v>0</v>
      </c>
      <c r="I147" s="84">
        <v>0</v>
      </c>
      <c r="J147" s="84">
        <v>0</v>
      </c>
      <c r="K147" s="84">
        <v>327</v>
      </c>
      <c r="L147" s="83" t="s">
        <v>71</v>
      </c>
      <c r="M147" s="86">
        <v>209</v>
      </c>
      <c r="N147" s="86">
        <v>840</v>
      </c>
      <c r="O147" s="85">
        <v>1297</v>
      </c>
      <c r="P147" s="85">
        <v>43</v>
      </c>
      <c r="Q147" s="85">
        <v>109</v>
      </c>
      <c r="R147" s="85">
        <v>5542</v>
      </c>
      <c r="S147" s="85">
        <v>672</v>
      </c>
      <c r="T147" s="85">
        <v>742</v>
      </c>
      <c r="U147" s="85">
        <v>1692</v>
      </c>
      <c r="V147" s="85">
        <v>399</v>
      </c>
      <c r="W147" s="85">
        <v>687</v>
      </c>
      <c r="X147" s="85">
        <v>23729</v>
      </c>
      <c r="Y147" s="85">
        <v>5135</v>
      </c>
      <c r="Z147" s="85">
        <v>389</v>
      </c>
      <c r="AA147" s="85">
        <f t="shared" si="27"/>
        <v>41485</v>
      </c>
    </row>
    <row r="148" spans="1:27" ht="15" customHeight="1" x14ac:dyDescent="0.3">
      <c r="A148" s="95">
        <v>2013</v>
      </c>
      <c r="B148" s="102">
        <f>SUM(B149:B160)</f>
        <v>60337</v>
      </c>
      <c r="C148" s="102">
        <v>0</v>
      </c>
      <c r="D148" s="102">
        <f t="shared" ref="D148:K148" si="28">SUM(D149:D160)</f>
        <v>925834</v>
      </c>
      <c r="E148" s="102">
        <f t="shared" si="28"/>
        <v>177540</v>
      </c>
      <c r="F148" s="102">
        <f t="shared" si="28"/>
        <v>751</v>
      </c>
      <c r="G148" s="102">
        <f t="shared" si="28"/>
        <v>1785305</v>
      </c>
      <c r="H148" s="102">
        <f t="shared" si="28"/>
        <v>244449</v>
      </c>
      <c r="I148" s="102">
        <f t="shared" si="28"/>
        <v>0</v>
      </c>
      <c r="J148" s="102">
        <v>0</v>
      </c>
      <c r="K148" s="102">
        <f t="shared" si="28"/>
        <v>3194216</v>
      </c>
      <c r="L148" s="95">
        <v>2013</v>
      </c>
      <c r="M148" s="102">
        <f>SUM(M149:M160)</f>
        <v>5748</v>
      </c>
      <c r="N148" s="102">
        <f t="shared" ref="N148:Z148" si="29">SUM(N149:N160)</f>
        <v>9458</v>
      </c>
      <c r="O148" s="102">
        <f t="shared" si="29"/>
        <v>23126</v>
      </c>
      <c r="P148" s="102">
        <f t="shared" si="29"/>
        <v>1449</v>
      </c>
      <c r="Q148" s="102">
        <f t="shared" si="29"/>
        <v>3898</v>
      </c>
      <c r="R148" s="102">
        <f t="shared" si="29"/>
        <v>85723</v>
      </c>
      <c r="S148" s="102">
        <f t="shared" si="29"/>
        <v>12423</v>
      </c>
      <c r="T148" s="102">
        <f t="shared" si="29"/>
        <v>15220</v>
      </c>
      <c r="U148" s="102">
        <f t="shared" si="29"/>
        <v>110430</v>
      </c>
      <c r="V148" s="102">
        <f t="shared" si="29"/>
        <v>10066</v>
      </c>
      <c r="W148" s="102">
        <f t="shared" si="29"/>
        <v>21475</v>
      </c>
      <c r="X148" s="102">
        <f t="shared" si="29"/>
        <v>309895</v>
      </c>
      <c r="Y148" s="102">
        <f t="shared" si="29"/>
        <v>185378</v>
      </c>
      <c r="Z148" s="102">
        <f t="shared" si="29"/>
        <v>5954</v>
      </c>
      <c r="AA148" s="102">
        <f>SUM(AA149:AA160)</f>
        <v>800243</v>
      </c>
    </row>
    <row r="149" spans="1:27" ht="15" customHeight="1" x14ac:dyDescent="0.3">
      <c r="A149" s="83" t="s">
        <v>60</v>
      </c>
      <c r="B149" s="84">
        <v>0</v>
      </c>
      <c r="C149" s="84">
        <v>0</v>
      </c>
      <c r="D149" s="84">
        <v>0</v>
      </c>
      <c r="E149" s="84">
        <v>0</v>
      </c>
      <c r="F149" s="84">
        <v>0</v>
      </c>
      <c r="G149" s="84">
        <v>474</v>
      </c>
      <c r="H149" s="84">
        <v>0</v>
      </c>
      <c r="I149" s="84">
        <v>0</v>
      </c>
      <c r="J149" s="84">
        <v>0</v>
      </c>
      <c r="K149" s="84">
        <v>474</v>
      </c>
      <c r="L149" s="83" t="s">
        <v>60</v>
      </c>
      <c r="M149" s="85">
        <v>211</v>
      </c>
      <c r="N149" s="85">
        <v>485</v>
      </c>
      <c r="O149" s="85">
        <v>647</v>
      </c>
      <c r="P149" s="85">
        <v>69</v>
      </c>
      <c r="Q149" s="85">
        <v>86</v>
      </c>
      <c r="R149" s="85">
        <v>5209</v>
      </c>
      <c r="S149" s="85">
        <v>614</v>
      </c>
      <c r="T149" s="85">
        <v>668</v>
      </c>
      <c r="U149" s="85">
        <v>1290</v>
      </c>
      <c r="V149" s="85">
        <v>314</v>
      </c>
      <c r="W149" s="85">
        <v>482</v>
      </c>
      <c r="X149" s="85">
        <v>20544</v>
      </c>
      <c r="Y149" s="85">
        <v>2930</v>
      </c>
      <c r="Z149" s="85">
        <v>418</v>
      </c>
      <c r="AA149" s="85">
        <f>SUM(M149:Z149)</f>
        <v>33967</v>
      </c>
    </row>
    <row r="150" spans="1:27" ht="15" customHeight="1" x14ac:dyDescent="0.3">
      <c r="A150" s="83" t="s">
        <v>61</v>
      </c>
      <c r="B150" s="84">
        <v>0</v>
      </c>
      <c r="C150" s="84">
        <v>0</v>
      </c>
      <c r="D150" s="84">
        <v>3</v>
      </c>
      <c r="E150" s="84">
        <v>0</v>
      </c>
      <c r="F150" s="84">
        <v>0</v>
      </c>
      <c r="G150" s="84">
        <v>165</v>
      </c>
      <c r="H150" s="84">
        <v>2</v>
      </c>
      <c r="I150" s="84">
        <v>0</v>
      </c>
      <c r="J150" s="84">
        <v>0</v>
      </c>
      <c r="K150" s="84">
        <v>170</v>
      </c>
      <c r="L150" s="83" t="s">
        <v>61</v>
      </c>
      <c r="M150" s="85">
        <v>155</v>
      </c>
      <c r="N150" s="85">
        <v>476</v>
      </c>
      <c r="O150" s="85">
        <v>907</v>
      </c>
      <c r="P150" s="85">
        <v>53</v>
      </c>
      <c r="Q150" s="85">
        <v>78</v>
      </c>
      <c r="R150" s="85">
        <v>5078</v>
      </c>
      <c r="S150" s="85">
        <v>539</v>
      </c>
      <c r="T150" s="85">
        <v>703</v>
      </c>
      <c r="U150" s="85">
        <v>1565</v>
      </c>
      <c r="V150" s="85">
        <v>493</v>
      </c>
      <c r="W150" s="85">
        <v>742</v>
      </c>
      <c r="X150" s="85">
        <v>17479</v>
      </c>
      <c r="Y150" s="85">
        <v>3523</v>
      </c>
      <c r="Z150" s="85">
        <v>546</v>
      </c>
      <c r="AA150" s="85">
        <f t="shared" ref="AA150:AA160" si="30">SUM(M150:Z150)</f>
        <v>32337</v>
      </c>
    </row>
    <row r="151" spans="1:27" ht="15" customHeight="1" x14ac:dyDescent="0.3">
      <c r="A151" s="83" t="s">
        <v>62</v>
      </c>
      <c r="B151" s="84">
        <v>0</v>
      </c>
      <c r="C151" s="84">
        <v>0</v>
      </c>
      <c r="D151" s="84">
        <v>1764</v>
      </c>
      <c r="E151" s="84">
        <v>0</v>
      </c>
      <c r="F151" s="84">
        <v>0</v>
      </c>
      <c r="G151" s="84">
        <v>3806</v>
      </c>
      <c r="H151" s="84">
        <v>0</v>
      </c>
      <c r="I151" s="84">
        <v>0</v>
      </c>
      <c r="J151" s="84">
        <v>0</v>
      </c>
      <c r="K151" s="84">
        <v>5570</v>
      </c>
      <c r="L151" s="83" t="s">
        <v>62</v>
      </c>
      <c r="M151" s="85">
        <v>212</v>
      </c>
      <c r="N151" s="85">
        <v>531</v>
      </c>
      <c r="O151" s="85">
        <v>1172</v>
      </c>
      <c r="P151" s="85">
        <v>83</v>
      </c>
      <c r="Q151" s="85">
        <v>127</v>
      </c>
      <c r="R151" s="85">
        <v>6171</v>
      </c>
      <c r="S151" s="85">
        <v>640</v>
      </c>
      <c r="T151" s="85">
        <v>882</v>
      </c>
      <c r="U151" s="85">
        <v>2171</v>
      </c>
      <c r="V151" s="85">
        <v>465</v>
      </c>
      <c r="W151" s="85">
        <v>874</v>
      </c>
      <c r="X151" s="85">
        <v>21643</v>
      </c>
      <c r="Y151" s="85">
        <v>5158</v>
      </c>
      <c r="Z151" s="85">
        <v>537</v>
      </c>
      <c r="AA151" s="85">
        <f t="shared" si="30"/>
        <v>40666</v>
      </c>
    </row>
    <row r="152" spans="1:27" ht="15" customHeight="1" x14ac:dyDescent="0.3">
      <c r="A152" s="83" t="s">
        <v>63</v>
      </c>
      <c r="B152" s="84">
        <v>219</v>
      </c>
      <c r="C152" s="84">
        <v>0</v>
      </c>
      <c r="D152" s="84">
        <v>19487</v>
      </c>
      <c r="E152" s="84">
        <v>1133</v>
      </c>
      <c r="F152" s="84">
        <v>0</v>
      </c>
      <c r="G152" s="84">
        <v>47832</v>
      </c>
      <c r="H152" s="84">
        <v>1517</v>
      </c>
      <c r="I152" s="84">
        <v>0</v>
      </c>
      <c r="J152" s="84">
        <v>0</v>
      </c>
      <c r="K152" s="84">
        <v>70188</v>
      </c>
      <c r="L152" s="83" t="s">
        <v>63</v>
      </c>
      <c r="M152" s="85">
        <v>334</v>
      </c>
      <c r="N152" s="85">
        <v>784</v>
      </c>
      <c r="O152" s="85">
        <v>1881</v>
      </c>
      <c r="P152" s="85">
        <v>131</v>
      </c>
      <c r="Q152" s="85">
        <v>206</v>
      </c>
      <c r="R152" s="85">
        <v>7097</v>
      </c>
      <c r="S152" s="85">
        <v>1117</v>
      </c>
      <c r="T152" s="85">
        <v>1362</v>
      </c>
      <c r="U152" s="85">
        <v>5083</v>
      </c>
      <c r="V152" s="85">
        <v>764</v>
      </c>
      <c r="W152" s="85">
        <v>1627</v>
      </c>
      <c r="X152" s="85">
        <v>24789</v>
      </c>
      <c r="Y152" s="85">
        <v>13352</v>
      </c>
      <c r="Z152" s="85">
        <v>565</v>
      </c>
      <c r="AA152" s="85">
        <f t="shared" si="30"/>
        <v>59092</v>
      </c>
    </row>
    <row r="153" spans="1:27" ht="15" customHeight="1" x14ac:dyDescent="0.3">
      <c r="A153" s="83" t="s">
        <v>64</v>
      </c>
      <c r="B153" s="84">
        <v>4799</v>
      </c>
      <c r="C153" s="84">
        <v>0</v>
      </c>
      <c r="D153" s="84">
        <v>112974</v>
      </c>
      <c r="E153" s="84">
        <v>14016</v>
      </c>
      <c r="F153" s="84">
        <v>27</v>
      </c>
      <c r="G153" s="84">
        <v>213553</v>
      </c>
      <c r="H153" s="84">
        <v>25093</v>
      </c>
      <c r="I153" s="84">
        <v>0</v>
      </c>
      <c r="J153" s="84">
        <v>0</v>
      </c>
      <c r="K153" s="84">
        <v>370462</v>
      </c>
      <c r="L153" s="83" t="s">
        <v>64</v>
      </c>
      <c r="M153" s="85">
        <v>444</v>
      </c>
      <c r="N153" s="85">
        <v>818</v>
      </c>
      <c r="O153" s="85">
        <v>2229</v>
      </c>
      <c r="P153" s="85">
        <v>125</v>
      </c>
      <c r="Q153" s="85">
        <v>357</v>
      </c>
      <c r="R153" s="85">
        <v>6877</v>
      </c>
      <c r="S153" s="85">
        <v>1168</v>
      </c>
      <c r="T153" s="85">
        <v>1630</v>
      </c>
      <c r="U153" s="85">
        <v>10502</v>
      </c>
      <c r="V153" s="85">
        <v>1189</v>
      </c>
      <c r="W153" s="85">
        <v>2490</v>
      </c>
      <c r="X153" s="85">
        <v>30184</v>
      </c>
      <c r="Y153" s="85">
        <v>18543</v>
      </c>
      <c r="Z153" s="85">
        <v>482</v>
      </c>
      <c r="AA153" s="85">
        <f t="shared" si="30"/>
        <v>77038</v>
      </c>
    </row>
    <row r="154" spans="1:27" ht="15" customHeight="1" x14ac:dyDescent="0.3">
      <c r="A154" s="83" t="s">
        <v>65</v>
      </c>
      <c r="B154" s="84">
        <v>11647</v>
      </c>
      <c r="C154" s="84">
        <v>0</v>
      </c>
      <c r="D154" s="84">
        <v>168779</v>
      </c>
      <c r="E154" s="84">
        <v>26609</v>
      </c>
      <c r="F154" s="84">
        <v>182</v>
      </c>
      <c r="G154" s="84">
        <v>321688</v>
      </c>
      <c r="H154" s="84">
        <v>43406</v>
      </c>
      <c r="I154" s="84">
        <v>0</v>
      </c>
      <c r="J154" s="84">
        <v>0</v>
      </c>
      <c r="K154" s="84">
        <v>572311</v>
      </c>
      <c r="L154" s="83" t="s">
        <v>65</v>
      </c>
      <c r="M154" s="85">
        <v>765</v>
      </c>
      <c r="N154" s="85">
        <v>916</v>
      </c>
      <c r="O154" s="85">
        <v>2490</v>
      </c>
      <c r="P154" s="85">
        <v>136</v>
      </c>
      <c r="Q154" s="85">
        <v>541</v>
      </c>
      <c r="R154" s="85">
        <v>8347</v>
      </c>
      <c r="S154" s="85">
        <v>1515</v>
      </c>
      <c r="T154" s="85">
        <v>1784</v>
      </c>
      <c r="U154" s="85">
        <v>18159</v>
      </c>
      <c r="V154" s="85">
        <v>1293</v>
      </c>
      <c r="W154" s="85">
        <v>3116</v>
      </c>
      <c r="X154" s="85">
        <v>31781</v>
      </c>
      <c r="Y154" s="85">
        <v>26263</v>
      </c>
      <c r="Z154" s="85">
        <v>472</v>
      </c>
      <c r="AA154" s="85">
        <f t="shared" si="30"/>
        <v>97578</v>
      </c>
    </row>
    <row r="155" spans="1:27" ht="15" customHeight="1" x14ac:dyDescent="0.3">
      <c r="A155" s="83" t="s">
        <v>66</v>
      </c>
      <c r="B155" s="84">
        <v>13397</v>
      </c>
      <c r="C155" s="84">
        <v>0</v>
      </c>
      <c r="D155" s="84">
        <v>205420</v>
      </c>
      <c r="E155" s="84">
        <v>51505</v>
      </c>
      <c r="F155" s="84">
        <v>175</v>
      </c>
      <c r="G155" s="84">
        <v>375682</v>
      </c>
      <c r="H155" s="84">
        <v>61296</v>
      </c>
      <c r="I155" s="84">
        <v>0</v>
      </c>
      <c r="J155" s="84">
        <v>0</v>
      </c>
      <c r="K155" s="84">
        <v>707475</v>
      </c>
      <c r="L155" s="83" t="s">
        <v>66</v>
      </c>
      <c r="M155" s="85">
        <v>1112</v>
      </c>
      <c r="N155" s="85">
        <v>1363</v>
      </c>
      <c r="O155" s="85">
        <v>4058</v>
      </c>
      <c r="P155" s="85">
        <v>268</v>
      </c>
      <c r="Q155" s="85">
        <v>735</v>
      </c>
      <c r="R155" s="85">
        <v>10991</v>
      </c>
      <c r="S155" s="85">
        <v>1905</v>
      </c>
      <c r="T155" s="85">
        <v>1828</v>
      </c>
      <c r="U155" s="85">
        <v>24133</v>
      </c>
      <c r="V155" s="85">
        <v>1387</v>
      </c>
      <c r="W155" s="85">
        <v>3668</v>
      </c>
      <c r="X155" s="85">
        <v>36192</v>
      </c>
      <c r="Y155" s="85">
        <v>30807</v>
      </c>
      <c r="Z155" s="85">
        <v>678</v>
      </c>
      <c r="AA155" s="85">
        <f t="shared" si="30"/>
        <v>119125</v>
      </c>
    </row>
    <row r="156" spans="1:27" ht="15" customHeight="1" x14ac:dyDescent="0.3">
      <c r="A156" s="83" t="s">
        <v>67</v>
      </c>
      <c r="B156" s="84">
        <v>17607</v>
      </c>
      <c r="C156" s="84">
        <v>0</v>
      </c>
      <c r="D156" s="84">
        <v>203633</v>
      </c>
      <c r="E156" s="84">
        <v>56183</v>
      </c>
      <c r="F156" s="84">
        <v>245</v>
      </c>
      <c r="G156" s="84">
        <v>387398</v>
      </c>
      <c r="H156" s="84">
        <v>65319</v>
      </c>
      <c r="I156" s="84">
        <v>0</v>
      </c>
      <c r="J156" s="84">
        <v>0</v>
      </c>
      <c r="K156" s="84">
        <v>730385</v>
      </c>
      <c r="L156" s="83" t="s">
        <v>67</v>
      </c>
      <c r="M156" s="85">
        <v>1169</v>
      </c>
      <c r="N156" s="85">
        <v>1230</v>
      </c>
      <c r="O156" s="85">
        <v>4046</v>
      </c>
      <c r="P156" s="85">
        <v>221</v>
      </c>
      <c r="Q156" s="85">
        <v>764</v>
      </c>
      <c r="R156" s="85">
        <v>11472</v>
      </c>
      <c r="S156" s="85">
        <v>1863</v>
      </c>
      <c r="T156" s="85">
        <v>1833</v>
      </c>
      <c r="U156" s="85">
        <v>24288</v>
      </c>
      <c r="V156" s="85">
        <v>1343</v>
      </c>
      <c r="W156" s="85">
        <v>3466</v>
      </c>
      <c r="X156" s="85">
        <v>34552</v>
      </c>
      <c r="Y156" s="85">
        <v>31597</v>
      </c>
      <c r="Z156" s="85">
        <v>599</v>
      </c>
      <c r="AA156" s="85">
        <f t="shared" si="30"/>
        <v>118443</v>
      </c>
    </row>
    <row r="157" spans="1:27" ht="15" customHeight="1" x14ac:dyDescent="0.3">
      <c r="A157" s="83" t="s">
        <v>68</v>
      </c>
      <c r="B157" s="84">
        <v>11972</v>
      </c>
      <c r="C157" s="84">
        <v>0</v>
      </c>
      <c r="D157" s="84">
        <v>156405</v>
      </c>
      <c r="E157" s="84">
        <v>25746</v>
      </c>
      <c r="F157" s="84">
        <v>122</v>
      </c>
      <c r="G157" s="84">
        <v>312368</v>
      </c>
      <c r="H157" s="84">
        <v>39767</v>
      </c>
      <c r="I157" s="84">
        <v>0</v>
      </c>
      <c r="J157" s="84">
        <v>0</v>
      </c>
      <c r="K157" s="84">
        <v>546380</v>
      </c>
      <c r="L157" s="83" t="s">
        <v>68</v>
      </c>
      <c r="M157" s="85">
        <v>690</v>
      </c>
      <c r="N157" s="85">
        <v>870</v>
      </c>
      <c r="O157" s="85">
        <v>2237</v>
      </c>
      <c r="P157" s="85">
        <v>141</v>
      </c>
      <c r="Q157" s="85">
        <v>541</v>
      </c>
      <c r="R157" s="85">
        <v>8234</v>
      </c>
      <c r="S157" s="85">
        <v>1279</v>
      </c>
      <c r="T157" s="85">
        <v>1699</v>
      </c>
      <c r="U157" s="85">
        <v>15235</v>
      </c>
      <c r="V157" s="85">
        <v>1235</v>
      </c>
      <c r="W157" s="85">
        <v>2605</v>
      </c>
      <c r="X157" s="85">
        <v>30053</v>
      </c>
      <c r="Y157" s="85">
        <v>27555</v>
      </c>
      <c r="Z157" s="85">
        <v>468</v>
      </c>
      <c r="AA157" s="85">
        <f t="shared" si="30"/>
        <v>92842</v>
      </c>
    </row>
    <row r="158" spans="1:27" ht="15" customHeight="1" x14ac:dyDescent="0.3">
      <c r="A158" s="83" t="s">
        <v>69</v>
      </c>
      <c r="B158" s="84">
        <v>696</v>
      </c>
      <c r="C158" s="84">
        <v>0</v>
      </c>
      <c r="D158" s="84">
        <v>57290</v>
      </c>
      <c r="E158" s="84">
        <v>2340</v>
      </c>
      <c r="F158" s="84">
        <v>0</v>
      </c>
      <c r="G158" s="84">
        <v>120614</v>
      </c>
      <c r="H158" s="84">
        <v>8019</v>
      </c>
      <c r="I158" s="84">
        <v>0</v>
      </c>
      <c r="J158" s="84">
        <v>0</v>
      </c>
      <c r="K158" s="84">
        <v>188959</v>
      </c>
      <c r="L158" s="83" t="s">
        <v>69</v>
      </c>
      <c r="M158" s="85">
        <v>269</v>
      </c>
      <c r="N158" s="85">
        <v>860</v>
      </c>
      <c r="O158" s="85">
        <v>1389</v>
      </c>
      <c r="P158" s="85">
        <v>112</v>
      </c>
      <c r="Q158" s="85">
        <v>263</v>
      </c>
      <c r="R158" s="85">
        <v>6418</v>
      </c>
      <c r="S158" s="85">
        <v>785</v>
      </c>
      <c r="T158" s="85">
        <v>1305</v>
      </c>
      <c r="U158" s="85">
        <v>5348</v>
      </c>
      <c r="V158" s="85">
        <v>772</v>
      </c>
      <c r="W158" s="85">
        <v>1335</v>
      </c>
      <c r="X158" s="85">
        <v>25174</v>
      </c>
      <c r="Y158" s="85">
        <v>17190</v>
      </c>
      <c r="Z158" s="85">
        <v>399</v>
      </c>
      <c r="AA158" s="85">
        <f t="shared" si="30"/>
        <v>61619</v>
      </c>
    </row>
    <row r="159" spans="1:27" ht="15" customHeight="1" x14ac:dyDescent="0.3">
      <c r="A159" s="83" t="s">
        <v>70</v>
      </c>
      <c r="B159" s="84">
        <v>0</v>
      </c>
      <c r="C159" s="84">
        <v>0</v>
      </c>
      <c r="D159" s="84">
        <v>79</v>
      </c>
      <c r="E159" s="84">
        <v>0</v>
      </c>
      <c r="F159" s="84">
        <v>0</v>
      </c>
      <c r="G159" s="84">
        <v>906</v>
      </c>
      <c r="H159" s="84">
        <v>30</v>
      </c>
      <c r="I159" s="84">
        <v>0</v>
      </c>
      <c r="J159" s="84">
        <v>0</v>
      </c>
      <c r="K159" s="84">
        <v>1015</v>
      </c>
      <c r="L159" s="83" t="s">
        <v>70</v>
      </c>
      <c r="M159" s="85">
        <v>177</v>
      </c>
      <c r="N159" s="85">
        <v>491</v>
      </c>
      <c r="O159" s="85">
        <v>997</v>
      </c>
      <c r="P159" s="85">
        <v>48</v>
      </c>
      <c r="Q159" s="85">
        <v>122</v>
      </c>
      <c r="R159" s="85">
        <v>4642</v>
      </c>
      <c r="S159" s="85">
        <v>448</v>
      </c>
      <c r="T159" s="85">
        <v>761</v>
      </c>
      <c r="U159" s="85">
        <v>1511</v>
      </c>
      <c r="V159" s="85">
        <v>363</v>
      </c>
      <c r="W159" s="85">
        <v>570</v>
      </c>
      <c r="X159" s="85">
        <v>17905</v>
      </c>
      <c r="Y159" s="85">
        <v>4837</v>
      </c>
      <c r="Z159" s="85">
        <v>323</v>
      </c>
      <c r="AA159" s="85">
        <f t="shared" si="30"/>
        <v>33195</v>
      </c>
    </row>
    <row r="160" spans="1:27" ht="15" customHeight="1" x14ac:dyDescent="0.3">
      <c r="A160" s="83" t="s">
        <v>71</v>
      </c>
      <c r="B160" s="84">
        <v>0</v>
      </c>
      <c r="C160" s="84">
        <v>0</v>
      </c>
      <c r="D160" s="84">
        <v>0</v>
      </c>
      <c r="E160" s="84">
        <v>8</v>
      </c>
      <c r="F160" s="84">
        <v>0</v>
      </c>
      <c r="G160" s="84">
        <v>819</v>
      </c>
      <c r="H160" s="84">
        <v>0</v>
      </c>
      <c r="I160" s="84">
        <v>0</v>
      </c>
      <c r="J160" s="84">
        <v>0</v>
      </c>
      <c r="K160" s="84">
        <v>827</v>
      </c>
      <c r="L160" s="83" t="s">
        <v>71</v>
      </c>
      <c r="M160" s="85">
        <v>210</v>
      </c>
      <c r="N160" s="85">
        <v>634</v>
      </c>
      <c r="O160" s="85">
        <v>1073</v>
      </c>
      <c r="P160" s="85">
        <v>62</v>
      </c>
      <c r="Q160" s="85">
        <v>78</v>
      </c>
      <c r="R160" s="85">
        <v>5187</v>
      </c>
      <c r="S160" s="85">
        <v>550</v>
      </c>
      <c r="T160" s="85">
        <v>765</v>
      </c>
      <c r="U160" s="85">
        <v>1145</v>
      </c>
      <c r="V160" s="85">
        <v>448</v>
      </c>
      <c r="W160" s="85">
        <v>500</v>
      </c>
      <c r="X160" s="85">
        <v>19599</v>
      </c>
      <c r="Y160" s="85">
        <v>3623</v>
      </c>
      <c r="Z160" s="85">
        <v>467</v>
      </c>
      <c r="AA160" s="85">
        <f t="shared" si="30"/>
        <v>34341</v>
      </c>
    </row>
    <row r="161" spans="1:27" ht="15" customHeight="1" x14ac:dyDescent="0.3">
      <c r="A161" s="95">
        <v>2012</v>
      </c>
      <c r="B161" s="102">
        <f>SUM(B162:B173)</f>
        <v>59845</v>
      </c>
      <c r="C161" s="102">
        <v>0</v>
      </c>
      <c r="D161" s="102">
        <f t="shared" ref="D161:K161" si="31">SUM(D162:D173)</f>
        <v>802760</v>
      </c>
      <c r="E161" s="102">
        <f t="shared" si="31"/>
        <v>140131</v>
      </c>
      <c r="F161" s="102">
        <f t="shared" si="31"/>
        <v>455</v>
      </c>
      <c r="G161" s="102">
        <f t="shared" si="31"/>
        <v>1606843</v>
      </c>
      <c r="H161" s="102">
        <f t="shared" si="31"/>
        <v>200271</v>
      </c>
      <c r="I161" s="102">
        <f t="shared" si="31"/>
        <v>0</v>
      </c>
      <c r="J161" s="102">
        <v>0</v>
      </c>
      <c r="K161" s="102">
        <f t="shared" si="31"/>
        <v>2810305</v>
      </c>
      <c r="L161" s="95">
        <v>2012</v>
      </c>
      <c r="M161" s="102">
        <f>SUM(M162:M173)</f>
        <v>6080</v>
      </c>
      <c r="N161" s="102">
        <f t="shared" ref="N161:AA161" si="32">SUM(N162:N173)</f>
        <v>9028</v>
      </c>
      <c r="O161" s="102">
        <f t="shared" si="32"/>
        <v>24442</v>
      </c>
      <c r="P161" s="102">
        <f t="shared" si="32"/>
        <v>1764</v>
      </c>
      <c r="Q161" s="102">
        <f t="shared" si="32"/>
        <v>3953</v>
      </c>
      <c r="R161" s="102">
        <f t="shared" si="32"/>
        <v>93412</v>
      </c>
      <c r="S161" s="102">
        <f t="shared" si="32"/>
        <v>13561</v>
      </c>
      <c r="T161" s="102">
        <f t="shared" si="32"/>
        <v>16608</v>
      </c>
      <c r="U161" s="102">
        <f t="shared" si="32"/>
        <v>106254</v>
      </c>
      <c r="V161" s="102">
        <f t="shared" si="32"/>
        <v>9982</v>
      </c>
      <c r="W161" s="102">
        <f t="shared" si="32"/>
        <v>20417</v>
      </c>
      <c r="X161" s="102">
        <f t="shared" si="32"/>
        <v>294635</v>
      </c>
      <c r="Y161" s="102">
        <f t="shared" si="32"/>
        <v>166786</v>
      </c>
      <c r="Z161" s="102">
        <f t="shared" si="32"/>
        <v>4818</v>
      </c>
      <c r="AA161" s="102">
        <f t="shared" si="32"/>
        <v>771740</v>
      </c>
    </row>
    <row r="162" spans="1:27" ht="15" customHeight="1" x14ac:dyDescent="0.3">
      <c r="A162" s="83" t="s">
        <v>60</v>
      </c>
      <c r="B162" s="84">
        <v>0</v>
      </c>
      <c r="C162" s="84">
        <v>0</v>
      </c>
      <c r="D162" s="84">
        <v>0</v>
      </c>
      <c r="E162" s="84">
        <v>0</v>
      </c>
      <c r="F162" s="84">
        <v>0</v>
      </c>
      <c r="G162" s="84">
        <v>1079</v>
      </c>
      <c r="H162" s="84">
        <v>0</v>
      </c>
      <c r="I162" s="84">
        <v>0</v>
      </c>
      <c r="J162" s="84">
        <v>0</v>
      </c>
      <c r="K162" s="84">
        <v>1079</v>
      </c>
      <c r="L162" s="83" t="s">
        <v>60</v>
      </c>
      <c r="M162" s="85">
        <v>287</v>
      </c>
      <c r="N162" s="85">
        <v>541</v>
      </c>
      <c r="O162" s="85">
        <v>1322</v>
      </c>
      <c r="P162" s="85">
        <v>74</v>
      </c>
      <c r="Q162" s="85">
        <v>126</v>
      </c>
      <c r="R162" s="85">
        <v>6349</v>
      </c>
      <c r="S162" s="85">
        <v>774</v>
      </c>
      <c r="T162" s="85">
        <v>947</v>
      </c>
      <c r="U162" s="85">
        <v>1615</v>
      </c>
      <c r="V162" s="85">
        <v>406</v>
      </c>
      <c r="W162" s="85">
        <v>577</v>
      </c>
      <c r="X162" s="85">
        <v>20974</v>
      </c>
      <c r="Y162" s="85">
        <v>3074</v>
      </c>
      <c r="Z162" s="85">
        <v>265</v>
      </c>
      <c r="AA162" s="85">
        <f>SUM(M162:Z162)</f>
        <v>37331</v>
      </c>
    </row>
    <row r="163" spans="1:27" ht="15" customHeight="1" x14ac:dyDescent="0.3">
      <c r="A163" s="83" t="s">
        <v>61</v>
      </c>
      <c r="B163" s="84">
        <v>0</v>
      </c>
      <c r="C163" s="84">
        <v>0</v>
      </c>
      <c r="D163" s="84">
        <v>0</v>
      </c>
      <c r="E163" s="84">
        <v>0</v>
      </c>
      <c r="F163" s="84">
        <v>0</v>
      </c>
      <c r="G163" s="84">
        <v>718</v>
      </c>
      <c r="H163" s="84">
        <v>0</v>
      </c>
      <c r="I163" s="84">
        <v>0</v>
      </c>
      <c r="J163" s="84">
        <v>0</v>
      </c>
      <c r="K163" s="84">
        <v>718</v>
      </c>
      <c r="L163" s="83" t="s">
        <v>61</v>
      </c>
      <c r="M163" s="85">
        <v>193</v>
      </c>
      <c r="N163" s="85">
        <v>487</v>
      </c>
      <c r="O163" s="85">
        <v>1130</v>
      </c>
      <c r="P163" s="85">
        <v>108</v>
      </c>
      <c r="Q163" s="85">
        <v>129</v>
      </c>
      <c r="R163" s="85">
        <v>5735</v>
      </c>
      <c r="S163" s="85">
        <v>710</v>
      </c>
      <c r="T163" s="85">
        <v>979</v>
      </c>
      <c r="U163" s="85">
        <v>1917</v>
      </c>
      <c r="V163" s="85">
        <v>500</v>
      </c>
      <c r="W163" s="85">
        <v>622</v>
      </c>
      <c r="X163" s="85">
        <v>17700</v>
      </c>
      <c r="Y163" s="85">
        <v>3100</v>
      </c>
      <c r="Z163" s="85">
        <v>319</v>
      </c>
      <c r="AA163" s="85">
        <f t="shared" ref="AA163:AA173" si="33">SUM(M163:Z163)</f>
        <v>33629</v>
      </c>
    </row>
    <row r="164" spans="1:27" ht="15" customHeight="1" x14ac:dyDescent="0.3">
      <c r="A164" s="83" t="s">
        <v>62</v>
      </c>
      <c r="B164" s="84">
        <v>0</v>
      </c>
      <c r="C164" s="84">
        <v>0</v>
      </c>
      <c r="D164" s="84">
        <v>1646</v>
      </c>
      <c r="E164" s="84">
        <v>0</v>
      </c>
      <c r="F164" s="84">
        <v>0</v>
      </c>
      <c r="G164" s="84">
        <v>3380</v>
      </c>
      <c r="H164" s="84">
        <v>5</v>
      </c>
      <c r="I164" s="84">
        <v>0</v>
      </c>
      <c r="J164" s="84">
        <v>0</v>
      </c>
      <c r="K164" s="84">
        <v>5031</v>
      </c>
      <c r="L164" s="83" t="s">
        <v>62</v>
      </c>
      <c r="M164" s="85">
        <v>290</v>
      </c>
      <c r="N164" s="85">
        <v>625</v>
      </c>
      <c r="O164" s="85">
        <v>1520</v>
      </c>
      <c r="P164" s="85">
        <v>122</v>
      </c>
      <c r="Q164" s="85">
        <v>136</v>
      </c>
      <c r="R164" s="85">
        <v>6402</v>
      </c>
      <c r="S164" s="85">
        <v>783</v>
      </c>
      <c r="T164" s="85">
        <v>1168</v>
      </c>
      <c r="U164" s="85">
        <v>2598</v>
      </c>
      <c r="V164" s="85">
        <v>609</v>
      </c>
      <c r="W164" s="85">
        <v>1049</v>
      </c>
      <c r="X164" s="85">
        <v>20312</v>
      </c>
      <c r="Y164" s="85">
        <v>5954</v>
      </c>
      <c r="Z164" s="85">
        <v>435</v>
      </c>
      <c r="AA164" s="85">
        <f t="shared" si="33"/>
        <v>42003</v>
      </c>
    </row>
    <row r="165" spans="1:27" ht="15" customHeight="1" x14ac:dyDescent="0.3">
      <c r="A165" s="83" t="s">
        <v>63</v>
      </c>
      <c r="B165" s="84">
        <v>167</v>
      </c>
      <c r="C165" s="84">
        <v>0</v>
      </c>
      <c r="D165" s="84">
        <v>17227</v>
      </c>
      <c r="E165" s="84">
        <v>257</v>
      </c>
      <c r="F165" s="84">
        <v>0</v>
      </c>
      <c r="G165" s="84">
        <v>62892</v>
      </c>
      <c r="H165" s="84">
        <v>1093</v>
      </c>
      <c r="I165" s="84">
        <v>0</v>
      </c>
      <c r="J165" s="84">
        <v>0</v>
      </c>
      <c r="K165" s="84">
        <v>81636</v>
      </c>
      <c r="L165" s="83" t="s">
        <v>63</v>
      </c>
      <c r="M165" s="85">
        <v>458</v>
      </c>
      <c r="N165" s="85">
        <v>475</v>
      </c>
      <c r="O165" s="85">
        <v>1971</v>
      </c>
      <c r="P165" s="85">
        <v>159</v>
      </c>
      <c r="Q165" s="85">
        <v>223</v>
      </c>
      <c r="R165" s="85">
        <v>8715</v>
      </c>
      <c r="S165" s="85">
        <v>1298</v>
      </c>
      <c r="T165" s="85">
        <v>614</v>
      </c>
      <c r="U165" s="85">
        <v>6107</v>
      </c>
      <c r="V165" s="85">
        <v>756</v>
      </c>
      <c r="W165" s="85">
        <v>1633</v>
      </c>
      <c r="X165" s="85">
        <v>27239</v>
      </c>
      <c r="Y165" s="85">
        <v>13133</v>
      </c>
      <c r="Z165" s="85">
        <v>475</v>
      </c>
      <c r="AA165" s="85">
        <f t="shared" si="33"/>
        <v>63256</v>
      </c>
    </row>
    <row r="166" spans="1:27" ht="15" customHeight="1" x14ac:dyDescent="0.3">
      <c r="A166" s="83" t="s">
        <v>64</v>
      </c>
      <c r="B166" s="84">
        <v>4873</v>
      </c>
      <c r="C166" s="84">
        <v>0</v>
      </c>
      <c r="D166" s="84">
        <v>92746</v>
      </c>
      <c r="E166" s="84">
        <v>6463</v>
      </c>
      <c r="F166" s="84">
        <v>39</v>
      </c>
      <c r="G166" s="84">
        <v>197454</v>
      </c>
      <c r="H166" s="84">
        <v>20734</v>
      </c>
      <c r="I166" s="84">
        <v>0</v>
      </c>
      <c r="J166" s="84">
        <v>0</v>
      </c>
      <c r="K166" s="84">
        <v>322309</v>
      </c>
      <c r="L166" s="83" t="s">
        <v>64</v>
      </c>
      <c r="M166" s="85">
        <v>445</v>
      </c>
      <c r="N166" s="85">
        <v>845</v>
      </c>
      <c r="O166" s="85">
        <v>2089</v>
      </c>
      <c r="P166" s="85">
        <v>139</v>
      </c>
      <c r="Q166" s="85">
        <v>343</v>
      </c>
      <c r="R166" s="85">
        <v>7223</v>
      </c>
      <c r="S166" s="85">
        <v>1240</v>
      </c>
      <c r="T166" s="85">
        <v>1619</v>
      </c>
      <c r="U166" s="85">
        <v>9594</v>
      </c>
      <c r="V166" s="85">
        <v>1024</v>
      </c>
      <c r="W166" s="85">
        <v>2078</v>
      </c>
      <c r="X166" s="85">
        <v>23237</v>
      </c>
      <c r="Y166" s="85">
        <v>17339</v>
      </c>
      <c r="Z166" s="85">
        <v>453</v>
      </c>
      <c r="AA166" s="85">
        <f t="shared" si="33"/>
        <v>67668</v>
      </c>
    </row>
    <row r="167" spans="1:27" ht="15" customHeight="1" x14ac:dyDescent="0.3">
      <c r="A167" s="83" t="s">
        <v>65</v>
      </c>
      <c r="B167" s="84">
        <v>11852</v>
      </c>
      <c r="C167" s="84">
        <v>0</v>
      </c>
      <c r="D167" s="84">
        <v>144791</v>
      </c>
      <c r="E167" s="84">
        <v>18438</v>
      </c>
      <c r="F167" s="84">
        <v>76</v>
      </c>
      <c r="G167" s="84">
        <v>271764</v>
      </c>
      <c r="H167" s="84">
        <v>33196</v>
      </c>
      <c r="I167" s="84">
        <v>0</v>
      </c>
      <c r="J167" s="84">
        <v>0</v>
      </c>
      <c r="K167" s="84">
        <v>480117</v>
      </c>
      <c r="L167" s="83" t="s">
        <v>65</v>
      </c>
      <c r="M167" s="85">
        <v>769</v>
      </c>
      <c r="N167" s="85">
        <v>1034</v>
      </c>
      <c r="O167" s="85">
        <v>2445</v>
      </c>
      <c r="P167" s="85">
        <v>156</v>
      </c>
      <c r="Q167" s="85">
        <v>410</v>
      </c>
      <c r="R167" s="85">
        <v>9072</v>
      </c>
      <c r="S167" s="85">
        <v>1573</v>
      </c>
      <c r="T167" s="85">
        <v>2041</v>
      </c>
      <c r="U167" s="85">
        <v>16124</v>
      </c>
      <c r="V167" s="85">
        <v>1354</v>
      </c>
      <c r="W167" s="85">
        <v>2926</v>
      </c>
      <c r="X167" s="85">
        <v>27113</v>
      </c>
      <c r="Y167" s="85">
        <v>23366</v>
      </c>
      <c r="Z167" s="85">
        <v>423</v>
      </c>
      <c r="AA167" s="85">
        <f t="shared" si="33"/>
        <v>88806</v>
      </c>
    </row>
    <row r="168" spans="1:27" ht="15" customHeight="1" x14ac:dyDescent="0.3">
      <c r="A168" s="83" t="s">
        <v>66</v>
      </c>
      <c r="B168" s="84">
        <v>14781</v>
      </c>
      <c r="C168" s="84">
        <v>0</v>
      </c>
      <c r="D168" s="84">
        <v>184104</v>
      </c>
      <c r="E168" s="84">
        <v>43415</v>
      </c>
      <c r="F168" s="84">
        <v>100</v>
      </c>
      <c r="G168" s="84">
        <v>346467</v>
      </c>
      <c r="H168" s="84">
        <v>54623</v>
      </c>
      <c r="I168" s="84">
        <v>0</v>
      </c>
      <c r="J168" s="84">
        <v>0</v>
      </c>
      <c r="K168" s="84">
        <v>643490</v>
      </c>
      <c r="L168" s="83" t="s">
        <v>66</v>
      </c>
      <c r="M168" s="85">
        <v>1094</v>
      </c>
      <c r="N168" s="85">
        <v>1297</v>
      </c>
      <c r="O168" s="85">
        <v>4042</v>
      </c>
      <c r="P168" s="85">
        <v>308</v>
      </c>
      <c r="Q168" s="85">
        <v>792</v>
      </c>
      <c r="R168" s="85">
        <v>12480</v>
      </c>
      <c r="S168" s="85">
        <v>1980</v>
      </c>
      <c r="T168" s="85">
        <v>2343</v>
      </c>
      <c r="U168" s="85">
        <v>23538</v>
      </c>
      <c r="V168" s="85">
        <v>1449</v>
      </c>
      <c r="W168" s="85">
        <v>3490</v>
      </c>
      <c r="X168" s="85">
        <v>36036</v>
      </c>
      <c r="Y168" s="85">
        <v>28104</v>
      </c>
      <c r="Z168" s="85">
        <v>507</v>
      </c>
      <c r="AA168" s="85">
        <f t="shared" si="33"/>
        <v>117460</v>
      </c>
    </row>
    <row r="169" spans="1:27" ht="15" customHeight="1" x14ac:dyDescent="0.3">
      <c r="A169" s="83" t="s">
        <v>67</v>
      </c>
      <c r="B169" s="84">
        <v>15937</v>
      </c>
      <c r="C169" s="84">
        <v>0</v>
      </c>
      <c r="D169" s="84">
        <v>185530</v>
      </c>
      <c r="E169" s="84">
        <v>50214</v>
      </c>
      <c r="F169" s="84">
        <v>148</v>
      </c>
      <c r="G169" s="84">
        <v>344283</v>
      </c>
      <c r="H169" s="84">
        <v>54663</v>
      </c>
      <c r="I169" s="84">
        <v>0</v>
      </c>
      <c r="J169" s="84">
        <v>0</v>
      </c>
      <c r="K169" s="84">
        <v>650775</v>
      </c>
      <c r="L169" s="83" t="s">
        <v>67</v>
      </c>
      <c r="M169" s="85">
        <v>1128</v>
      </c>
      <c r="N169" s="85">
        <v>1055</v>
      </c>
      <c r="O169" s="85">
        <v>3917</v>
      </c>
      <c r="P169" s="85">
        <v>325</v>
      </c>
      <c r="Q169" s="85">
        <v>855</v>
      </c>
      <c r="R169" s="85">
        <v>12371</v>
      </c>
      <c r="S169" s="85">
        <v>1852</v>
      </c>
      <c r="T169" s="85">
        <v>2343</v>
      </c>
      <c r="U169" s="85">
        <v>23916</v>
      </c>
      <c r="V169" s="85">
        <v>1433</v>
      </c>
      <c r="W169" s="85">
        <v>3210</v>
      </c>
      <c r="X169" s="85">
        <v>34514</v>
      </c>
      <c r="Y169" s="85">
        <v>28069</v>
      </c>
      <c r="Z169" s="85">
        <v>474</v>
      </c>
      <c r="AA169" s="85">
        <f t="shared" si="33"/>
        <v>115462</v>
      </c>
    </row>
    <row r="170" spans="1:27" ht="15" customHeight="1" x14ac:dyDescent="0.3">
      <c r="A170" s="83" t="s">
        <v>68</v>
      </c>
      <c r="B170" s="84">
        <v>11342</v>
      </c>
      <c r="C170" s="84">
        <v>0</v>
      </c>
      <c r="D170" s="84">
        <v>138153</v>
      </c>
      <c r="E170" s="84">
        <v>18771</v>
      </c>
      <c r="F170" s="84">
        <v>92</v>
      </c>
      <c r="G170" s="84">
        <v>281037</v>
      </c>
      <c r="H170" s="84">
        <v>30809</v>
      </c>
      <c r="I170" s="84">
        <v>0</v>
      </c>
      <c r="J170" s="84">
        <v>0</v>
      </c>
      <c r="K170" s="84">
        <v>480204</v>
      </c>
      <c r="L170" s="83" t="s">
        <v>68</v>
      </c>
      <c r="M170" s="85">
        <v>739</v>
      </c>
      <c r="N170" s="85">
        <v>978</v>
      </c>
      <c r="O170" s="85">
        <v>2338</v>
      </c>
      <c r="P170" s="85">
        <v>164</v>
      </c>
      <c r="Q170" s="85">
        <v>523</v>
      </c>
      <c r="R170" s="85">
        <v>7798</v>
      </c>
      <c r="S170" s="85">
        <v>1354</v>
      </c>
      <c r="T170" s="85">
        <v>1978</v>
      </c>
      <c r="U170" s="85">
        <v>13685</v>
      </c>
      <c r="V170" s="85">
        <v>1219</v>
      </c>
      <c r="W170" s="85">
        <v>2480</v>
      </c>
      <c r="X170" s="85">
        <v>28520</v>
      </c>
      <c r="Y170" s="85">
        <v>24506</v>
      </c>
      <c r="Z170" s="85">
        <v>485</v>
      </c>
      <c r="AA170" s="85">
        <f t="shared" si="33"/>
        <v>86767</v>
      </c>
    </row>
    <row r="171" spans="1:27" ht="15" customHeight="1" x14ac:dyDescent="0.3">
      <c r="A171" s="83" t="s">
        <v>69</v>
      </c>
      <c r="B171" s="84">
        <v>893</v>
      </c>
      <c r="C171" s="84">
        <v>0</v>
      </c>
      <c r="D171" s="84">
        <v>38522</v>
      </c>
      <c r="E171" s="84">
        <v>2556</v>
      </c>
      <c r="F171" s="84">
        <v>0</v>
      </c>
      <c r="G171" s="84">
        <v>96748</v>
      </c>
      <c r="H171" s="84">
        <v>5035</v>
      </c>
      <c r="I171" s="84">
        <v>0</v>
      </c>
      <c r="J171" s="84">
        <v>0</v>
      </c>
      <c r="K171" s="84">
        <v>143754</v>
      </c>
      <c r="L171" s="83" t="s">
        <v>69</v>
      </c>
      <c r="M171" s="85">
        <v>317</v>
      </c>
      <c r="N171" s="85">
        <v>721</v>
      </c>
      <c r="O171" s="85">
        <v>1577</v>
      </c>
      <c r="P171" s="85">
        <v>70</v>
      </c>
      <c r="Q171" s="85">
        <v>223</v>
      </c>
      <c r="R171" s="85">
        <v>6354</v>
      </c>
      <c r="S171" s="85">
        <v>931</v>
      </c>
      <c r="T171" s="85">
        <v>1192</v>
      </c>
      <c r="U171" s="85">
        <v>4770</v>
      </c>
      <c r="V171" s="85">
        <v>664</v>
      </c>
      <c r="W171" s="85">
        <v>1304</v>
      </c>
      <c r="X171" s="85">
        <v>21537</v>
      </c>
      <c r="Y171" s="85">
        <v>13444</v>
      </c>
      <c r="Z171" s="85">
        <v>321</v>
      </c>
      <c r="AA171" s="85">
        <f t="shared" si="33"/>
        <v>53425</v>
      </c>
    </row>
    <row r="172" spans="1:27" ht="15" customHeight="1" x14ac:dyDescent="0.3">
      <c r="A172" s="83" t="s">
        <v>70</v>
      </c>
      <c r="B172" s="84">
        <v>0</v>
      </c>
      <c r="C172" s="84">
        <v>0</v>
      </c>
      <c r="D172" s="84">
        <v>41</v>
      </c>
      <c r="E172" s="84">
        <v>9</v>
      </c>
      <c r="F172" s="84">
        <v>0</v>
      </c>
      <c r="G172" s="84">
        <v>461</v>
      </c>
      <c r="H172" s="84">
        <v>113</v>
      </c>
      <c r="I172" s="84">
        <v>0</v>
      </c>
      <c r="J172" s="84">
        <v>0</v>
      </c>
      <c r="K172" s="84">
        <v>624</v>
      </c>
      <c r="L172" s="83" t="s">
        <v>70</v>
      </c>
      <c r="M172" s="85">
        <v>220</v>
      </c>
      <c r="N172" s="85">
        <v>466</v>
      </c>
      <c r="O172" s="85">
        <v>1126</v>
      </c>
      <c r="P172" s="85">
        <v>72</v>
      </c>
      <c r="Q172" s="85">
        <v>140</v>
      </c>
      <c r="R172" s="85">
        <v>5415</v>
      </c>
      <c r="S172" s="85">
        <v>500</v>
      </c>
      <c r="T172" s="85">
        <v>758</v>
      </c>
      <c r="U172" s="85">
        <v>1331</v>
      </c>
      <c r="V172" s="85">
        <v>287</v>
      </c>
      <c r="W172" s="85">
        <v>568</v>
      </c>
      <c r="X172" s="85">
        <v>17759</v>
      </c>
      <c r="Y172" s="85">
        <v>3727</v>
      </c>
      <c r="Z172" s="85">
        <v>342</v>
      </c>
      <c r="AA172" s="85">
        <f t="shared" si="33"/>
        <v>32711</v>
      </c>
    </row>
    <row r="173" spans="1:27" ht="15" customHeight="1" x14ac:dyDescent="0.3">
      <c r="A173" s="83" t="s">
        <v>71</v>
      </c>
      <c r="B173" s="84">
        <v>0</v>
      </c>
      <c r="C173" s="84">
        <v>0</v>
      </c>
      <c r="D173" s="84">
        <v>0</v>
      </c>
      <c r="E173" s="84">
        <v>8</v>
      </c>
      <c r="F173" s="84">
        <v>0</v>
      </c>
      <c r="G173" s="84">
        <v>560</v>
      </c>
      <c r="H173" s="84">
        <v>0</v>
      </c>
      <c r="I173" s="84">
        <v>0</v>
      </c>
      <c r="J173" s="84">
        <v>0</v>
      </c>
      <c r="K173" s="84">
        <v>568</v>
      </c>
      <c r="L173" s="83" t="s">
        <v>71</v>
      </c>
      <c r="M173" s="85">
        <v>140</v>
      </c>
      <c r="N173" s="85">
        <v>504</v>
      </c>
      <c r="O173" s="85">
        <v>965</v>
      </c>
      <c r="P173" s="85">
        <v>67</v>
      </c>
      <c r="Q173" s="85">
        <v>53</v>
      </c>
      <c r="R173" s="85">
        <v>5498</v>
      </c>
      <c r="S173" s="85">
        <v>566</v>
      </c>
      <c r="T173" s="85">
        <v>626</v>
      </c>
      <c r="U173" s="85">
        <v>1059</v>
      </c>
      <c r="V173" s="85">
        <v>281</v>
      </c>
      <c r="W173" s="85">
        <v>480</v>
      </c>
      <c r="X173" s="85">
        <v>19694</v>
      </c>
      <c r="Y173" s="85">
        <v>2970</v>
      </c>
      <c r="Z173" s="85">
        <v>319</v>
      </c>
      <c r="AA173" s="85">
        <f t="shared" si="33"/>
        <v>33222</v>
      </c>
    </row>
    <row r="174" spans="1:27" ht="15" customHeight="1" x14ac:dyDescent="0.3">
      <c r="A174" s="95">
        <v>2011</v>
      </c>
      <c r="B174" s="102">
        <f>SUM(B175:B186)</f>
        <v>60668</v>
      </c>
      <c r="C174" s="102">
        <v>0</v>
      </c>
      <c r="D174" s="102">
        <f t="shared" ref="D174:K174" si="34">SUM(D175:D186)</f>
        <v>851489</v>
      </c>
      <c r="E174" s="102">
        <f t="shared" si="34"/>
        <v>130974</v>
      </c>
      <c r="F174" s="102">
        <f t="shared" si="34"/>
        <v>711</v>
      </c>
      <c r="G174" s="102">
        <f t="shared" si="34"/>
        <v>1734418</v>
      </c>
      <c r="H174" s="102">
        <f t="shared" si="34"/>
        <v>202139</v>
      </c>
      <c r="I174" s="102">
        <f t="shared" si="34"/>
        <v>5</v>
      </c>
      <c r="J174" s="102">
        <v>0</v>
      </c>
      <c r="K174" s="102">
        <f t="shared" si="34"/>
        <v>2980404</v>
      </c>
      <c r="L174" s="95">
        <v>2011</v>
      </c>
      <c r="M174" s="102">
        <f>SUM(M175:M186)</f>
        <v>6508</v>
      </c>
      <c r="N174" s="102">
        <f t="shared" ref="N174:Z174" si="35">SUM(N175:N186)</f>
        <v>11376</v>
      </c>
      <c r="O174" s="102">
        <f t="shared" si="35"/>
        <v>29222</v>
      </c>
      <c r="P174" s="102">
        <f t="shared" si="35"/>
        <v>2249</v>
      </c>
      <c r="Q174" s="102">
        <f t="shared" si="35"/>
        <v>4555</v>
      </c>
      <c r="R174" s="102">
        <f t="shared" si="35"/>
        <v>107819</v>
      </c>
      <c r="S174" s="102">
        <f t="shared" si="35"/>
        <v>14096</v>
      </c>
      <c r="T174" s="102">
        <f t="shared" si="35"/>
        <v>16822</v>
      </c>
      <c r="U174" s="102">
        <f t="shared" si="35"/>
        <v>106295</v>
      </c>
      <c r="V174" s="102">
        <f t="shared" si="35"/>
        <v>11562</v>
      </c>
      <c r="W174" s="102">
        <f t="shared" si="35"/>
        <v>22205</v>
      </c>
      <c r="X174" s="102">
        <f t="shared" si="35"/>
        <v>332505</v>
      </c>
      <c r="Y174" s="102">
        <f t="shared" si="35"/>
        <v>173496</v>
      </c>
      <c r="Z174" s="102">
        <f t="shared" si="35"/>
        <v>4183</v>
      </c>
      <c r="AA174" s="102">
        <f>SUM(AA175:AA186)</f>
        <v>842893</v>
      </c>
    </row>
    <row r="175" spans="1:27" ht="15" customHeight="1" x14ac:dyDescent="0.3">
      <c r="A175" s="83" t="s">
        <v>60</v>
      </c>
      <c r="B175" s="84">
        <v>0</v>
      </c>
      <c r="C175" s="84">
        <v>0</v>
      </c>
      <c r="D175" s="84">
        <v>576</v>
      </c>
      <c r="E175" s="84">
        <v>0</v>
      </c>
      <c r="F175" s="84">
        <v>0</v>
      </c>
      <c r="G175" s="84">
        <v>3486</v>
      </c>
      <c r="H175" s="84">
        <v>0</v>
      </c>
      <c r="I175" s="84">
        <v>0</v>
      </c>
      <c r="J175" s="84">
        <v>0</v>
      </c>
      <c r="K175" s="84">
        <v>4062</v>
      </c>
      <c r="L175" s="83" t="s">
        <v>60</v>
      </c>
      <c r="M175" s="85">
        <v>269</v>
      </c>
      <c r="N175" s="85">
        <v>482</v>
      </c>
      <c r="O175" s="85">
        <v>1586</v>
      </c>
      <c r="P175" s="85">
        <v>122</v>
      </c>
      <c r="Q175" s="85">
        <v>106</v>
      </c>
      <c r="R175" s="85">
        <v>6340</v>
      </c>
      <c r="S175" s="85">
        <v>685</v>
      </c>
      <c r="T175" s="85">
        <v>989</v>
      </c>
      <c r="U175" s="85">
        <v>1609</v>
      </c>
      <c r="V175" s="85">
        <v>383</v>
      </c>
      <c r="W175" s="85">
        <v>621</v>
      </c>
      <c r="X175" s="85">
        <v>21520</v>
      </c>
      <c r="Y175" s="85">
        <v>3409</v>
      </c>
      <c r="Z175" s="85">
        <v>276</v>
      </c>
      <c r="AA175" s="85">
        <f>SUM(M175:Z175)</f>
        <v>38397</v>
      </c>
    </row>
    <row r="176" spans="1:27" ht="15" customHeight="1" x14ac:dyDescent="0.3">
      <c r="A176" s="83" t="s">
        <v>61</v>
      </c>
      <c r="B176" s="84">
        <v>0</v>
      </c>
      <c r="C176" s="84">
        <v>0</v>
      </c>
      <c r="D176" s="84">
        <v>468</v>
      </c>
      <c r="E176" s="84">
        <v>0</v>
      </c>
      <c r="F176" s="84">
        <v>0</v>
      </c>
      <c r="G176" s="84">
        <v>2578</v>
      </c>
      <c r="H176" s="84">
        <v>0</v>
      </c>
      <c r="I176" s="84">
        <v>0</v>
      </c>
      <c r="J176" s="84">
        <v>0</v>
      </c>
      <c r="K176" s="84">
        <v>3046</v>
      </c>
      <c r="L176" s="83" t="s">
        <v>61</v>
      </c>
      <c r="M176" s="85">
        <v>194</v>
      </c>
      <c r="N176" s="85">
        <v>454</v>
      </c>
      <c r="O176" s="85">
        <v>1372</v>
      </c>
      <c r="P176" s="85">
        <v>99</v>
      </c>
      <c r="Q176" s="85">
        <v>102</v>
      </c>
      <c r="R176" s="85">
        <v>5711</v>
      </c>
      <c r="S176" s="85">
        <v>608</v>
      </c>
      <c r="T176" s="85">
        <v>938</v>
      </c>
      <c r="U176" s="85">
        <v>1722</v>
      </c>
      <c r="V176" s="85">
        <v>368</v>
      </c>
      <c r="W176" s="85">
        <v>699</v>
      </c>
      <c r="X176" s="85">
        <v>18582</v>
      </c>
      <c r="Y176" s="85">
        <v>3574</v>
      </c>
      <c r="Z176" s="85">
        <v>310</v>
      </c>
      <c r="AA176" s="85">
        <f t="shared" ref="AA176:AA186" si="36">SUM(M176:Z176)</f>
        <v>34733</v>
      </c>
    </row>
    <row r="177" spans="1:27" ht="15" customHeight="1" x14ac:dyDescent="0.3">
      <c r="A177" s="83" t="s">
        <v>62</v>
      </c>
      <c r="B177" s="84">
        <v>0</v>
      </c>
      <c r="C177" s="84">
        <v>0</v>
      </c>
      <c r="D177" s="84">
        <v>1684</v>
      </c>
      <c r="E177" s="84">
        <v>0</v>
      </c>
      <c r="F177" s="84">
        <v>0</v>
      </c>
      <c r="G177" s="84">
        <v>5259</v>
      </c>
      <c r="H177" s="84">
        <v>0</v>
      </c>
      <c r="I177" s="84">
        <v>0</v>
      </c>
      <c r="J177" s="84">
        <v>0</v>
      </c>
      <c r="K177" s="84">
        <v>6943</v>
      </c>
      <c r="L177" s="83" t="s">
        <v>62</v>
      </c>
      <c r="M177" s="85">
        <v>321</v>
      </c>
      <c r="N177" s="85">
        <v>648</v>
      </c>
      <c r="O177" s="85">
        <v>1669</v>
      </c>
      <c r="P177" s="85">
        <v>134</v>
      </c>
      <c r="Q177" s="85">
        <v>203</v>
      </c>
      <c r="R177" s="85">
        <v>6744</v>
      </c>
      <c r="S177" s="85">
        <v>760</v>
      </c>
      <c r="T177" s="85">
        <v>977</v>
      </c>
      <c r="U177" s="85">
        <v>2441</v>
      </c>
      <c r="V177" s="85">
        <v>568</v>
      </c>
      <c r="W177" s="85">
        <v>933</v>
      </c>
      <c r="X177" s="85">
        <v>22512</v>
      </c>
      <c r="Y177" s="85">
        <v>5046</v>
      </c>
      <c r="Z177" s="85">
        <v>419</v>
      </c>
      <c r="AA177" s="85">
        <f t="shared" si="36"/>
        <v>43375</v>
      </c>
    </row>
    <row r="178" spans="1:27" ht="15" customHeight="1" x14ac:dyDescent="0.3">
      <c r="A178" s="83" t="s">
        <v>63</v>
      </c>
      <c r="B178" s="84">
        <v>107</v>
      </c>
      <c r="C178" s="84">
        <v>0</v>
      </c>
      <c r="D178" s="84">
        <v>13245</v>
      </c>
      <c r="E178" s="84">
        <v>199</v>
      </c>
      <c r="F178" s="84">
        <v>0</v>
      </c>
      <c r="G178" s="84">
        <v>67517</v>
      </c>
      <c r="H178" s="84">
        <v>935</v>
      </c>
      <c r="I178" s="84">
        <v>0</v>
      </c>
      <c r="J178" s="84">
        <v>0</v>
      </c>
      <c r="K178" s="84">
        <v>82003</v>
      </c>
      <c r="L178" s="83" t="s">
        <v>63</v>
      </c>
      <c r="M178" s="85">
        <v>563</v>
      </c>
      <c r="N178" s="85">
        <v>1300</v>
      </c>
      <c r="O178" s="85">
        <v>2535</v>
      </c>
      <c r="P178" s="85">
        <v>214</v>
      </c>
      <c r="Q178" s="85">
        <v>212</v>
      </c>
      <c r="R178" s="85">
        <v>9940</v>
      </c>
      <c r="S178" s="85">
        <v>1326</v>
      </c>
      <c r="T178" s="85">
        <v>1378</v>
      </c>
      <c r="U178" s="85">
        <v>6382</v>
      </c>
      <c r="V178" s="85">
        <v>1085</v>
      </c>
      <c r="W178" s="85">
        <v>1961</v>
      </c>
      <c r="X178" s="85">
        <v>29649</v>
      </c>
      <c r="Y178" s="85">
        <v>12892</v>
      </c>
      <c r="Z178" s="85">
        <v>333</v>
      </c>
      <c r="AA178" s="85">
        <f t="shared" si="36"/>
        <v>69770</v>
      </c>
    </row>
    <row r="179" spans="1:27" ht="15" customHeight="1" x14ac:dyDescent="0.3">
      <c r="A179" s="83" t="s">
        <v>64</v>
      </c>
      <c r="B179" s="84">
        <v>4877</v>
      </c>
      <c r="C179" s="84">
        <v>0</v>
      </c>
      <c r="D179" s="84">
        <v>94689</v>
      </c>
      <c r="E179" s="84">
        <v>7260</v>
      </c>
      <c r="F179" s="84">
        <v>56</v>
      </c>
      <c r="G179" s="84">
        <v>210213</v>
      </c>
      <c r="H179" s="84">
        <v>20657</v>
      </c>
      <c r="I179" s="84">
        <v>0</v>
      </c>
      <c r="J179" s="84">
        <v>0</v>
      </c>
      <c r="K179" s="84">
        <v>337752</v>
      </c>
      <c r="L179" s="83" t="s">
        <v>64</v>
      </c>
      <c r="M179" s="85">
        <v>432</v>
      </c>
      <c r="N179" s="85">
        <v>872</v>
      </c>
      <c r="O179" s="85">
        <v>2390</v>
      </c>
      <c r="P179" s="85">
        <v>146</v>
      </c>
      <c r="Q179" s="85">
        <v>496</v>
      </c>
      <c r="R179" s="85">
        <v>8475</v>
      </c>
      <c r="S179" s="85">
        <v>1393</v>
      </c>
      <c r="T179" s="85">
        <v>1627</v>
      </c>
      <c r="U179" s="85">
        <v>10266</v>
      </c>
      <c r="V179" s="85">
        <v>1210</v>
      </c>
      <c r="W179" s="85">
        <v>2367</v>
      </c>
      <c r="X179" s="85">
        <v>28064</v>
      </c>
      <c r="Y179" s="85">
        <v>18787</v>
      </c>
      <c r="Z179" s="85">
        <v>459</v>
      </c>
      <c r="AA179" s="85">
        <f t="shared" si="36"/>
        <v>76984</v>
      </c>
    </row>
    <row r="180" spans="1:27" ht="15" customHeight="1" x14ac:dyDescent="0.3">
      <c r="A180" s="83" t="s">
        <v>65</v>
      </c>
      <c r="B180" s="84">
        <v>12169</v>
      </c>
      <c r="C180" s="84">
        <v>0</v>
      </c>
      <c r="D180" s="84">
        <v>157566</v>
      </c>
      <c r="E180" s="84">
        <v>20048</v>
      </c>
      <c r="F180" s="84">
        <v>172</v>
      </c>
      <c r="G180" s="84">
        <v>301194</v>
      </c>
      <c r="H180" s="84">
        <v>35408</v>
      </c>
      <c r="I180" s="84">
        <v>0</v>
      </c>
      <c r="J180" s="84">
        <v>0</v>
      </c>
      <c r="K180" s="84">
        <v>526557</v>
      </c>
      <c r="L180" s="83" t="s">
        <v>65</v>
      </c>
      <c r="M180" s="85">
        <v>902</v>
      </c>
      <c r="N180" s="85">
        <v>1163</v>
      </c>
      <c r="O180" s="85">
        <v>2868</v>
      </c>
      <c r="P180" s="85">
        <v>219</v>
      </c>
      <c r="Q180" s="85">
        <v>594</v>
      </c>
      <c r="R180" s="85">
        <v>10798</v>
      </c>
      <c r="S180" s="85">
        <v>1578</v>
      </c>
      <c r="T180" s="85">
        <v>2005</v>
      </c>
      <c r="U180" s="85">
        <v>16002</v>
      </c>
      <c r="V180" s="85">
        <v>1398</v>
      </c>
      <c r="W180" s="85">
        <v>2929</v>
      </c>
      <c r="X180" s="85">
        <v>32726</v>
      </c>
      <c r="Y180" s="85">
        <v>24431</v>
      </c>
      <c r="Z180" s="85">
        <v>413</v>
      </c>
      <c r="AA180" s="85">
        <f t="shared" si="36"/>
        <v>98026</v>
      </c>
    </row>
    <row r="181" spans="1:27" ht="15" customHeight="1" x14ac:dyDescent="0.3">
      <c r="A181" s="83" t="s">
        <v>66</v>
      </c>
      <c r="B181" s="84">
        <v>15364</v>
      </c>
      <c r="C181" s="84">
        <v>0</v>
      </c>
      <c r="D181" s="84">
        <v>197251</v>
      </c>
      <c r="E181" s="84">
        <v>40156</v>
      </c>
      <c r="F181" s="84">
        <v>240</v>
      </c>
      <c r="G181" s="84">
        <v>372426</v>
      </c>
      <c r="H181" s="84">
        <v>50591</v>
      </c>
      <c r="I181" s="84">
        <v>4</v>
      </c>
      <c r="J181" s="84">
        <v>0</v>
      </c>
      <c r="K181" s="84">
        <v>676032</v>
      </c>
      <c r="L181" s="83" t="s">
        <v>66</v>
      </c>
      <c r="M181" s="85">
        <v>1094</v>
      </c>
      <c r="N181" s="85">
        <v>1639</v>
      </c>
      <c r="O181" s="85">
        <v>4989</v>
      </c>
      <c r="P181" s="85">
        <v>353</v>
      </c>
      <c r="Q181" s="85">
        <v>905</v>
      </c>
      <c r="R181" s="85">
        <v>15326</v>
      </c>
      <c r="S181" s="85">
        <v>1907</v>
      </c>
      <c r="T181" s="85">
        <v>2079</v>
      </c>
      <c r="U181" s="85">
        <v>23171</v>
      </c>
      <c r="V181" s="85">
        <v>1589</v>
      </c>
      <c r="W181" s="85">
        <v>3503</v>
      </c>
      <c r="X181" s="85">
        <v>42343</v>
      </c>
      <c r="Y181" s="85">
        <v>29182</v>
      </c>
      <c r="Z181" s="85">
        <v>360</v>
      </c>
      <c r="AA181" s="85">
        <f t="shared" si="36"/>
        <v>128440</v>
      </c>
    </row>
    <row r="182" spans="1:27" ht="15" customHeight="1" x14ac:dyDescent="0.3">
      <c r="A182" s="83" t="s">
        <v>67</v>
      </c>
      <c r="B182" s="84">
        <v>16858</v>
      </c>
      <c r="C182" s="84">
        <v>0</v>
      </c>
      <c r="D182" s="84">
        <v>190545</v>
      </c>
      <c r="E182" s="84">
        <v>44169</v>
      </c>
      <c r="F182" s="84">
        <v>144</v>
      </c>
      <c r="G182" s="84">
        <v>357512</v>
      </c>
      <c r="H182" s="84">
        <v>56968</v>
      </c>
      <c r="I182" s="84">
        <v>0</v>
      </c>
      <c r="J182" s="84">
        <v>0</v>
      </c>
      <c r="K182" s="84">
        <v>666196</v>
      </c>
      <c r="L182" s="83" t="s">
        <v>67</v>
      </c>
      <c r="M182" s="85">
        <v>1110</v>
      </c>
      <c r="N182" s="85">
        <v>1456</v>
      </c>
      <c r="O182" s="85">
        <v>4546</v>
      </c>
      <c r="P182" s="85">
        <v>370</v>
      </c>
      <c r="Q182" s="85">
        <v>753</v>
      </c>
      <c r="R182" s="85">
        <v>14968</v>
      </c>
      <c r="S182" s="85">
        <v>1827</v>
      </c>
      <c r="T182" s="85">
        <v>1987</v>
      </c>
      <c r="U182" s="85">
        <v>22337</v>
      </c>
      <c r="V182" s="85">
        <v>1551</v>
      </c>
      <c r="W182" s="85">
        <v>3395</v>
      </c>
      <c r="X182" s="85">
        <v>39345</v>
      </c>
      <c r="Y182" s="85">
        <v>30691</v>
      </c>
      <c r="Z182" s="85">
        <v>203</v>
      </c>
      <c r="AA182" s="85">
        <f t="shared" si="36"/>
        <v>124539</v>
      </c>
    </row>
    <row r="183" spans="1:27" ht="15" customHeight="1" x14ac:dyDescent="0.3">
      <c r="A183" s="83" t="s">
        <v>68</v>
      </c>
      <c r="B183" s="84">
        <v>10543</v>
      </c>
      <c r="C183" s="84">
        <v>0</v>
      </c>
      <c r="D183" s="84">
        <v>141715</v>
      </c>
      <c r="E183" s="84">
        <v>18135</v>
      </c>
      <c r="F183" s="84">
        <v>99</v>
      </c>
      <c r="G183" s="84">
        <v>285175</v>
      </c>
      <c r="H183" s="84">
        <v>31959</v>
      </c>
      <c r="I183" s="84">
        <v>0</v>
      </c>
      <c r="J183" s="84">
        <v>0</v>
      </c>
      <c r="K183" s="84">
        <v>487626</v>
      </c>
      <c r="L183" s="83" t="s">
        <v>68</v>
      </c>
      <c r="M183" s="85">
        <v>731</v>
      </c>
      <c r="N183" s="85">
        <v>1060</v>
      </c>
      <c r="O183" s="85">
        <v>2833</v>
      </c>
      <c r="P183" s="85">
        <v>214</v>
      </c>
      <c r="Q183" s="85">
        <v>568</v>
      </c>
      <c r="R183" s="85">
        <v>10296</v>
      </c>
      <c r="S183" s="85">
        <v>1500</v>
      </c>
      <c r="T183" s="85">
        <v>1651</v>
      </c>
      <c r="U183" s="85">
        <v>13732</v>
      </c>
      <c r="V183" s="85">
        <v>1407</v>
      </c>
      <c r="W183" s="85">
        <v>2622</v>
      </c>
      <c r="X183" s="85">
        <v>32303</v>
      </c>
      <c r="Y183" s="85">
        <v>24431</v>
      </c>
      <c r="Z183" s="85">
        <v>245</v>
      </c>
      <c r="AA183" s="85">
        <f t="shared" si="36"/>
        <v>93593</v>
      </c>
    </row>
    <row r="184" spans="1:27" ht="15" customHeight="1" x14ac:dyDescent="0.3">
      <c r="A184" s="83" t="s">
        <v>69</v>
      </c>
      <c r="B184" s="84">
        <v>750</v>
      </c>
      <c r="C184" s="84">
        <v>0</v>
      </c>
      <c r="D184" s="84">
        <v>53742</v>
      </c>
      <c r="E184" s="84">
        <v>1003</v>
      </c>
      <c r="F184" s="84">
        <v>0</v>
      </c>
      <c r="G184" s="84">
        <v>126719</v>
      </c>
      <c r="H184" s="84">
        <v>5611</v>
      </c>
      <c r="I184" s="84">
        <v>0</v>
      </c>
      <c r="J184" s="84">
        <v>0</v>
      </c>
      <c r="K184" s="84">
        <v>187825</v>
      </c>
      <c r="L184" s="83" t="s">
        <v>69</v>
      </c>
      <c r="M184" s="85">
        <v>419</v>
      </c>
      <c r="N184" s="85">
        <v>1046</v>
      </c>
      <c r="O184" s="85">
        <v>1863</v>
      </c>
      <c r="P184" s="85">
        <v>188</v>
      </c>
      <c r="Q184" s="85">
        <v>312</v>
      </c>
      <c r="R184" s="85">
        <v>7547</v>
      </c>
      <c r="S184" s="85">
        <v>1097</v>
      </c>
      <c r="T184" s="85">
        <v>1281</v>
      </c>
      <c r="U184" s="85">
        <v>5683</v>
      </c>
      <c r="V184" s="85">
        <v>1109</v>
      </c>
      <c r="W184" s="85">
        <v>1755</v>
      </c>
      <c r="X184" s="85">
        <v>25946</v>
      </c>
      <c r="Y184" s="85">
        <v>14680</v>
      </c>
      <c r="Z184" s="85">
        <v>498</v>
      </c>
      <c r="AA184" s="85">
        <f t="shared" si="36"/>
        <v>63424</v>
      </c>
    </row>
    <row r="185" spans="1:27" ht="15" customHeight="1" x14ac:dyDescent="0.3">
      <c r="A185" s="83" t="s">
        <v>70</v>
      </c>
      <c r="B185" s="84">
        <v>0</v>
      </c>
      <c r="C185" s="84">
        <v>0</v>
      </c>
      <c r="D185" s="84">
        <v>8</v>
      </c>
      <c r="E185" s="84">
        <v>0</v>
      </c>
      <c r="F185" s="84">
        <v>0</v>
      </c>
      <c r="G185" s="84">
        <v>944</v>
      </c>
      <c r="H185" s="84">
        <v>10</v>
      </c>
      <c r="I185" s="84">
        <v>0</v>
      </c>
      <c r="J185" s="84">
        <v>0</v>
      </c>
      <c r="K185" s="84">
        <v>962</v>
      </c>
      <c r="L185" s="83" t="s">
        <v>70</v>
      </c>
      <c r="M185" s="85">
        <v>247</v>
      </c>
      <c r="N185" s="85">
        <v>629</v>
      </c>
      <c r="O185" s="85">
        <v>1300</v>
      </c>
      <c r="P185" s="85">
        <v>92</v>
      </c>
      <c r="Q185" s="85">
        <v>134</v>
      </c>
      <c r="R185" s="85">
        <v>5777</v>
      </c>
      <c r="S185" s="85">
        <v>770</v>
      </c>
      <c r="T185" s="85">
        <v>902</v>
      </c>
      <c r="U185" s="85">
        <v>1716</v>
      </c>
      <c r="V185" s="85">
        <v>446</v>
      </c>
      <c r="W185" s="85">
        <v>739</v>
      </c>
      <c r="X185" s="85">
        <v>18546</v>
      </c>
      <c r="Y185" s="85">
        <v>3676</v>
      </c>
      <c r="Z185" s="85">
        <v>382</v>
      </c>
      <c r="AA185" s="85">
        <f t="shared" si="36"/>
        <v>35356</v>
      </c>
    </row>
    <row r="186" spans="1:27" ht="15" customHeight="1" x14ac:dyDescent="0.3">
      <c r="A186" s="83" t="s">
        <v>71</v>
      </c>
      <c r="B186" s="84">
        <v>0</v>
      </c>
      <c r="C186" s="84">
        <v>0</v>
      </c>
      <c r="D186" s="84">
        <v>0</v>
      </c>
      <c r="E186" s="84">
        <v>4</v>
      </c>
      <c r="F186" s="84">
        <v>0</v>
      </c>
      <c r="G186" s="84">
        <v>1395</v>
      </c>
      <c r="H186" s="84">
        <v>0</v>
      </c>
      <c r="I186" s="84">
        <v>1</v>
      </c>
      <c r="J186" s="84">
        <v>0</v>
      </c>
      <c r="K186" s="84">
        <v>1400</v>
      </c>
      <c r="L186" s="83" t="s">
        <v>71</v>
      </c>
      <c r="M186" s="85">
        <v>226</v>
      </c>
      <c r="N186" s="85">
        <v>627</v>
      </c>
      <c r="O186" s="85">
        <v>1271</v>
      </c>
      <c r="P186" s="85">
        <v>98</v>
      </c>
      <c r="Q186" s="85">
        <v>170</v>
      </c>
      <c r="R186" s="85">
        <v>5897</v>
      </c>
      <c r="S186" s="85">
        <v>645</v>
      </c>
      <c r="T186" s="85">
        <v>1008</v>
      </c>
      <c r="U186" s="85">
        <v>1234</v>
      </c>
      <c r="V186" s="85">
        <v>448</v>
      </c>
      <c r="W186" s="85">
        <v>681</v>
      </c>
      <c r="X186" s="85">
        <v>20969</v>
      </c>
      <c r="Y186" s="85">
        <v>2697</v>
      </c>
      <c r="Z186" s="85">
        <v>285</v>
      </c>
      <c r="AA186" s="85">
        <f t="shared" si="36"/>
        <v>36256</v>
      </c>
    </row>
    <row r="187" spans="1:27" ht="15" customHeight="1" x14ac:dyDescent="0.3">
      <c r="A187" s="95">
        <v>2010</v>
      </c>
      <c r="B187" s="102">
        <f>SUM(B188:B199)</f>
        <v>50005</v>
      </c>
      <c r="C187" s="102">
        <v>0</v>
      </c>
      <c r="D187" s="102">
        <f t="shared" ref="D187:K187" si="37">SUM(D188:D199)</f>
        <v>695937</v>
      </c>
      <c r="E187" s="102">
        <f t="shared" si="37"/>
        <v>111136</v>
      </c>
      <c r="F187" s="102">
        <f t="shared" si="37"/>
        <v>766</v>
      </c>
      <c r="G187" s="102">
        <f t="shared" si="37"/>
        <v>1421955</v>
      </c>
      <c r="H187" s="102">
        <f t="shared" si="37"/>
        <v>181746</v>
      </c>
      <c r="I187" s="102">
        <f t="shared" si="37"/>
        <v>0</v>
      </c>
      <c r="J187" s="102">
        <v>0</v>
      </c>
      <c r="K187" s="102">
        <f t="shared" si="37"/>
        <v>2461545</v>
      </c>
      <c r="L187" s="95">
        <v>2010</v>
      </c>
      <c r="M187" s="102">
        <f>SUM(M188:M199)</f>
        <v>6636</v>
      </c>
      <c r="N187" s="102">
        <f t="shared" ref="N187:AA187" si="38">SUM(N188:N199)</f>
        <v>10107</v>
      </c>
      <c r="O187" s="102">
        <f t="shared" si="38"/>
        <v>29363</v>
      </c>
      <c r="P187" s="102">
        <f t="shared" si="38"/>
        <v>2252</v>
      </c>
      <c r="Q187" s="102">
        <f t="shared" si="38"/>
        <v>4081</v>
      </c>
      <c r="R187" s="102">
        <f t="shared" si="38"/>
        <v>113168</v>
      </c>
      <c r="S187" s="102">
        <f t="shared" si="38"/>
        <v>13380</v>
      </c>
      <c r="T187" s="102">
        <f t="shared" si="38"/>
        <v>18049</v>
      </c>
      <c r="U187" s="102">
        <f t="shared" si="38"/>
        <v>100219</v>
      </c>
      <c r="V187" s="102">
        <f t="shared" si="38"/>
        <v>10112</v>
      </c>
      <c r="W187" s="102">
        <f t="shared" si="38"/>
        <v>20532</v>
      </c>
      <c r="X187" s="102">
        <f t="shared" si="38"/>
        <v>364260</v>
      </c>
      <c r="Y187" s="102">
        <f t="shared" si="38"/>
        <v>161553</v>
      </c>
      <c r="Z187" s="102">
        <f t="shared" si="38"/>
        <v>6796</v>
      </c>
      <c r="AA187" s="102">
        <f t="shared" si="38"/>
        <v>860508</v>
      </c>
    </row>
    <row r="188" spans="1:27" ht="15" customHeight="1" x14ac:dyDescent="0.3">
      <c r="A188" s="83" t="s">
        <v>60</v>
      </c>
      <c r="B188" s="84">
        <v>0</v>
      </c>
      <c r="C188" s="84">
        <v>0</v>
      </c>
      <c r="D188" s="84">
        <v>0</v>
      </c>
      <c r="E188" s="84">
        <v>0</v>
      </c>
      <c r="F188" s="84">
        <v>0</v>
      </c>
      <c r="G188" s="84">
        <v>1563</v>
      </c>
      <c r="H188" s="84">
        <v>0</v>
      </c>
      <c r="I188" s="84">
        <v>0</v>
      </c>
      <c r="J188" s="84">
        <v>0</v>
      </c>
      <c r="K188" s="84">
        <v>1563</v>
      </c>
      <c r="L188" s="83" t="s">
        <v>60</v>
      </c>
      <c r="M188" s="85">
        <v>310</v>
      </c>
      <c r="N188" s="85">
        <v>564</v>
      </c>
      <c r="O188" s="85">
        <v>1586</v>
      </c>
      <c r="P188" s="85">
        <v>131</v>
      </c>
      <c r="Q188" s="85">
        <v>41</v>
      </c>
      <c r="R188" s="85">
        <v>8206</v>
      </c>
      <c r="S188" s="85">
        <v>770</v>
      </c>
      <c r="T188" s="85">
        <v>894</v>
      </c>
      <c r="U188" s="85">
        <v>2477</v>
      </c>
      <c r="V188" s="85">
        <v>586</v>
      </c>
      <c r="W188" s="85">
        <v>557</v>
      </c>
      <c r="X188" s="85">
        <v>27485</v>
      </c>
      <c r="Y188" s="85">
        <v>3744</v>
      </c>
      <c r="Z188" s="85">
        <v>523</v>
      </c>
      <c r="AA188" s="85">
        <f>SUM(M188:Z188)</f>
        <v>47874</v>
      </c>
    </row>
    <row r="189" spans="1:27" ht="15" customHeight="1" x14ac:dyDescent="0.3">
      <c r="A189" s="83" t="s">
        <v>61</v>
      </c>
      <c r="B189" s="84">
        <v>0</v>
      </c>
      <c r="C189" s="84">
        <v>0</v>
      </c>
      <c r="D189" s="84">
        <v>0</v>
      </c>
      <c r="E189" s="84">
        <v>0</v>
      </c>
      <c r="F189" s="84">
        <v>0</v>
      </c>
      <c r="G189" s="84">
        <v>1209</v>
      </c>
      <c r="H189" s="84">
        <v>0</v>
      </c>
      <c r="I189" s="84">
        <v>0</v>
      </c>
      <c r="J189" s="84">
        <v>0</v>
      </c>
      <c r="K189" s="84">
        <v>1209</v>
      </c>
      <c r="L189" s="83" t="s">
        <v>61</v>
      </c>
      <c r="M189" s="85">
        <v>252</v>
      </c>
      <c r="N189" s="85">
        <v>502</v>
      </c>
      <c r="O189" s="85">
        <v>1355</v>
      </c>
      <c r="P189" s="85">
        <v>109</v>
      </c>
      <c r="Q189" s="85">
        <v>86</v>
      </c>
      <c r="R189" s="85">
        <v>7238</v>
      </c>
      <c r="S189" s="85">
        <v>547</v>
      </c>
      <c r="T189" s="85">
        <v>1121</v>
      </c>
      <c r="U189" s="85">
        <v>2245</v>
      </c>
      <c r="V189" s="85">
        <v>590</v>
      </c>
      <c r="W189" s="85">
        <v>697</v>
      </c>
      <c r="X189" s="85">
        <v>23370</v>
      </c>
      <c r="Y189" s="85">
        <v>3460</v>
      </c>
      <c r="Z189" s="85">
        <v>473</v>
      </c>
      <c r="AA189" s="85">
        <f t="shared" ref="AA189:AA199" si="39">SUM(M189:Z189)</f>
        <v>42045</v>
      </c>
    </row>
    <row r="190" spans="1:27" ht="15" customHeight="1" x14ac:dyDescent="0.3">
      <c r="A190" s="83" t="s">
        <v>62</v>
      </c>
      <c r="B190" s="84">
        <v>0</v>
      </c>
      <c r="C190" s="84">
        <v>0</v>
      </c>
      <c r="D190" s="84">
        <v>178</v>
      </c>
      <c r="E190" s="84">
        <v>0</v>
      </c>
      <c r="F190" s="84">
        <v>0</v>
      </c>
      <c r="G190" s="84">
        <v>4255</v>
      </c>
      <c r="H190" s="84">
        <v>0</v>
      </c>
      <c r="I190" s="84">
        <v>0</v>
      </c>
      <c r="J190" s="84">
        <v>0</v>
      </c>
      <c r="K190" s="84">
        <v>4433</v>
      </c>
      <c r="L190" s="83" t="s">
        <v>62</v>
      </c>
      <c r="M190" s="85">
        <v>385</v>
      </c>
      <c r="N190" s="85">
        <v>744</v>
      </c>
      <c r="O190" s="85">
        <v>2007</v>
      </c>
      <c r="P190" s="85">
        <v>183</v>
      </c>
      <c r="Q190" s="85">
        <v>160</v>
      </c>
      <c r="R190" s="85">
        <v>8951</v>
      </c>
      <c r="S190" s="85">
        <v>839</v>
      </c>
      <c r="T190" s="85">
        <v>1433</v>
      </c>
      <c r="U190" s="85">
        <v>3254</v>
      </c>
      <c r="V190" s="85">
        <v>667</v>
      </c>
      <c r="W190" s="85">
        <v>924</v>
      </c>
      <c r="X190" s="85">
        <v>29844</v>
      </c>
      <c r="Y190" s="85">
        <v>5289</v>
      </c>
      <c r="Z190" s="85">
        <v>508</v>
      </c>
      <c r="AA190" s="85">
        <f t="shared" si="39"/>
        <v>55188</v>
      </c>
    </row>
    <row r="191" spans="1:27" ht="15" customHeight="1" x14ac:dyDescent="0.3">
      <c r="A191" s="83" t="s">
        <v>63</v>
      </c>
      <c r="B191" s="84">
        <v>236</v>
      </c>
      <c r="C191" s="84">
        <v>0</v>
      </c>
      <c r="D191" s="84">
        <v>2094</v>
      </c>
      <c r="E191" s="84">
        <v>300</v>
      </c>
      <c r="F191" s="84">
        <v>0</v>
      </c>
      <c r="G191" s="84">
        <v>29024</v>
      </c>
      <c r="H191" s="84">
        <v>661</v>
      </c>
      <c r="I191" s="84">
        <v>0</v>
      </c>
      <c r="J191" s="84">
        <v>0</v>
      </c>
      <c r="K191" s="84">
        <v>32315</v>
      </c>
      <c r="L191" s="83" t="s">
        <v>63</v>
      </c>
      <c r="M191" s="85">
        <v>448</v>
      </c>
      <c r="N191" s="85">
        <v>850</v>
      </c>
      <c r="O191" s="85">
        <v>2027</v>
      </c>
      <c r="P191" s="85">
        <v>145</v>
      </c>
      <c r="Q191" s="85">
        <v>284</v>
      </c>
      <c r="R191" s="85">
        <v>9419</v>
      </c>
      <c r="S191" s="85">
        <v>1188</v>
      </c>
      <c r="T191" s="85">
        <v>1478</v>
      </c>
      <c r="U191" s="85">
        <v>5055</v>
      </c>
      <c r="V191" s="85">
        <v>804</v>
      </c>
      <c r="W191" s="85">
        <v>1567</v>
      </c>
      <c r="X191" s="85">
        <v>32211</v>
      </c>
      <c r="Y191" s="85">
        <v>11965</v>
      </c>
      <c r="Z191" s="85">
        <v>607</v>
      </c>
      <c r="AA191" s="85">
        <f t="shared" si="39"/>
        <v>68048</v>
      </c>
    </row>
    <row r="192" spans="1:27" ht="15" customHeight="1" x14ac:dyDescent="0.3">
      <c r="A192" s="83" t="s">
        <v>64</v>
      </c>
      <c r="B192" s="84">
        <v>4346</v>
      </c>
      <c r="C192" s="84">
        <v>0</v>
      </c>
      <c r="D192" s="84">
        <v>84472</v>
      </c>
      <c r="E192" s="84">
        <v>8041</v>
      </c>
      <c r="F192" s="84">
        <v>68</v>
      </c>
      <c r="G192" s="84">
        <v>176451</v>
      </c>
      <c r="H192" s="84">
        <v>19490</v>
      </c>
      <c r="I192" s="84">
        <v>0</v>
      </c>
      <c r="J192" s="84">
        <v>0</v>
      </c>
      <c r="K192" s="84">
        <v>292868</v>
      </c>
      <c r="L192" s="83" t="s">
        <v>64</v>
      </c>
      <c r="M192" s="85">
        <v>560</v>
      </c>
      <c r="N192" s="85">
        <v>820</v>
      </c>
      <c r="O192" s="85">
        <v>2369</v>
      </c>
      <c r="P192" s="85">
        <v>166</v>
      </c>
      <c r="Q192" s="85">
        <v>375</v>
      </c>
      <c r="R192" s="85">
        <v>9660</v>
      </c>
      <c r="S192" s="85">
        <v>1249</v>
      </c>
      <c r="T192" s="85">
        <v>1754</v>
      </c>
      <c r="U192" s="85">
        <v>10842</v>
      </c>
      <c r="V192" s="85">
        <v>1007</v>
      </c>
      <c r="W192" s="85">
        <v>2178</v>
      </c>
      <c r="X192" s="85">
        <v>28483</v>
      </c>
      <c r="Y192" s="85">
        <v>19108</v>
      </c>
      <c r="Z192" s="85">
        <v>573</v>
      </c>
      <c r="AA192" s="85">
        <f t="shared" si="39"/>
        <v>79144</v>
      </c>
    </row>
    <row r="193" spans="1:27" ht="15" customHeight="1" x14ac:dyDescent="0.3">
      <c r="A193" s="83" t="s">
        <v>65</v>
      </c>
      <c r="B193" s="84">
        <v>9433</v>
      </c>
      <c r="C193" s="84">
        <v>0</v>
      </c>
      <c r="D193" s="84">
        <v>118022</v>
      </c>
      <c r="E193" s="84">
        <v>17570</v>
      </c>
      <c r="F193" s="84">
        <v>143</v>
      </c>
      <c r="G193" s="84">
        <v>230954</v>
      </c>
      <c r="H193" s="84">
        <v>33418</v>
      </c>
      <c r="I193" s="84">
        <v>0</v>
      </c>
      <c r="J193" s="84">
        <v>0</v>
      </c>
      <c r="K193" s="84">
        <v>409540</v>
      </c>
      <c r="L193" s="83" t="s">
        <v>65</v>
      </c>
      <c r="M193" s="85">
        <v>791</v>
      </c>
      <c r="N193" s="85">
        <v>981</v>
      </c>
      <c r="O193" s="85">
        <v>2572</v>
      </c>
      <c r="P193" s="85">
        <v>190</v>
      </c>
      <c r="Q193" s="85">
        <v>424</v>
      </c>
      <c r="R193" s="85">
        <v>10377</v>
      </c>
      <c r="S193" s="85">
        <v>1360</v>
      </c>
      <c r="T193" s="85">
        <v>1912</v>
      </c>
      <c r="U193" s="85">
        <v>13513</v>
      </c>
      <c r="V193" s="85">
        <v>1167</v>
      </c>
      <c r="W193" s="85">
        <v>2693</v>
      </c>
      <c r="X193" s="85">
        <v>32783</v>
      </c>
      <c r="Y193" s="85">
        <v>21539</v>
      </c>
      <c r="Z193" s="85">
        <v>534</v>
      </c>
      <c r="AA193" s="85">
        <f t="shared" si="39"/>
        <v>90836</v>
      </c>
    </row>
    <row r="194" spans="1:27" ht="15" customHeight="1" x14ac:dyDescent="0.3">
      <c r="A194" s="83" t="s">
        <v>66</v>
      </c>
      <c r="B194" s="84">
        <v>12129</v>
      </c>
      <c r="C194" s="84">
        <v>0</v>
      </c>
      <c r="D194" s="84">
        <v>164139</v>
      </c>
      <c r="E194" s="84">
        <v>32348</v>
      </c>
      <c r="F194" s="84">
        <v>229</v>
      </c>
      <c r="G194" s="84">
        <v>308016</v>
      </c>
      <c r="H194" s="84">
        <v>44800</v>
      </c>
      <c r="I194" s="84">
        <v>0</v>
      </c>
      <c r="J194" s="84">
        <v>0</v>
      </c>
      <c r="K194" s="84">
        <v>561661</v>
      </c>
      <c r="L194" s="83" t="s">
        <v>66</v>
      </c>
      <c r="M194" s="85">
        <v>983</v>
      </c>
      <c r="N194" s="85">
        <v>1305</v>
      </c>
      <c r="O194" s="85">
        <v>4260</v>
      </c>
      <c r="P194" s="85">
        <v>346</v>
      </c>
      <c r="Q194" s="85">
        <v>716</v>
      </c>
      <c r="R194" s="85">
        <v>14360</v>
      </c>
      <c r="S194" s="85">
        <v>1857</v>
      </c>
      <c r="T194" s="85">
        <v>1905</v>
      </c>
      <c r="U194" s="85">
        <v>21273</v>
      </c>
      <c r="V194" s="85">
        <v>1251</v>
      </c>
      <c r="W194" s="85">
        <v>3152</v>
      </c>
      <c r="X194" s="85">
        <v>43675</v>
      </c>
      <c r="Y194" s="85">
        <v>26835</v>
      </c>
      <c r="Z194" s="85">
        <v>767</v>
      </c>
      <c r="AA194" s="85">
        <f t="shared" si="39"/>
        <v>122685</v>
      </c>
    </row>
    <row r="195" spans="1:27" ht="15" customHeight="1" x14ac:dyDescent="0.3">
      <c r="A195" s="83" t="s">
        <v>67</v>
      </c>
      <c r="B195" s="84">
        <v>14354</v>
      </c>
      <c r="C195" s="84">
        <v>0</v>
      </c>
      <c r="D195" s="84">
        <v>160949</v>
      </c>
      <c r="E195" s="84">
        <v>36960</v>
      </c>
      <c r="F195" s="84">
        <v>189</v>
      </c>
      <c r="G195" s="84">
        <v>315934</v>
      </c>
      <c r="H195" s="84">
        <v>52300</v>
      </c>
      <c r="I195" s="84">
        <v>0</v>
      </c>
      <c r="J195" s="84">
        <v>0</v>
      </c>
      <c r="K195" s="84">
        <v>580686</v>
      </c>
      <c r="L195" s="83" t="s">
        <v>67</v>
      </c>
      <c r="M195" s="85">
        <v>1090</v>
      </c>
      <c r="N195" s="85">
        <v>1315</v>
      </c>
      <c r="O195" s="85">
        <v>4014</v>
      </c>
      <c r="P195" s="85">
        <v>326</v>
      </c>
      <c r="Q195" s="85">
        <v>822</v>
      </c>
      <c r="R195" s="85">
        <v>14311</v>
      </c>
      <c r="S195" s="85">
        <v>1773</v>
      </c>
      <c r="T195" s="85">
        <v>1894</v>
      </c>
      <c r="U195" s="85">
        <v>20283</v>
      </c>
      <c r="V195" s="85">
        <v>1219</v>
      </c>
      <c r="W195" s="85">
        <v>3101</v>
      </c>
      <c r="X195" s="85">
        <v>42468</v>
      </c>
      <c r="Y195" s="85">
        <v>26497</v>
      </c>
      <c r="Z195" s="85">
        <v>821</v>
      </c>
      <c r="AA195" s="85">
        <f t="shared" si="39"/>
        <v>119934</v>
      </c>
    </row>
    <row r="196" spans="1:27" ht="15" customHeight="1" x14ac:dyDescent="0.3">
      <c r="A196" s="83" t="s">
        <v>68</v>
      </c>
      <c r="B196" s="84">
        <v>8847</v>
      </c>
      <c r="C196" s="84">
        <v>0</v>
      </c>
      <c r="D196" s="84">
        <v>123899</v>
      </c>
      <c r="E196" s="84">
        <v>14598</v>
      </c>
      <c r="F196" s="84">
        <v>137</v>
      </c>
      <c r="G196" s="84">
        <v>249938</v>
      </c>
      <c r="H196" s="84">
        <v>27078</v>
      </c>
      <c r="I196" s="84">
        <v>0</v>
      </c>
      <c r="J196" s="84">
        <v>0</v>
      </c>
      <c r="K196" s="84">
        <v>424497</v>
      </c>
      <c r="L196" s="83" t="s">
        <v>68</v>
      </c>
      <c r="M196" s="85">
        <v>774</v>
      </c>
      <c r="N196" s="85">
        <v>957</v>
      </c>
      <c r="O196" s="85">
        <v>2627</v>
      </c>
      <c r="P196" s="85">
        <v>211</v>
      </c>
      <c r="Q196" s="85">
        <v>453</v>
      </c>
      <c r="R196" s="85">
        <v>8968</v>
      </c>
      <c r="S196" s="85">
        <v>1370</v>
      </c>
      <c r="T196" s="85">
        <v>1910</v>
      </c>
      <c r="U196" s="85">
        <v>12624</v>
      </c>
      <c r="V196" s="85">
        <v>1063</v>
      </c>
      <c r="W196" s="85">
        <v>2492</v>
      </c>
      <c r="X196" s="85">
        <v>32367</v>
      </c>
      <c r="Y196" s="85">
        <v>21499</v>
      </c>
      <c r="Z196" s="85">
        <v>640</v>
      </c>
      <c r="AA196" s="85">
        <f t="shared" si="39"/>
        <v>87955</v>
      </c>
    </row>
    <row r="197" spans="1:27" ht="15" customHeight="1" x14ac:dyDescent="0.3">
      <c r="A197" s="83" t="s">
        <v>69</v>
      </c>
      <c r="B197" s="84">
        <v>660</v>
      </c>
      <c r="C197" s="84">
        <v>0</v>
      </c>
      <c r="D197" s="84">
        <v>40751</v>
      </c>
      <c r="E197" s="84">
        <v>1319</v>
      </c>
      <c r="F197" s="84">
        <v>0</v>
      </c>
      <c r="G197" s="84">
        <v>97045</v>
      </c>
      <c r="H197" s="84">
        <v>3999</v>
      </c>
      <c r="I197" s="84">
        <v>0</v>
      </c>
      <c r="J197" s="84">
        <v>0</v>
      </c>
      <c r="K197" s="84">
        <v>143774</v>
      </c>
      <c r="L197" s="83" t="s">
        <v>69</v>
      </c>
      <c r="M197" s="85">
        <v>452</v>
      </c>
      <c r="N197" s="85">
        <v>752</v>
      </c>
      <c r="O197" s="85">
        <v>2000</v>
      </c>
      <c r="P197" s="85">
        <v>160</v>
      </c>
      <c r="Q197" s="85">
        <v>300</v>
      </c>
      <c r="R197" s="85">
        <v>7589</v>
      </c>
      <c r="S197" s="85">
        <v>985</v>
      </c>
      <c r="T197" s="85">
        <v>1519</v>
      </c>
      <c r="U197" s="85">
        <v>5143</v>
      </c>
      <c r="V197" s="85">
        <v>684</v>
      </c>
      <c r="W197" s="85">
        <v>1484</v>
      </c>
      <c r="X197" s="85">
        <v>27726</v>
      </c>
      <c r="Y197" s="85">
        <v>13994</v>
      </c>
      <c r="Z197" s="85">
        <v>552</v>
      </c>
      <c r="AA197" s="85">
        <f t="shared" si="39"/>
        <v>63340</v>
      </c>
    </row>
    <row r="198" spans="1:27" ht="15" customHeight="1" x14ac:dyDescent="0.3">
      <c r="A198" s="83" t="s">
        <v>70</v>
      </c>
      <c r="B198" s="84">
        <v>0</v>
      </c>
      <c r="C198" s="84">
        <v>0</v>
      </c>
      <c r="D198" s="84">
        <v>825</v>
      </c>
      <c r="E198" s="84">
        <v>0</v>
      </c>
      <c r="F198" s="84">
        <v>0</v>
      </c>
      <c r="G198" s="84">
        <v>3861</v>
      </c>
      <c r="H198" s="84">
        <v>0</v>
      </c>
      <c r="I198" s="84">
        <v>0</v>
      </c>
      <c r="J198" s="84">
        <v>0</v>
      </c>
      <c r="K198" s="84">
        <v>4686</v>
      </c>
      <c r="L198" s="83" t="s">
        <v>70</v>
      </c>
      <c r="M198" s="85">
        <v>363</v>
      </c>
      <c r="N198" s="85">
        <v>699</v>
      </c>
      <c r="O198" s="85">
        <v>2931</v>
      </c>
      <c r="P198" s="85">
        <v>172</v>
      </c>
      <c r="Q198" s="85">
        <v>292</v>
      </c>
      <c r="R198" s="85">
        <v>7560</v>
      </c>
      <c r="S198" s="85">
        <v>783</v>
      </c>
      <c r="T198" s="85">
        <v>1276</v>
      </c>
      <c r="U198" s="85">
        <v>2117</v>
      </c>
      <c r="V198" s="85">
        <v>576</v>
      </c>
      <c r="W198" s="85">
        <v>1014</v>
      </c>
      <c r="X198" s="85">
        <v>22402</v>
      </c>
      <c r="Y198" s="85">
        <v>4530</v>
      </c>
      <c r="Z198" s="85">
        <v>487</v>
      </c>
      <c r="AA198" s="85">
        <f t="shared" si="39"/>
        <v>45202</v>
      </c>
    </row>
    <row r="199" spans="1:27" ht="15" customHeight="1" x14ac:dyDescent="0.3">
      <c r="A199" s="83" t="s">
        <v>71</v>
      </c>
      <c r="B199" s="84">
        <v>0</v>
      </c>
      <c r="C199" s="84">
        <v>0</v>
      </c>
      <c r="D199" s="84">
        <v>608</v>
      </c>
      <c r="E199" s="84">
        <v>0</v>
      </c>
      <c r="F199" s="84">
        <v>0</v>
      </c>
      <c r="G199" s="84">
        <v>3705</v>
      </c>
      <c r="H199" s="84">
        <v>0</v>
      </c>
      <c r="I199" s="84">
        <v>0</v>
      </c>
      <c r="J199" s="84">
        <v>0</v>
      </c>
      <c r="K199" s="84">
        <v>4313</v>
      </c>
      <c r="L199" s="83" t="s">
        <v>71</v>
      </c>
      <c r="M199" s="85">
        <v>228</v>
      </c>
      <c r="N199" s="85">
        <v>618</v>
      </c>
      <c r="O199" s="85">
        <v>1615</v>
      </c>
      <c r="P199" s="85">
        <v>113</v>
      </c>
      <c r="Q199" s="85">
        <v>128</v>
      </c>
      <c r="R199" s="85">
        <v>6529</v>
      </c>
      <c r="S199" s="85">
        <v>659</v>
      </c>
      <c r="T199" s="85">
        <v>953</v>
      </c>
      <c r="U199" s="85">
        <v>1393</v>
      </c>
      <c r="V199" s="85">
        <v>498</v>
      </c>
      <c r="W199" s="85">
        <v>673</v>
      </c>
      <c r="X199" s="85">
        <v>21446</v>
      </c>
      <c r="Y199" s="85">
        <v>3093</v>
      </c>
      <c r="Z199" s="85">
        <v>311</v>
      </c>
      <c r="AA199" s="85">
        <f t="shared" si="39"/>
        <v>38257</v>
      </c>
    </row>
    <row r="200" spans="1:27" ht="15" customHeight="1" x14ac:dyDescent="0.3">
      <c r="A200" s="173" t="s">
        <v>159</v>
      </c>
      <c r="B200" s="173"/>
      <c r="C200" s="173"/>
      <c r="D200" s="173"/>
      <c r="E200" s="173"/>
      <c r="F200" s="87"/>
      <c r="G200" s="87"/>
      <c r="L200" s="87"/>
      <c r="M200" s="87"/>
      <c r="N200" s="87"/>
      <c r="O200" s="87"/>
      <c r="P200" s="87"/>
      <c r="Q200" s="87"/>
      <c r="R200" s="87"/>
      <c r="S200" s="87"/>
      <c r="T200" s="87"/>
      <c r="U200" s="87"/>
      <c r="V200" s="87"/>
      <c r="W200" s="87"/>
      <c r="X200" s="87"/>
    </row>
  </sheetData>
  <mergeCells count="3">
    <mergeCell ref="A3:K3"/>
    <mergeCell ref="L3:AA3"/>
    <mergeCell ref="A200:E200"/>
  </mergeCells>
  <pageMargins left="0.70866141732283472" right="0.70866141732283472" top="0.74803149606299213" bottom="0.74803149606299213" header="0.31496062992125984" footer="0.31496062992125984"/>
  <pageSetup paperSize="9" scale="58" fitToHeight="0" orientation="landscape" verticalDpi="597" r:id="rId1"/>
  <headerFooter>
    <oddHeader>&amp;R&amp;G</oddHeader>
    <oddFooter>&amp;L&amp;F&amp;C&amp;P / &amp;N&amp;R&amp;A</oddFooter>
  </headerFooter>
  <rowBreaks count="2" manualBreakCount="2">
    <brk id="134" max="24" man="1"/>
    <brk id="173" max="24" man="1"/>
  </rowBreaks>
  <ignoredErrors>
    <ignoredError sqref="K84:K95 C83 K71:K82 J83:K83 K58:K69 K57" formulaRange="1"/>
    <ignoredError sqref="AA57" formula="1"/>
  </ignoredError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2:I500"/>
  <sheetViews>
    <sheetView showGridLines="0" zoomScaleNormal="100" workbookViewId="0">
      <selection activeCell="A2" sqref="A2:F2"/>
    </sheetView>
  </sheetViews>
  <sheetFormatPr defaultRowHeight="15" customHeight="1" x14ac:dyDescent="0.3"/>
  <cols>
    <col min="1" max="1" width="6.33203125" style="10" bestFit="1" customWidth="1"/>
    <col min="2" max="2" width="15.44140625" style="10" bestFit="1" customWidth="1"/>
    <col min="3" max="3" width="15.109375" style="10" bestFit="1" customWidth="1"/>
    <col min="4" max="4" width="25.6640625" style="10" customWidth="1"/>
    <col min="5" max="5" width="24.88671875" style="10" bestFit="1" customWidth="1"/>
    <col min="6" max="6" width="18.33203125" style="10" bestFit="1" customWidth="1"/>
    <col min="7" max="7" width="18.44140625" style="10" customWidth="1"/>
    <col min="8" max="8" width="18.33203125" style="10" hidden="1" customWidth="1"/>
    <col min="9" max="9" width="0" style="10" hidden="1" customWidth="1"/>
    <col min="10" max="16384" width="8.88671875" style="10"/>
  </cols>
  <sheetData>
    <row r="2" spans="1:6" ht="15" customHeight="1" x14ac:dyDescent="0.3">
      <c r="A2" s="201" t="s">
        <v>189</v>
      </c>
      <c r="B2" s="202"/>
      <c r="C2" s="202"/>
      <c r="D2" s="202"/>
      <c r="E2" s="202"/>
      <c r="F2" s="202"/>
    </row>
    <row r="3" spans="1:6" ht="15" customHeight="1" x14ac:dyDescent="0.3">
      <c r="A3" s="143"/>
      <c r="B3" s="144"/>
      <c r="C3" s="144"/>
      <c r="D3" s="145" t="s">
        <v>81</v>
      </c>
      <c r="E3" s="145" t="s">
        <v>82</v>
      </c>
      <c r="F3" s="145" t="s">
        <v>22</v>
      </c>
    </row>
    <row r="4" spans="1:6" ht="21" thickBot="1" x14ac:dyDescent="0.35">
      <c r="A4" s="146" t="s">
        <v>24</v>
      </c>
      <c r="B4" s="147" t="s">
        <v>148</v>
      </c>
      <c r="C4" s="148" t="s">
        <v>25</v>
      </c>
      <c r="D4" s="149" t="s">
        <v>23</v>
      </c>
      <c r="E4" s="149" t="s">
        <v>23</v>
      </c>
      <c r="F4" s="149" t="s">
        <v>23</v>
      </c>
    </row>
    <row r="5" spans="1:6" ht="15" hidden="1" customHeight="1" x14ac:dyDescent="0.3">
      <c r="A5" s="194">
        <v>2023</v>
      </c>
      <c r="B5" s="197" t="s">
        <v>18</v>
      </c>
      <c r="C5" s="15" t="s">
        <v>27</v>
      </c>
      <c r="D5" s="16"/>
      <c r="E5" s="78"/>
      <c r="F5" s="78"/>
    </row>
    <row r="6" spans="1:6" ht="15" hidden="1" customHeight="1" x14ac:dyDescent="0.3">
      <c r="A6" s="195"/>
      <c r="B6" s="198"/>
      <c r="C6" s="133" t="s">
        <v>28</v>
      </c>
      <c r="D6" s="134"/>
      <c r="E6" s="135"/>
      <c r="F6" s="135"/>
    </row>
    <row r="7" spans="1:6" ht="15" hidden="1" customHeight="1" x14ac:dyDescent="0.3">
      <c r="A7" s="195"/>
      <c r="B7" s="198"/>
      <c r="C7" s="17" t="s">
        <v>29</v>
      </c>
      <c r="D7" s="18"/>
      <c r="E7" s="79"/>
      <c r="F7" s="79"/>
    </row>
    <row r="8" spans="1:6" ht="15" hidden="1" customHeight="1" x14ac:dyDescent="0.3">
      <c r="A8" s="195"/>
      <c r="B8" s="198"/>
      <c r="C8" s="133" t="s">
        <v>30</v>
      </c>
      <c r="D8" s="134"/>
      <c r="E8" s="135"/>
      <c r="F8" s="135"/>
    </row>
    <row r="9" spans="1:6" ht="15" hidden="1" customHeight="1" x14ac:dyDescent="0.3">
      <c r="A9" s="195"/>
      <c r="B9" s="198"/>
      <c r="C9" s="17" t="s">
        <v>31</v>
      </c>
      <c r="D9" s="18"/>
      <c r="E9" s="79"/>
      <c r="F9" s="79"/>
    </row>
    <row r="10" spans="1:6" ht="15" hidden="1" customHeight="1" x14ac:dyDescent="0.3">
      <c r="A10" s="195"/>
      <c r="B10" s="198"/>
      <c r="C10" s="133" t="s">
        <v>32</v>
      </c>
      <c r="D10" s="134"/>
      <c r="E10" s="135"/>
      <c r="F10" s="135"/>
    </row>
    <row r="11" spans="1:6" ht="15" hidden="1" customHeight="1" x14ac:dyDescent="0.3">
      <c r="A11" s="195"/>
      <c r="B11" s="198"/>
      <c r="C11" s="17" t="s">
        <v>33</v>
      </c>
      <c r="D11" s="18"/>
      <c r="E11" s="79"/>
      <c r="F11" s="79"/>
    </row>
    <row r="12" spans="1:6" ht="15" hidden="1" customHeight="1" x14ac:dyDescent="0.3">
      <c r="A12" s="195"/>
      <c r="B12" s="198"/>
      <c r="C12" s="133" t="s">
        <v>4</v>
      </c>
      <c r="D12" s="134"/>
      <c r="E12" s="135"/>
      <c r="F12" s="135"/>
    </row>
    <row r="13" spans="1:6" ht="15" hidden="1" customHeight="1" x14ac:dyDescent="0.3">
      <c r="A13" s="195"/>
      <c r="B13" s="198"/>
      <c r="C13" s="17" t="s">
        <v>34</v>
      </c>
      <c r="D13" s="18"/>
      <c r="E13" s="79"/>
      <c r="F13" s="79"/>
    </row>
    <row r="14" spans="1:6" ht="15" hidden="1" customHeight="1" x14ac:dyDescent="0.3">
      <c r="A14" s="195"/>
      <c r="B14" s="198"/>
      <c r="C14" s="133" t="s">
        <v>35</v>
      </c>
      <c r="D14" s="134"/>
      <c r="E14" s="135"/>
      <c r="F14" s="135"/>
    </row>
    <row r="15" spans="1:6" ht="15" hidden="1" customHeight="1" x14ac:dyDescent="0.3">
      <c r="A15" s="195"/>
      <c r="B15" s="198"/>
      <c r="C15" s="17" t="s">
        <v>36</v>
      </c>
      <c r="D15" s="18"/>
      <c r="E15" s="79"/>
      <c r="F15" s="79"/>
    </row>
    <row r="16" spans="1:6" ht="15" hidden="1" customHeight="1" x14ac:dyDescent="0.3">
      <c r="A16" s="195"/>
      <c r="B16" s="198"/>
      <c r="C16" s="133" t="s">
        <v>37</v>
      </c>
      <c r="D16" s="134"/>
      <c r="E16" s="135"/>
      <c r="F16" s="135"/>
    </row>
    <row r="17" spans="1:6" ht="15" hidden="1" customHeight="1" x14ac:dyDescent="0.3">
      <c r="A17" s="195"/>
      <c r="B17" s="198"/>
      <c r="C17" s="17" t="s">
        <v>38</v>
      </c>
      <c r="D17" s="18"/>
      <c r="E17" s="79"/>
      <c r="F17" s="79"/>
    </row>
    <row r="18" spans="1:6" ht="15" hidden="1" customHeight="1" x14ac:dyDescent="0.3">
      <c r="A18" s="195"/>
      <c r="B18" s="198"/>
      <c r="C18" s="133" t="s">
        <v>39</v>
      </c>
      <c r="D18" s="134"/>
      <c r="E18" s="135"/>
      <c r="F18" s="135"/>
    </row>
    <row r="19" spans="1:6" ht="15" hidden="1" customHeight="1" x14ac:dyDescent="0.3">
      <c r="A19" s="195"/>
      <c r="B19" s="198"/>
      <c r="C19" s="17" t="s">
        <v>40</v>
      </c>
      <c r="D19" s="18"/>
      <c r="E19" s="79"/>
      <c r="F19" s="79"/>
    </row>
    <row r="20" spans="1:6" ht="15" hidden="1" customHeight="1" x14ac:dyDescent="0.3">
      <c r="A20" s="195"/>
      <c r="B20" s="198"/>
      <c r="C20" s="133" t="s">
        <v>107</v>
      </c>
      <c r="D20" s="134"/>
      <c r="E20" s="135"/>
      <c r="F20" s="135"/>
    </row>
    <row r="21" spans="1:6" ht="15" hidden="1" customHeight="1" x14ac:dyDescent="0.3">
      <c r="A21" s="195"/>
      <c r="B21" s="198"/>
      <c r="C21" s="17" t="s">
        <v>8</v>
      </c>
      <c r="D21" s="18"/>
      <c r="E21" s="79"/>
      <c r="F21" s="79"/>
    </row>
    <row r="22" spans="1:6" ht="15" hidden="1" customHeight="1" x14ac:dyDescent="0.3">
      <c r="A22" s="195"/>
      <c r="B22" s="198"/>
      <c r="C22" s="133" t="s">
        <v>9</v>
      </c>
      <c r="D22" s="134"/>
      <c r="E22" s="135"/>
      <c r="F22" s="135"/>
    </row>
    <row r="23" spans="1:6" ht="15" hidden="1" customHeight="1" x14ac:dyDescent="0.3">
      <c r="A23" s="195"/>
      <c r="B23" s="198"/>
      <c r="C23" s="17" t="s">
        <v>41</v>
      </c>
      <c r="D23" s="18"/>
      <c r="E23" s="79"/>
      <c r="F23" s="79"/>
    </row>
    <row r="24" spans="1:6" ht="15" hidden="1" customHeight="1" x14ac:dyDescent="0.3">
      <c r="A24" s="195"/>
      <c r="B24" s="198"/>
      <c r="C24" s="133" t="s">
        <v>42</v>
      </c>
      <c r="D24" s="134"/>
      <c r="E24" s="135"/>
      <c r="F24" s="135"/>
    </row>
    <row r="25" spans="1:6" ht="15" hidden="1" customHeight="1" x14ac:dyDescent="0.3">
      <c r="A25" s="195"/>
      <c r="B25" s="198"/>
      <c r="C25" s="17" t="s">
        <v>43</v>
      </c>
      <c r="D25" s="18"/>
      <c r="E25" s="79"/>
      <c r="F25" s="79"/>
    </row>
    <row r="26" spans="1:6" ht="15" hidden="1" customHeight="1" x14ac:dyDescent="0.3">
      <c r="A26" s="195"/>
      <c r="B26" s="198"/>
      <c r="C26" s="133" t="s">
        <v>11</v>
      </c>
      <c r="D26" s="134"/>
      <c r="E26" s="135"/>
      <c r="F26" s="135"/>
    </row>
    <row r="27" spans="1:6" ht="15" hidden="1" customHeight="1" x14ac:dyDescent="0.3">
      <c r="A27" s="195"/>
      <c r="B27" s="198"/>
      <c r="C27" s="17" t="s">
        <v>44</v>
      </c>
      <c r="D27" s="18"/>
      <c r="E27" s="79"/>
      <c r="F27" s="79"/>
    </row>
    <row r="28" spans="1:6" ht="15" hidden="1" customHeight="1" x14ac:dyDescent="0.3">
      <c r="A28" s="195"/>
      <c r="B28" s="198"/>
      <c r="C28" s="133" t="s">
        <v>12</v>
      </c>
      <c r="D28" s="134"/>
      <c r="E28" s="135"/>
      <c r="F28" s="135"/>
    </row>
    <row r="29" spans="1:6" ht="15" hidden="1" customHeight="1" x14ac:dyDescent="0.3">
      <c r="A29" s="195"/>
      <c r="B29" s="199"/>
      <c r="C29" s="17" t="s">
        <v>45</v>
      </c>
      <c r="D29" s="18"/>
      <c r="E29" s="79"/>
      <c r="F29" s="79"/>
    </row>
    <row r="30" spans="1:6" ht="15" hidden="1" customHeight="1" x14ac:dyDescent="0.3">
      <c r="A30" s="195"/>
      <c r="B30" s="200" t="s">
        <v>26</v>
      </c>
      <c r="C30" s="19" t="s">
        <v>46</v>
      </c>
      <c r="D30" s="20"/>
      <c r="E30" s="80"/>
      <c r="F30" s="80"/>
    </row>
    <row r="31" spans="1:6" ht="15" hidden="1" customHeight="1" x14ac:dyDescent="0.3">
      <c r="A31" s="195"/>
      <c r="B31" s="198"/>
      <c r="C31" s="136" t="s">
        <v>47</v>
      </c>
      <c r="D31" s="137"/>
      <c r="E31" s="138"/>
      <c r="F31" s="138"/>
    </row>
    <row r="32" spans="1:6" ht="15" hidden="1" customHeight="1" x14ac:dyDescent="0.3">
      <c r="A32" s="195"/>
      <c r="B32" s="198"/>
      <c r="C32" s="21" t="s">
        <v>48</v>
      </c>
      <c r="D32" s="22"/>
      <c r="E32" s="81"/>
      <c r="F32" s="81"/>
    </row>
    <row r="33" spans="1:6" ht="15" hidden="1" customHeight="1" x14ac:dyDescent="0.3">
      <c r="A33" s="195"/>
      <c r="B33" s="198"/>
      <c r="C33" s="136" t="s">
        <v>49</v>
      </c>
      <c r="D33" s="137"/>
      <c r="E33" s="138"/>
      <c r="F33" s="138"/>
    </row>
    <row r="34" spans="1:6" ht="15" hidden="1" customHeight="1" x14ac:dyDescent="0.3">
      <c r="A34" s="195"/>
      <c r="B34" s="198"/>
      <c r="C34" s="21" t="s">
        <v>5</v>
      </c>
      <c r="D34" s="22"/>
      <c r="E34" s="81"/>
      <c r="F34" s="81"/>
    </row>
    <row r="35" spans="1:6" ht="15" hidden="1" customHeight="1" x14ac:dyDescent="0.3">
      <c r="A35" s="195"/>
      <c r="B35" s="198"/>
      <c r="C35" s="136" t="s">
        <v>74</v>
      </c>
      <c r="D35" s="137"/>
      <c r="E35" s="138"/>
      <c r="F35" s="138"/>
    </row>
    <row r="36" spans="1:6" ht="15" hidden="1" customHeight="1" x14ac:dyDescent="0.3">
      <c r="A36" s="195"/>
      <c r="B36" s="198"/>
      <c r="C36" s="21" t="s">
        <v>6</v>
      </c>
      <c r="D36" s="22"/>
      <c r="E36" s="81"/>
      <c r="F36" s="81"/>
    </row>
    <row r="37" spans="1:6" ht="15" hidden="1" customHeight="1" x14ac:dyDescent="0.3">
      <c r="A37" s="195"/>
      <c r="B37" s="198"/>
      <c r="C37" s="136" t="s">
        <v>182</v>
      </c>
      <c r="D37" s="137"/>
      <c r="E37" s="138"/>
      <c r="F37" s="138"/>
    </row>
    <row r="38" spans="1:6" ht="15" hidden="1" customHeight="1" x14ac:dyDescent="0.3">
      <c r="A38" s="195"/>
      <c r="B38" s="198"/>
      <c r="C38" s="21" t="s">
        <v>51</v>
      </c>
      <c r="D38" s="22"/>
      <c r="E38" s="81"/>
      <c r="F38" s="81"/>
    </row>
    <row r="39" spans="1:6" ht="15" hidden="1" customHeight="1" x14ac:dyDescent="0.3">
      <c r="A39" s="195"/>
      <c r="B39" s="198"/>
      <c r="C39" s="136" t="s">
        <v>53</v>
      </c>
      <c r="D39" s="137"/>
      <c r="E39" s="138"/>
      <c r="F39" s="138"/>
    </row>
    <row r="40" spans="1:6" ht="15" hidden="1" customHeight="1" x14ac:dyDescent="0.3">
      <c r="A40" s="195"/>
      <c r="B40" s="198"/>
      <c r="C40" s="21" t="s">
        <v>52</v>
      </c>
      <c r="D40" s="22"/>
      <c r="E40" s="81"/>
      <c r="F40" s="81"/>
    </row>
    <row r="41" spans="1:6" ht="15" hidden="1" customHeight="1" x14ac:dyDescent="0.3">
      <c r="A41" s="195"/>
      <c r="B41" s="198"/>
      <c r="C41" s="136" t="s">
        <v>54</v>
      </c>
      <c r="D41" s="137"/>
      <c r="E41" s="138"/>
      <c r="F41" s="138"/>
    </row>
    <row r="42" spans="1:6" ht="15" hidden="1" customHeight="1" x14ac:dyDescent="0.3">
      <c r="A42" s="195"/>
      <c r="B42" s="198"/>
      <c r="C42" s="21" t="s">
        <v>147</v>
      </c>
      <c r="D42" s="22"/>
      <c r="E42" s="81"/>
      <c r="F42" s="81"/>
    </row>
    <row r="43" spans="1:6" ht="15" hidden="1" customHeight="1" x14ac:dyDescent="0.3">
      <c r="A43" s="195"/>
      <c r="B43" s="198"/>
      <c r="C43" s="136" t="s">
        <v>56</v>
      </c>
      <c r="D43" s="137"/>
      <c r="E43" s="138"/>
      <c r="F43" s="138"/>
    </row>
    <row r="44" spans="1:6" ht="15" hidden="1" customHeight="1" x14ac:dyDescent="0.3">
      <c r="A44" s="195"/>
      <c r="B44" s="198"/>
      <c r="C44" s="21" t="s">
        <v>55</v>
      </c>
      <c r="D44" s="22"/>
      <c r="E44" s="81"/>
      <c r="F44" s="81"/>
    </row>
    <row r="45" spans="1:6" ht="15" hidden="1" customHeight="1" x14ac:dyDescent="0.3">
      <c r="A45" s="195"/>
      <c r="B45" s="198"/>
      <c r="C45" s="136" t="s">
        <v>10</v>
      </c>
      <c r="D45" s="137"/>
      <c r="E45" s="138"/>
      <c r="F45" s="138"/>
    </row>
    <row r="46" spans="1:6" ht="15" hidden="1" customHeight="1" x14ac:dyDescent="0.3">
      <c r="A46" s="195"/>
      <c r="B46" s="198"/>
      <c r="C46" s="21" t="s">
        <v>57</v>
      </c>
      <c r="D46" s="22"/>
      <c r="E46" s="81"/>
      <c r="F46" s="81"/>
    </row>
    <row r="47" spans="1:6" ht="15" hidden="1" customHeight="1" x14ac:dyDescent="0.3">
      <c r="A47" s="195"/>
      <c r="B47" s="198"/>
      <c r="C47" s="136" t="s">
        <v>58</v>
      </c>
      <c r="D47" s="137"/>
      <c r="E47" s="138"/>
      <c r="F47" s="138"/>
    </row>
    <row r="48" spans="1:6" ht="15" hidden="1" customHeight="1" thickBot="1" x14ac:dyDescent="0.35">
      <c r="A48" s="195"/>
      <c r="B48" s="198"/>
      <c r="C48" s="21" t="s">
        <v>59</v>
      </c>
      <c r="D48" s="22"/>
      <c r="E48" s="81"/>
      <c r="F48" s="81"/>
    </row>
    <row r="49" spans="1:6" ht="15" hidden="1" customHeight="1" thickBot="1" x14ac:dyDescent="0.35">
      <c r="A49" s="196"/>
      <c r="B49" s="139" t="s">
        <v>161</v>
      </c>
      <c r="C49" s="140"/>
      <c r="D49" s="141"/>
      <c r="E49" s="142"/>
      <c r="F49" s="142"/>
    </row>
    <row r="50" spans="1:6" ht="15" customHeight="1" x14ac:dyDescent="0.3">
      <c r="A50" s="194">
        <v>2022</v>
      </c>
      <c r="B50" s="197" t="s">
        <v>18</v>
      </c>
      <c r="C50" s="15" t="s">
        <v>27</v>
      </c>
      <c r="D50" s="16">
        <v>31945</v>
      </c>
      <c r="E50" s="78">
        <v>27565</v>
      </c>
      <c r="F50" s="78">
        <v>59510</v>
      </c>
    </row>
    <row r="51" spans="1:6" ht="15" customHeight="1" x14ac:dyDescent="0.3">
      <c r="A51" s="195"/>
      <c r="B51" s="198"/>
      <c r="C51" s="133" t="s">
        <v>28</v>
      </c>
      <c r="D51" s="134">
        <v>64267</v>
      </c>
      <c r="E51" s="135">
        <v>68630</v>
      </c>
      <c r="F51" s="135">
        <v>132897</v>
      </c>
    </row>
    <row r="52" spans="1:6" ht="15" customHeight="1" x14ac:dyDescent="0.3">
      <c r="A52" s="195"/>
      <c r="B52" s="198"/>
      <c r="C52" s="17" t="s">
        <v>29</v>
      </c>
      <c r="D52" s="18">
        <v>13455</v>
      </c>
      <c r="E52" s="79">
        <v>13876</v>
      </c>
      <c r="F52" s="79">
        <v>27331</v>
      </c>
    </row>
    <row r="53" spans="1:6" ht="15" customHeight="1" x14ac:dyDescent="0.3">
      <c r="A53" s="195"/>
      <c r="B53" s="198"/>
      <c r="C53" s="133" t="s">
        <v>30</v>
      </c>
      <c r="D53" s="134">
        <v>405316</v>
      </c>
      <c r="E53" s="135">
        <v>405383</v>
      </c>
      <c r="F53" s="135">
        <v>810699</v>
      </c>
    </row>
    <row r="54" spans="1:6" ht="15" customHeight="1" x14ac:dyDescent="0.3">
      <c r="A54" s="195"/>
      <c r="B54" s="198"/>
      <c r="C54" s="17" t="s">
        <v>31</v>
      </c>
      <c r="D54" s="18">
        <v>260910</v>
      </c>
      <c r="E54" s="79">
        <v>259793</v>
      </c>
      <c r="F54" s="79">
        <v>520703</v>
      </c>
    </row>
    <row r="55" spans="1:6" ht="15" customHeight="1" x14ac:dyDescent="0.3">
      <c r="A55" s="195"/>
      <c r="B55" s="198"/>
      <c r="C55" s="133" t="s">
        <v>32</v>
      </c>
      <c r="D55" s="134">
        <v>20124</v>
      </c>
      <c r="E55" s="135">
        <v>20340</v>
      </c>
      <c r="F55" s="135">
        <v>40464</v>
      </c>
    </row>
    <row r="56" spans="1:6" ht="15" customHeight="1" x14ac:dyDescent="0.3">
      <c r="A56" s="195"/>
      <c r="B56" s="198"/>
      <c r="C56" s="17" t="s">
        <v>33</v>
      </c>
      <c r="D56" s="18">
        <v>13370</v>
      </c>
      <c r="E56" s="79">
        <v>13333</v>
      </c>
      <c r="F56" s="79">
        <v>26703</v>
      </c>
    </row>
    <row r="57" spans="1:6" ht="15" customHeight="1" x14ac:dyDescent="0.3">
      <c r="A57" s="195"/>
      <c r="B57" s="198"/>
      <c r="C57" s="133" t="s">
        <v>4</v>
      </c>
      <c r="D57" s="134">
        <v>814999</v>
      </c>
      <c r="E57" s="135">
        <v>764711</v>
      </c>
      <c r="F57" s="135">
        <v>1579710</v>
      </c>
    </row>
    <row r="58" spans="1:6" ht="15" customHeight="1" x14ac:dyDescent="0.3">
      <c r="A58" s="195"/>
      <c r="B58" s="198"/>
      <c r="C58" s="17" t="s">
        <v>34</v>
      </c>
      <c r="D58" s="18">
        <v>18241</v>
      </c>
      <c r="E58" s="79">
        <v>18424</v>
      </c>
      <c r="F58" s="79">
        <v>36665</v>
      </c>
    </row>
    <row r="59" spans="1:6" ht="15" customHeight="1" x14ac:dyDescent="0.3">
      <c r="A59" s="195"/>
      <c r="B59" s="198"/>
      <c r="C59" s="133" t="s">
        <v>35</v>
      </c>
      <c r="D59" s="134">
        <v>152191</v>
      </c>
      <c r="E59" s="135">
        <v>152569</v>
      </c>
      <c r="F59" s="135">
        <v>304760</v>
      </c>
    </row>
    <row r="60" spans="1:6" ht="15" customHeight="1" x14ac:dyDescent="0.3">
      <c r="A60" s="195"/>
      <c r="B60" s="198"/>
      <c r="C60" s="17" t="s">
        <v>36</v>
      </c>
      <c r="D60" s="18">
        <v>168057</v>
      </c>
      <c r="E60" s="79">
        <v>164234</v>
      </c>
      <c r="F60" s="79">
        <v>332291</v>
      </c>
    </row>
    <row r="61" spans="1:6" ht="15" customHeight="1" x14ac:dyDescent="0.3">
      <c r="A61" s="195"/>
      <c r="B61" s="198"/>
      <c r="C61" s="133" t="s">
        <v>37</v>
      </c>
      <c r="D61" s="134">
        <v>50364</v>
      </c>
      <c r="E61" s="135">
        <v>52018</v>
      </c>
      <c r="F61" s="135">
        <v>102382</v>
      </c>
    </row>
    <row r="62" spans="1:6" ht="15" customHeight="1" x14ac:dyDescent="0.3">
      <c r="A62" s="195"/>
      <c r="B62" s="198"/>
      <c r="C62" s="17" t="s">
        <v>38</v>
      </c>
      <c r="D62" s="18">
        <v>70785</v>
      </c>
      <c r="E62" s="79">
        <v>71586</v>
      </c>
      <c r="F62" s="79">
        <v>142371</v>
      </c>
    </row>
    <row r="63" spans="1:6" ht="15" customHeight="1" x14ac:dyDescent="0.3">
      <c r="A63" s="195"/>
      <c r="B63" s="198"/>
      <c r="C63" s="133" t="s">
        <v>39</v>
      </c>
      <c r="D63" s="134">
        <v>120666</v>
      </c>
      <c r="E63" s="135">
        <v>120420</v>
      </c>
      <c r="F63" s="135">
        <v>241086</v>
      </c>
    </row>
    <row r="64" spans="1:6" ht="15" customHeight="1" x14ac:dyDescent="0.3">
      <c r="A64" s="195"/>
      <c r="B64" s="198"/>
      <c r="C64" s="17" t="s">
        <v>40</v>
      </c>
      <c r="D64" s="18">
        <v>255774</v>
      </c>
      <c r="E64" s="79">
        <v>258050</v>
      </c>
      <c r="F64" s="79">
        <v>513824</v>
      </c>
    </row>
    <row r="65" spans="1:6" ht="15" customHeight="1" x14ac:dyDescent="0.3">
      <c r="A65" s="195"/>
      <c r="B65" s="198"/>
      <c r="C65" s="133" t="s">
        <v>107</v>
      </c>
      <c r="D65" s="134">
        <v>771927</v>
      </c>
      <c r="E65" s="135">
        <v>755322</v>
      </c>
      <c r="F65" s="135">
        <v>1527249</v>
      </c>
    </row>
    <row r="66" spans="1:6" ht="15" customHeight="1" x14ac:dyDescent="0.3">
      <c r="A66" s="195"/>
      <c r="B66" s="198"/>
      <c r="C66" s="17" t="s">
        <v>8</v>
      </c>
      <c r="D66" s="18">
        <v>581394</v>
      </c>
      <c r="E66" s="79">
        <v>577646</v>
      </c>
      <c r="F66" s="79">
        <v>1159040</v>
      </c>
    </row>
    <row r="67" spans="1:6" ht="15" customHeight="1" x14ac:dyDescent="0.3">
      <c r="A67" s="195"/>
      <c r="B67" s="198"/>
      <c r="C67" s="133" t="s">
        <v>9</v>
      </c>
      <c r="D67" s="134">
        <v>1074077</v>
      </c>
      <c r="E67" s="135">
        <v>1066600</v>
      </c>
      <c r="F67" s="135">
        <v>2140677</v>
      </c>
    </row>
    <row r="68" spans="1:6" ht="15" customHeight="1" x14ac:dyDescent="0.3">
      <c r="A68" s="195"/>
      <c r="B68" s="198"/>
      <c r="C68" s="17" t="s">
        <v>41</v>
      </c>
      <c r="D68" s="18">
        <v>89478</v>
      </c>
      <c r="E68" s="79">
        <v>89204</v>
      </c>
      <c r="F68" s="79">
        <v>178682</v>
      </c>
    </row>
    <row r="69" spans="1:6" ht="15" customHeight="1" x14ac:dyDescent="0.3">
      <c r="A69" s="195"/>
      <c r="B69" s="198"/>
      <c r="C69" s="133" t="s">
        <v>42</v>
      </c>
      <c r="D69" s="134">
        <v>10853</v>
      </c>
      <c r="E69" s="135">
        <v>10648</v>
      </c>
      <c r="F69" s="135">
        <v>21501</v>
      </c>
    </row>
    <row r="70" spans="1:6" ht="15" customHeight="1" x14ac:dyDescent="0.3">
      <c r="A70" s="195"/>
      <c r="B70" s="198"/>
      <c r="C70" s="17" t="s">
        <v>43</v>
      </c>
      <c r="D70" s="18">
        <v>145380</v>
      </c>
      <c r="E70" s="79">
        <v>144524</v>
      </c>
      <c r="F70" s="79">
        <v>289904</v>
      </c>
    </row>
    <row r="71" spans="1:6" ht="15" customHeight="1" x14ac:dyDescent="0.3">
      <c r="A71" s="195"/>
      <c r="B71" s="198"/>
      <c r="C71" s="133" t="s">
        <v>11</v>
      </c>
      <c r="D71" s="134">
        <v>354966</v>
      </c>
      <c r="E71" s="135">
        <v>352910</v>
      </c>
      <c r="F71" s="135">
        <v>707876</v>
      </c>
    </row>
    <row r="72" spans="1:6" ht="15" customHeight="1" x14ac:dyDescent="0.3">
      <c r="A72" s="195"/>
      <c r="B72" s="198"/>
      <c r="C72" s="17" t="s">
        <v>44</v>
      </c>
      <c r="D72" s="18">
        <v>20940</v>
      </c>
      <c r="E72" s="79">
        <v>20509</v>
      </c>
      <c r="F72" s="79">
        <v>41449</v>
      </c>
    </row>
    <row r="73" spans="1:6" ht="15" customHeight="1" x14ac:dyDescent="0.3">
      <c r="A73" s="195"/>
      <c r="B73" s="198"/>
      <c r="C73" s="133" t="s">
        <v>12</v>
      </c>
      <c r="D73" s="134">
        <v>473993</v>
      </c>
      <c r="E73" s="135">
        <v>472824</v>
      </c>
      <c r="F73" s="135">
        <v>946817</v>
      </c>
    </row>
    <row r="74" spans="1:6" ht="15" customHeight="1" x14ac:dyDescent="0.3">
      <c r="A74" s="195"/>
      <c r="B74" s="199"/>
      <c r="C74" s="17" t="s">
        <v>45</v>
      </c>
      <c r="D74" s="18">
        <v>45993</v>
      </c>
      <c r="E74" s="79">
        <v>45884</v>
      </c>
      <c r="F74" s="79">
        <v>91877</v>
      </c>
    </row>
    <row r="75" spans="1:6" ht="15" customHeight="1" x14ac:dyDescent="0.3">
      <c r="A75" s="195"/>
      <c r="B75" s="200" t="s">
        <v>26</v>
      </c>
      <c r="C75" s="19" t="s">
        <v>46</v>
      </c>
      <c r="D75" s="20">
        <v>3587</v>
      </c>
      <c r="E75" s="80">
        <v>3615</v>
      </c>
      <c r="F75" s="80">
        <v>7202</v>
      </c>
    </row>
    <row r="76" spans="1:6" ht="15" customHeight="1" x14ac:dyDescent="0.3">
      <c r="A76" s="195"/>
      <c r="B76" s="198"/>
      <c r="C76" s="136" t="s">
        <v>47</v>
      </c>
      <c r="D76" s="137">
        <v>3442</v>
      </c>
      <c r="E76" s="138">
        <v>3228</v>
      </c>
      <c r="F76" s="138">
        <v>6670</v>
      </c>
    </row>
    <row r="77" spans="1:6" ht="15" customHeight="1" x14ac:dyDescent="0.3">
      <c r="A77" s="195"/>
      <c r="B77" s="198"/>
      <c r="C77" s="21" t="s">
        <v>48</v>
      </c>
      <c r="D77" s="22">
        <v>29583</v>
      </c>
      <c r="E77" s="81">
        <v>29488</v>
      </c>
      <c r="F77" s="81">
        <v>59071</v>
      </c>
    </row>
    <row r="78" spans="1:6" ht="15" customHeight="1" x14ac:dyDescent="0.3">
      <c r="A78" s="195"/>
      <c r="B78" s="198"/>
      <c r="C78" s="136" t="s">
        <v>49</v>
      </c>
      <c r="D78" s="137">
        <v>1921</v>
      </c>
      <c r="E78" s="138">
        <v>1848</v>
      </c>
      <c r="F78" s="138">
        <v>3769</v>
      </c>
    </row>
    <row r="79" spans="1:6" ht="15" customHeight="1" x14ac:dyDescent="0.3">
      <c r="A79" s="195"/>
      <c r="B79" s="198"/>
      <c r="C79" s="21" t="s">
        <v>5</v>
      </c>
      <c r="D79" s="22">
        <v>174932</v>
      </c>
      <c r="E79" s="81">
        <v>168624</v>
      </c>
      <c r="F79" s="81">
        <v>343556</v>
      </c>
    </row>
    <row r="80" spans="1:6" ht="15" customHeight="1" x14ac:dyDescent="0.3">
      <c r="A80" s="195"/>
      <c r="B80" s="198"/>
      <c r="C80" s="136" t="s">
        <v>74</v>
      </c>
      <c r="D80" s="137">
        <v>780</v>
      </c>
      <c r="E80" s="138">
        <v>817</v>
      </c>
      <c r="F80" s="138">
        <v>1597</v>
      </c>
    </row>
    <row r="81" spans="1:9" ht="15" customHeight="1" x14ac:dyDescent="0.3">
      <c r="A81" s="195"/>
      <c r="B81" s="198"/>
      <c r="C81" s="21" t="s">
        <v>6</v>
      </c>
      <c r="D81" s="22">
        <v>22810</v>
      </c>
      <c r="E81" s="81">
        <v>21784</v>
      </c>
      <c r="F81" s="81">
        <v>44594</v>
      </c>
    </row>
    <row r="82" spans="1:9" ht="15" customHeight="1" x14ac:dyDescent="0.3">
      <c r="A82" s="195"/>
      <c r="B82" s="198"/>
      <c r="C82" s="136" t="s">
        <v>182</v>
      </c>
      <c r="D82" s="137">
        <v>7698</v>
      </c>
      <c r="E82" s="138">
        <v>7134</v>
      </c>
      <c r="F82" s="138">
        <v>14832</v>
      </c>
    </row>
    <row r="83" spans="1:9" ht="15" customHeight="1" x14ac:dyDescent="0.3">
      <c r="A83" s="195"/>
      <c r="B83" s="198"/>
      <c r="C83" s="21" t="s">
        <v>51</v>
      </c>
      <c r="D83" s="22">
        <v>268821</v>
      </c>
      <c r="E83" s="81">
        <v>273211</v>
      </c>
      <c r="F83" s="81">
        <v>542032</v>
      </c>
    </row>
    <row r="84" spans="1:9" ht="15" customHeight="1" x14ac:dyDescent="0.3">
      <c r="A84" s="195"/>
      <c r="B84" s="198"/>
      <c r="C84" s="136" t="s">
        <v>53</v>
      </c>
      <c r="D84" s="137">
        <v>21921</v>
      </c>
      <c r="E84" s="138">
        <v>21064</v>
      </c>
      <c r="F84" s="138">
        <v>42985</v>
      </c>
    </row>
    <row r="85" spans="1:9" ht="15" customHeight="1" x14ac:dyDescent="0.3">
      <c r="A85" s="195"/>
      <c r="B85" s="198"/>
      <c r="C85" s="21" t="s">
        <v>52</v>
      </c>
      <c r="D85" s="22">
        <v>72671</v>
      </c>
      <c r="E85" s="81">
        <v>71839</v>
      </c>
      <c r="F85" s="81">
        <v>144510</v>
      </c>
    </row>
    <row r="86" spans="1:9" ht="15" customHeight="1" x14ac:dyDescent="0.3">
      <c r="A86" s="195"/>
      <c r="B86" s="198"/>
      <c r="C86" s="136" t="s">
        <v>54</v>
      </c>
      <c r="D86" s="137">
        <v>14956</v>
      </c>
      <c r="E86" s="138">
        <v>14288</v>
      </c>
      <c r="F86" s="138">
        <v>29244</v>
      </c>
    </row>
    <row r="87" spans="1:9" ht="15" customHeight="1" x14ac:dyDescent="0.3">
      <c r="A87" s="195"/>
      <c r="B87" s="198"/>
      <c r="C87" s="21" t="s">
        <v>147</v>
      </c>
      <c r="D87" s="22">
        <v>20701</v>
      </c>
      <c r="E87" s="81">
        <v>19081</v>
      </c>
      <c r="F87" s="81">
        <v>39782</v>
      </c>
    </row>
    <row r="88" spans="1:9" ht="15" customHeight="1" x14ac:dyDescent="0.3">
      <c r="A88" s="195"/>
      <c r="B88" s="198"/>
      <c r="C88" s="136" t="s">
        <v>56</v>
      </c>
      <c r="D88" s="137">
        <v>47250</v>
      </c>
      <c r="E88" s="138">
        <v>43729</v>
      </c>
      <c r="F88" s="138">
        <v>90979</v>
      </c>
    </row>
    <row r="89" spans="1:9" ht="15" customHeight="1" x14ac:dyDescent="0.3">
      <c r="A89" s="195"/>
      <c r="B89" s="198"/>
      <c r="C89" s="21" t="s">
        <v>55</v>
      </c>
      <c r="D89" s="22">
        <v>79510</v>
      </c>
      <c r="E89" s="81">
        <v>78687</v>
      </c>
      <c r="F89" s="81">
        <v>158197</v>
      </c>
    </row>
    <row r="90" spans="1:9" ht="15" customHeight="1" x14ac:dyDescent="0.3">
      <c r="A90" s="195"/>
      <c r="B90" s="198"/>
      <c r="C90" s="136" t="s">
        <v>10</v>
      </c>
      <c r="D90" s="137">
        <v>275921</v>
      </c>
      <c r="E90" s="138">
        <v>279226</v>
      </c>
      <c r="F90" s="138">
        <v>555147</v>
      </c>
    </row>
    <row r="91" spans="1:9" ht="15" customHeight="1" x14ac:dyDescent="0.3">
      <c r="A91" s="195"/>
      <c r="B91" s="198"/>
      <c r="C91" s="21" t="s">
        <v>57</v>
      </c>
      <c r="D91" s="22">
        <v>97580</v>
      </c>
      <c r="E91" s="81">
        <v>103695</v>
      </c>
      <c r="F91" s="81">
        <v>201275</v>
      </c>
    </row>
    <row r="92" spans="1:9" ht="15" customHeight="1" x14ac:dyDescent="0.3">
      <c r="A92" s="195"/>
      <c r="B92" s="198"/>
      <c r="C92" s="136" t="s">
        <v>58</v>
      </c>
      <c r="D92" s="137">
        <v>20893</v>
      </c>
      <c r="E92" s="138">
        <v>20648</v>
      </c>
      <c r="F92" s="138">
        <v>41541</v>
      </c>
    </row>
    <row r="93" spans="1:9" ht="15" customHeight="1" thickBot="1" x14ac:dyDescent="0.35">
      <c r="A93" s="195"/>
      <c r="B93" s="198"/>
      <c r="C93" s="21" t="s">
        <v>59</v>
      </c>
      <c r="D93" s="22">
        <v>9316</v>
      </c>
      <c r="E93" s="81">
        <v>9081</v>
      </c>
      <c r="F93" s="81">
        <v>18397</v>
      </c>
    </row>
    <row r="94" spans="1:9" ht="15" customHeight="1" thickBot="1" x14ac:dyDescent="0.35">
      <c r="A94" s="196"/>
      <c r="B94" s="139" t="s">
        <v>161</v>
      </c>
      <c r="C94" s="140"/>
      <c r="D94" s="141">
        <v>7203758</v>
      </c>
      <c r="E94" s="142">
        <v>7118090</v>
      </c>
      <c r="F94" s="142">
        <v>14321848</v>
      </c>
    </row>
    <row r="95" spans="1:9" ht="15" customHeight="1" x14ac:dyDescent="0.3">
      <c r="A95" s="194">
        <v>2021</v>
      </c>
      <c r="B95" s="197" t="s">
        <v>18</v>
      </c>
      <c r="C95" s="15" t="s">
        <v>27</v>
      </c>
      <c r="D95" s="16">
        <v>26213</v>
      </c>
      <c r="E95" s="78">
        <v>23355</v>
      </c>
      <c r="F95" s="78">
        <v>49568</v>
      </c>
      <c r="H95" s="10" t="s">
        <v>164</v>
      </c>
      <c r="I95" s="77">
        <f>F112+F98</f>
        <v>2277748</v>
      </c>
    </row>
    <row r="96" spans="1:9" ht="15" customHeight="1" x14ac:dyDescent="0.3">
      <c r="A96" s="195"/>
      <c r="B96" s="198"/>
      <c r="C96" s="133" t="s">
        <v>28</v>
      </c>
      <c r="D96" s="134">
        <v>54504</v>
      </c>
      <c r="E96" s="135">
        <v>57808</v>
      </c>
      <c r="F96" s="135">
        <v>112312</v>
      </c>
      <c r="H96" s="10" t="s">
        <v>165</v>
      </c>
      <c r="I96" s="77">
        <f>F97+F102+F103+F104+F114+F119</f>
        <v>1381729</v>
      </c>
    </row>
    <row r="97" spans="1:9" ht="15" customHeight="1" x14ac:dyDescent="0.3">
      <c r="A97" s="195"/>
      <c r="B97" s="198"/>
      <c r="C97" s="17" t="s">
        <v>29</v>
      </c>
      <c r="D97" s="18">
        <v>11117</v>
      </c>
      <c r="E97" s="79">
        <v>10833</v>
      </c>
      <c r="F97" s="79">
        <v>21950</v>
      </c>
      <c r="H97" s="10" t="s">
        <v>166</v>
      </c>
      <c r="I97" s="77">
        <f>F95+F96+F100+F101+F107+F111+F116</f>
        <v>1208045</v>
      </c>
    </row>
    <row r="98" spans="1:9" ht="15" customHeight="1" x14ac:dyDescent="0.3">
      <c r="A98" s="195"/>
      <c r="B98" s="198"/>
      <c r="C98" s="133" t="s">
        <v>30</v>
      </c>
      <c r="D98" s="134">
        <v>340746</v>
      </c>
      <c r="E98" s="135">
        <v>343068</v>
      </c>
      <c r="F98" s="135">
        <v>683814</v>
      </c>
      <c r="H98" s="10" t="s">
        <v>167</v>
      </c>
      <c r="I98" s="77">
        <f>F106+F109+F113+F115</f>
        <v>870044</v>
      </c>
    </row>
    <row r="99" spans="1:9" ht="15" customHeight="1" x14ac:dyDescent="0.3">
      <c r="A99" s="195"/>
      <c r="B99" s="198"/>
      <c r="C99" s="17" t="s">
        <v>31</v>
      </c>
      <c r="D99" s="18">
        <v>202915</v>
      </c>
      <c r="E99" s="79">
        <v>202613</v>
      </c>
      <c r="F99" s="79">
        <v>405528</v>
      </c>
      <c r="H99" s="10" t="s">
        <v>168</v>
      </c>
      <c r="I99" s="77">
        <f>F110</f>
        <v>952982</v>
      </c>
    </row>
    <row r="100" spans="1:9" ht="15" customHeight="1" x14ac:dyDescent="0.3">
      <c r="A100" s="195"/>
      <c r="B100" s="198"/>
      <c r="C100" s="133" t="s">
        <v>32</v>
      </c>
      <c r="D100" s="134">
        <v>15589</v>
      </c>
      <c r="E100" s="135">
        <v>15612</v>
      </c>
      <c r="F100" s="135">
        <v>31201</v>
      </c>
      <c r="H100" s="10" t="s">
        <v>169</v>
      </c>
      <c r="I100" s="77">
        <f>F118</f>
        <v>664899</v>
      </c>
    </row>
    <row r="101" spans="1:9" ht="15" customHeight="1" x14ac:dyDescent="0.3">
      <c r="A101" s="195"/>
      <c r="B101" s="198"/>
      <c r="C101" s="17" t="s">
        <v>33</v>
      </c>
      <c r="D101" s="18">
        <v>10756</v>
      </c>
      <c r="E101" s="79">
        <v>10625</v>
      </c>
      <c r="F101" s="79">
        <v>21381</v>
      </c>
      <c r="H101" s="10" t="s">
        <v>170</v>
      </c>
      <c r="I101" s="77">
        <f>F117</f>
        <v>522603</v>
      </c>
    </row>
    <row r="102" spans="1:9" ht="15" customHeight="1" x14ac:dyDescent="0.3">
      <c r="A102" s="195"/>
      <c r="B102" s="198"/>
      <c r="C102" s="133" t="s">
        <v>4</v>
      </c>
      <c r="D102" s="134">
        <v>529859</v>
      </c>
      <c r="E102" s="135">
        <v>513864</v>
      </c>
      <c r="F102" s="135">
        <v>1043723</v>
      </c>
      <c r="H102" s="10" t="s">
        <v>171</v>
      </c>
      <c r="I102" s="77">
        <f>F105+F108</f>
        <v>459195</v>
      </c>
    </row>
    <row r="103" spans="1:9" ht="15" customHeight="1" x14ac:dyDescent="0.3">
      <c r="A103" s="195"/>
      <c r="B103" s="198"/>
      <c r="C103" s="17" t="s">
        <v>34</v>
      </c>
      <c r="D103" s="18">
        <v>14263</v>
      </c>
      <c r="E103" s="79">
        <v>14534</v>
      </c>
      <c r="F103" s="79">
        <v>28797</v>
      </c>
      <c r="H103" s="10" t="s">
        <v>172</v>
      </c>
      <c r="I103" s="77">
        <f>F99</f>
        <v>405528</v>
      </c>
    </row>
    <row r="104" spans="1:9" ht="15" customHeight="1" x14ac:dyDescent="0.3">
      <c r="A104" s="195"/>
      <c r="B104" s="198"/>
      <c r="C104" s="133" t="s">
        <v>35</v>
      </c>
      <c r="D104" s="134">
        <v>96110</v>
      </c>
      <c r="E104" s="135">
        <v>95855</v>
      </c>
      <c r="F104" s="135">
        <v>191965</v>
      </c>
    </row>
    <row r="105" spans="1:9" ht="15" customHeight="1" x14ac:dyDescent="0.3">
      <c r="A105" s="195"/>
      <c r="B105" s="198"/>
      <c r="C105" s="17" t="s">
        <v>36</v>
      </c>
      <c r="D105" s="18">
        <v>133625</v>
      </c>
      <c r="E105" s="79">
        <v>133964</v>
      </c>
      <c r="F105" s="79">
        <v>267589</v>
      </c>
    </row>
    <row r="106" spans="1:9" ht="15" customHeight="1" x14ac:dyDescent="0.3">
      <c r="A106" s="195"/>
      <c r="B106" s="198"/>
      <c r="C106" s="133" t="s">
        <v>37</v>
      </c>
      <c r="D106" s="134">
        <v>45689</v>
      </c>
      <c r="E106" s="135">
        <v>46564</v>
      </c>
      <c r="F106" s="135">
        <v>92253</v>
      </c>
    </row>
    <row r="107" spans="1:9" ht="15" customHeight="1" x14ac:dyDescent="0.3">
      <c r="A107" s="195"/>
      <c r="B107" s="198"/>
      <c r="C107" s="17" t="s">
        <v>38</v>
      </c>
      <c r="D107" s="18">
        <v>62588</v>
      </c>
      <c r="E107" s="79">
        <v>62618</v>
      </c>
      <c r="F107" s="79">
        <v>125206</v>
      </c>
    </row>
    <row r="108" spans="1:9" ht="15" customHeight="1" x14ac:dyDescent="0.3">
      <c r="A108" s="195"/>
      <c r="B108" s="198"/>
      <c r="C108" s="133" t="s">
        <v>39</v>
      </c>
      <c r="D108" s="134">
        <v>95918</v>
      </c>
      <c r="E108" s="135">
        <v>95688</v>
      </c>
      <c r="F108" s="135">
        <v>191606</v>
      </c>
    </row>
    <row r="109" spans="1:9" ht="15" customHeight="1" x14ac:dyDescent="0.3">
      <c r="A109" s="195"/>
      <c r="B109" s="198"/>
      <c r="C109" s="17" t="s">
        <v>40</v>
      </c>
      <c r="D109" s="18">
        <v>194928</v>
      </c>
      <c r="E109" s="79">
        <v>189178</v>
      </c>
      <c r="F109" s="79">
        <v>384106</v>
      </c>
    </row>
    <row r="110" spans="1:9" ht="15" customHeight="1" x14ac:dyDescent="0.3">
      <c r="A110" s="195"/>
      <c r="B110" s="198"/>
      <c r="C110" s="133" t="s">
        <v>107</v>
      </c>
      <c r="D110" s="134">
        <v>480318</v>
      </c>
      <c r="E110" s="135">
        <v>472664</v>
      </c>
      <c r="F110" s="135">
        <v>952982</v>
      </c>
    </row>
    <row r="111" spans="1:9" ht="15" customHeight="1" x14ac:dyDescent="0.3">
      <c r="A111" s="195"/>
      <c r="B111" s="198"/>
      <c r="C111" s="17" t="s">
        <v>8</v>
      </c>
      <c r="D111" s="18">
        <v>418871</v>
      </c>
      <c r="E111" s="79">
        <v>417400</v>
      </c>
      <c r="F111" s="79">
        <v>836271</v>
      </c>
    </row>
    <row r="112" spans="1:9" ht="15" customHeight="1" x14ac:dyDescent="0.3">
      <c r="A112" s="195"/>
      <c r="B112" s="198"/>
      <c r="C112" s="133" t="s">
        <v>9</v>
      </c>
      <c r="D112" s="134">
        <v>800122</v>
      </c>
      <c r="E112" s="135">
        <v>793812</v>
      </c>
      <c r="F112" s="135">
        <v>1593934</v>
      </c>
    </row>
    <row r="113" spans="1:9" ht="15" customHeight="1" x14ac:dyDescent="0.3">
      <c r="A113" s="195"/>
      <c r="B113" s="198"/>
      <c r="C113" s="17" t="s">
        <v>41</v>
      </c>
      <c r="D113" s="18">
        <v>79523</v>
      </c>
      <c r="E113" s="79">
        <v>76551</v>
      </c>
      <c r="F113" s="79">
        <v>156074</v>
      </c>
    </row>
    <row r="114" spans="1:9" ht="15" customHeight="1" x14ac:dyDescent="0.3">
      <c r="A114" s="195"/>
      <c r="B114" s="198"/>
      <c r="C114" s="133" t="s">
        <v>42</v>
      </c>
      <c r="D114" s="134">
        <v>8742</v>
      </c>
      <c r="E114" s="135">
        <v>8634</v>
      </c>
      <c r="F114" s="135">
        <v>17376</v>
      </c>
    </row>
    <row r="115" spans="1:9" ht="15" customHeight="1" x14ac:dyDescent="0.3">
      <c r="A115" s="195"/>
      <c r="B115" s="198"/>
      <c r="C115" s="17" t="s">
        <v>43</v>
      </c>
      <c r="D115" s="18">
        <v>119620</v>
      </c>
      <c r="E115" s="79">
        <v>117991</v>
      </c>
      <c r="F115" s="79">
        <v>237611</v>
      </c>
    </row>
    <row r="116" spans="1:9" ht="15" customHeight="1" x14ac:dyDescent="0.3">
      <c r="A116" s="195"/>
      <c r="B116" s="198"/>
      <c r="C116" s="133" t="s">
        <v>44</v>
      </c>
      <c r="D116" s="134">
        <v>16094</v>
      </c>
      <c r="E116" s="135">
        <v>16012</v>
      </c>
      <c r="F116" s="135">
        <v>32106</v>
      </c>
    </row>
    <row r="117" spans="1:9" ht="15" customHeight="1" x14ac:dyDescent="0.3">
      <c r="A117" s="195"/>
      <c r="B117" s="198"/>
      <c r="C117" s="17" t="s">
        <v>11</v>
      </c>
      <c r="D117" s="18">
        <v>260361</v>
      </c>
      <c r="E117" s="79">
        <v>262242</v>
      </c>
      <c r="F117" s="79">
        <v>522603</v>
      </c>
    </row>
    <row r="118" spans="1:9" ht="15" customHeight="1" x14ac:dyDescent="0.3">
      <c r="A118" s="195"/>
      <c r="B118" s="198"/>
      <c r="C118" s="133" t="s">
        <v>12</v>
      </c>
      <c r="D118" s="134">
        <v>332636</v>
      </c>
      <c r="E118" s="135">
        <v>332263</v>
      </c>
      <c r="F118" s="135">
        <v>664899</v>
      </c>
    </row>
    <row r="119" spans="1:9" ht="15" customHeight="1" x14ac:dyDescent="0.3">
      <c r="A119" s="195"/>
      <c r="B119" s="199"/>
      <c r="C119" s="17" t="s">
        <v>45</v>
      </c>
      <c r="D119" s="18">
        <v>39144</v>
      </c>
      <c r="E119" s="79">
        <v>38774</v>
      </c>
      <c r="F119" s="79">
        <v>77918</v>
      </c>
    </row>
    <row r="120" spans="1:9" ht="15" customHeight="1" x14ac:dyDescent="0.3">
      <c r="A120" s="195"/>
      <c r="B120" s="200" t="s">
        <v>26</v>
      </c>
      <c r="C120" s="19" t="s">
        <v>46</v>
      </c>
      <c r="D120" s="20">
        <v>3446</v>
      </c>
      <c r="E120" s="80">
        <v>3473</v>
      </c>
      <c r="F120" s="80">
        <v>6919</v>
      </c>
      <c r="H120" s="10" t="s">
        <v>173</v>
      </c>
      <c r="I120" s="77">
        <f>F131+F134+F135+F136+F137+F138</f>
        <v>498024</v>
      </c>
    </row>
    <row r="121" spans="1:9" ht="15" customHeight="1" x14ac:dyDescent="0.3">
      <c r="A121" s="195"/>
      <c r="B121" s="198"/>
      <c r="C121" s="136" t="s">
        <v>47</v>
      </c>
      <c r="D121" s="137">
        <v>2936</v>
      </c>
      <c r="E121" s="138">
        <v>2895</v>
      </c>
      <c r="F121" s="138">
        <v>5831</v>
      </c>
      <c r="H121" s="10" t="s">
        <v>174</v>
      </c>
      <c r="I121" s="77">
        <f>F120+F121+F122+F125+F129+F130+F133</f>
        <v>526522</v>
      </c>
    </row>
    <row r="122" spans="1:9" ht="15" customHeight="1" x14ac:dyDescent="0.3">
      <c r="A122" s="195"/>
      <c r="B122" s="198"/>
      <c r="C122" s="21" t="s">
        <v>48</v>
      </c>
      <c r="D122" s="22">
        <v>26717</v>
      </c>
      <c r="E122" s="81">
        <v>26470</v>
      </c>
      <c r="F122" s="81">
        <v>53187</v>
      </c>
      <c r="H122" s="10" t="s">
        <v>175</v>
      </c>
      <c r="I122" s="77">
        <f>F128+F132+F127</f>
        <v>375465</v>
      </c>
    </row>
    <row r="123" spans="1:9" ht="15" customHeight="1" x14ac:dyDescent="0.3">
      <c r="A123" s="195"/>
      <c r="B123" s="198"/>
      <c r="C123" s="136" t="s">
        <v>49</v>
      </c>
      <c r="D123" s="137">
        <v>2046</v>
      </c>
      <c r="E123" s="138">
        <v>1844</v>
      </c>
      <c r="F123" s="138">
        <v>3890</v>
      </c>
      <c r="H123" s="10" t="s">
        <v>176</v>
      </c>
      <c r="I123" s="77">
        <f>F123+F124+F126</f>
        <v>59630</v>
      </c>
    </row>
    <row r="124" spans="1:9" ht="15" customHeight="1" x14ac:dyDescent="0.3">
      <c r="A124" s="195"/>
      <c r="B124" s="198"/>
      <c r="C124" s="21" t="s">
        <v>6</v>
      </c>
      <c r="D124" s="22">
        <v>21058</v>
      </c>
      <c r="E124" s="81">
        <v>20369</v>
      </c>
      <c r="F124" s="81">
        <v>41427</v>
      </c>
      <c r="I124" s="77">
        <f>SUM(I120:I123)</f>
        <v>1459641</v>
      </c>
    </row>
    <row r="125" spans="1:9" ht="15" customHeight="1" x14ac:dyDescent="0.3">
      <c r="A125" s="195"/>
      <c r="B125" s="198"/>
      <c r="C125" s="136" t="s">
        <v>5</v>
      </c>
      <c r="D125" s="137">
        <v>104495</v>
      </c>
      <c r="E125" s="138">
        <v>104628</v>
      </c>
      <c r="F125" s="138">
        <v>209123</v>
      </c>
    </row>
    <row r="126" spans="1:9" ht="15" customHeight="1" x14ac:dyDescent="0.3">
      <c r="A126" s="195"/>
      <c r="B126" s="198"/>
      <c r="C126" s="21" t="s">
        <v>50</v>
      </c>
      <c r="D126" s="22">
        <v>7535</v>
      </c>
      <c r="E126" s="81">
        <v>6778</v>
      </c>
      <c r="F126" s="81">
        <v>14313</v>
      </c>
    </row>
    <row r="127" spans="1:9" ht="15" customHeight="1" x14ac:dyDescent="0.3">
      <c r="A127" s="195"/>
      <c r="B127" s="198"/>
      <c r="C127" s="136" t="s">
        <v>74</v>
      </c>
      <c r="D127" s="137">
        <v>962</v>
      </c>
      <c r="E127" s="138">
        <v>931</v>
      </c>
      <c r="F127" s="138">
        <v>1893</v>
      </c>
    </row>
    <row r="128" spans="1:9" ht="15" customHeight="1" x14ac:dyDescent="0.3">
      <c r="A128" s="195"/>
      <c r="B128" s="198"/>
      <c r="C128" s="21" t="s">
        <v>51</v>
      </c>
      <c r="D128" s="22">
        <v>167649</v>
      </c>
      <c r="E128" s="81">
        <v>169665</v>
      </c>
      <c r="F128" s="81">
        <v>337314</v>
      </c>
    </row>
    <row r="129" spans="1:6" ht="15" customHeight="1" x14ac:dyDescent="0.3">
      <c r="A129" s="195"/>
      <c r="B129" s="198"/>
      <c r="C129" s="136" t="s">
        <v>52</v>
      </c>
      <c r="D129" s="137">
        <v>51814</v>
      </c>
      <c r="E129" s="138">
        <v>51702</v>
      </c>
      <c r="F129" s="138">
        <v>103516</v>
      </c>
    </row>
    <row r="130" spans="1:6" ht="15" customHeight="1" x14ac:dyDescent="0.3">
      <c r="A130" s="195"/>
      <c r="B130" s="198"/>
      <c r="C130" s="21" t="s">
        <v>53</v>
      </c>
      <c r="D130" s="22">
        <v>16704</v>
      </c>
      <c r="E130" s="81">
        <v>16828</v>
      </c>
      <c r="F130" s="81">
        <v>33532</v>
      </c>
    </row>
    <row r="131" spans="1:6" ht="15" customHeight="1" x14ac:dyDescent="0.3">
      <c r="A131" s="195"/>
      <c r="B131" s="198"/>
      <c r="C131" s="136" t="s">
        <v>54</v>
      </c>
      <c r="D131" s="137">
        <v>10800</v>
      </c>
      <c r="E131" s="138">
        <v>10456</v>
      </c>
      <c r="F131" s="138">
        <v>21256</v>
      </c>
    </row>
    <row r="132" spans="1:6" ht="15" customHeight="1" x14ac:dyDescent="0.3">
      <c r="A132" s="195"/>
      <c r="B132" s="198"/>
      <c r="C132" s="21" t="s">
        <v>147</v>
      </c>
      <c r="D132" s="22">
        <v>18360</v>
      </c>
      <c r="E132" s="81">
        <v>17898</v>
      </c>
      <c r="F132" s="81">
        <v>36258</v>
      </c>
    </row>
    <row r="133" spans="1:6" ht="15" customHeight="1" x14ac:dyDescent="0.3">
      <c r="A133" s="195"/>
      <c r="B133" s="198"/>
      <c r="C133" s="136" t="s">
        <v>55</v>
      </c>
      <c r="D133" s="137">
        <v>57470</v>
      </c>
      <c r="E133" s="138">
        <v>56944</v>
      </c>
      <c r="F133" s="138">
        <v>114414</v>
      </c>
    </row>
    <row r="134" spans="1:6" ht="15" customHeight="1" x14ac:dyDescent="0.3">
      <c r="A134" s="195"/>
      <c r="B134" s="198"/>
      <c r="C134" s="21" t="s">
        <v>56</v>
      </c>
      <c r="D134" s="22">
        <v>7451</v>
      </c>
      <c r="E134" s="81">
        <v>7463</v>
      </c>
      <c r="F134" s="81">
        <v>14914</v>
      </c>
    </row>
    <row r="135" spans="1:6" ht="15" customHeight="1" x14ac:dyDescent="0.3">
      <c r="A135" s="195"/>
      <c r="B135" s="198"/>
      <c r="C135" s="136" t="s">
        <v>57</v>
      </c>
      <c r="D135" s="137">
        <v>43862</v>
      </c>
      <c r="E135" s="138">
        <v>40631</v>
      </c>
      <c r="F135" s="138">
        <v>84493</v>
      </c>
    </row>
    <row r="136" spans="1:6" ht="15" customHeight="1" x14ac:dyDescent="0.3">
      <c r="A136" s="195"/>
      <c r="B136" s="198"/>
      <c r="C136" s="21" t="s">
        <v>10</v>
      </c>
      <c r="D136" s="22">
        <v>163974</v>
      </c>
      <c r="E136" s="81">
        <v>170111</v>
      </c>
      <c r="F136" s="81">
        <v>334085</v>
      </c>
    </row>
    <row r="137" spans="1:6" ht="15" customHeight="1" x14ac:dyDescent="0.3">
      <c r="A137" s="195"/>
      <c r="B137" s="198"/>
      <c r="C137" s="136" t="s">
        <v>58</v>
      </c>
      <c r="D137" s="137">
        <v>14830</v>
      </c>
      <c r="E137" s="138">
        <v>14923</v>
      </c>
      <c r="F137" s="138">
        <v>29753</v>
      </c>
    </row>
    <row r="138" spans="1:6" ht="15" customHeight="1" thickBot="1" x14ac:dyDescent="0.35">
      <c r="A138" s="195"/>
      <c r="B138" s="198"/>
      <c r="C138" s="21" t="s">
        <v>59</v>
      </c>
      <c r="D138" s="22">
        <v>6740</v>
      </c>
      <c r="E138" s="81">
        <v>6783</v>
      </c>
      <c r="F138" s="81">
        <v>13523</v>
      </c>
    </row>
    <row r="139" spans="1:6" ht="15" customHeight="1" thickBot="1" x14ac:dyDescent="0.35">
      <c r="A139" s="196"/>
      <c r="B139" s="139" t="s">
        <v>161</v>
      </c>
      <c r="C139" s="140"/>
      <c r="D139" s="141">
        <v>5119100</v>
      </c>
      <c r="E139" s="142">
        <v>5083314</v>
      </c>
      <c r="F139" s="142">
        <v>10202414</v>
      </c>
    </row>
    <row r="140" spans="1:6" ht="15" customHeight="1" x14ac:dyDescent="0.3">
      <c r="A140" s="194">
        <v>2020</v>
      </c>
      <c r="B140" s="197" t="s">
        <v>18</v>
      </c>
      <c r="C140" s="15" t="s">
        <v>27</v>
      </c>
      <c r="D140" s="16">
        <v>18693</v>
      </c>
      <c r="E140" s="78">
        <v>11758</v>
      </c>
      <c r="F140" s="78">
        <f>SUM(D140:E140)</f>
        <v>30451</v>
      </c>
    </row>
    <row r="141" spans="1:6" ht="15" customHeight="1" x14ac:dyDescent="0.3">
      <c r="A141" s="195"/>
      <c r="B141" s="198"/>
      <c r="C141" s="133" t="s">
        <v>28</v>
      </c>
      <c r="D141" s="134">
        <v>27950</v>
      </c>
      <c r="E141" s="135">
        <v>22956</v>
      </c>
      <c r="F141" s="135">
        <f t="shared" ref="F141:F183" si="0">SUM(D141:E141)</f>
        <v>50906</v>
      </c>
    </row>
    <row r="142" spans="1:6" ht="15" customHeight="1" x14ac:dyDescent="0.3">
      <c r="A142" s="195"/>
      <c r="B142" s="198"/>
      <c r="C142" s="17" t="s">
        <v>29</v>
      </c>
      <c r="D142" s="18">
        <v>8138</v>
      </c>
      <c r="E142" s="79">
        <v>7756</v>
      </c>
      <c r="F142" s="79">
        <f t="shared" si="0"/>
        <v>15894</v>
      </c>
    </row>
    <row r="143" spans="1:6" ht="15" customHeight="1" x14ac:dyDescent="0.3">
      <c r="A143" s="195"/>
      <c r="B143" s="198"/>
      <c r="C143" s="133" t="s">
        <v>30</v>
      </c>
      <c r="D143" s="134">
        <v>190435</v>
      </c>
      <c r="E143" s="135">
        <v>190482</v>
      </c>
      <c r="F143" s="135">
        <f t="shared" si="0"/>
        <v>380917</v>
      </c>
    </row>
    <row r="144" spans="1:6" ht="15" customHeight="1" x14ac:dyDescent="0.3">
      <c r="A144" s="195"/>
      <c r="B144" s="198"/>
      <c r="C144" s="17" t="s">
        <v>31</v>
      </c>
      <c r="D144" s="18">
        <v>155946</v>
      </c>
      <c r="E144" s="79">
        <v>154424</v>
      </c>
      <c r="F144" s="79">
        <f t="shared" si="0"/>
        <v>310370</v>
      </c>
    </row>
    <row r="145" spans="1:6" ht="15" customHeight="1" x14ac:dyDescent="0.3">
      <c r="A145" s="195"/>
      <c r="B145" s="198"/>
      <c r="C145" s="133" t="s">
        <v>32</v>
      </c>
      <c r="D145" s="134">
        <v>11442</v>
      </c>
      <c r="E145" s="135">
        <v>8112</v>
      </c>
      <c r="F145" s="135">
        <f t="shared" si="0"/>
        <v>19554</v>
      </c>
    </row>
    <row r="146" spans="1:6" ht="15" customHeight="1" x14ac:dyDescent="0.3">
      <c r="A146" s="195"/>
      <c r="B146" s="198"/>
      <c r="C146" s="17" t="s">
        <v>33</v>
      </c>
      <c r="D146" s="18">
        <v>6966</v>
      </c>
      <c r="E146" s="79">
        <v>6043</v>
      </c>
      <c r="F146" s="79">
        <f t="shared" si="0"/>
        <v>13009</v>
      </c>
    </row>
    <row r="147" spans="1:6" ht="15" customHeight="1" x14ac:dyDescent="0.3">
      <c r="A147" s="195"/>
      <c r="B147" s="198"/>
      <c r="C147" s="133" t="s">
        <v>4</v>
      </c>
      <c r="D147" s="134">
        <v>252437</v>
      </c>
      <c r="E147" s="135">
        <v>239197</v>
      </c>
      <c r="F147" s="135">
        <f t="shared" si="0"/>
        <v>491634</v>
      </c>
    </row>
    <row r="148" spans="1:6" ht="15" customHeight="1" x14ac:dyDescent="0.3">
      <c r="A148" s="195"/>
      <c r="B148" s="198"/>
      <c r="C148" s="17" t="s">
        <v>34</v>
      </c>
      <c r="D148" s="18">
        <v>10026</v>
      </c>
      <c r="E148" s="79">
        <v>9663</v>
      </c>
      <c r="F148" s="79">
        <f t="shared" si="0"/>
        <v>19689</v>
      </c>
    </row>
    <row r="149" spans="1:6" ht="15" customHeight="1" x14ac:dyDescent="0.3">
      <c r="A149" s="195"/>
      <c r="B149" s="198"/>
      <c r="C149" s="133" t="s">
        <v>35</v>
      </c>
      <c r="D149" s="134">
        <v>41442</v>
      </c>
      <c r="E149" s="135">
        <v>41798</v>
      </c>
      <c r="F149" s="135">
        <f t="shared" si="0"/>
        <v>83240</v>
      </c>
    </row>
    <row r="150" spans="1:6" ht="15" customHeight="1" x14ac:dyDescent="0.3">
      <c r="A150" s="195"/>
      <c r="B150" s="198"/>
      <c r="C150" s="17" t="s">
        <v>36</v>
      </c>
      <c r="D150" s="18">
        <v>105183</v>
      </c>
      <c r="E150" s="79">
        <v>105597</v>
      </c>
      <c r="F150" s="79">
        <f t="shared" si="0"/>
        <v>210780</v>
      </c>
    </row>
    <row r="151" spans="1:6" ht="15" customHeight="1" x14ac:dyDescent="0.3">
      <c r="A151" s="195"/>
      <c r="B151" s="198"/>
      <c r="C151" s="133" t="s">
        <v>37</v>
      </c>
      <c r="D151" s="134">
        <v>34809</v>
      </c>
      <c r="E151" s="135">
        <v>34692</v>
      </c>
      <c r="F151" s="135">
        <f t="shared" si="0"/>
        <v>69501</v>
      </c>
    </row>
    <row r="152" spans="1:6" ht="15" customHeight="1" x14ac:dyDescent="0.3">
      <c r="A152" s="195"/>
      <c r="B152" s="198"/>
      <c r="C152" s="17" t="s">
        <v>38</v>
      </c>
      <c r="D152" s="18">
        <v>37987</v>
      </c>
      <c r="E152" s="79">
        <v>31243</v>
      </c>
      <c r="F152" s="79">
        <f t="shared" si="0"/>
        <v>69230</v>
      </c>
    </row>
    <row r="153" spans="1:6" ht="15" customHeight="1" x14ac:dyDescent="0.3">
      <c r="A153" s="195"/>
      <c r="B153" s="198"/>
      <c r="C153" s="133" t="s">
        <v>39</v>
      </c>
      <c r="D153" s="134">
        <v>61886</v>
      </c>
      <c r="E153" s="135">
        <v>65697</v>
      </c>
      <c r="F153" s="135">
        <f t="shared" si="0"/>
        <v>127583</v>
      </c>
    </row>
    <row r="154" spans="1:6" ht="15" customHeight="1" x14ac:dyDescent="0.3">
      <c r="A154" s="195"/>
      <c r="B154" s="198"/>
      <c r="C154" s="17" t="s">
        <v>40</v>
      </c>
      <c r="D154" s="18">
        <v>109657</v>
      </c>
      <c r="E154" s="79">
        <v>107823</v>
      </c>
      <c r="F154" s="79">
        <f t="shared" si="0"/>
        <v>217480</v>
      </c>
    </row>
    <row r="155" spans="1:6" ht="15" customHeight="1" x14ac:dyDescent="0.3">
      <c r="A155" s="195"/>
      <c r="B155" s="198"/>
      <c r="C155" s="133" t="s">
        <v>107</v>
      </c>
      <c r="D155" s="134">
        <v>237223</v>
      </c>
      <c r="E155" s="135">
        <v>230399</v>
      </c>
      <c r="F155" s="135">
        <f t="shared" si="0"/>
        <v>467622</v>
      </c>
    </row>
    <row r="156" spans="1:6" ht="15" customHeight="1" x14ac:dyDescent="0.3">
      <c r="A156" s="195"/>
      <c r="B156" s="198"/>
      <c r="C156" s="17" t="s">
        <v>8</v>
      </c>
      <c r="D156" s="18">
        <v>224809</v>
      </c>
      <c r="E156" s="79">
        <v>220507</v>
      </c>
      <c r="F156" s="79">
        <f t="shared" si="0"/>
        <v>445316</v>
      </c>
    </row>
    <row r="157" spans="1:6" ht="15" customHeight="1" x14ac:dyDescent="0.3">
      <c r="A157" s="195"/>
      <c r="B157" s="198"/>
      <c r="C157" s="133" t="s">
        <v>9</v>
      </c>
      <c r="D157" s="134">
        <v>447473</v>
      </c>
      <c r="E157" s="135">
        <v>433443</v>
      </c>
      <c r="F157" s="135">
        <f t="shared" si="0"/>
        <v>880916</v>
      </c>
    </row>
    <row r="158" spans="1:6" ht="15" customHeight="1" x14ac:dyDescent="0.3">
      <c r="A158" s="195"/>
      <c r="B158" s="198"/>
      <c r="C158" s="17" t="s">
        <v>41</v>
      </c>
      <c r="D158" s="18">
        <v>49945</v>
      </c>
      <c r="E158" s="79">
        <v>50501</v>
      </c>
      <c r="F158" s="79">
        <f t="shared" si="0"/>
        <v>100446</v>
      </c>
    </row>
    <row r="159" spans="1:6" ht="15" customHeight="1" x14ac:dyDescent="0.3">
      <c r="A159" s="195"/>
      <c r="B159" s="198"/>
      <c r="C159" s="133" t="s">
        <v>42</v>
      </c>
      <c r="D159" s="134">
        <v>6349</v>
      </c>
      <c r="E159" s="135">
        <v>6601</v>
      </c>
      <c r="F159" s="135">
        <f t="shared" si="0"/>
        <v>12950</v>
      </c>
    </row>
    <row r="160" spans="1:6" ht="15" customHeight="1" x14ac:dyDescent="0.3">
      <c r="A160" s="195"/>
      <c r="B160" s="198"/>
      <c r="C160" s="17" t="s">
        <v>43</v>
      </c>
      <c r="D160" s="18">
        <v>69342</v>
      </c>
      <c r="E160" s="79">
        <v>69792</v>
      </c>
      <c r="F160" s="79">
        <f t="shared" si="0"/>
        <v>139134</v>
      </c>
    </row>
    <row r="161" spans="1:6" ht="15" customHeight="1" x14ac:dyDescent="0.3">
      <c r="A161" s="195"/>
      <c r="B161" s="198"/>
      <c r="C161" s="133" t="s">
        <v>44</v>
      </c>
      <c r="D161" s="134">
        <v>10985</v>
      </c>
      <c r="E161" s="135">
        <v>8903</v>
      </c>
      <c r="F161" s="135">
        <f t="shared" si="0"/>
        <v>19888</v>
      </c>
    </row>
    <row r="162" spans="1:6" ht="15" customHeight="1" x14ac:dyDescent="0.3">
      <c r="A162" s="195"/>
      <c r="B162" s="198"/>
      <c r="C162" s="17" t="s">
        <v>11</v>
      </c>
      <c r="D162" s="18">
        <v>182147</v>
      </c>
      <c r="E162" s="79">
        <v>179366</v>
      </c>
      <c r="F162" s="79">
        <f t="shared" si="0"/>
        <v>361513</v>
      </c>
    </row>
    <row r="163" spans="1:6" ht="15" customHeight="1" x14ac:dyDescent="0.3">
      <c r="A163" s="195"/>
      <c r="B163" s="198"/>
      <c r="C163" s="133" t="s">
        <v>12</v>
      </c>
      <c r="D163" s="134">
        <v>201561</v>
      </c>
      <c r="E163" s="135">
        <v>201085</v>
      </c>
      <c r="F163" s="135">
        <f t="shared" si="0"/>
        <v>402646</v>
      </c>
    </row>
    <row r="164" spans="1:6" ht="15" customHeight="1" x14ac:dyDescent="0.3">
      <c r="A164" s="195"/>
      <c r="B164" s="199"/>
      <c r="C164" s="17" t="s">
        <v>45</v>
      </c>
      <c r="D164" s="18">
        <v>21260</v>
      </c>
      <c r="E164" s="79">
        <v>21266</v>
      </c>
      <c r="F164" s="79">
        <f t="shared" si="0"/>
        <v>42526</v>
      </c>
    </row>
    <row r="165" spans="1:6" ht="15" customHeight="1" x14ac:dyDescent="0.3">
      <c r="A165" s="195"/>
      <c r="B165" s="200" t="s">
        <v>26</v>
      </c>
      <c r="C165" s="19" t="s">
        <v>46</v>
      </c>
      <c r="D165" s="20">
        <v>3779</v>
      </c>
      <c r="E165" s="80">
        <v>3637</v>
      </c>
      <c r="F165" s="80">
        <f t="shared" si="0"/>
        <v>7416</v>
      </c>
    </row>
    <row r="166" spans="1:6" ht="15" customHeight="1" x14ac:dyDescent="0.3">
      <c r="A166" s="195"/>
      <c r="B166" s="198"/>
      <c r="C166" s="136" t="s">
        <v>47</v>
      </c>
      <c r="D166" s="137">
        <v>2124</v>
      </c>
      <c r="E166" s="138">
        <v>1997</v>
      </c>
      <c r="F166" s="138">
        <f t="shared" si="0"/>
        <v>4121</v>
      </c>
    </row>
    <row r="167" spans="1:6" ht="15" customHeight="1" x14ac:dyDescent="0.3">
      <c r="A167" s="195"/>
      <c r="B167" s="198"/>
      <c r="C167" s="21" t="s">
        <v>48</v>
      </c>
      <c r="D167" s="22">
        <v>17016</v>
      </c>
      <c r="E167" s="81">
        <v>10041</v>
      </c>
      <c r="F167" s="81">
        <f t="shared" si="0"/>
        <v>27057</v>
      </c>
    </row>
    <row r="168" spans="1:6" ht="15" customHeight="1" x14ac:dyDescent="0.3">
      <c r="A168" s="195"/>
      <c r="B168" s="198"/>
      <c r="C168" s="136" t="s">
        <v>49</v>
      </c>
      <c r="D168" s="137">
        <v>1305</v>
      </c>
      <c r="E168" s="138">
        <v>1216</v>
      </c>
      <c r="F168" s="138">
        <f t="shared" si="0"/>
        <v>2521</v>
      </c>
    </row>
    <row r="169" spans="1:6" ht="15" customHeight="1" x14ac:dyDescent="0.3">
      <c r="A169" s="195"/>
      <c r="B169" s="198"/>
      <c r="C169" s="21" t="s">
        <v>6</v>
      </c>
      <c r="D169" s="22">
        <v>13526</v>
      </c>
      <c r="E169" s="81">
        <v>12257</v>
      </c>
      <c r="F169" s="81">
        <f t="shared" si="0"/>
        <v>25783</v>
      </c>
    </row>
    <row r="170" spans="1:6" ht="15" customHeight="1" x14ac:dyDescent="0.3">
      <c r="A170" s="195"/>
      <c r="B170" s="198"/>
      <c r="C170" s="136" t="s">
        <v>5</v>
      </c>
      <c r="D170" s="137">
        <v>95819</v>
      </c>
      <c r="E170" s="138">
        <v>94787</v>
      </c>
      <c r="F170" s="138">
        <f t="shared" si="0"/>
        <v>190606</v>
      </c>
    </row>
    <row r="171" spans="1:6" ht="15" customHeight="1" x14ac:dyDescent="0.3">
      <c r="A171" s="195"/>
      <c r="B171" s="198"/>
      <c r="C171" s="21" t="s">
        <v>50</v>
      </c>
      <c r="D171" s="22">
        <v>5432</v>
      </c>
      <c r="E171" s="81">
        <v>4195</v>
      </c>
      <c r="F171" s="81">
        <f t="shared" si="0"/>
        <v>9627</v>
      </c>
    </row>
    <row r="172" spans="1:6" ht="15" customHeight="1" x14ac:dyDescent="0.3">
      <c r="A172" s="195"/>
      <c r="B172" s="198"/>
      <c r="C172" s="136" t="s">
        <v>74</v>
      </c>
      <c r="D172" s="137">
        <v>1353</v>
      </c>
      <c r="E172" s="138">
        <v>1535</v>
      </c>
      <c r="F172" s="138">
        <f t="shared" si="0"/>
        <v>2888</v>
      </c>
    </row>
    <row r="173" spans="1:6" ht="15" customHeight="1" x14ac:dyDescent="0.3">
      <c r="A173" s="195"/>
      <c r="B173" s="198"/>
      <c r="C173" s="21" t="s">
        <v>51</v>
      </c>
      <c r="D173" s="22">
        <v>141986</v>
      </c>
      <c r="E173" s="81">
        <v>141037</v>
      </c>
      <c r="F173" s="81">
        <f t="shared" si="0"/>
        <v>283023</v>
      </c>
    </row>
    <row r="174" spans="1:6" ht="15" customHeight="1" x14ac:dyDescent="0.3">
      <c r="A174" s="195"/>
      <c r="B174" s="198"/>
      <c r="C174" s="136" t="s">
        <v>52</v>
      </c>
      <c r="D174" s="137">
        <v>40786</v>
      </c>
      <c r="E174" s="138">
        <v>41302</v>
      </c>
      <c r="F174" s="138">
        <f t="shared" si="0"/>
        <v>82088</v>
      </c>
    </row>
    <row r="175" spans="1:6" ht="15" customHeight="1" x14ac:dyDescent="0.3">
      <c r="A175" s="195"/>
      <c r="B175" s="198"/>
      <c r="C175" s="21" t="s">
        <v>53</v>
      </c>
      <c r="D175" s="22">
        <v>11167</v>
      </c>
      <c r="E175" s="81">
        <v>10443</v>
      </c>
      <c r="F175" s="81">
        <f t="shared" si="0"/>
        <v>21610</v>
      </c>
    </row>
    <row r="176" spans="1:6" ht="15" customHeight="1" x14ac:dyDescent="0.3">
      <c r="A176" s="195"/>
      <c r="B176" s="198"/>
      <c r="C176" s="136" t="s">
        <v>54</v>
      </c>
      <c r="D176" s="137">
        <v>8492</v>
      </c>
      <c r="E176" s="138">
        <v>8428</v>
      </c>
      <c r="F176" s="138">
        <f t="shared" si="0"/>
        <v>16920</v>
      </c>
    </row>
    <row r="177" spans="1:6" ht="15" customHeight="1" x14ac:dyDescent="0.3">
      <c r="A177" s="195"/>
      <c r="B177" s="198"/>
      <c r="C177" s="21" t="s">
        <v>147</v>
      </c>
      <c r="D177" s="22">
        <v>15041</v>
      </c>
      <c r="E177" s="81">
        <v>14227</v>
      </c>
      <c r="F177" s="81">
        <f t="shared" si="0"/>
        <v>29268</v>
      </c>
    </row>
    <row r="178" spans="1:6" ht="15" customHeight="1" x14ac:dyDescent="0.3">
      <c r="A178" s="195"/>
      <c r="B178" s="198"/>
      <c r="C178" s="136" t="s">
        <v>55</v>
      </c>
      <c r="D178" s="137">
        <v>36134</v>
      </c>
      <c r="E178" s="138">
        <v>36753</v>
      </c>
      <c r="F178" s="138">
        <f t="shared" si="0"/>
        <v>72887</v>
      </c>
    </row>
    <row r="179" spans="1:6" ht="15" customHeight="1" x14ac:dyDescent="0.3">
      <c r="A179" s="195"/>
      <c r="B179" s="198"/>
      <c r="C179" s="21" t="s">
        <v>56</v>
      </c>
      <c r="D179" s="22">
        <v>5723</v>
      </c>
      <c r="E179" s="81">
        <v>5501</v>
      </c>
      <c r="F179" s="81">
        <f t="shared" si="0"/>
        <v>11224</v>
      </c>
    </row>
    <row r="180" spans="1:6" ht="15" customHeight="1" x14ac:dyDescent="0.3">
      <c r="A180" s="195"/>
      <c r="B180" s="198"/>
      <c r="C180" s="136" t="s">
        <v>57</v>
      </c>
      <c r="D180" s="137">
        <v>39188</v>
      </c>
      <c r="E180" s="138">
        <v>37464</v>
      </c>
      <c r="F180" s="138">
        <f t="shared" si="0"/>
        <v>76652</v>
      </c>
    </row>
    <row r="181" spans="1:6" ht="15" customHeight="1" x14ac:dyDescent="0.3">
      <c r="A181" s="195"/>
      <c r="B181" s="198"/>
      <c r="C181" s="21" t="s">
        <v>10</v>
      </c>
      <c r="D181" s="22">
        <v>144576</v>
      </c>
      <c r="E181" s="81">
        <v>142838</v>
      </c>
      <c r="F181" s="81">
        <f t="shared" si="0"/>
        <v>287414</v>
      </c>
    </row>
    <row r="182" spans="1:6" ht="15" customHeight="1" x14ac:dyDescent="0.3">
      <c r="A182" s="195"/>
      <c r="B182" s="198"/>
      <c r="C182" s="136" t="s">
        <v>58</v>
      </c>
      <c r="D182" s="137">
        <v>12577</v>
      </c>
      <c r="E182" s="138">
        <v>12674</v>
      </c>
      <c r="F182" s="138">
        <f t="shared" si="0"/>
        <v>25251</v>
      </c>
    </row>
    <row r="183" spans="1:6" ht="15" customHeight="1" thickBot="1" x14ac:dyDescent="0.35">
      <c r="A183" s="195"/>
      <c r="B183" s="198"/>
      <c r="C183" s="21" t="s">
        <v>59</v>
      </c>
      <c r="D183" s="22">
        <v>4080</v>
      </c>
      <c r="E183" s="81">
        <v>4004</v>
      </c>
      <c r="F183" s="81">
        <f t="shared" si="0"/>
        <v>8084</v>
      </c>
    </row>
    <row r="184" spans="1:6" ht="15" customHeight="1" thickBot="1" x14ac:dyDescent="0.35">
      <c r="A184" s="196"/>
      <c r="B184" s="139" t="s">
        <v>161</v>
      </c>
      <c r="C184" s="140"/>
      <c r="D184" s="141">
        <f>SUM(D140:D183)</f>
        <v>3124195</v>
      </c>
      <c r="E184" s="142">
        <f>SUM(E140:E183)</f>
        <v>3043440</v>
      </c>
      <c r="F184" s="142">
        <f>SUM(F140:F183)</f>
        <v>6167635</v>
      </c>
    </row>
    <row r="185" spans="1:6" ht="15" customHeight="1" x14ac:dyDescent="0.3">
      <c r="A185" s="194">
        <v>2019</v>
      </c>
      <c r="B185" s="197" t="s">
        <v>18</v>
      </c>
      <c r="C185" s="15" t="s">
        <v>27</v>
      </c>
      <c r="D185" s="16">
        <v>34283</v>
      </c>
      <c r="E185" s="78">
        <v>28707</v>
      </c>
      <c r="F185" s="78">
        <v>62990</v>
      </c>
    </row>
    <row r="186" spans="1:6" ht="15" customHeight="1" x14ac:dyDescent="0.3">
      <c r="A186" s="195"/>
      <c r="B186" s="198"/>
      <c r="C186" s="133" t="s">
        <v>28</v>
      </c>
      <c r="D186" s="134">
        <v>58321</v>
      </c>
      <c r="E186" s="135">
        <v>62736</v>
      </c>
      <c r="F186" s="135">
        <v>121057</v>
      </c>
    </row>
    <row r="187" spans="1:6" ht="15" customHeight="1" x14ac:dyDescent="0.3">
      <c r="A187" s="195"/>
      <c r="B187" s="198"/>
      <c r="C187" s="17" t="s">
        <v>29</v>
      </c>
      <c r="D187" s="18">
        <v>13598</v>
      </c>
      <c r="E187" s="79">
        <v>13970</v>
      </c>
      <c r="F187" s="79">
        <v>27568</v>
      </c>
    </row>
    <row r="188" spans="1:6" ht="15" customHeight="1" x14ac:dyDescent="0.3">
      <c r="A188" s="195"/>
      <c r="B188" s="198"/>
      <c r="C188" s="133" t="s">
        <v>30</v>
      </c>
      <c r="D188" s="134">
        <v>353120</v>
      </c>
      <c r="E188" s="135">
        <v>353132</v>
      </c>
      <c r="F188" s="135">
        <v>706252</v>
      </c>
    </row>
    <row r="189" spans="1:6" ht="15" customHeight="1" x14ac:dyDescent="0.3">
      <c r="A189" s="195"/>
      <c r="B189" s="198"/>
      <c r="C189" s="17" t="s">
        <v>31</v>
      </c>
      <c r="D189" s="18">
        <v>285573</v>
      </c>
      <c r="E189" s="79">
        <v>286980</v>
      </c>
      <c r="F189" s="79">
        <v>572553</v>
      </c>
    </row>
    <row r="190" spans="1:6" ht="15" customHeight="1" x14ac:dyDescent="0.3">
      <c r="A190" s="195"/>
      <c r="B190" s="198"/>
      <c r="C190" s="133" t="s">
        <v>32</v>
      </c>
      <c r="D190" s="134">
        <v>21007</v>
      </c>
      <c r="E190" s="135">
        <v>20476</v>
      </c>
      <c r="F190" s="135">
        <v>41483</v>
      </c>
    </row>
    <row r="191" spans="1:6" ht="15" customHeight="1" x14ac:dyDescent="0.3">
      <c r="A191" s="195"/>
      <c r="B191" s="198"/>
      <c r="C191" s="17" t="s">
        <v>33</v>
      </c>
      <c r="D191" s="18">
        <v>13283</v>
      </c>
      <c r="E191" s="79">
        <v>12972</v>
      </c>
      <c r="F191" s="79">
        <v>26255</v>
      </c>
    </row>
    <row r="192" spans="1:6" ht="15" customHeight="1" x14ac:dyDescent="0.3">
      <c r="A192" s="195"/>
      <c r="B192" s="198"/>
      <c r="C192" s="133" t="s">
        <v>4</v>
      </c>
      <c r="D192" s="134">
        <v>1088552</v>
      </c>
      <c r="E192" s="135">
        <v>1029388</v>
      </c>
      <c r="F192" s="135">
        <v>2117940</v>
      </c>
    </row>
    <row r="193" spans="1:6" ht="15" customHeight="1" x14ac:dyDescent="0.3">
      <c r="A193" s="195"/>
      <c r="B193" s="198"/>
      <c r="C193" s="17" t="s">
        <v>34</v>
      </c>
      <c r="D193" s="18">
        <v>12737</v>
      </c>
      <c r="E193" s="79">
        <v>12533</v>
      </c>
      <c r="F193" s="79">
        <v>25270</v>
      </c>
    </row>
    <row r="194" spans="1:6" ht="15" customHeight="1" x14ac:dyDescent="0.3">
      <c r="A194" s="195"/>
      <c r="B194" s="198"/>
      <c r="C194" s="133" t="s">
        <v>35</v>
      </c>
      <c r="D194" s="134">
        <v>141979</v>
      </c>
      <c r="E194" s="135">
        <v>143157</v>
      </c>
      <c r="F194" s="135">
        <v>285136</v>
      </c>
    </row>
    <row r="195" spans="1:6" ht="15" customHeight="1" x14ac:dyDescent="0.3">
      <c r="A195" s="195"/>
      <c r="B195" s="198"/>
      <c r="C195" s="17" t="s">
        <v>36</v>
      </c>
      <c r="D195" s="18">
        <v>142763</v>
      </c>
      <c r="E195" s="79">
        <v>147146</v>
      </c>
      <c r="F195" s="79">
        <v>289909</v>
      </c>
    </row>
    <row r="196" spans="1:6" ht="15" customHeight="1" x14ac:dyDescent="0.3">
      <c r="A196" s="195"/>
      <c r="B196" s="198"/>
      <c r="C196" s="133" t="s">
        <v>37</v>
      </c>
      <c r="D196" s="134">
        <v>46553</v>
      </c>
      <c r="E196" s="135">
        <v>47445</v>
      </c>
      <c r="F196" s="135">
        <v>93998</v>
      </c>
    </row>
    <row r="197" spans="1:6" ht="15" customHeight="1" x14ac:dyDescent="0.3">
      <c r="A197" s="195"/>
      <c r="B197" s="198"/>
      <c r="C197" s="17" t="s">
        <v>38</v>
      </c>
      <c r="D197" s="18">
        <v>65584</v>
      </c>
      <c r="E197" s="79">
        <v>66074</v>
      </c>
      <c r="F197" s="79">
        <v>131658</v>
      </c>
    </row>
    <row r="198" spans="1:6" ht="15" customHeight="1" x14ac:dyDescent="0.3">
      <c r="A198" s="195"/>
      <c r="B198" s="198"/>
      <c r="C198" s="133" t="s">
        <v>39</v>
      </c>
      <c r="D198" s="134">
        <v>93741</v>
      </c>
      <c r="E198" s="135">
        <v>93460</v>
      </c>
      <c r="F198" s="135">
        <v>187201</v>
      </c>
    </row>
    <row r="199" spans="1:6" ht="15" customHeight="1" x14ac:dyDescent="0.3">
      <c r="A199" s="195"/>
      <c r="B199" s="198"/>
      <c r="C199" s="17" t="s">
        <v>40</v>
      </c>
      <c r="D199" s="18">
        <v>212990</v>
      </c>
      <c r="E199" s="79">
        <v>210563</v>
      </c>
      <c r="F199" s="79">
        <v>423553</v>
      </c>
    </row>
    <row r="200" spans="1:6" ht="15" customHeight="1" x14ac:dyDescent="0.3">
      <c r="A200" s="195"/>
      <c r="B200" s="198"/>
      <c r="C200" s="133" t="s">
        <v>107</v>
      </c>
      <c r="D200" s="134">
        <v>846011</v>
      </c>
      <c r="E200" s="135">
        <v>821756</v>
      </c>
      <c r="F200" s="135">
        <v>1667767</v>
      </c>
    </row>
    <row r="201" spans="1:6" ht="15" customHeight="1" x14ac:dyDescent="0.3">
      <c r="A201" s="195"/>
      <c r="B201" s="198"/>
      <c r="C201" s="17" t="s">
        <v>8</v>
      </c>
      <c r="D201" s="18">
        <v>548337</v>
      </c>
      <c r="E201" s="79">
        <v>538684</v>
      </c>
      <c r="F201" s="79">
        <v>1087021</v>
      </c>
    </row>
    <row r="202" spans="1:6" ht="15" customHeight="1" x14ac:dyDescent="0.3">
      <c r="A202" s="195"/>
      <c r="B202" s="198"/>
      <c r="C202" s="133" t="s">
        <v>9</v>
      </c>
      <c r="D202" s="134">
        <v>988391</v>
      </c>
      <c r="E202" s="135">
        <v>970477</v>
      </c>
      <c r="F202" s="135">
        <v>1958868</v>
      </c>
    </row>
    <row r="203" spans="1:6" ht="15" customHeight="1" x14ac:dyDescent="0.3">
      <c r="A203" s="195"/>
      <c r="B203" s="198"/>
      <c r="C203" s="17" t="s">
        <v>41</v>
      </c>
      <c r="D203" s="18">
        <v>81275</v>
      </c>
      <c r="E203" s="79">
        <v>81584</v>
      </c>
      <c r="F203" s="79">
        <v>162859</v>
      </c>
    </row>
    <row r="204" spans="1:6" ht="15" customHeight="1" x14ac:dyDescent="0.3">
      <c r="A204" s="195"/>
      <c r="B204" s="198"/>
      <c r="C204" s="133" t="s">
        <v>42</v>
      </c>
      <c r="D204" s="134">
        <v>10964</v>
      </c>
      <c r="E204" s="135">
        <v>11011</v>
      </c>
      <c r="F204" s="135">
        <v>21975</v>
      </c>
    </row>
    <row r="205" spans="1:6" ht="15" customHeight="1" x14ac:dyDescent="0.3">
      <c r="A205" s="195"/>
      <c r="B205" s="198"/>
      <c r="C205" s="17" t="s">
        <v>43</v>
      </c>
      <c r="D205" s="18">
        <v>135725</v>
      </c>
      <c r="E205" s="79">
        <v>136343</v>
      </c>
      <c r="F205" s="79">
        <v>272068</v>
      </c>
    </row>
    <row r="206" spans="1:6" ht="15" customHeight="1" x14ac:dyDescent="0.3">
      <c r="A206" s="195"/>
      <c r="B206" s="198"/>
      <c r="C206" s="133" t="s">
        <v>44</v>
      </c>
      <c r="D206" s="134">
        <v>18927</v>
      </c>
      <c r="E206" s="135">
        <v>17811</v>
      </c>
      <c r="F206" s="135">
        <v>36738</v>
      </c>
    </row>
    <row r="207" spans="1:6" ht="15" customHeight="1" x14ac:dyDescent="0.3">
      <c r="A207" s="195"/>
      <c r="B207" s="198"/>
      <c r="C207" s="17" t="s">
        <v>11</v>
      </c>
      <c r="D207" s="18">
        <v>364776</v>
      </c>
      <c r="E207" s="79">
        <v>366295</v>
      </c>
      <c r="F207" s="79">
        <v>731071</v>
      </c>
    </row>
    <row r="208" spans="1:6" ht="15" customHeight="1" x14ac:dyDescent="0.3">
      <c r="A208" s="195"/>
      <c r="B208" s="198"/>
      <c r="C208" s="133" t="s">
        <v>12</v>
      </c>
      <c r="D208" s="134">
        <v>500681</v>
      </c>
      <c r="E208" s="135">
        <v>500870</v>
      </c>
      <c r="F208" s="135">
        <v>1001551</v>
      </c>
    </row>
    <row r="209" spans="1:6" ht="15" customHeight="1" x14ac:dyDescent="0.3">
      <c r="A209" s="195"/>
      <c r="B209" s="199"/>
      <c r="C209" s="17" t="s">
        <v>45</v>
      </c>
      <c r="D209" s="18">
        <v>51605</v>
      </c>
      <c r="E209" s="79">
        <v>51059</v>
      </c>
      <c r="F209" s="79">
        <v>102664</v>
      </c>
    </row>
    <row r="210" spans="1:6" ht="15" customHeight="1" x14ac:dyDescent="0.3">
      <c r="A210" s="195"/>
      <c r="B210" s="200" t="s">
        <v>26</v>
      </c>
      <c r="C210" s="19" t="s">
        <v>46</v>
      </c>
      <c r="D210" s="20">
        <v>4613</v>
      </c>
      <c r="E210" s="80">
        <v>4412</v>
      </c>
      <c r="F210" s="80">
        <v>9025</v>
      </c>
    </row>
    <row r="211" spans="1:6" ht="15" customHeight="1" x14ac:dyDescent="0.3">
      <c r="A211" s="195"/>
      <c r="B211" s="198"/>
      <c r="C211" s="136" t="s">
        <v>47</v>
      </c>
      <c r="D211" s="137">
        <v>3325</v>
      </c>
      <c r="E211" s="138">
        <v>2992</v>
      </c>
      <c r="F211" s="138">
        <v>6317</v>
      </c>
    </row>
    <row r="212" spans="1:6" ht="15" customHeight="1" x14ac:dyDescent="0.3">
      <c r="A212" s="195"/>
      <c r="B212" s="198"/>
      <c r="C212" s="21" t="s">
        <v>48</v>
      </c>
      <c r="D212" s="22">
        <v>22969</v>
      </c>
      <c r="E212" s="81">
        <v>23190</v>
      </c>
      <c r="F212" s="81">
        <v>46159</v>
      </c>
    </row>
    <row r="213" spans="1:6" ht="15" customHeight="1" x14ac:dyDescent="0.3">
      <c r="A213" s="195"/>
      <c r="B213" s="198"/>
      <c r="C213" s="136" t="s">
        <v>49</v>
      </c>
      <c r="D213" s="137">
        <v>2715</v>
      </c>
      <c r="E213" s="138">
        <v>2917</v>
      </c>
      <c r="F213" s="138">
        <v>5632</v>
      </c>
    </row>
    <row r="214" spans="1:6" ht="15" customHeight="1" x14ac:dyDescent="0.3">
      <c r="A214" s="195"/>
      <c r="B214" s="198"/>
      <c r="C214" s="21" t="s">
        <v>6</v>
      </c>
      <c r="D214" s="22">
        <v>19886</v>
      </c>
      <c r="E214" s="81">
        <v>18664</v>
      </c>
      <c r="F214" s="81">
        <v>38550</v>
      </c>
    </row>
    <row r="215" spans="1:6" ht="15" customHeight="1" x14ac:dyDescent="0.3">
      <c r="A215" s="195"/>
      <c r="B215" s="198"/>
      <c r="C215" s="136" t="s">
        <v>5</v>
      </c>
      <c r="D215" s="137">
        <v>191492</v>
      </c>
      <c r="E215" s="138">
        <v>193128</v>
      </c>
      <c r="F215" s="138">
        <v>384620</v>
      </c>
    </row>
    <row r="216" spans="1:6" ht="15" customHeight="1" x14ac:dyDescent="0.3">
      <c r="A216" s="195"/>
      <c r="B216" s="198"/>
      <c r="C216" s="21" t="s">
        <v>50</v>
      </c>
      <c r="D216" s="22">
        <v>7162</v>
      </c>
      <c r="E216" s="81">
        <v>6461</v>
      </c>
      <c r="F216" s="81">
        <v>13623</v>
      </c>
    </row>
    <row r="217" spans="1:6" ht="15" customHeight="1" x14ac:dyDescent="0.3">
      <c r="A217" s="195"/>
      <c r="B217" s="198"/>
      <c r="C217" s="136" t="s">
        <v>74</v>
      </c>
      <c r="D217" s="137">
        <v>3021</v>
      </c>
      <c r="E217" s="138">
        <v>3020</v>
      </c>
      <c r="F217" s="138">
        <v>6041</v>
      </c>
    </row>
    <row r="218" spans="1:6" ht="15" customHeight="1" x14ac:dyDescent="0.3">
      <c r="A218" s="195"/>
      <c r="B218" s="198"/>
      <c r="C218" s="21" t="s">
        <v>51</v>
      </c>
      <c r="D218" s="22">
        <v>314027</v>
      </c>
      <c r="E218" s="81">
        <v>312820</v>
      </c>
      <c r="F218" s="81">
        <v>626847</v>
      </c>
    </row>
    <row r="219" spans="1:6" ht="15" customHeight="1" x14ac:dyDescent="0.3">
      <c r="A219" s="195"/>
      <c r="B219" s="198"/>
      <c r="C219" s="136" t="s">
        <v>52</v>
      </c>
      <c r="D219" s="137">
        <v>74211</v>
      </c>
      <c r="E219" s="138">
        <v>77776</v>
      </c>
      <c r="F219" s="138">
        <v>151987</v>
      </c>
    </row>
    <row r="220" spans="1:6" ht="15" customHeight="1" x14ac:dyDescent="0.3">
      <c r="A220" s="195"/>
      <c r="B220" s="198"/>
      <c r="C220" s="21" t="s">
        <v>53</v>
      </c>
      <c r="D220" s="22">
        <v>18166</v>
      </c>
      <c r="E220" s="81">
        <v>18091</v>
      </c>
      <c r="F220" s="81">
        <v>36257</v>
      </c>
    </row>
    <row r="221" spans="1:6" ht="15" customHeight="1" x14ac:dyDescent="0.3">
      <c r="A221" s="195"/>
      <c r="B221" s="198"/>
      <c r="C221" s="136" t="s">
        <v>54</v>
      </c>
      <c r="D221" s="137">
        <v>10809</v>
      </c>
      <c r="E221" s="138">
        <v>10677</v>
      </c>
      <c r="F221" s="138">
        <v>21486</v>
      </c>
    </row>
    <row r="222" spans="1:6" ht="15" customHeight="1" x14ac:dyDescent="0.3">
      <c r="A222" s="195"/>
      <c r="B222" s="198"/>
      <c r="C222" s="21" t="s">
        <v>147</v>
      </c>
      <c r="D222" s="22">
        <v>20913</v>
      </c>
      <c r="E222" s="81">
        <v>21107</v>
      </c>
      <c r="F222" s="81">
        <v>42020</v>
      </c>
    </row>
    <row r="223" spans="1:6" ht="15" customHeight="1" x14ac:dyDescent="0.3">
      <c r="A223" s="195"/>
      <c r="B223" s="198"/>
      <c r="C223" s="136" t="s">
        <v>55</v>
      </c>
      <c r="D223" s="137">
        <v>82319</v>
      </c>
      <c r="E223" s="138">
        <v>83968</v>
      </c>
      <c r="F223" s="138">
        <v>166287</v>
      </c>
    </row>
    <row r="224" spans="1:6" ht="15" customHeight="1" x14ac:dyDescent="0.3">
      <c r="A224" s="195"/>
      <c r="B224" s="198"/>
      <c r="C224" s="21" t="s">
        <v>56</v>
      </c>
      <c r="D224" s="22">
        <v>71202</v>
      </c>
      <c r="E224" s="81">
        <v>68384</v>
      </c>
      <c r="F224" s="81">
        <v>139586</v>
      </c>
    </row>
    <row r="225" spans="1:6" ht="15" customHeight="1" x14ac:dyDescent="0.3">
      <c r="A225" s="195"/>
      <c r="B225" s="198"/>
      <c r="C225" s="136" t="s">
        <v>57</v>
      </c>
      <c r="D225" s="137">
        <v>114550</v>
      </c>
      <c r="E225" s="138">
        <v>118014</v>
      </c>
      <c r="F225" s="138">
        <v>232564</v>
      </c>
    </row>
    <row r="226" spans="1:6" ht="15" customHeight="1" x14ac:dyDescent="0.3">
      <c r="A226" s="195"/>
      <c r="B226" s="198"/>
      <c r="C226" s="21" t="s">
        <v>10</v>
      </c>
      <c r="D226" s="22">
        <v>324433</v>
      </c>
      <c r="E226" s="81">
        <v>328584</v>
      </c>
      <c r="F226" s="81">
        <v>653017</v>
      </c>
    </row>
    <row r="227" spans="1:6" ht="15" customHeight="1" x14ac:dyDescent="0.3">
      <c r="A227" s="195"/>
      <c r="B227" s="198"/>
      <c r="C227" s="136" t="s">
        <v>58</v>
      </c>
      <c r="D227" s="137">
        <v>17179</v>
      </c>
      <c r="E227" s="138">
        <v>18782</v>
      </c>
      <c r="F227" s="138">
        <v>35961</v>
      </c>
    </row>
    <row r="228" spans="1:6" ht="15" customHeight="1" thickBot="1" x14ac:dyDescent="0.35">
      <c r="A228" s="195"/>
      <c r="B228" s="198"/>
      <c r="C228" s="21" t="s">
        <v>59</v>
      </c>
      <c r="D228" s="22">
        <v>10924</v>
      </c>
      <c r="E228" s="81">
        <v>10705</v>
      </c>
      <c r="F228" s="81">
        <v>21629</v>
      </c>
    </row>
    <row r="229" spans="1:6" ht="15" customHeight="1" thickBot="1" x14ac:dyDescent="0.35">
      <c r="A229" s="196"/>
      <c r="B229" s="139" t="s">
        <v>161</v>
      </c>
      <c r="C229" s="140"/>
      <c r="D229" s="141">
        <v>7444692</v>
      </c>
      <c r="E229" s="142">
        <v>7348321</v>
      </c>
      <c r="F229" s="142">
        <v>14793013</v>
      </c>
    </row>
    <row r="230" spans="1:6" ht="15" customHeight="1" x14ac:dyDescent="0.3">
      <c r="A230" s="194">
        <v>2018</v>
      </c>
      <c r="B230" s="197" t="s">
        <v>18</v>
      </c>
      <c r="C230" s="15" t="s">
        <v>27</v>
      </c>
      <c r="D230" s="16">
        <v>30816</v>
      </c>
      <c r="E230" s="78">
        <v>27393</v>
      </c>
      <c r="F230" s="78">
        <f>SUM(D230:E230)</f>
        <v>58209</v>
      </c>
    </row>
    <row r="231" spans="1:6" ht="15" customHeight="1" x14ac:dyDescent="0.3">
      <c r="A231" s="195"/>
      <c r="B231" s="198"/>
      <c r="C231" s="133" t="s">
        <v>28</v>
      </c>
      <c r="D231" s="134">
        <v>59954</v>
      </c>
      <c r="E231" s="135">
        <v>67185</v>
      </c>
      <c r="F231" s="135">
        <f t="shared" ref="F231:F252" si="1">SUM(D231:E231)</f>
        <v>127139</v>
      </c>
    </row>
    <row r="232" spans="1:6" ht="15" customHeight="1" x14ac:dyDescent="0.3">
      <c r="A232" s="195"/>
      <c r="B232" s="198"/>
      <c r="C232" s="17" t="s">
        <v>29</v>
      </c>
      <c r="D232" s="18">
        <v>13936</v>
      </c>
      <c r="E232" s="79">
        <v>14199</v>
      </c>
      <c r="F232" s="79">
        <f t="shared" si="1"/>
        <v>28135</v>
      </c>
    </row>
    <row r="233" spans="1:6" ht="15" customHeight="1" x14ac:dyDescent="0.3">
      <c r="A233" s="195"/>
      <c r="B233" s="198"/>
      <c r="C233" s="133" t="s">
        <v>30</v>
      </c>
      <c r="D233" s="134">
        <v>326429</v>
      </c>
      <c r="E233" s="135">
        <v>326357</v>
      </c>
      <c r="F233" s="135">
        <f t="shared" si="1"/>
        <v>652786</v>
      </c>
    </row>
    <row r="234" spans="1:6" ht="15" customHeight="1" x14ac:dyDescent="0.3">
      <c r="A234" s="195"/>
      <c r="B234" s="198"/>
      <c r="C234" s="17" t="s">
        <v>31</v>
      </c>
      <c r="D234" s="18">
        <v>275900</v>
      </c>
      <c r="E234" s="79">
        <v>275554</v>
      </c>
      <c r="F234" s="79">
        <f t="shared" si="1"/>
        <v>551454</v>
      </c>
    </row>
    <row r="235" spans="1:6" ht="15" customHeight="1" x14ac:dyDescent="0.3">
      <c r="A235" s="195"/>
      <c r="B235" s="198"/>
      <c r="C235" s="133" t="s">
        <v>32</v>
      </c>
      <c r="D235" s="134">
        <v>19960</v>
      </c>
      <c r="E235" s="135">
        <v>20441</v>
      </c>
      <c r="F235" s="135">
        <f t="shared" si="1"/>
        <v>40401</v>
      </c>
    </row>
    <row r="236" spans="1:6" ht="15" customHeight="1" x14ac:dyDescent="0.3">
      <c r="A236" s="195"/>
      <c r="B236" s="198"/>
      <c r="C236" s="17" t="s">
        <v>33</v>
      </c>
      <c r="D236" s="18">
        <v>13142</v>
      </c>
      <c r="E236" s="79">
        <v>12975</v>
      </c>
      <c r="F236" s="79">
        <f t="shared" si="1"/>
        <v>26117</v>
      </c>
    </row>
    <row r="237" spans="1:6" ht="15" customHeight="1" x14ac:dyDescent="0.3">
      <c r="A237" s="195"/>
      <c r="B237" s="198"/>
      <c r="C237" s="133" t="s">
        <v>4</v>
      </c>
      <c r="D237" s="134">
        <v>1027773</v>
      </c>
      <c r="E237" s="135">
        <v>957226</v>
      </c>
      <c r="F237" s="135">
        <f t="shared" si="1"/>
        <v>1984999</v>
      </c>
    </row>
    <row r="238" spans="1:6" ht="15" customHeight="1" x14ac:dyDescent="0.3">
      <c r="A238" s="195"/>
      <c r="B238" s="198"/>
      <c r="C238" s="17" t="s">
        <v>34</v>
      </c>
      <c r="D238" s="18">
        <v>15159</v>
      </c>
      <c r="E238" s="79">
        <v>14082</v>
      </c>
      <c r="F238" s="79">
        <f t="shared" si="1"/>
        <v>29241</v>
      </c>
    </row>
    <row r="239" spans="1:6" ht="15" customHeight="1" x14ac:dyDescent="0.3">
      <c r="A239" s="195"/>
      <c r="B239" s="198"/>
      <c r="C239" s="133" t="s">
        <v>35</v>
      </c>
      <c r="D239" s="134">
        <v>155365</v>
      </c>
      <c r="E239" s="135">
        <v>157199</v>
      </c>
      <c r="F239" s="135">
        <f t="shared" si="1"/>
        <v>312564</v>
      </c>
    </row>
    <row r="240" spans="1:6" ht="15" customHeight="1" x14ac:dyDescent="0.3">
      <c r="A240" s="195"/>
      <c r="B240" s="198"/>
      <c r="C240" s="17" t="s">
        <v>36</v>
      </c>
      <c r="D240" s="18">
        <v>144254</v>
      </c>
      <c r="E240" s="79">
        <v>147221</v>
      </c>
      <c r="F240" s="79">
        <f t="shared" si="1"/>
        <v>291475</v>
      </c>
    </row>
    <row r="241" spans="1:6" ht="15" customHeight="1" x14ac:dyDescent="0.3">
      <c r="A241" s="195"/>
      <c r="B241" s="198"/>
      <c r="C241" s="133" t="s">
        <v>37</v>
      </c>
      <c r="D241" s="134">
        <v>45497</v>
      </c>
      <c r="E241" s="135">
        <v>46095</v>
      </c>
      <c r="F241" s="135">
        <f t="shared" si="1"/>
        <v>91592</v>
      </c>
    </row>
    <row r="242" spans="1:6" ht="15" customHeight="1" x14ac:dyDescent="0.3">
      <c r="A242" s="195"/>
      <c r="B242" s="198"/>
      <c r="C242" s="17" t="s">
        <v>38</v>
      </c>
      <c r="D242" s="18">
        <v>64115</v>
      </c>
      <c r="E242" s="79">
        <v>67797</v>
      </c>
      <c r="F242" s="79">
        <f t="shared" si="1"/>
        <v>131912</v>
      </c>
    </row>
    <row r="243" spans="1:6" ht="15" customHeight="1" x14ac:dyDescent="0.3">
      <c r="A243" s="195"/>
      <c r="B243" s="198"/>
      <c r="C243" s="133" t="s">
        <v>39</v>
      </c>
      <c r="D243" s="134">
        <v>88661</v>
      </c>
      <c r="E243" s="135">
        <v>88179</v>
      </c>
      <c r="F243" s="135">
        <f t="shared" si="1"/>
        <v>176840</v>
      </c>
    </row>
    <row r="244" spans="1:6" ht="15" customHeight="1" x14ac:dyDescent="0.3">
      <c r="A244" s="195"/>
      <c r="B244" s="198"/>
      <c r="C244" s="17" t="s">
        <v>40</v>
      </c>
      <c r="D244" s="18">
        <v>187132</v>
      </c>
      <c r="E244" s="79">
        <v>183744</v>
      </c>
      <c r="F244" s="79">
        <f t="shared" si="1"/>
        <v>370876</v>
      </c>
    </row>
    <row r="245" spans="1:6" ht="15" customHeight="1" x14ac:dyDescent="0.3">
      <c r="A245" s="195"/>
      <c r="B245" s="198"/>
      <c r="C245" s="133" t="s">
        <v>107</v>
      </c>
      <c r="D245" s="134">
        <v>790150</v>
      </c>
      <c r="E245" s="135">
        <v>781435</v>
      </c>
      <c r="F245" s="135">
        <f t="shared" si="1"/>
        <v>1571585</v>
      </c>
    </row>
    <row r="246" spans="1:6" ht="15" customHeight="1" x14ac:dyDescent="0.3">
      <c r="A246" s="195"/>
      <c r="B246" s="198"/>
      <c r="C246" s="17" t="s">
        <v>8</v>
      </c>
      <c r="D246" s="18">
        <v>518884</v>
      </c>
      <c r="E246" s="79">
        <v>516679</v>
      </c>
      <c r="F246" s="79">
        <f t="shared" si="1"/>
        <v>1035563</v>
      </c>
    </row>
    <row r="247" spans="1:6" ht="15" customHeight="1" x14ac:dyDescent="0.3">
      <c r="A247" s="195"/>
      <c r="B247" s="198"/>
      <c r="C247" s="133" t="s">
        <v>9</v>
      </c>
      <c r="D247" s="134">
        <v>924105</v>
      </c>
      <c r="E247" s="135">
        <v>908169</v>
      </c>
      <c r="F247" s="135">
        <f t="shared" si="1"/>
        <v>1832274</v>
      </c>
    </row>
    <row r="248" spans="1:6" ht="15" customHeight="1" x14ac:dyDescent="0.3">
      <c r="A248" s="195"/>
      <c r="B248" s="198"/>
      <c r="C248" s="17" t="s">
        <v>41</v>
      </c>
      <c r="D248" s="18">
        <v>76360</v>
      </c>
      <c r="E248" s="79">
        <v>76425</v>
      </c>
      <c r="F248" s="79">
        <f t="shared" si="1"/>
        <v>152785</v>
      </c>
    </row>
    <row r="249" spans="1:6" ht="15" customHeight="1" x14ac:dyDescent="0.3">
      <c r="A249" s="195"/>
      <c r="B249" s="198"/>
      <c r="C249" s="133" t="s">
        <v>42</v>
      </c>
      <c r="D249" s="134">
        <v>12179</v>
      </c>
      <c r="E249" s="135">
        <v>11543</v>
      </c>
      <c r="F249" s="135">
        <f t="shared" si="1"/>
        <v>23722</v>
      </c>
    </row>
    <row r="250" spans="1:6" ht="15" customHeight="1" x14ac:dyDescent="0.3">
      <c r="A250" s="195"/>
      <c r="B250" s="198"/>
      <c r="C250" s="17" t="s">
        <v>43</v>
      </c>
      <c r="D250" s="18">
        <v>133064</v>
      </c>
      <c r="E250" s="79">
        <v>131665</v>
      </c>
      <c r="F250" s="79">
        <f t="shared" si="1"/>
        <v>264729</v>
      </c>
    </row>
    <row r="251" spans="1:6" ht="15" customHeight="1" x14ac:dyDescent="0.3">
      <c r="A251" s="195"/>
      <c r="B251" s="198"/>
      <c r="C251" s="133" t="s">
        <v>44</v>
      </c>
      <c r="D251" s="134">
        <v>18388</v>
      </c>
      <c r="E251" s="135">
        <v>18275</v>
      </c>
      <c r="F251" s="135">
        <f t="shared" si="1"/>
        <v>36663</v>
      </c>
    </row>
    <row r="252" spans="1:6" ht="15" customHeight="1" x14ac:dyDescent="0.3">
      <c r="A252" s="195"/>
      <c r="B252" s="198"/>
      <c r="C252" s="17" t="s">
        <v>11</v>
      </c>
      <c r="D252" s="18">
        <v>350416</v>
      </c>
      <c r="E252" s="79">
        <v>345315</v>
      </c>
      <c r="F252" s="79">
        <f t="shared" si="1"/>
        <v>695731</v>
      </c>
    </row>
    <row r="253" spans="1:6" ht="15" customHeight="1" x14ac:dyDescent="0.3">
      <c r="A253" s="195"/>
      <c r="B253" s="198"/>
      <c r="C253" s="133" t="s">
        <v>12</v>
      </c>
      <c r="D253" s="134">
        <v>500300</v>
      </c>
      <c r="E253" s="135">
        <v>500651</v>
      </c>
      <c r="F253" s="135">
        <f>SUM(D253:E253)</f>
        <v>1000951</v>
      </c>
    </row>
    <row r="254" spans="1:6" ht="15" customHeight="1" x14ac:dyDescent="0.3">
      <c r="A254" s="195"/>
      <c r="B254" s="199"/>
      <c r="C254" s="17" t="s">
        <v>45</v>
      </c>
      <c r="D254" s="18">
        <v>52046</v>
      </c>
      <c r="E254" s="79">
        <v>50617</v>
      </c>
      <c r="F254" s="79">
        <f>SUM(D254:E254)</f>
        <v>102663</v>
      </c>
    </row>
    <row r="255" spans="1:6" ht="15" customHeight="1" x14ac:dyDescent="0.3">
      <c r="A255" s="195"/>
      <c r="B255" s="200" t="s">
        <v>26</v>
      </c>
      <c r="C255" s="19" t="s">
        <v>46</v>
      </c>
      <c r="D255" s="20">
        <v>3677</v>
      </c>
      <c r="E255" s="80">
        <v>3477</v>
      </c>
      <c r="F255" s="80">
        <f>SUM(D255:E255)</f>
        <v>7154</v>
      </c>
    </row>
    <row r="256" spans="1:6" ht="15" customHeight="1" x14ac:dyDescent="0.3">
      <c r="A256" s="195"/>
      <c r="B256" s="198"/>
      <c r="C256" s="136" t="s">
        <v>47</v>
      </c>
      <c r="D256" s="137">
        <v>2294</v>
      </c>
      <c r="E256" s="138">
        <v>2230</v>
      </c>
      <c r="F256" s="138">
        <f t="shared" ref="F256:F267" si="2">SUM(D256:E256)</f>
        <v>4524</v>
      </c>
    </row>
    <row r="257" spans="1:6" ht="15" customHeight="1" x14ac:dyDescent="0.3">
      <c r="A257" s="195"/>
      <c r="B257" s="198"/>
      <c r="C257" s="21" t="s">
        <v>48</v>
      </c>
      <c r="D257" s="22">
        <v>22258</v>
      </c>
      <c r="E257" s="81">
        <v>22448</v>
      </c>
      <c r="F257" s="81">
        <f t="shared" si="2"/>
        <v>44706</v>
      </c>
    </row>
    <row r="258" spans="1:6" ht="15" customHeight="1" x14ac:dyDescent="0.3">
      <c r="A258" s="195"/>
      <c r="B258" s="198"/>
      <c r="C258" s="136" t="s">
        <v>49</v>
      </c>
      <c r="D258" s="137">
        <v>2766</v>
      </c>
      <c r="E258" s="138">
        <v>2355</v>
      </c>
      <c r="F258" s="138">
        <f t="shared" si="2"/>
        <v>5121</v>
      </c>
    </row>
    <row r="259" spans="1:6" ht="15" customHeight="1" x14ac:dyDescent="0.3">
      <c r="A259" s="195"/>
      <c r="B259" s="198"/>
      <c r="C259" s="21" t="s">
        <v>6</v>
      </c>
      <c r="D259" s="22">
        <v>18211</v>
      </c>
      <c r="E259" s="81">
        <v>16831</v>
      </c>
      <c r="F259" s="81">
        <f t="shared" si="2"/>
        <v>35042</v>
      </c>
    </row>
    <row r="260" spans="1:6" ht="15" customHeight="1" x14ac:dyDescent="0.3">
      <c r="A260" s="195"/>
      <c r="B260" s="198"/>
      <c r="C260" s="136" t="s">
        <v>5</v>
      </c>
      <c r="D260" s="137">
        <v>179693</v>
      </c>
      <c r="E260" s="138">
        <v>178008</v>
      </c>
      <c r="F260" s="138">
        <f t="shared" si="2"/>
        <v>357701</v>
      </c>
    </row>
    <row r="261" spans="1:6" ht="15" customHeight="1" x14ac:dyDescent="0.3">
      <c r="A261" s="195"/>
      <c r="B261" s="198"/>
      <c r="C261" s="21" t="s">
        <v>50</v>
      </c>
      <c r="D261" s="22">
        <v>6373</v>
      </c>
      <c r="E261" s="81">
        <v>5988</v>
      </c>
      <c r="F261" s="81">
        <f t="shared" si="2"/>
        <v>12361</v>
      </c>
    </row>
    <row r="262" spans="1:6" ht="15" customHeight="1" x14ac:dyDescent="0.3">
      <c r="A262" s="195"/>
      <c r="B262" s="198"/>
      <c r="C262" s="136" t="s">
        <v>74</v>
      </c>
      <c r="D262" s="137">
        <v>2684</v>
      </c>
      <c r="E262" s="138">
        <v>2610</v>
      </c>
      <c r="F262" s="138">
        <f t="shared" si="2"/>
        <v>5294</v>
      </c>
    </row>
    <row r="263" spans="1:6" ht="15" customHeight="1" x14ac:dyDescent="0.3">
      <c r="A263" s="195"/>
      <c r="B263" s="198"/>
      <c r="C263" s="21" t="s">
        <v>51</v>
      </c>
      <c r="D263" s="22">
        <v>292320</v>
      </c>
      <c r="E263" s="81">
        <v>286707</v>
      </c>
      <c r="F263" s="81">
        <f t="shared" si="2"/>
        <v>579027</v>
      </c>
    </row>
    <row r="264" spans="1:6" ht="15" customHeight="1" x14ac:dyDescent="0.3">
      <c r="A264" s="195"/>
      <c r="B264" s="198"/>
      <c r="C264" s="136" t="s">
        <v>52</v>
      </c>
      <c r="D264" s="137">
        <v>67640</v>
      </c>
      <c r="E264" s="138">
        <v>66867</v>
      </c>
      <c r="F264" s="138">
        <f t="shared" si="2"/>
        <v>134507</v>
      </c>
    </row>
    <row r="265" spans="1:6" ht="15" customHeight="1" x14ac:dyDescent="0.3">
      <c r="A265" s="195"/>
      <c r="B265" s="198"/>
      <c r="C265" s="21" t="s">
        <v>53</v>
      </c>
      <c r="D265" s="22">
        <v>15165</v>
      </c>
      <c r="E265" s="81">
        <v>14603</v>
      </c>
      <c r="F265" s="81">
        <f t="shared" si="2"/>
        <v>29768</v>
      </c>
    </row>
    <row r="266" spans="1:6" ht="15" customHeight="1" x14ac:dyDescent="0.3">
      <c r="A266" s="195"/>
      <c r="B266" s="198"/>
      <c r="C266" s="136" t="s">
        <v>54</v>
      </c>
      <c r="D266" s="137">
        <v>7570</v>
      </c>
      <c r="E266" s="138">
        <v>7649</v>
      </c>
      <c r="F266" s="138">
        <f t="shared" si="2"/>
        <v>15219</v>
      </c>
    </row>
    <row r="267" spans="1:6" ht="15" customHeight="1" x14ac:dyDescent="0.3">
      <c r="A267" s="195"/>
      <c r="B267" s="198"/>
      <c r="C267" s="21" t="s">
        <v>147</v>
      </c>
      <c r="D267" s="22">
        <v>19896</v>
      </c>
      <c r="E267" s="81">
        <v>20149</v>
      </c>
      <c r="F267" s="81">
        <f t="shared" si="2"/>
        <v>40045</v>
      </c>
    </row>
    <row r="268" spans="1:6" ht="15" customHeight="1" x14ac:dyDescent="0.3">
      <c r="A268" s="195"/>
      <c r="B268" s="198"/>
      <c r="C268" s="136" t="s">
        <v>55</v>
      </c>
      <c r="D268" s="137">
        <v>75059</v>
      </c>
      <c r="E268" s="138">
        <v>74412</v>
      </c>
      <c r="F268" s="138">
        <f>SUM(D268:E268)</f>
        <v>149471</v>
      </c>
    </row>
    <row r="269" spans="1:6" ht="15" customHeight="1" x14ac:dyDescent="0.3">
      <c r="A269" s="195"/>
      <c r="B269" s="198"/>
      <c r="C269" s="21" t="s">
        <v>56</v>
      </c>
      <c r="D269" s="22">
        <v>81361</v>
      </c>
      <c r="E269" s="81">
        <v>76636</v>
      </c>
      <c r="F269" s="81">
        <f>SUM(D269:E269)</f>
        <v>157997</v>
      </c>
    </row>
    <row r="270" spans="1:6" ht="15" customHeight="1" x14ac:dyDescent="0.3">
      <c r="A270" s="195"/>
      <c r="B270" s="198"/>
      <c r="C270" s="136" t="s">
        <v>57</v>
      </c>
      <c r="D270" s="137">
        <v>126374</v>
      </c>
      <c r="E270" s="138">
        <v>132548</v>
      </c>
      <c r="F270" s="138">
        <f>SUM(D270:E270)</f>
        <v>258922</v>
      </c>
    </row>
    <row r="271" spans="1:6" ht="15" customHeight="1" x14ac:dyDescent="0.3">
      <c r="A271" s="195"/>
      <c r="B271" s="198"/>
      <c r="C271" s="21" t="s">
        <v>10</v>
      </c>
      <c r="D271" s="22">
        <v>320676</v>
      </c>
      <c r="E271" s="81">
        <v>321760</v>
      </c>
      <c r="F271" s="81">
        <f t="shared" ref="F271:F272" si="3">SUM(D271:E271)</f>
        <v>642436</v>
      </c>
    </row>
    <row r="272" spans="1:6" ht="15" customHeight="1" x14ac:dyDescent="0.3">
      <c r="A272" s="195"/>
      <c r="B272" s="198"/>
      <c r="C272" s="136" t="s">
        <v>58</v>
      </c>
      <c r="D272" s="137">
        <v>13666</v>
      </c>
      <c r="E272" s="138">
        <v>14530</v>
      </c>
      <c r="F272" s="138">
        <f t="shared" si="3"/>
        <v>28196</v>
      </c>
    </row>
    <row r="273" spans="1:6" ht="15" customHeight="1" thickBot="1" x14ac:dyDescent="0.35">
      <c r="A273" s="195"/>
      <c r="B273" s="198"/>
      <c r="C273" s="21" t="s">
        <v>59</v>
      </c>
      <c r="D273" s="22">
        <v>9627</v>
      </c>
      <c r="E273" s="81">
        <v>9557</v>
      </c>
      <c r="F273" s="81">
        <f>SUM(D273:E273)</f>
        <v>19184</v>
      </c>
    </row>
    <row r="274" spans="1:6" ht="15" customHeight="1" thickBot="1" x14ac:dyDescent="0.35">
      <c r="A274" s="196"/>
      <c r="B274" s="139" t="s">
        <v>161</v>
      </c>
      <c r="C274" s="140"/>
      <c r="D274" s="141">
        <f>SUM(D230:D273)</f>
        <v>7111295</v>
      </c>
      <c r="E274" s="142">
        <f>SUM(E230:E273)</f>
        <v>7005786</v>
      </c>
      <c r="F274" s="142">
        <f>SUM(F230:F273)</f>
        <v>14117081</v>
      </c>
    </row>
    <row r="275" spans="1:6" ht="15" customHeight="1" x14ac:dyDescent="0.3">
      <c r="A275" s="194">
        <v>2017</v>
      </c>
      <c r="B275" s="197" t="s">
        <v>18</v>
      </c>
      <c r="C275" s="15" t="s">
        <v>27</v>
      </c>
      <c r="D275" s="16">
        <v>21710</v>
      </c>
      <c r="E275" s="78">
        <v>24700</v>
      </c>
      <c r="F275" s="78">
        <f>SUM(D275:E275)</f>
        <v>46410</v>
      </c>
    </row>
    <row r="276" spans="1:6" ht="15" customHeight="1" x14ac:dyDescent="0.3">
      <c r="A276" s="195"/>
      <c r="B276" s="198"/>
      <c r="C276" s="133" t="s">
        <v>28</v>
      </c>
      <c r="D276" s="134">
        <v>59982</v>
      </c>
      <c r="E276" s="135">
        <v>56990</v>
      </c>
      <c r="F276" s="135">
        <f t="shared" ref="F276:F297" si="4">SUM(D276:E276)</f>
        <v>116972</v>
      </c>
    </row>
    <row r="277" spans="1:6" ht="15" customHeight="1" x14ac:dyDescent="0.3">
      <c r="A277" s="195"/>
      <c r="B277" s="198"/>
      <c r="C277" s="17" t="s">
        <v>29</v>
      </c>
      <c r="D277" s="18">
        <v>12433</v>
      </c>
      <c r="E277" s="79">
        <v>12478</v>
      </c>
      <c r="F277" s="79">
        <f t="shared" si="4"/>
        <v>24911</v>
      </c>
    </row>
    <row r="278" spans="1:6" ht="15" customHeight="1" x14ac:dyDescent="0.3">
      <c r="A278" s="195"/>
      <c r="B278" s="198"/>
      <c r="C278" s="133" t="s">
        <v>30</v>
      </c>
      <c r="D278" s="134">
        <v>285693</v>
      </c>
      <c r="E278" s="135">
        <v>285672</v>
      </c>
      <c r="F278" s="135">
        <f t="shared" si="4"/>
        <v>571365</v>
      </c>
    </row>
    <row r="279" spans="1:6" ht="15" customHeight="1" x14ac:dyDescent="0.3">
      <c r="A279" s="195"/>
      <c r="B279" s="198"/>
      <c r="C279" s="17" t="s">
        <v>31</v>
      </c>
      <c r="D279" s="18">
        <v>271459</v>
      </c>
      <c r="E279" s="79">
        <v>273188</v>
      </c>
      <c r="F279" s="79">
        <f t="shared" si="4"/>
        <v>544647</v>
      </c>
    </row>
    <row r="280" spans="1:6" ht="15" customHeight="1" x14ac:dyDescent="0.3">
      <c r="A280" s="195"/>
      <c r="B280" s="198"/>
      <c r="C280" s="133" t="s">
        <v>32</v>
      </c>
      <c r="D280" s="134">
        <v>15726</v>
      </c>
      <c r="E280" s="135">
        <v>14174</v>
      </c>
      <c r="F280" s="135">
        <f t="shared" si="4"/>
        <v>29900</v>
      </c>
    </row>
    <row r="281" spans="1:6" ht="15" customHeight="1" x14ac:dyDescent="0.3">
      <c r="A281" s="195"/>
      <c r="B281" s="198"/>
      <c r="C281" s="17" t="s">
        <v>33</v>
      </c>
      <c r="D281" s="18">
        <v>11839</v>
      </c>
      <c r="E281" s="79">
        <v>11868</v>
      </c>
      <c r="F281" s="79">
        <f t="shared" si="4"/>
        <v>23707</v>
      </c>
    </row>
    <row r="282" spans="1:6" ht="15" customHeight="1" x14ac:dyDescent="0.3">
      <c r="A282" s="195"/>
      <c r="B282" s="198"/>
      <c r="C282" s="133" t="s">
        <v>4</v>
      </c>
      <c r="D282" s="134">
        <v>919137</v>
      </c>
      <c r="E282" s="135">
        <v>870382</v>
      </c>
      <c r="F282" s="135">
        <f t="shared" si="4"/>
        <v>1789519</v>
      </c>
    </row>
    <row r="283" spans="1:6" ht="15" customHeight="1" x14ac:dyDescent="0.3">
      <c r="A283" s="195"/>
      <c r="B283" s="198"/>
      <c r="C283" s="17" t="s">
        <v>34</v>
      </c>
      <c r="D283" s="18">
        <v>13444</v>
      </c>
      <c r="E283" s="79">
        <v>13875</v>
      </c>
      <c r="F283" s="79">
        <f t="shared" si="4"/>
        <v>27319</v>
      </c>
    </row>
    <row r="284" spans="1:6" ht="15" customHeight="1" x14ac:dyDescent="0.3">
      <c r="A284" s="195"/>
      <c r="B284" s="198"/>
      <c r="C284" s="133" t="s">
        <v>35</v>
      </c>
      <c r="D284" s="134">
        <v>136089</v>
      </c>
      <c r="E284" s="135">
        <v>136966</v>
      </c>
      <c r="F284" s="135">
        <f t="shared" si="4"/>
        <v>273055</v>
      </c>
    </row>
    <row r="285" spans="1:6" ht="15" customHeight="1" x14ac:dyDescent="0.3">
      <c r="A285" s="195"/>
      <c r="B285" s="198"/>
      <c r="C285" s="17" t="s">
        <v>36</v>
      </c>
      <c r="D285" s="18">
        <v>139987</v>
      </c>
      <c r="E285" s="79">
        <v>141826</v>
      </c>
      <c r="F285" s="79">
        <f t="shared" si="4"/>
        <v>281813</v>
      </c>
    </row>
    <row r="286" spans="1:6" ht="15" customHeight="1" x14ac:dyDescent="0.3">
      <c r="A286" s="195"/>
      <c r="B286" s="198"/>
      <c r="C286" s="133" t="s">
        <v>37</v>
      </c>
      <c r="D286" s="134">
        <v>42084</v>
      </c>
      <c r="E286" s="135">
        <v>42116</v>
      </c>
      <c r="F286" s="135">
        <f t="shared" si="4"/>
        <v>84200</v>
      </c>
    </row>
    <row r="287" spans="1:6" ht="15" customHeight="1" x14ac:dyDescent="0.3">
      <c r="A287" s="195"/>
      <c r="B287" s="198"/>
      <c r="C287" s="17" t="s">
        <v>38</v>
      </c>
      <c r="D287" s="18">
        <v>60983</v>
      </c>
      <c r="E287" s="79">
        <v>61523</v>
      </c>
      <c r="F287" s="79">
        <f t="shared" si="4"/>
        <v>122506</v>
      </c>
    </row>
    <row r="288" spans="1:6" ht="15" customHeight="1" x14ac:dyDescent="0.3">
      <c r="A288" s="195"/>
      <c r="B288" s="198"/>
      <c r="C288" s="133" t="s">
        <v>39</v>
      </c>
      <c r="D288" s="134">
        <v>81995</v>
      </c>
      <c r="E288" s="135">
        <v>81672</v>
      </c>
      <c r="F288" s="135">
        <f t="shared" si="4"/>
        <v>163667</v>
      </c>
    </row>
    <row r="289" spans="1:6" ht="15" customHeight="1" x14ac:dyDescent="0.3">
      <c r="A289" s="195"/>
      <c r="B289" s="198"/>
      <c r="C289" s="17" t="s">
        <v>40</v>
      </c>
      <c r="D289" s="18">
        <v>168678</v>
      </c>
      <c r="E289" s="79">
        <v>168258</v>
      </c>
      <c r="F289" s="79">
        <f t="shared" si="4"/>
        <v>336936</v>
      </c>
    </row>
    <row r="290" spans="1:6" ht="15" customHeight="1" x14ac:dyDescent="0.3">
      <c r="A290" s="195"/>
      <c r="B290" s="198"/>
      <c r="C290" s="133" t="s">
        <v>107</v>
      </c>
      <c r="D290" s="134">
        <v>703927</v>
      </c>
      <c r="E290" s="135">
        <v>706450</v>
      </c>
      <c r="F290" s="135">
        <f t="shared" si="4"/>
        <v>1410377</v>
      </c>
    </row>
    <row r="291" spans="1:6" ht="15" customHeight="1" x14ac:dyDescent="0.3">
      <c r="A291" s="195"/>
      <c r="B291" s="198"/>
      <c r="C291" s="17" t="s">
        <v>8</v>
      </c>
      <c r="D291" s="18">
        <v>475585</v>
      </c>
      <c r="E291" s="79">
        <v>471982</v>
      </c>
      <c r="F291" s="79">
        <f t="shared" si="4"/>
        <v>947567</v>
      </c>
    </row>
    <row r="292" spans="1:6" ht="15" customHeight="1" x14ac:dyDescent="0.3">
      <c r="A292" s="195"/>
      <c r="B292" s="198"/>
      <c r="C292" s="133" t="s">
        <v>9</v>
      </c>
      <c r="D292" s="134">
        <v>846072</v>
      </c>
      <c r="E292" s="135">
        <v>802794</v>
      </c>
      <c r="F292" s="135">
        <f t="shared" si="4"/>
        <v>1648866</v>
      </c>
    </row>
    <row r="293" spans="1:6" ht="15" customHeight="1" x14ac:dyDescent="0.3">
      <c r="A293" s="195"/>
      <c r="B293" s="198"/>
      <c r="C293" s="17" t="s">
        <v>41</v>
      </c>
      <c r="D293" s="18">
        <v>68456</v>
      </c>
      <c r="E293" s="79">
        <v>68354</v>
      </c>
      <c r="F293" s="79">
        <f t="shared" si="4"/>
        <v>136810</v>
      </c>
    </row>
    <row r="294" spans="1:6" ht="15" customHeight="1" x14ac:dyDescent="0.3">
      <c r="A294" s="195"/>
      <c r="B294" s="198"/>
      <c r="C294" s="133" t="s">
        <v>42</v>
      </c>
      <c r="D294" s="134">
        <v>9962</v>
      </c>
      <c r="E294" s="135">
        <v>9871</v>
      </c>
      <c r="F294" s="135">
        <f t="shared" si="4"/>
        <v>19833</v>
      </c>
    </row>
    <row r="295" spans="1:6" ht="15" customHeight="1" x14ac:dyDescent="0.3">
      <c r="A295" s="195"/>
      <c r="B295" s="198"/>
      <c r="C295" s="17" t="s">
        <v>43</v>
      </c>
      <c r="D295" s="18">
        <v>120084</v>
      </c>
      <c r="E295" s="79">
        <v>118721</v>
      </c>
      <c r="F295" s="79">
        <f t="shared" si="4"/>
        <v>238805</v>
      </c>
    </row>
    <row r="296" spans="1:6" ht="15" customHeight="1" x14ac:dyDescent="0.3">
      <c r="A296" s="195"/>
      <c r="B296" s="198"/>
      <c r="C296" s="133" t="s">
        <v>44</v>
      </c>
      <c r="D296" s="134">
        <v>17500</v>
      </c>
      <c r="E296" s="135">
        <v>17419</v>
      </c>
      <c r="F296" s="135">
        <f t="shared" si="4"/>
        <v>34919</v>
      </c>
    </row>
    <row r="297" spans="1:6" ht="15" customHeight="1" x14ac:dyDescent="0.3">
      <c r="A297" s="195"/>
      <c r="B297" s="198"/>
      <c r="C297" s="17" t="s">
        <v>11</v>
      </c>
      <c r="D297" s="18">
        <v>314941</v>
      </c>
      <c r="E297" s="79">
        <v>316137</v>
      </c>
      <c r="F297" s="79">
        <f t="shared" si="4"/>
        <v>631078</v>
      </c>
    </row>
    <row r="298" spans="1:6" ht="15" customHeight="1" x14ac:dyDescent="0.3">
      <c r="A298" s="195"/>
      <c r="B298" s="198"/>
      <c r="C298" s="133" t="s">
        <v>12</v>
      </c>
      <c r="D298" s="134">
        <v>472294</v>
      </c>
      <c r="E298" s="135">
        <v>469452</v>
      </c>
      <c r="F298" s="135">
        <f>SUM(D298:E298)</f>
        <v>941746</v>
      </c>
    </row>
    <row r="299" spans="1:6" ht="15" customHeight="1" x14ac:dyDescent="0.3">
      <c r="A299" s="195"/>
      <c r="B299" s="199"/>
      <c r="C299" s="17" t="s">
        <v>45</v>
      </c>
      <c r="D299" s="18">
        <v>47332</v>
      </c>
      <c r="E299" s="79">
        <v>46824</v>
      </c>
      <c r="F299" s="79">
        <f>SUM(D299:E299)</f>
        <v>94156</v>
      </c>
    </row>
    <row r="300" spans="1:6" ht="15" customHeight="1" x14ac:dyDescent="0.3">
      <c r="A300" s="195"/>
      <c r="B300" s="200" t="s">
        <v>26</v>
      </c>
      <c r="C300" s="19" t="s">
        <v>46</v>
      </c>
      <c r="D300" s="20">
        <v>4309</v>
      </c>
      <c r="E300" s="80">
        <v>4085</v>
      </c>
      <c r="F300" s="80">
        <f>SUM(D300:E300)</f>
        <v>8394</v>
      </c>
    </row>
    <row r="301" spans="1:6" ht="15" customHeight="1" x14ac:dyDescent="0.3">
      <c r="A301" s="195"/>
      <c r="B301" s="198"/>
      <c r="C301" s="136" t="s">
        <v>47</v>
      </c>
      <c r="D301" s="137">
        <v>2834</v>
      </c>
      <c r="E301" s="138">
        <v>2627</v>
      </c>
      <c r="F301" s="138">
        <f t="shared" ref="F301:F312" si="5">SUM(D301:E301)</f>
        <v>5461</v>
      </c>
    </row>
    <row r="302" spans="1:6" ht="15" customHeight="1" x14ac:dyDescent="0.3">
      <c r="A302" s="195"/>
      <c r="B302" s="198"/>
      <c r="C302" s="21" t="s">
        <v>48</v>
      </c>
      <c r="D302" s="22">
        <v>22955</v>
      </c>
      <c r="E302" s="81">
        <v>21732</v>
      </c>
      <c r="F302" s="81">
        <f t="shared" si="5"/>
        <v>44687</v>
      </c>
    </row>
    <row r="303" spans="1:6" ht="15" customHeight="1" x14ac:dyDescent="0.3">
      <c r="A303" s="195"/>
      <c r="B303" s="198"/>
      <c r="C303" s="136" t="s">
        <v>49</v>
      </c>
      <c r="D303" s="137">
        <v>2593</v>
      </c>
      <c r="E303" s="138">
        <v>2362</v>
      </c>
      <c r="F303" s="138">
        <f t="shared" si="5"/>
        <v>4955</v>
      </c>
    </row>
    <row r="304" spans="1:6" ht="15" customHeight="1" x14ac:dyDescent="0.3">
      <c r="A304" s="195"/>
      <c r="B304" s="198"/>
      <c r="C304" s="21" t="s">
        <v>6</v>
      </c>
      <c r="D304" s="22">
        <v>22021</v>
      </c>
      <c r="E304" s="81">
        <v>21573</v>
      </c>
      <c r="F304" s="81">
        <f t="shared" si="5"/>
        <v>43594</v>
      </c>
    </row>
    <row r="305" spans="1:6" ht="15" customHeight="1" x14ac:dyDescent="0.3">
      <c r="A305" s="195"/>
      <c r="B305" s="198"/>
      <c r="C305" s="136" t="s">
        <v>5</v>
      </c>
      <c r="D305" s="137">
        <v>165225</v>
      </c>
      <c r="E305" s="138">
        <v>167203</v>
      </c>
      <c r="F305" s="138">
        <f t="shared" si="5"/>
        <v>332428</v>
      </c>
    </row>
    <row r="306" spans="1:6" ht="15" customHeight="1" x14ac:dyDescent="0.3">
      <c r="A306" s="195"/>
      <c r="B306" s="198"/>
      <c r="C306" s="21" t="s">
        <v>50</v>
      </c>
      <c r="D306" s="22">
        <v>6913</v>
      </c>
      <c r="E306" s="81">
        <v>6517</v>
      </c>
      <c r="F306" s="81">
        <f t="shared" si="5"/>
        <v>13430</v>
      </c>
    </row>
    <row r="307" spans="1:6" ht="15" customHeight="1" x14ac:dyDescent="0.3">
      <c r="A307" s="195"/>
      <c r="B307" s="198"/>
      <c r="C307" s="136" t="s">
        <v>74</v>
      </c>
      <c r="D307" s="137">
        <v>3194</v>
      </c>
      <c r="E307" s="138">
        <v>3479</v>
      </c>
      <c r="F307" s="138">
        <f t="shared" si="5"/>
        <v>6673</v>
      </c>
    </row>
    <row r="308" spans="1:6" ht="15" customHeight="1" x14ac:dyDescent="0.3">
      <c r="A308" s="195"/>
      <c r="B308" s="198"/>
      <c r="C308" s="21" t="s">
        <v>51</v>
      </c>
      <c r="D308" s="22">
        <v>266474</v>
      </c>
      <c r="E308" s="81">
        <v>262021</v>
      </c>
      <c r="F308" s="81">
        <f t="shared" si="5"/>
        <v>528495</v>
      </c>
    </row>
    <row r="309" spans="1:6" ht="15" customHeight="1" x14ac:dyDescent="0.3">
      <c r="A309" s="195"/>
      <c r="B309" s="198"/>
      <c r="C309" s="136" t="s">
        <v>52</v>
      </c>
      <c r="D309" s="137">
        <v>64940</v>
      </c>
      <c r="E309" s="138">
        <v>64968</v>
      </c>
      <c r="F309" s="138">
        <f t="shared" si="5"/>
        <v>129908</v>
      </c>
    </row>
    <row r="310" spans="1:6" ht="15" customHeight="1" x14ac:dyDescent="0.3">
      <c r="A310" s="195"/>
      <c r="B310" s="198"/>
      <c r="C310" s="21" t="s">
        <v>53</v>
      </c>
      <c r="D310" s="22">
        <v>15924</v>
      </c>
      <c r="E310" s="81">
        <v>17158</v>
      </c>
      <c r="F310" s="81">
        <f t="shared" si="5"/>
        <v>33082</v>
      </c>
    </row>
    <row r="311" spans="1:6" ht="15" customHeight="1" x14ac:dyDescent="0.3">
      <c r="A311" s="195"/>
      <c r="B311" s="198"/>
      <c r="C311" s="136" t="s">
        <v>54</v>
      </c>
      <c r="D311" s="137">
        <v>10199</v>
      </c>
      <c r="E311" s="138">
        <v>11981</v>
      </c>
      <c r="F311" s="138">
        <f t="shared" si="5"/>
        <v>22180</v>
      </c>
    </row>
    <row r="312" spans="1:6" ht="15" customHeight="1" x14ac:dyDescent="0.3">
      <c r="A312" s="195"/>
      <c r="B312" s="198"/>
      <c r="C312" s="21" t="s">
        <v>147</v>
      </c>
      <c r="D312" s="22">
        <v>22785</v>
      </c>
      <c r="E312" s="81">
        <v>21697</v>
      </c>
      <c r="F312" s="81">
        <f t="shared" si="5"/>
        <v>44482</v>
      </c>
    </row>
    <row r="313" spans="1:6" ht="15" customHeight="1" x14ac:dyDescent="0.3">
      <c r="A313" s="195"/>
      <c r="B313" s="198"/>
      <c r="C313" s="136" t="s">
        <v>55</v>
      </c>
      <c r="D313" s="137">
        <v>83180</v>
      </c>
      <c r="E313" s="138">
        <v>83442</v>
      </c>
      <c r="F313" s="138">
        <f>SUM(D313:E313)</f>
        <v>166622</v>
      </c>
    </row>
    <row r="314" spans="1:6" ht="15" customHeight="1" x14ac:dyDescent="0.3">
      <c r="A314" s="195"/>
      <c r="B314" s="198"/>
      <c r="C314" s="21" t="s">
        <v>56</v>
      </c>
      <c r="D314" s="22">
        <v>73739</v>
      </c>
      <c r="E314" s="81">
        <v>69023</v>
      </c>
      <c r="F314" s="81">
        <f>SUM(D314:E314)</f>
        <v>142762</v>
      </c>
    </row>
    <row r="315" spans="1:6" ht="15" customHeight="1" x14ac:dyDescent="0.3">
      <c r="A315" s="195"/>
      <c r="B315" s="198"/>
      <c r="C315" s="136" t="s">
        <v>57</v>
      </c>
      <c r="D315" s="137">
        <v>134003</v>
      </c>
      <c r="E315" s="138">
        <v>135572</v>
      </c>
      <c r="F315" s="138">
        <f>SUM(D315:E315)</f>
        <v>269575</v>
      </c>
    </row>
    <row r="316" spans="1:6" ht="15" customHeight="1" x14ac:dyDescent="0.3">
      <c r="A316" s="195"/>
      <c r="B316" s="198"/>
      <c r="C316" s="21" t="s">
        <v>10</v>
      </c>
      <c r="D316" s="22">
        <v>313994</v>
      </c>
      <c r="E316" s="81">
        <v>315558</v>
      </c>
      <c r="F316" s="81">
        <f t="shared" ref="F316:F317" si="6">SUM(D316:E316)</f>
        <v>629552</v>
      </c>
    </row>
    <row r="317" spans="1:6" ht="15" customHeight="1" x14ac:dyDescent="0.3">
      <c r="A317" s="195"/>
      <c r="B317" s="198"/>
      <c r="C317" s="136" t="s">
        <v>58</v>
      </c>
      <c r="D317" s="137">
        <v>18642</v>
      </c>
      <c r="E317" s="138">
        <v>18831</v>
      </c>
      <c r="F317" s="138">
        <f t="shared" si="6"/>
        <v>37473</v>
      </c>
    </row>
    <row r="318" spans="1:6" ht="15" customHeight="1" thickBot="1" x14ac:dyDescent="0.35">
      <c r="A318" s="195"/>
      <c r="B318" s="198"/>
      <c r="C318" s="21" t="s">
        <v>59</v>
      </c>
      <c r="D318" s="22">
        <v>9372</v>
      </c>
      <c r="E318" s="81">
        <v>9379</v>
      </c>
      <c r="F318" s="81">
        <f>SUM(D318:E318)</f>
        <v>18751</v>
      </c>
    </row>
    <row r="319" spans="1:6" ht="15" customHeight="1" thickBot="1" x14ac:dyDescent="0.35">
      <c r="A319" s="196"/>
      <c r="B319" s="139" t="s">
        <v>161</v>
      </c>
      <c r="C319" s="140"/>
      <c r="D319" s="141">
        <f>SUM(D275:D318)</f>
        <v>6560688</v>
      </c>
      <c r="E319" s="142">
        <f>SUM(E275:E318)</f>
        <v>6462900</v>
      </c>
      <c r="F319" s="142">
        <f>SUM(F275:F318)</f>
        <v>13023588</v>
      </c>
    </row>
    <row r="320" spans="1:6" ht="15" customHeight="1" x14ac:dyDescent="0.3">
      <c r="A320" s="194">
        <v>2016</v>
      </c>
      <c r="B320" s="197" t="s">
        <v>18</v>
      </c>
      <c r="C320" s="15" t="s">
        <v>27</v>
      </c>
      <c r="D320" s="16">
        <v>19830</v>
      </c>
      <c r="E320" s="78">
        <v>20018</v>
      </c>
      <c r="F320" s="78">
        <f>SUM(D320:E320)</f>
        <v>39848</v>
      </c>
    </row>
    <row r="321" spans="1:6" ht="15" customHeight="1" x14ac:dyDescent="0.3">
      <c r="A321" s="195"/>
      <c r="B321" s="198"/>
      <c r="C321" s="133" t="s">
        <v>28</v>
      </c>
      <c r="D321" s="134">
        <v>47465</v>
      </c>
      <c r="E321" s="135">
        <v>44316</v>
      </c>
      <c r="F321" s="135">
        <f t="shared" ref="F321:F342" si="7">SUM(D321:E321)</f>
        <v>91781</v>
      </c>
    </row>
    <row r="322" spans="1:6" ht="15" customHeight="1" x14ac:dyDescent="0.3">
      <c r="A322" s="195"/>
      <c r="B322" s="198"/>
      <c r="C322" s="17" t="s">
        <v>29</v>
      </c>
      <c r="D322" s="18">
        <v>11684</v>
      </c>
      <c r="E322" s="79">
        <v>11701</v>
      </c>
      <c r="F322" s="79">
        <f t="shared" si="7"/>
        <v>23385</v>
      </c>
    </row>
    <row r="323" spans="1:6" ht="15" customHeight="1" x14ac:dyDescent="0.3">
      <c r="A323" s="195"/>
      <c r="B323" s="198"/>
      <c r="C323" s="133" t="s">
        <v>30</v>
      </c>
      <c r="D323" s="134">
        <v>255905</v>
      </c>
      <c r="E323" s="135">
        <v>255880</v>
      </c>
      <c r="F323" s="135">
        <f t="shared" si="7"/>
        <v>511785</v>
      </c>
    </row>
    <row r="324" spans="1:6" ht="15" customHeight="1" x14ac:dyDescent="0.3">
      <c r="A324" s="195"/>
      <c r="B324" s="198"/>
      <c r="C324" s="17" t="s">
        <v>31</v>
      </c>
      <c r="D324" s="18">
        <v>252480</v>
      </c>
      <c r="E324" s="79">
        <v>252005</v>
      </c>
      <c r="F324" s="79">
        <f t="shared" si="7"/>
        <v>504485</v>
      </c>
    </row>
    <row r="325" spans="1:6" ht="15" customHeight="1" x14ac:dyDescent="0.3">
      <c r="A325" s="195"/>
      <c r="B325" s="198"/>
      <c r="C325" s="133" t="s">
        <v>32</v>
      </c>
      <c r="D325" s="134">
        <v>13976</v>
      </c>
      <c r="E325" s="135">
        <v>13971</v>
      </c>
      <c r="F325" s="135">
        <f t="shared" si="7"/>
        <v>27947</v>
      </c>
    </row>
    <row r="326" spans="1:6" ht="15" customHeight="1" x14ac:dyDescent="0.3">
      <c r="A326" s="195"/>
      <c r="B326" s="198"/>
      <c r="C326" s="17" t="s">
        <v>33</v>
      </c>
      <c r="D326" s="18">
        <v>10637</v>
      </c>
      <c r="E326" s="79">
        <v>10537</v>
      </c>
      <c r="F326" s="79">
        <f t="shared" si="7"/>
        <v>21174</v>
      </c>
    </row>
    <row r="327" spans="1:6" ht="15" customHeight="1" x14ac:dyDescent="0.3">
      <c r="A327" s="195"/>
      <c r="B327" s="198"/>
      <c r="C327" s="133" t="s">
        <v>4</v>
      </c>
      <c r="D327" s="134">
        <v>701263</v>
      </c>
      <c r="E327" s="135">
        <v>686297</v>
      </c>
      <c r="F327" s="135">
        <f t="shared" si="7"/>
        <v>1387560</v>
      </c>
    </row>
    <row r="328" spans="1:6" ht="15" customHeight="1" x14ac:dyDescent="0.3">
      <c r="A328" s="195"/>
      <c r="B328" s="198"/>
      <c r="C328" s="17" t="s">
        <v>34</v>
      </c>
      <c r="D328" s="18">
        <v>12529</v>
      </c>
      <c r="E328" s="79">
        <v>13067</v>
      </c>
      <c r="F328" s="79">
        <f t="shared" si="7"/>
        <v>25596</v>
      </c>
    </row>
    <row r="329" spans="1:6" ht="15" customHeight="1" x14ac:dyDescent="0.3">
      <c r="A329" s="195"/>
      <c r="B329" s="198"/>
      <c r="C329" s="133" t="s">
        <v>35</v>
      </c>
      <c r="D329" s="134">
        <v>123019</v>
      </c>
      <c r="E329" s="135">
        <v>122622</v>
      </c>
      <c r="F329" s="135">
        <f t="shared" si="7"/>
        <v>245641</v>
      </c>
    </row>
    <row r="330" spans="1:6" ht="15" customHeight="1" x14ac:dyDescent="0.3">
      <c r="A330" s="195"/>
      <c r="B330" s="198"/>
      <c r="C330" s="17" t="s">
        <v>36</v>
      </c>
      <c r="D330" s="18">
        <v>130245</v>
      </c>
      <c r="E330" s="79">
        <v>132537</v>
      </c>
      <c r="F330" s="79">
        <f t="shared" si="7"/>
        <v>262782</v>
      </c>
    </row>
    <row r="331" spans="1:6" ht="15" customHeight="1" x14ac:dyDescent="0.3">
      <c r="A331" s="195"/>
      <c r="B331" s="198"/>
      <c r="C331" s="133" t="s">
        <v>37</v>
      </c>
      <c r="D331" s="134">
        <v>39305</v>
      </c>
      <c r="E331" s="135">
        <v>38632</v>
      </c>
      <c r="F331" s="135">
        <f t="shared" si="7"/>
        <v>77937</v>
      </c>
    </row>
    <row r="332" spans="1:6" ht="15" customHeight="1" x14ac:dyDescent="0.3">
      <c r="A332" s="195"/>
      <c r="B332" s="198"/>
      <c r="C332" s="17" t="s">
        <v>38</v>
      </c>
      <c r="D332" s="18">
        <v>52521</v>
      </c>
      <c r="E332" s="79">
        <v>52372</v>
      </c>
      <c r="F332" s="79">
        <f t="shared" si="7"/>
        <v>104893</v>
      </c>
    </row>
    <row r="333" spans="1:6" ht="15" customHeight="1" x14ac:dyDescent="0.3">
      <c r="A333" s="195"/>
      <c r="B333" s="198"/>
      <c r="C333" s="133" t="s">
        <v>39</v>
      </c>
      <c r="D333" s="134">
        <v>72747</v>
      </c>
      <c r="E333" s="135">
        <v>73411</v>
      </c>
      <c r="F333" s="135">
        <f t="shared" si="7"/>
        <v>146158</v>
      </c>
    </row>
    <row r="334" spans="1:6" ht="15" customHeight="1" x14ac:dyDescent="0.3">
      <c r="A334" s="195"/>
      <c r="B334" s="198"/>
      <c r="C334" s="17" t="s">
        <v>40</v>
      </c>
      <c r="D334" s="18">
        <v>141197</v>
      </c>
      <c r="E334" s="79">
        <v>140136</v>
      </c>
      <c r="F334" s="79">
        <f t="shared" si="7"/>
        <v>281333</v>
      </c>
    </row>
    <row r="335" spans="1:6" ht="15" customHeight="1" x14ac:dyDescent="0.3">
      <c r="A335" s="195"/>
      <c r="B335" s="198"/>
      <c r="C335" s="133" t="s">
        <v>107</v>
      </c>
      <c r="D335" s="134">
        <v>604042</v>
      </c>
      <c r="E335" s="135">
        <v>590314</v>
      </c>
      <c r="F335" s="135">
        <f t="shared" si="7"/>
        <v>1194356</v>
      </c>
    </row>
    <row r="336" spans="1:6" ht="15" customHeight="1" x14ac:dyDescent="0.3">
      <c r="A336" s="195"/>
      <c r="B336" s="198"/>
      <c r="C336" s="17" t="s">
        <v>8</v>
      </c>
      <c r="D336" s="18">
        <v>403325</v>
      </c>
      <c r="E336" s="79">
        <v>415224</v>
      </c>
      <c r="F336" s="79">
        <f t="shared" si="7"/>
        <v>818549</v>
      </c>
    </row>
    <row r="337" spans="1:6" ht="15" customHeight="1" x14ac:dyDescent="0.3">
      <c r="A337" s="195"/>
      <c r="B337" s="198"/>
      <c r="C337" s="133" t="s">
        <v>9</v>
      </c>
      <c r="D337" s="134">
        <v>708427</v>
      </c>
      <c r="E337" s="135">
        <v>729652</v>
      </c>
      <c r="F337" s="135">
        <f t="shared" si="7"/>
        <v>1438079</v>
      </c>
    </row>
    <row r="338" spans="1:6" ht="15" customHeight="1" x14ac:dyDescent="0.3">
      <c r="A338" s="195"/>
      <c r="B338" s="198"/>
      <c r="C338" s="17" t="s">
        <v>41</v>
      </c>
      <c r="D338" s="18">
        <v>60054</v>
      </c>
      <c r="E338" s="79">
        <v>60296</v>
      </c>
      <c r="F338" s="79">
        <f t="shared" si="7"/>
        <v>120350</v>
      </c>
    </row>
    <row r="339" spans="1:6" ht="15" customHeight="1" x14ac:dyDescent="0.3">
      <c r="A339" s="195"/>
      <c r="B339" s="198"/>
      <c r="C339" s="133" t="s">
        <v>42</v>
      </c>
      <c r="D339" s="134">
        <v>8768</v>
      </c>
      <c r="E339" s="135">
        <v>8530</v>
      </c>
      <c r="F339" s="135">
        <f t="shared" si="7"/>
        <v>17298</v>
      </c>
    </row>
    <row r="340" spans="1:6" ht="15" customHeight="1" x14ac:dyDescent="0.3">
      <c r="A340" s="195"/>
      <c r="B340" s="198"/>
      <c r="C340" s="17" t="s">
        <v>43</v>
      </c>
      <c r="D340" s="18">
        <v>104814</v>
      </c>
      <c r="E340" s="79">
        <v>106680</v>
      </c>
      <c r="F340" s="79">
        <f t="shared" si="7"/>
        <v>211494</v>
      </c>
    </row>
    <row r="341" spans="1:6" ht="15" customHeight="1" x14ac:dyDescent="0.3">
      <c r="A341" s="195"/>
      <c r="B341" s="198"/>
      <c r="C341" s="133" t="s">
        <v>44</v>
      </c>
      <c r="D341" s="134">
        <v>16054</v>
      </c>
      <c r="E341" s="135">
        <v>15880</v>
      </c>
      <c r="F341" s="135">
        <f t="shared" si="7"/>
        <v>31934</v>
      </c>
    </row>
    <row r="342" spans="1:6" ht="15" customHeight="1" x14ac:dyDescent="0.3">
      <c r="A342" s="195"/>
      <c r="B342" s="198"/>
      <c r="C342" s="17" t="s">
        <v>11</v>
      </c>
      <c r="D342" s="18">
        <v>296494</v>
      </c>
      <c r="E342" s="79">
        <v>306651</v>
      </c>
      <c r="F342" s="79">
        <f t="shared" si="7"/>
        <v>603145</v>
      </c>
    </row>
    <row r="343" spans="1:6" ht="15" customHeight="1" x14ac:dyDescent="0.3">
      <c r="A343" s="195"/>
      <c r="B343" s="198"/>
      <c r="C343" s="133" t="s">
        <v>12</v>
      </c>
      <c r="D343" s="134">
        <v>425813</v>
      </c>
      <c r="E343" s="135">
        <v>424395</v>
      </c>
      <c r="F343" s="135">
        <f>SUM(D343:E343)</f>
        <v>850208</v>
      </c>
    </row>
    <row r="344" spans="1:6" ht="15" customHeight="1" x14ac:dyDescent="0.3">
      <c r="A344" s="195"/>
      <c r="B344" s="199"/>
      <c r="C344" s="17" t="s">
        <v>45</v>
      </c>
      <c r="D344" s="18">
        <v>40742</v>
      </c>
      <c r="E344" s="79">
        <v>40055</v>
      </c>
      <c r="F344" s="79">
        <f>SUM(D344:E344)</f>
        <v>80797</v>
      </c>
    </row>
    <row r="345" spans="1:6" ht="15" customHeight="1" x14ac:dyDescent="0.3">
      <c r="A345" s="195"/>
      <c r="B345" s="200" t="s">
        <v>26</v>
      </c>
      <c r="C345" s="19" t="s">
        <v>46</v>
      </c>
      <c r="D345" s="20">
        <v>3553</v>
      </c>
      <c r="E345" s="80">
        <v>4051</v>
      </c>
      <c r="F345" s="80">
        <f>SUM(D345:E345)</f>
        <v>7604</v>
      </c>
    </row>
    <row r="346" spans="1:6" ht="15" customHeight="1" x14ac:dyDescent="0.3">
      <c r="A346" s="195"/>
      <c r="B346" s="198"/>
      <c r="C346" s="136" t="s">
        <v>47</v>
      </c>
      <c r="D346" s="137">
        <v>2116</v>
      </c>
      <c r="E346" s="138">
        <v>2001</v>
      </c>
      <c r="F346" s="138">
        <f t="shared" ref="F346:F357" si="8">SUM(D346:E346)</f>
        <v>4117</v>
      </c>
    </row>
    <row r="347" spans="1:6" ht="15" customHeight="1" x14ac:dyDescent="0.3">
      <c r="A347" s="195"/>
      <c r="B347" s="198"/>
      <c r="C347" s="21" t="s">
        <v>48</v>
      </c>
      <c r="D347" s="22">
        <v>25585</v>
      </c>
      <c r="E347" s="81">
        <v>20549</v>
      </c>
      <c r="F347" s="81">
        <f t="shared" si="8"/>
        <v>46134</v>
      </c>
    </row>
    <row r="348" spans="1:6" ht="15" customHeight="1" x14ac:dyDescent="0.3">
      <c r="A348" s="195"/>
      <c r="B348" s="198"/>
      <c r="C348" s="136" t="s">
        <v>49</v>
      </c>
      <c r="D348" s="137">
        <v>1580</v>
      </c>
      <c r="E348" s="138">
        <v>2357</v>
      </c>
      <c r="F348" s="138">
        <f t="shared" si="8"/>
        <v>3937</v>
      </c>
    </row>
    <row r="349" spans="1:6" ht="15" customHeight="1" x14ac:dyDescent="0.3">
      <c r="A349" s="195"/>
      <c r="B349" s="198"/>
      <c r="C349" s="21" t="s">
        <v>6</v>
      </c>
      <c r="D349" s="22">
        <v>17391</v>
      </c>
      <c r="E349" s="81">
        <v>16764</v>
      </c>
      <c r="F349" s="81">
        <f t="shared" si="8"/>
        <v>34155</v>
      </c>
    </row>
    <row r="350" spans="1:6" ht="15" customHeight="1" x14ac:dyDescent="0.3">
      <c r="A350" s="195"/>
      <c r="B350" s="198"/>
      <c r="C350" s="136" t="s">
        <v>5</v>
      </c>
      <c r="D350" s="137">
        <v>160305</v>
      </c>
      <c r="E350" s="138">
        <v>159845</v>
      </c>
      <c r="F350" s="138">
        <f t="shared" si="8"/>
        <v>320150</v>
      </c>
    </row>
    <row r="351" spans="1:6" ht="15" customHeight="1" x14ac:dyDescent="0.3">
      <c r="A351" s="195"/>
      <c r="B351" s="198"/>
      <c r="C351" s="21" t="s">
        <v>50</v>
      </c>
      <c r="D351" s="22">
        <v>5843</v>
      </c>
      <c r="E351" s="81">
        <v>5644</v>
      </c>
      <c r="F351" s="81">
        <f t="shared" si="8"/>
        <v>11487</v>
      </c>
    </row>
    <row r="352" spans="1:6" ht="15" customHeight="1" x14ac:dyDescent="0.3">
      <c r="A352" s="195"/>
      <c r="B352" s="198"/>
      <c r="C352" s="136" t="s">
        <v>74</v>
      </c>
      <c r="D352" s="137">
        <v>6335</v>
      </c>
      <c r="E352" s="138">
        <v>7213</v>
      </c>
      <c r="F352" s="138">
        <f t="shared" si="8"/>
        <v>13548</v>
      </c>
    </row>
    <row r="353" spans="1:6" ht="15" customHeight="1" x14ac:dyDescent="0.3">
      <c r="A353" s="195"/>
      <c r="B353" s="198"/>
      <c r="C353" s="21" t="s">
        <v>51</v>
      </c>
      <c r="D353" s="22">
        <v>266018</v>
      </c>
      <c r="E353" s="81">
        <v>271043</v>
      </c>
      <c r="F353" s="81">
        <f t="shared" si="8"/>
        <v>537061</v>
      </c>
    </row>
    <row r="354" spans="1:6" ht="15" customHeight="1" x14ac:dyDescent="0.3">
      <c r="A354" s="195"/>
      <c r="B354" s="198"/>
      <c r="C354" s="136" t="s">
        <v>52</v>
      </c>
      <c r="D354" s="137">
        <v>57397</v>
      </c>
      <c r="E354" s="138">
        <v>68924</v>
      </c>
      <c r="F354" s="138">
        <f t="shared" si="8"/>
        <v>126321</v>
      </c>
    </row>
    <row r="355" spans="1:6" ht="15" customHeight="1" x14ac:dyDescent="0.3">
      <c r="A355" s="195"/>
      <c r="B355" s="198"/>
      <c r="C355" s="21" t="s">
        <v>53</v>
      </c>
      <c r="D355" s="22">
        <v>14380</v>
      </c>
      <c r="E355" s="81">
        <v>14499</v>
      </c>
      <c r="F355" s="81">
        <f t="shared" si="8"/>
        <v>28879</v>
      </c>
    </row>
    <row r="356" spans="1:6" ht="15" customHeight="1" x14ac:dyDescent="0.3">
      <c r="A356" s="195"/>
      <c r="B356" s="198"/>
      <c r="C356" s="136" t="s">
        <v>54</v>
      </c>
      <c r="D356" s="137">
        <v>11607</v>
      </c>
      <c r="E356" s="138">
        <v>14652</v>
      </c>
      <c r="F356" s="138">
        <f t="shared" si="8"/>
        <v>26259</v>
      </c>
    </row>
    <row r="357" spans="1:6" ht="15" customHeight="1" x14ac:dyDescent="0.3">
      <c r="A357" s="195"/>
      <c r="B357" s="198"/>
      <c r="C357" s="21" t="s">
        <v>147</v>
      </c>
      <c r="D357" s="22">
        <v>29390</v>
      </c>
      <c r="E357" s="81">
        <v>26054</v>
      </c>
      <c r="F357" s="81">
        <f t="shared" si="8"/>
        <v>55444</v>
      </c>
    </row>
    <row r="358" spans="1:6" ht="15" customHeight="1" x14ac:dyDescent="0.3">
      <c r="A358" s="195"/>
      <c r="B358" s="198"/>
      <c r="C358" s="136" t="s">
        <v>55</v>
      </c>
      <c r="D358" s="137">
        <v>85778</v>
      </c>
      <c r="E358" s="138">
        <v>69666</v>
      </c>
      <c r="F358" s="138">
        <f>SUM(D358:E358)</f>
        <v>155444</v>
      </c>
    </row>
    <row r="359" spans="1:6" ht="15" customHeight="1" x14ac:dyDescent="0.3">
      <c r="A359" s="195"/>
      <c r="B359" s="198"/>
      <c r="C359" s="21" t="s">
        <v>56</v>
      </c>
      <c r="D359" s="22">
        <v>65352</v>
      </c>
      <c r="E359" s="81">
        <v>61469</v>
      </c>
      <c r="F359" s="81">
        <f>SUM(D359:E359)</f>
        <v>126821</v>
      </c>
    </row>
    <row r="360" spans="1:6" ht="15" customHeight="1" x14ac:dyDescent="0.3">
      <c r="A360" s="195"/>
      <c r="B360" s="198"/>
      <c r="C360" s="136" t="s">
        <v>57</v>
      </c>
      <c r="D360" s="137">
        <v>121309</v>
      </c>
      <c r="E360" s="138">
        <v>125909</v>
      </c>
      <c r="F360" s="138">
        <f>SUM(D360:E360)</f>
        <v>247218</v>
      </c>
    </row>
    <row r="361" spans="1:6" ht="15" customHeight="1" x14ac:dyDescent="0.3">
      <c r="A361" s="195"/>
      <c r="B361" s="198"/>
      <c r="C361" s="21" t="s">
        <v>10</v>
      </c>
      <c r="D361" s="22">
        <v>294592</v>
      </c>
      <c r="E361" s="81">
        <v>294002</v>
      </c>
      <c r="F361" s="81">
        <f t="shared" ref="F361:F362" si="9">SUM(D361:E361)</f>
        <v>588594</v>
      </c>
    </row>
    <row r="362" spans="1:6" ht="15" customHeight="1" x14ac:dyDescent="0.3">
      <c r="A362" s="195"/>
      <c r="B362" s="198"/>
      <c r="C362" s="136" t="s">
        <v>58</v>
      </c>
      <c r="D362" s="137">
        <v>22921</v>
      </c>
      <c r="E362" s="138">
        <v>20336</v>
      </c>
      <c r="F362" s="138">
        <f t="shared" si="9"/>
        <v>43257</v>
      </c>
    </row>
    <row r="363" spans="1:6" ht="15" customHeight="1" thickBot="1" x14ac:dyDescent="0.35">
      <c r="A363" s="195"/>
      <c r="B363" s="198"/>
      <c r="C363" s="21" t="s">
        <v>59</v>
      </c>
      <c r="D363" s="22">
        <v>8359</v>
      </c>
      <c r="E363" s="81">
        <v>8545</v>
      </c>
      <c r="F363" s="81">
        <f>SUM(D363:E363)</f>
        <v>16904</v>
      </c>
    </row>
    <row r="364" spans="1:6" ht="15" customHeight="1" thickBot="1" x14ac:dyDescent="0.35">
      <c r="A364" s="196"/>
      <c r="B364" s="139" t="s">
        <v>161</v>
      </c>
      <c r="C364" s="140"/>
      <c r="D364" s="141">
        <f>SUM(D320:D363)</f>
        <v>5753147</v>
      </c>
      <c r="E364" s="142">
        <f>SUM(E320:E363)</f>
        <v>5758702</v>
      </c>
      <c r="F364" s="142">
        <f>SUM(F320:F363)</f>
        <v>11511849</v>
      </c>
    </row>
    <row r="365" spans="1:6" ht="15" customHeight="1" x14ac:dyDescent="0.3">
      <c r="A365" s="194">
        <v>2015</v>
      </c>
      <c r="B365" s="197" t="s">
        <v>18</v>
      </c>
      <c r="C365" s="15" t="s">
        <v>27</v>
      </c>
      <c r="D365" s="16">
        <v>8073</v>
      </c>
      <c r="E365" s="78">
        <v>9651</v>
      </c>
      <c r="F365" s="78">
        <f>SUM(D365:E365)</f>
        <v>17724</v>
      </c>
    </row>
    <row r="366" spans="1:6" ht="15" customHeight="1" x14ac:dyDescent="0.3">
      <c r="A366" s="195"/>
      <c r="B366" s="198"/>
      <c r="C366" s="133" t="s">
        <v>28</v>
      </c>
      <c r="D366" s="134">
        <v>51648</v>
      </c>
      <c r="E366" s="135">
        <v>47390</v>
      </c>
      <c r="F366" s="135">
        <f t="shared" ref="F366:F387" si="10">SUM(D366:E366)</f>
        <v>99038</v>
      </c>
    </row>
    <row r="367" spans="1:6" ht="15" customHeight="1" x14ac:dyDescent="0.3">
      <c r="A367" s="195"/>
      <c r="B367" s="198"/>
      <c r="C367" s="17" t="s">
        <v>29</v>
      </c>
      <c r="D367" s="18">
        <v>9155</v>
      </c>
      <c r="E367" s="79">
        <v>9088</v>
      </c>
      <c r="F367" s="79">
        <f t="shared" si="10"/>
        <v>18243</v>
      </c>
    </row>
    <row r="368" spans="1:6" ht="15" customHeight="1" x14ac:dyDescent="0.3">
      <c r="A368" s="195"/>
      <c r="B368" s="198"/>
      <c r="C368" s="133" t="s">
        <v>30</v>
      </c>
      <c r="D368" s="134">
        <v>235717</v>
      </c>
      <c r="E368" s="135">
        <v>236460</v>
      </c>
      <c r="F368" s="135">
        <f t="shared" si="10"/>
        <v>472177</v>
      </c>
    </row>
    <row r="369" spans="1:6" ht="15" customHeight="1" x14ac:dyDescent="0.3">
      <c r="A369" s="195"/>
      <c r="B369" s="198"/>
      <c r="C369" s="17" t="s">
        <v>31</v>
      </c>
      <c r="D369" s="18">
        <v>251866</v>
      </c>
      <c r="E369" s="79">
        <v>237505</v>
      </c>
      <c r="F369" s="79">
        <f t="shared" si="10"/>
        <v>489371</v>
      </c>
    </row>
    <row r="370" spans="1:6" ht="15" customHeight="1" x14ac:dyDescent="0.3">
      <c r="A370" s="195"/>
      <c r="B370" s="198"/>
      <c r="C370" s="133" t="s">
        <v>32</v>
      </c>
      <c r="D370" s="134">
        <v>7331</v>
      </c>
      <c r="E370" s="135">
        <v>6693</v>
      </c>
      <c r="F370" s="135">
        <f t="shared" si="10"/>
        <v>14024</v>
      </c>
    </row>
    <row r="371" spans="1:6" ht="15" customHeight="1" x14ac:dyDescent="0.3">
      <c r="A371" s="195"/>
      <c r="B371" s="198"/>
      <c r="C371" s="17" t="s">
        <v>33</v>
      </c>
      <c r="D371" s="18">
        <v>10462</v>
      </c>
      <c r="E371" s="79">
        <v>10181</v>
      </c>
      <c r="F371" s="79">
        <f t="shared" si="10"/>
        <v>20643</v>
      </c>
    </row>
    <row r="372" spans="1:6" ht="15" customHeight="1" x14ac:dyDescent="0.3">
      <c r="A372" s="195"/>
      <c r="B372" s="198"/>
      <c r="C372" s="133" t="s">
        <v>4</v>
      </c>
      <c r="D372" s="134">
        <v>757558</v>
      </c>
      <c r="E372" s="135">
        <v>699446</v>
      </c>
      <c r="F372" s="135">
        <f t="shared" si="10"/>
        <v>1457004</v>
      </c>
    </row>
    <row r="373" spans="1:6" ht="15" customHeight="1" x14ac:dyDescent="0.3">
      <c r="A373" s="195"/>
      <c r="B373" s="198"/>
      <c r="C373" s="17" t="s">
        <v>34</v>
      </c>
      <c r="D373" s="18">
        <v>11734</v>
      </c>
      <c r="E373" s="79">
        <v>11331</v>
      </c>
      <c r="F373" s="79">
        <f t="shared" si="10"/>
        <v>23065</v>
      </c>
    </row>
    <row r="374" spans="1:6" ht="15" customHeight="1" x14ac:dyDescent="0.3">
      <c r="A374" s="195"/>
      <c r="B374" s="198"/>
      <c r="C374" s="133" t="s">
        <v>35</v>
      </c>
      <c r="D374" s="134">
        <v>117261</v>
      </c>
      <c r="E374" s="135">
        <v>115101</v>
      </c>
      <c r="F374" s="135">
        <f t="shared" si="10"/>
        <v>232362</v>
      </c>
    </row>
    <row r="375" spans="1:6" ht="15" customHeight="1" x14ac:dyDescent="0.3">
      <c r="A375" s="195"/>
      <c r="B375" s="198"/>
      <c r="C375" s="17" t="s">
        <v>36</v>
      </c>
      <c r="D375" s="18">
        <v>126334</v>
      </c>
      <c r="E375" s="79">
        <v>125518</v>
      </c>
      <c r="F375" s="79">
        <f t="shared" si="10"/>
        <v>251852</v>
      </c>
    </row>
    <row r="376" spans="1:6" ht="15" customHeight="1" x14ac:dyDescent="0.3">
      <c r="A376" s="195"/>
      <c r="B376" s="198"/>
      <c r="C376" s="133" t="s">
        <v>37</v>
      </c>
      <c r="D376" s="134">
        <v>33910</v>
      </c>
      <c r="E376" s="135">
        <v>36258</v>
      </c>
      <c r="F376" s="135">
        <f t="shared" si="10"/>
        <v>70168</v>
      </c>
    </row>
    <row r="377" spans="1:6" ht="15" customHeight="1" x14ac:dyDescent="0.3">
      <c r="A377" s="195"/>
      <c r="B377" s="198"/>
      <c r="C377" s="17" t="s">
        <v>38</v>
      </c>
      <c r="D377" s="18">
        <v>51843</v>
      </c>
      <c r="E377" s="79">
        <v>47433</v>
      </c>
      <c r="F377" s="79">
        <f t="shared" si="10"/>
        <v>99276</v>
      </c>
    </row>
    <row r="378" spans="1:6" ht="15" customHeight="1" x14ac:dyDescent="0.3">
      <c r="A378" s="195"/>
      <c r="B378" s="198"/>
      <c r="C378" s="133" t="s">
        <v>39</v>
      </c>
      <c r="D378" s="134">
        <v>65436</v>
      </c>
      <c r="E378" s="135">
        <v>65225</v>
      </c>
      <c r="F378" s="135">
        <f t="shared" si="10"/>
        <v>130661</v>
      </c>
    </row>
    <row r="379" spans="1:6" ht="15" customHeight="1" x14ac:dyDescent="0.3">
      <c r="A379" s="195"/>
      <c r="B379" s="198"/>
      <c r="C379" s="17" t="s">
        <v>40</v>
      </c>
      <c r="D379" s="18">
        <v>131267</v>
      </c>
      <c r="E379" s="79">
        <v>126709</v>
      </c>
      <c r="F379" s="79">
        <f t="shared" si="10"/>
        <v>257976</v>
      </c>
    </row>
    <row r="380" spans="1:6" ht="15" customHeight="1" x14ac:dyDescent="0.3">
      <c r="A380" s="195"/>
      <c r="B380" s="198"/>
      <c r="C380" s="133" t="s">
        <v>107</v>
      </c>
      <c r="D380" s="134">
        <v>597360</v>
      </c>
      <c r="E380" s="135">
        <v>591753</v>
      </c>
      <c r="F380" s="135">
        <f t="shared" si="10"/>
        <v>1189113</v>
      </c>
    </row>
    <row r="381" spans="1:6" ht="15" customHeight="1" x14ac:dyDescent="0.3">
      <c r="A381" s="195"/>
      <c r="B381" s="198"/>
      <c r="C381" s="17" t="s">
        <v>8</v>
      </c>
      <c r="D381" s="18">
        <v>392288</v>
      </c>
      <c r="E381" s="79">
        <v>372035</v>
      </c>
      <c r="F381" s="79">
        <f t="shared" si="10"/>
        <v>764323</v>
      </c>
    </row>
    <row r="382" spans="1:6" ht="15" customHeight="1" x14ac:dyDescent="0.3">
      <c r="A382" s="195"/>
      <c r="B382" s="198"/>
      <c r="C382" s="133" t="s">
        <v>9</v>
      </c>
      <c r="D382" s="134">
        <v>709418</v>
      </c>
      <c r="E382" s="135">
        <v>699711</v>
      </c>
      <c r="F382" s="135">
        <f t="shared" si="10"/>
        <v>1409129</v>
      </c>
    </row>
    <row r="383" spans="1:6" ht="15" customHeight="1" x14ac:dyDescent="0.3">
      <c r="A383" s="195"/>
      <c r="B383" s="198"/>
      <c r="C383" s="17" t="s">
        <v>41</v>
      </c>
      <c r="D383" s="18">
        <v>58143</v>
      </c>
      <c r="E383" s="79">
        <v>58410</v>
      </c>
      <c r="F383" s="79">
        <f t="shared" si="10"/>
        <v>116553</v>
      </c>
    </row>
    <row r="384" spans="1:6" ht="15" customHeight="1" x14ac:dyDescent="0.3">
      <c r="A384" s="195"/>
      <c r="B384" s="198"/>
      <c r="C384" s="133" t="s">
        <v>42</v>
      </c>
      <c r="D384" s="134">
        <v>7949</v>
      </c>
      <c r="E384" s="135">
        <v>7811</v>
      </c>
      <c r="F384" s="135">
        <f t="shared" si="10"/>
        <v>15760</v>
      </c>
    </row>
    <row r="385" spans="1:6" ht="15" customHeight="1" x14ac:dyDescent="0.3">
      <c r="A385" s="195"/>
      <c r="B385" s="198"/>
      <c r="C385" s="17" t="s">
        <v>43</v>
      </c>
      <c r="D385" s="18">
        <v>99187</v>
      </c>
      <c r="E385" s="79">
        <v>96697</v>
      </c>
      <c r="F385" s="79">
        <f t="shared" si="10"/>
        <v>195884</v>
      </c>
    </row>
    <row r="386" spans="1:6" ht="15" customHeight="1" x14ac:dyDescent="0.3">
      <c r="A386" s="195"/>
      <c r="B386" s="198"/>
      <c r="C386" s="133" t="s">
        <v>44</v>
      </c>
      <c r="D386" s="134">
        <v>14734</v>
      </c>
      <c r="E386" s="135">
        <v>13777</v>
      </c>
      <c r="F386" s="135">
        <f t="shared" si="10"/>
        <v>28511</v>
      </c>
    </row>
    <row r="387" spans="1:6" ht="15" customHeight="1" x14ac:dyDescent="0.3">
      <c r="A387" s="195"/>
      <c r="B387" s="198"/>
      <c r="C387" s="17" t="s">
        <v>11</v>
      </c>
      <c r="D387" s="18">
        <v>263556</v>
      </c>
      <c r="E387" s="79">
        <v>224998</v>
      </c>
      <c r="F387" s="79">
        <f t="shared" si="10"/>
        <v>488554</v>
      </c>
    </row>
    <row r="388" spans="1:6" ht="15" customHeight="1" x14ac:dyDescent="0.3">
      <c r="A388" s="195"/>
      <c r="B388" s="198"/>
      <c r="C388" s="133" t="s">
        <v>12</v>
      </c>
      <c r="D388" s="134">
        <v>372193</v>
      </c>
      <c r="E388" s="135">
        <v>384912</v>
      </c>
      <c r="F388" s="135">
        <f>SUM(D388:E388)</f>
        <v>757105</v>
      </c>
    </row>
    <row r="389" spans="1:6" ht="15" customHeight="1" x14ac:dyDescent="0.3">
      <c r="A389" s="195"/>
      <c r="B389" s="199"/>
      <c r="C389" s="17" t="s">
        <v>45</v>
      </c>
      <c r="D389" s="18">
        <v>40270</v>
      </c>
      <c r="E389" s="79">
        <v>39417</v>
      </c>
      <c r="F389" s="79">
        <f>SUM(D389:E389)</f>
        <v>79687</v>
      </c>
    </row>
    <row r="390" spans="1:6" ht="15" customHeight="1" x14ac:dyDescent="0.3">
      <c r="A390" s="195"/>
      <c r="B390" s="200" t="s">
        <v>26</v>
      </c>
      <c r="C390" s="19" t="s">
        <v>46</v>
      </c>
      <c r="D390" s="20">
        <v>388</v>
      </c>
      <c r="E390" s="80">
        <v>414</v>
      </c>
      <c r="F390" s="80">
        <f>SUM(D390:E390)</f>
        <v>802</v>
      </c>
    </row>
    <row r="391" spans="1:6" ht="15" customHeight="1" x14ac:dyDescent="0.3">
      <c r="A391" s="195"/>
      <c r="B391" s="198"/>
      <c r="C391" s="136" t="s">
        <v>47</v>
      </c>
      <c r="D391" s="137">
        <v>180</v>
      </c>
      <c r="E391" s="138">
        <v>177</v>
      </c>
      <c r="F391" s="138">
        <f t="shared" ref="F391:F402" si="11">SUM(D391:E391)</f>
        <v>357</v>
      </c>
    </row>
    <row r="392" spans="1:6" ht="15" customHeight="1" x14ac:dyDescent="0.3">
      <c r="A392" s="195"/>
      <c r="B392" s="198"/>
      <c r="C392" s="21" t="s">
        <v>48</v>
      </c>
      <c r="D392" s="22">
        <v>16434</v>
      </c>
      <c r="E392" s="81">
        <v>12586</v>
      </c>
      <c r="F392" s="81">
        <f t="shared" si="11"/>
        <v>29020</v>
      </c>
    </row>
    <row r="393" spans="1:6" ht="15" customHeight="1" x14ac:dyDescent="0.3">
      <c r="A393" s="195"/>
      <c r="B393" s="198"/>
      <c r="C393" s="136" t="s">
        <v>49</v>
      </c>
      <c r="D393" s="137">
        <v>2754</v>
      </c>
      <c r="E393" s="138">
        <v>2416</v>
      </c>
      <c r="F393" s="138">
        <f t="shared" si="11"/>
        <v>5170</v>
      </c>
    </row>
    <row r="394" spans="1:6" ht="15" customHeight="1" x14ac:dyDescent="0.3">
      <c r="A394" s="195"/>
      <c r="B394" s="198"/>
      <c r="C394" s="21" t="s">
        <v>6</v>
      </c>
      <c r="D394" s="22">
        <v>11639</v>
      </c>
      <c r="E394" s="81">
        <v>11435</v>
      </c>
      <c r="F394" s="81">
        <f t="shared" si="11"/>
        <v>23074</v>
      </c>
    </row>
    <row r="395" spans="1:6" ht="15" customHeight="1" x14ac:dyDescent="0.3">
      <c r="A395" s="195"/>
      <c r="B395" s="198"/>
      <c r="C395" s="136" t="s">
        <v>5</v>
      </c>
      <c r="D395" s="137">
        <v>168619</v>
      </c>
      <c r="E395" s="138">
        <v>187345</v>
      </c>
      <c r="F395" s="138">
        <f t="shared" si="11"/>
        <v>355964</v>
      </c>
    </row>
    <row r="396" spans="1:6" ht="15" customHeight="1" x14ac:dyDescent="0.3">
      <c r="A396" s="195"/>
      <c r="B396" s="198"/>
      <c r="C396" s="21" t="s">
        <v>50</v>
      </c>
      <c r="D396" s="22">
        <v>4805</v>
      </c>
      <c r="E396" s="81">
        <v>4543</v>
      </c>
      <c r="F396" s="81">
        <f t="shared" si="11"/>
        <v>9348</v>
      </c>
    </row>
    <row r="397" spans="1:6" ht="15" customHeight="1" x14ac:dyDescent="0.3">
      <c r="A397" s="195"/>
      <c r="B397" s="198"/>
      <c r="C397" s="136" t="s">
        <v>74</v>
      </c>
      <c r="D397" s="137">
        <v>4181</v>
      </c>
      <c r="E397" s="138">
        <v>3943</v>
      </c>
      <c r="F397" s="138">
        <f t="shared" si="11"/>
        <v>8124</v>
      </c>
    </row>
    <row r="398" spans="1:6" ht="15" customHeight="1" x14ac:dyDescent="0.3">
      <c r="A398" s="195"/>
      <c r="B398" s="198"/>
      <c r="C398" s="21" t="s">
        <v>51</v>
      </c>
      <c r="D398" s="22">
        <v>284162</v>
      </c>
      <c r="E398" s="81">
        <v>316692</v>
      </c>
      <c r="F398" s="81">
        <f t="shared" si="11"/>
        <v>600854</v>
      </c>
    </row>
    <row r="399" spans="1:6" ht="15" customHeight="1" x14ac:dyDescent="0.3">
      <c r="A399" s="195"/>
      <c r="B399" s="198"/>
      <c r="C399" s="136" t="s">
        <v>52</v>
      </c>
      <c r="D399" s="137">
        <v>40450</v>
      </c>
      <c r="E399" s="138">
        <v>52847</v>
      </c>
      <c r="F399" s="138">
        <f t="shared" si="11"/>
        <v>93297</v>
      </c>
    </row>
    <row r="400" spans="1:6" ht="15" customHeight="1" x14ac:dyDescent="0.3">
      <c r="A400" s="195"/>
      <c r="B400" s="198"/>
      <c r="C400" s="21" t="s">
        <v>53</v>
      </c>
      <c r="D400" s="22">
        <v>8861</v>
      </c>
      <c r="E400" s="81">
        <v>8781</v>
      </c>
      <c r="F400" s="81">
        <f t="shared" si="11"/>
        <v>17642</v>
      </c>
    </row>
    <row r="401" spans="1:6" ht="15" customHeight="1" x14ac:dyDescent="0.3">
      <c r="A401" s="195"/>
      <c r="B401" s="198"/>
      <c r="C401" s="136" t="s">
        <v>54</v>
      </c>
      <c r="D401" s="137">
        <v>15396</v>
      </c>
      <c r="E401" s="138">
        <v>17524</v>
      </c>
      <c r="F401" s="138">
        <f t="shared" si="11"/>
        <v>32920</v>
      </c>
    </row>
    <row r="402" spans="1:6" ht="15" customHeight="1" x14ac:dyDescent="0.3">
      <c r="A402" s="195"/>
      <c r="B402" s="198"/>
      <c r="C402" s="21" t="s">
        <v>147</v>
      </c>
      <c r="D402" s="22">
        <v>28182</v>
      </c>
      <c r="E402" s="81">
        <v>25469</v>
      </c>
      <c r="F402" s="81">
        <f t="shared" si="11"/>
        <v>53651</v>
      </c>
    </row>
    <row r="403" spans="1:6" ht="15" customHeight="1" x14ac:dyDescent="0.3">
      <c r="A403" s="195"/>
      <c r="B403" s="198"/>
      <c r="C403" s="136" t="s">
        <v>55</v>
      </c>
      <c r="D403" s="137">
        <v>53933</v>
      </c>
      <c r="E403" s="138">
        <v>53917</v>
      </c>
      <c r="F403" s="138">
        <f>SUM(D403:E403)</f>
        <v>107850</v>
      </c>
    </row>
    <row r="404" spans="1:6" ht="15" customHeight="1" x14ac:dyDescent="0.3">
      <c r="A404" s="195"/>
      <c r="B404" s="198"/>
      <c r="C404" s="21" t="s">
        <v>56</v>
      </c>
      <c r="D404" s="22">
        <v>56475</v>
      </c>
      <c r="E404" s="81">
        <v>53150</v>
      </c>
      <c r="F404" s="81">
        <f>SUM(D404:E404)</f>
        <v>109625</v>
      </c>
    </row>
    <row r="405" spans="1:6" ht="15" customHeight="1" x14ac:dyDescent="0.3">
      <c r="A405" s="195"/>
      <c r="B405" s="198"/>
      <c r="C405" s="136" t="s">
        <v>57</v>
      </c>
      <c r="D405" s="137">
        <v>114265</v>
      </c>
      <c r="E405" s="138">
        <v>119655</v>
      </c>
      <c r="F405" s="138">
        <f>SUM(D405:E405)</f>
        <v>233920</v>
      </c>
    </row>
    <row r="406" spans="1:6" ht="15" customHeight="1" x14ac:dyDescent="0.3">
      <c r="A406" s="195"/>
      <c r="B406" s="198"/>
      <c r="C406" s="21" t="s">
        <v>10</v>
      </c>
      <c r="D406" s="22">
        <v>289737</v>
      </c>
      <c r="E406" s="81">
        <v>290140</v>
      </c>
      <c r="F406" s="81">
        <f t="shared" ref="F406:F407" si="12">SUM(D406:E406)</f>
        <v>579877</v>
      </c>
    </row>
    <row r="407" spans="1:6" ht="15" customHeight="1" x14ac:dyDescent="0.3">
      <c r="A407" s="195"/>
      <c r="B407" s="198"/>
      <c r="C407" s="136" t="s">
        <v>58</v>
      </c>
      <c r="D407" s="137">
        <v>29945</v>
      </c>
      <c r="E407" s="138">
        <v>34553</v>
      </c>
      <c r="F407" s="138">
        <f t="shared" si="12"/>
        <v>64498</v>
      </c>
    </row>
    <row r="408" spans="1:6" ht="15" customHeight="1" thickBot="1" x14ac:dyDescent="0.35">
      <c r="A408" s="195"/>
      <c r="B408" s="198"/>
      <c r="C408" s="21" t="s">
        <v>59</v>
      </c>
      <c r="D408" s="22">
        <v>8299</v>
      </c>
      <c r="E408" s="81">
        <v>8062</v>
      </c>
      <c r="F408" s="81">
        <f>SUM(D408:E408)</f>
        <v>16361</v>
      </c>
    </row>
    <row r="409" spans="1:6" ht="15" customHeight="1" thickBot="1" x14ac:dyDescent="0.35">
      <c r="A409" s="196"/>
      <c r="B409" s="139" t="s">
        <v>161</v>
      </c>
      <c r="C409" s="140"/>
      <c r="D409" s="141">
        <f>SUM(D365:D408)</f>
        <v>5563398</v>
      </c>
      <c r="E409" s="142">
        <f>SUM(E365:E408)</f>
        <v>5477159</v>
      </c>
      <c r="F409" s="142">
        <f>SUM(F365:F408)</f>
        <v>11040557</v>
      </c>
    </row>
    <row r="410" spans="1:6" ht="15" customHeight="1" x14ac:dyDescent="0.3">
      <c r="A410" s="194">
        <v>2014</v>
      </c>
      <c r="B410" s="197" t="s">
        <v>18</v>
      </c>
      <c r="C410" s="15" t="s">
        <v>27</v>
      </c>
      <c r="D410" s="16">
        <v>21974</v>
      </c>
      <c r="E410" s="78">
        <v>23379</v>
      </c>
      <c r="F410" s="78">
        <f>SUM(D410:E410)</f>
        <v>45353</v>
      </c>
    </row>
    <row r="411" spans="1:6" ht="15" customHeight="1" x14ac:dyDescent="0.3">
      <c r="A411" s="195"/>
      <c r="B411" s="198"/>
      <c r="C411" s="133" t="s">
        <v>28</v>
      </c>
      <c r="D411" s="134">
        <v>45044</v>
      </c>
      <c r="E411" s="135">
        <v>37084</v>
      </c>
      <c r="F411" s="135">
        <f t="shared" ref="F411:F433" si="13">SUM(D411:E411)</f>
        <v>82128</v>
      </c>
    </row>
    <row r="412" spans="1:6" ht="15" customHeight="1" x14ac:dyDescent="0.3">
      <c r="A412" s="195"/>
      <c r="B412" s="198"/>
      <c r="C412" s="17" t="s">
        <v>29</v>
      </c>
      <c r="D412" s="18">
        <v>10298</v>
      </c>
      <c r="E412" s="79">
        <v>10528</v>
      </c>
      <c r="F412" s="79">
        <f t="shared" si="13"/>
        <v>20826</v>
      </c>
    </row>
    <row r="413" spans="1:6" ht="15" customHeight="1" x14ac:dyDescent="0.3">
      <c r="A413" s="195"/>
      <c r="B413" s="198"/>
      <c r="C413" s="133" t="s">
        <v>30</v>
      </c>
      <c r="D413" s="134">
        <v>226423</v>
      </c>
      <c r="E413" s="135">
        <v>228160</v>
      </c>
      <c r="F413" s="135">
        <f t="shared" si="13"/>
        <v>454583</v>
      </c>
    </row>
    <row r="414" spans="1:6" ht="15" customHeight="1" x14ac:dyDescent="0.3">
      <c r="A414" s="195"/>
      <c r="B414" s="198"/>
      <c r="C414" s="17" t="s">
        <v>31</v>
      </c>
      <c r="D414" s="18">
        <v>248633</v>
      </c>
      <c r="E414" s="79">
        <v>250585</v>
      </c>
      <c r="F414" s="79">
        <f t="shared" si="13"/>
        <v>499218</v>
      </c>
    </row>
    <row r="415" spans="1:6" ht="15" customHeight="1" x14ac:dyDescent="0.3">
      <c r="A415" s="195"/>
      <c r="B415" s="198"/>
      <c r="C415" s="133" t="s">
        <v>32</v>
      </c>
      <c r="D415" s="134">
        <v>13314</v>
      </c>
      <c r="E415" s="135">
        <v>12459</v>
      </c>
      <c r="F415" s="135">
        <f t="shared" si="13"/>
        <v>25773</v>
      </c>
    </row>
    <row r="416" spans="1:6" ht="15" customHeight="1" x14ac:dyDescent="0.3">
      <c r="A416" s="195"/>
      <c r="B416" s="198"/>
      <c r="C416" s="17" t="s">
        <v>33</v>
      </c>
      <c r="D416" s="18">
        <v>10362</v>
      </c>
      <c r="E416" s="79">
        <v>9600</v>
      </c>
      <c r="F416" s="79">
        <f t="shared" si="13"/>
        <v>19962</v>
      </c>
    </row>
    <row r="417" spans="1:6" ht="15" customHeight="1" x14ac:dyDescent="0.3">
      <c r="A417" s="195"/>
      <c r="B417" s="198"/>
      <c r="C417" s="133" t="s">
        <v>4</v>
      </c>
      <c r="D417" s="134">
        <v>779943</v>
      </c>
      <c r="E417" s="135">
        <v>736152</v>
      </c>
      <c r="F417" s="135">
        <f t="shared" si="13"/>
        <v>1516095</v>
      </c>
    </row>
    <row r="418" spans="1:6" ht="15" customHeight="1" x14ac:dyDescent="0.3">
      <c r="A418" s="195"/>
      <c r="B418" s="198"/>
      <c r="C418" s="17" t="s">
        <v>34</v>
      </c>
      <c r="D418" s="18">
        <v>14808</v>
      </c>
      <c r="E418" s="79">
        <v>15158</v>
      </c>
      <c r="F418" s="79">
        <f t="shared" si="13"/>
        <v>29966</v>
      </c>
    </row>
    <row r="419" spans="1:6" ht="15" customHeight="1" x14ac:dyDescent="0.3">
      <c r="A419" s="195"/>
      <c r="B419" s="198"/>
      <c r="C419" s="133" t="s">
        <v>35</v>
      </c>
      <c r="D419" s="134">
        <v>116364</v>
      </c>
      <c r="E419" s="135">
        <v>112267</v>
      </c>
      <c r="F419" s="135">
        <f t="shared" si="13"/>
        <v>228631</v>
      </c>
    </row>
    <row r="420" spans="1:6" ht="15" customHeight="1" x14ac:dyDescent="0.3">
      <c r="A420" s="195"/>
      <c r="B420" s="198"/>
      <c r="C420" s="17" t="s">
        <v>36</v>
      </c>
      <c r="D420" s="18">
        <v>128976</v>
      </c>
      <c r="E420" s="79">
        <v>129403</v>
      </c>
      <c r="F420" s="79">
        <f t="shared" si="13"/>
        <v>258379</v>
      </c>
    </row>
    <row r="421" spans="1:6" ht="15" customHeight="1" x14ac:dyDescent="0.3">
      <c r="A421" s="195"/>
      <c r="B421" s="198"/>
      <c r="C421" s="133" t="s">
        <v>37</v>
      </c>
      <c r="D421" s="134">
        <v>35787</v>
      </c>
      <c r="E421" s="135">
        <v>35495</v>
      </c>
      <c r="F421" s="135">
        <f t="shared" si="13"/>
        <v>71282</v>
      </c>
    </row>
    <row r="422" spans="1:6" ht="15" customHeight="1" x14ac:dyDescent="0.3">
      <c r="A422" s="195"/>
      <c r="B422" s="198"/>
      <c r="C422" s="17" t="s">
        <v>38</v>
      </c>
      <c r="D422" s="18">
        <v>47150</v>
      </c>
      <c r="E422" s="79">
        <v>46302</v>
      </c>
      <c r="F422" s="79">
        <f t="shared" si="13"/>
        <v>93452</v>
      </c>
    </row>
    <row r="423" spans="1:6" ht="15" customHeight="1" x14ac:dyDescent="0.3">
      <c r="A423" s="195"/>
      <c r="B423" s="198"/>
      <c r="C423" s="133" t="s">
        <v>39</v>
      </c>
      <c r="D423" s="134">
        <v>69560</v>
      </c>
      <c r="E423" s="135">
        <v>68876</v>
      </c>
      <c r="F423" s="135">
        <f t="shared" si="13"/>
        <v>138436</v>
      </c>
    </row>
    <row r="424" spans="1:6" ht="15" customHeight="1" x14ac:dyDescent="0.3">
      <c r="A424" s="195"/>
      <c r="B424" s="198"/>
      <c r="C424" s="17" t="s">
        <v>40</v>
      </c>
      <c r="D424" s="18">
        <v>129141</v>
      </c>
      <c r="E424" s="79">
        <v>129691</v>
      </c>
      <c r="F424" s="79">
        <f t="shared" si="13"/>
        <v>258832</v>
      </c>
    </row>
    <row r="425" spans="1:6" ht="15" customHeight="1" x14ac:dyDescent="0.3">
      <c r="A425" s="195"/>
      <c r="B425" s="198"/>
      <c r="C425" s="133" t="s">
        <v>107</v>
      </c>
      <c r="D425" s="134">
        <v>569502</v>
      </c>
      <c r="E425" s="135">
        <v>557446</v>
      </c>
      <c r="F425" s="135">
        <f t="shared" si="13"/>
        <v>1126948</v>
      </c>
    </row>
    <row r="426" spans="1:6" ht="15" customHeight="1" x14ac:dyDescent="0.3">
      <c r="A426" s="195"/>
      <c r="B426" s="198"/>
      <c r="C426" s="17" t="s">
        <v>8</v>
      </c>
      <c r="D426" s="18">
        <v>393563</v>
      </c>
      <c r="E426" s="79">
        <v>395410</v>
      </c>
      <c r="F426" s="79">
        <f t="shared" si="13"/>
        <v>788973</v>
      </c>
    </row>
    <row r="427" spans="1:6" ht="15" customHeight="1" x14ac:dyDescent="0.3">
      <c r="A427" s="195"/>
      <c r="B427" s="198"/>
      <c r="C427" s="133" t="s">
        <v>9</v>
      </c>
      <c r="D427" s="134">
        <v>700643</v>
      </c>
      <c r="E427" s="135">
        <v>698915</v>
      </c>
      <c r="F427" s="135">
        <f t="shared" si="13"/>
        <v>1399558</v>
      </c>
    </row>
    <row r="428" spans="1:6" ht="15" customHeight="1" x14ac:dyDescent="0.3">
      <c r="A428" s="195"/>
      <c r="B428" s="198"/>
      <c r="C428" s="17" t="s">
        <v>41</v>
      </c>
      <c r="D428" s="18">
        <v>58655</v>
      </c>
      <c r="E428" s="79">
        <v>60188</v>
      </c>
      <c r="F428" s="79">
        <f t="shared" si="13"/>
        <v>118843</v>
      </c>
    </row>
    <row r="429" spans="1:6" ht="15" customHeight="1" x14ac:dyDescent="0.3">
      <c r="A429" s="195"/>
      <c r="B429" s="198"/>
      <c r="C429" s="133" t="s">
        <v>42</v>
      </c>
      <c r="D429" s="134">
        <v>9180</v>
      </c>
      <c r="E429" s="135">
        <v>9011</v>
      </c>
      <c r="F429" s="135">
        <f t="shared" si="13"/>
        <v>18191</v>
      </c>
    </row>
    <row r="430" spans="1:6" ht="15" customHeight="1" x14ac:dyDescent="0.3">
      <c r="A430" s="195"/>
      <c r="B430" s="198"/>
      <c r="C430" s="17" t="s">
        <v>43</v>
      </c>
      <c r="D430" s="18">
        <v>96854</v>
      </c>
      <c r="E430" s="79">
        <v>96183</v>
      </c>
      <c r="F430" s="79">
        <f t="shared" si="13"/>
        <v>193037</v>
      </c>
    </row>
    <row r="431" spans="1:6" ht="15" customHeight="1" x14ac:dyDescent="0.3">
      <c r="A431" s="195"/>
      <c r="B431" s="198"/>
      <c r="C431" s="133" t="s">
        <v>44</v>
      </c>
      <c r="D431" s="134">
        <v>14512</v>
      </c>
      <c r="E431" s="135">
        <v>13555</v>
      </c>
      <c r="F431" s="135">
        <f t="shared" si="13"/>
        <v>28067</v>
      </c>
    </row>
    <row r="432" spans="1:6" ht="15" customHeight="1" x14ac:dyDescent="0.3">
      <c r="A432" s="195"/>
      <c r="B432" s="198"/>
      <c r="C432" s="17" t="s">
        <v>11</v>
      </c>
      <c r="D432" s="18">
        <v>292101</v>
      </c>
      <c r="E432" s="79">
        <v>278873</v>
      </c>
      <c r="F432" s="79">
        <f t="shared" si="13"/>
        <v>570974</v>
      </c>
    </row>
    <row r="433" spans="1:6" ht="15" customHeight="1" x14ac:dyDescent="0.3">
      <c r="A433" s="195"/>
      <c r="B433" s="198"/>
      <c r="C433" s="133" t="s">
        <v>12</v>
      </c>
      <c r="D433" s="134">
        <v>392965</v>
      </c>
      <c r="E433" s="135">
        <v>381691</v>
      </c>
      <c r="F433" s="135">
        <f t="shared" si="13"/>
        <v>774656</v>
      </c>
    </row>
    <row r="434" spans="1:6" ht="15" customHeight="1" x14ac:dyDescent="0.3">
      <c r="A434" s="195"/>
      <c r="B434" s="199"/>
      <c r="C434" s="17" t="s">
        <v>45</v>
      </c>
      <c r="D434" s="18">
        <v>41628</v>
      </c>
      <c r="E434" s="79">
        <v>40420</v>
      </c>
      <c r="F434" s="79">
        <f>SUM(D434:E434)</f>
        <v>82048</v>
      </c>
    </row>
    <row r="435" spans="1:6" ht="15" customHeight="1" x14ac:dyDescent="0.3">
      <c r="A435" s="195"/>
      <c r="B435" s="200" t="s">
        <v>26</v>
      </c>
      <c r="C435" s="19" t="s">
        <v>46</v>
      </c>
      <c r="D435" s="20">
        <v>3203</v>
      </c>
      <c r="E435" s="80">
        <v>3004</v>
      </c>
      <c r="F435" s="80">
        <f t="shared" ref="F435:F452" si="14">SUM(D435:E435)</f>
        <v>6207</v>
      </c>
    </row>
    <row r="436" spans="1:6" ht="15" customHeight="1" x14ac:dyDescent="0.3">
      <c r="A436" s="195"/>
      <c r="B436" s="198"/>
      <c r="C436" s="136" t="s">
        <v>47</v>
      </c>
      <c r="D436" s="137">
        <v>1819</v>
      </c>
      <c r="E436" s="138">
        <v>1473</v>
      </c>
      <c r="F436" s="138">
        <f t="shared" si="14"/>
        <v>3292</v>
      </c>
    </row>
    <row r="437" spans="1:6" ht="15" customHeight="1" x14ac:dyDescent="0.3">
      <c r="A437" s="195"/>
      <c r="B437" s="198"/>
      <c r="C437" s="21" t="s">
        <v>48</v>
      </c>
      <c r="D437" s="22">
        <v>22166</v>
      </c>
      <c r="E437" s="81">
        <v>23124</v>
      </c>
      <c r="F437" s="81">
        <f t="shared" si="14"/>
        <v>45290</v>
      </c>
    </row>
    <row r="438" spans="1:6" ht="15" customHeight="1" x14ac:dyDescent="0.3">
      <c r="A438" s="195"/>
      <c r="B438" s="198"/>
      <c r="C438" s="136" t="s">
        <v>49</v>
      </c>
      <c r="D438" s="137">
        <v>2688</v>
      </c>
      <c r="E438" s="138">
        <v>2666</v>
      </c>
      <c r="F438" s="138">
        <f t="shared" si="14"/>
        <v>5354</v>
      </c>
    </row>
    <row r="439" spans="1:6" ht="15" customHeight="1" x14ac:dyDescent="0.3">
      <c r="A439" s="195"/>
      <c r="B439" s="198"/>
      <c r="C439" s="21" t="s">
        <v>6</v>
      </c>
      <c r="D439" s="22">
        <v>16156</v>
      </c>
      <c r="E439" s="81">
        <v>15893</v>
      </c>
      <c r="F439" s="81">
        <f t="shared" si="14"/>
        <v>32049</v>
      </c>
    </row>
    <row r="440" spans="1:6" ht="15" customHeight="1" x14ac:dyDescent="0.3">
      <c r="A440" s="195"/>
      <c r="B440" s="198"/>
      <c r="C440" s="136" t="s">
        <v>5</v>
      </c>
      <c r="D440" s="137">
        <v>175337</v>
      </c>
      <c r="E440" s="138">
        <v>180233</v>
      </c>
      <c r="F440" s="138">
        <f t="shared" si="14"/>
        <v>355570</v>
      </c>
    </row>
    <row r="441" spans="1:6" ht="15" customHeight="1" x14ac:dyDescent="0.3">
      <c r="A441" s="195"/>
      <c r="B441" s="198"/>
      <c r="C441" s="21" t="s">
        <v>50</v>
      </c>
      <c r="D441" s="22">
        <v>6269</v>
      </c>
      <c r="E441" s="81">
        <v>6302</v>
      </c>
      <c r="F441" s="81">
        <f t="shared" si="14"/>
        <v>12571</v>
      </c>
    </row>
    <row r="442" spans="1:6" ht="15" customHeight="1" x14ac:dyDescent="0.3">
      <c r="A442" s="195"/>
      <c r="B442" s="198"/>
      <c r="C442" s="136" t="s">
        <v>74</v>
      </c>
      <c r="D442" s="137">
        <v>3728</v>
      </c>
      <c r="E442" s="138">
        <v>3405</v>
      </c>
      <c r="F442" s="138">
        <f t="shared" si="14"/>
        <v>7133</v>
      </c>
    </row>
    <row r="443" spans="1:6" ht="15" customHeight="1" x14ac:dyDescent="0.3">
      <c r="A443" s="195"/>
      <c r="B443" s="198"/>
      <c r="C443" s="21" t="s">
        <v>51</v>
      </c>
      <c r="D443" s="22">
        <v>286770</v>
      </c>
      <c r="E443" s="81">
        <v>286406</v>
      </c>
      <c r="F443" s="81">
        <f t="shared" si="14"/>
        <v>573176</v>
      </c>
    </row>
    <row r="444" spans="1:6" ht="15" customHeight="1" x14ac:dyDescent="0.3">
      <c r="A444" s="195"/>
      <c r="B444" s="198"/>
      <c r="C444" s="136" t="s">
        <v>52</v>
      </c>
      <c r="D444" s="137">
        <v>50022</v>
      </c>
      <c r="E444" s="138">
        <v>54941</v>
      </c>
      <c r="F444" s="138">
        <f t="shared" si="14"/>
        <v>104963</v>
      </c>
    </row>
    <row r="445" spans="1:6" ht="15" customHeight="1" x14ac:dyDescent="0.3">
      <c r="A445" s="195"/>
      <c r="B445" s="198"/>
      <c r="C445" s="21" t="s">
        <v>53</v>
      </c>
      <c r="D445" s="22">
        <v>12744</v>
      </c>
      <c r="E445" s="81">
        <v>12584</v>
      </c>
      <c r="F445" s="81">
        <f t="shared" si="14"/>
        <v>25328</v>
      </c>
    </row>
    <row r="446" spans="1:6" ht="15" customHeight="1" x14ac:dyDescent="0.3">
      <c r="A446" s="195"/>
      <c r="B446" s="198"/>
      <c r="C446" s="136" t="s">
        <v>54</v>
      </c>
      <c r="D446" s="137">
        <v>12641</v>
      </c>
      <c r="E446" s="138">
        <v>13850</v>
      </c>
      <c r="F446" s="138">
        <f t="shared" si="14"/>
        <v>26491</v>
      </c>
    </row>
    <row r="447" spans="1:6" ht="15" customHeight="1" x14ac:dyDescent="0.3">
      <c r="A447" s="195"/>
      <c r="B447" s="198"/>
      <c r="C447" s="21" t="s">
        <v>147</v>
      </c>
      <c r="D447" s="22">
        <v>23353</v>
      </c>
      <c r="E447" s="81">
        <v>22556</v>
      </c>
      <c r="F447" s="81">
        <f t="shared" si="14"/>
        <v>45909</v>
      </c>
    </row>
    <row r="448" spans="1:6" ht="15" customHeight="1" x14ac:dyDescent="0.3">
      <c r="A448" s="195"/>
      <c r="B448" s="198"/>
      <c r="C448" s="136" t="s">
        <v>55</v>
      </c>
      <c r="D448" s="137">
        <v>60257</v>
      </c>
      <c r="E448" s="138">
        <v>63246</v>
      </c>
      <c r="F448" s="138">
        <f t="shared" ref="F448:F450" si="15">SUM(D448:E448)</f>
        <v>123503</v>
      </c>
    </row>
    <row r="449" spans="1:6" ht="15" customHeight="1" x14ac:dyDescent="0.3">
      <c r="A449" s="195"/>
      <c r="B449" s="198"/>
      <c r="C449" s="21" t="s">
        <v>56</v>
      </c>
      <c r="D449" s="22">
        <v>61973</v>
      </c>
      <c r="E449" s="81">
        <v>57283</v>
      </c>
      <c r="F449" s="81">
        <f t="shared" si="15"/>
        <v>119256</v>
      </c>
    </row>
    <row r="450" spans="1:6" ht="15" customHeight="1" x14ac:dyDescent="0.3">
      <c r="A450" s="195"/>
      <c r="B450" s="198"/>
      <c r="C450" s="136" t="s">
        <v>57</v>
      </c>
      <c r="D450" s="137">
        <v>94404</v>
      </c>
      <c r="E450" s="138">
        <v>100378</v>
      </c>
      <c r="F450" s="138">
        <f t="shared" si="15"/>
        <v>194782</v>
      </c>
    </row>
    <row r="451" spans="1:6" ht="15" customHeight="1" x14ac:dyDescent="0.3">
      <c r="A451" s="195"/>
      <c r="B451" s="198"/>
      <c r="C451" s="21" t="s">
        <v>10</v>
      </c>
      <c r="D451" s="22">
        <v>301230</v>
      </c>
      <c r="E451" s="81">
        <v>289370</v>
      </c>
      <c r="F451" s="81">
        <f>SUM(D451:E451)</f>
        <v>590600</v>
      </c>
    </row>
    <row r="452" spans="1:6" ht="15" customHeight="1" x14ac:dyDescent="0.3">
      <c r="A452" s="195"/>
      <c r="B452" s="198"/>
      <c r="C452" s="136" t="s">
        <v>58</v>
      </c>
      <c r="D452" s="137">
        <v>19222</v>
      </c>
      <c r="E452" s="138">
        <v>23330</v>
      </c>
      <c r="F452" s="138">
        <f t="shared" si="14"/>
        <v>42552</v>
      </c>
    </row>
    <row r="453" spans="1:6" ht="15" customHeight="1" thickBot="1" x14ac:dyDescent="0.35">
      <c r="A453" s="195"/>
      <c r="B453" s="198"/>
      <c r="C453" s="21" t="s">
        <v>59</v>
      </c>
      <c r="D453" s="22">
        <v>10367</v>
      </c>
      <c r="E453" s="81">
        <v>9751</v>
      </c>
      <c r="F453" s="81">
        <f>SUM(D453:E453)</f>
        <v>20118</v>
      </c>
    </row>
    <row r="454" spans="1:6" ht="15" customHeight="1" thickBot="1" x14ac:dyDescent="0.35">
      <c r="A454" s="196"/>
      <c r="B454" s="139" t="s">
        <v>161</v>
      </c>
      <c r="C454" s="140"/>
      <c r="D454" s="141">
        <f>SUM(D410:D453)</f>
        <v>5631729</v>
      </c>
      <c r="E454" s="142">
        <f>SUM(E410:E453)</f>
        <v>5546626</v>
      </c>
      <c r="F454" s="142">
        <f>SUM(F410:F453)</f>
        <v>11178355</v>
      </c>
    </row>
    <row r="455" spans="1:6" ht="15" customHeight="1" x14ac:dyDescent="0.3">
      <c r="A455" s="203">
        <v>2013</v>
      </c>
      <c r="B455" s="197" t="s">
        <v>18</v>
      </c>
      <c r="C455" s="15" t="s">
        <v>27</v>
      </c>
      <c r="D455" s="16">
        <v>13041</v>
      </c>
      <c r="E455" s="78">
        <v>11888</v>
      </c>
      <c r="F455" s="78">
        <f>SUM(D455:E455)</f>
        <v>24929</v>
      </c>
    </row>
    <row r="456" spans="1:6" ht="15" customHeight="1" x14ac:dyDescent="0.3">
      <c r="A456" s="195"/>
      <c r="B456" s="198"/>
      <c r="C456" s="133" t="s">
        <v>28</v>
      </c>
      <c r="D456" s="134">
        <v>29102</v>
      </c>
      <c r="E456" s="135">
        <v>24620</v>
      </c>
      <c r="F456" s="135">
        <f t="shared" ref="F456:F479" si="16">SUM(D456:E456)</f>
        <v>53722</v>
      </c>
    </row>
    <row r="457" spans="1:6" ht="15" customHeight="1" x14ac:dyDescent="0.3">
      <c r="A457" s="195"/>
      <c r="B457" s="198"/>
      <c r="C457" s="17" t="s">
        <v>29</v>
      </c>
      <c r="D457" s="18">
        <v>10649</v>
      </c>
      <c r="E457" s="79">
        <v>10597</v>
      </c>
      <c r="F457" s="79">
        <f t="shared" si="16"/>
        <v>21246</v>
      </c>
    </row>
    <row r="458" spans="1:6" ht="15" customHeight="1" x14ac:dyDescent="0.3">
      <c r="A458" s="195"/>
      <c r="B458" s="198"/>
      <c r="C458" s="133" t="s">
        <v>30</v>
      </c>
      <c r="D458" s="134">
        <v>210378</v>
      </c>
      <c r="E458" s="135">
        <v>206755</v>
      </c>
      <c r="F458" s="135">
        <f t="shared" si="16"/>
        <v>417133</v>
      </c>
    </row>
    <row r="459" spans="1:6" ht="15" customHeight="1" x14ac:dyDescent="0.3">
      <c r="A459" s="195"/>
      <c r="B459" s="198"/>
      <c r="C459" s="17" t="s">
        <v>31</v>
      </c>
      <c r="D459" s="18">
        <v>251167</v>
      </c>
      <c r="E459" s="79">
        <v>247503</v>
      </c>
      <c r="F459" s="79">
        <f t="shared" si="16"/>
        <v>498670</v>
      </c>
    </row>
    <row r="460" spans="1:6" ht="15" customHeight="1" x14ac:dyDescent="0.3">
      <c r="A460" s="195"/>
      <c r="B460" s="198"/>
      <c r="C460" s="133" t="s">
        <v>32</v>
      </c>
      <c r="D460" s="134">
        <v>5287</v>
      </c>
      <c r="E460" s="135">
        <v>4535</v>
      </c>
      <c r="F460" s="135">
        <f t="shared" si="16"/>
        <v>9822</v>
      </c>
    </row>
    <row r="461" spans="1:6" ht="15" customHeight="1" x14ac:dyDescent="0.3">
      <c r="A461" s="195"/>
      <c r="B461" s="198"/>
      <c r="C461" s="17" t="s">
        <v>33</v>
      </c>
      <c r="D461" s="18">
        <v>6582</v>
      </c>
      <c r="E461" s="79">
        <v>5528</v>
      </c>
      <c r="F461" s="79">
        <f t="shared" si="16"/>
        <v>12110</v>
      </c>
    </row>
    <row r="462" spans="1:6" ht="15" customHeight="1" x14ac:dyDescent="0.3">
      <c r="A462" s="195"/>
      <c r="B462" s="198"/>
      <c r="C462" s="133" t="s">
        <v>4</v>
      </c>
      <c r="D462" s="134">
        <v>573156</v>
      </c>
      <c r="E462" s="135">
        <v>529135</v>
      </c>
      <c r="F462" s="135">
        <f t="shared" si="16"/>
        <v>1102291</v>
      </c>
    </row>
    <row r="463" spans="1:6" ht="15" customHeight="1" x14ac:dyDescent="0.3">
      <c r="A463" s="195"/>
      <c r="B463" s="198"/>
      <c r="C463" s="17" t="s">
        <v>34</v>
      </c>
      <c r="D463" s="18">
        <v>9576</v>
      </c>
      <c r="E463" s="79">
        <v>9380</v>
      </c>
      <c r="F463" s="79">
        <f t="shared" si="16"/>
        <v>18956</v>
      </c>
    </row>
    <row r="464" spans="1:6" ht="15" customHeight="1" x14ac:dyDescent="0.3">
      <c r="A464" s="195"/>
      <c r="B464" s="198"/>
      <c r="C464" s="133" t="s">
        <v>35</v>
      </c>
      <c r="D464" s="134">
        <v>99315</v>
      </c>
      <c r="E464" s="135">
        <v>94122</v>
      </c>
      <c r="F464" s="135">
        <f t="shared" si="16"/>
        <v>193437</v>
      </c>
    </row>
    <row r="465" spans="1:8" ht="15" customHeight="1" x14ac:dyDescent="0.3">
      <c r="A465" s="195"/>
      <c r="B465" s="198"/>
      <c r="C465" s="17" t="s">
        <v>36</v>
      </c>
      <c r="D465" s="18">
        <v>138669</v>
      </c>
      <c r="E465" s="79">
        <v>138195</v>
      </c>
      <c r="F465" s="79">
        <f t="shared" si="16"/>
        <v>276864</v>
      </c>
    </row>
    <row r="466" spans="1:8" ht="15" customHeight="1" x14ac:dyDescent="0.3">
      <c r="A466" s="195"/>
      <c r="B466" s="198"/>
      <c r="C466" s="133" t="s">
        <v>37</v>
      </c>
      <c r="D466" s="134">
        <v>32830</v>
      </c>
      <c r="E466" s="135">
        <v>31968</v>
      </c>
      <c r="F466" s="135">
        <f t="shared" si="16"/>
        <v>64798</v>
      </c>
    </row>
    <row r="467" spans="1:8" ht="15" customHeight="1" x14ac:dyDescent="0.3">
      <c r="A467" s="195"/>
      <c r="B467" s="198"/>
      <c r="C467" s="17" t="s">
        <v>38</v>
      </c>
      <c r="D467" s="18">
        <v>36842</v>
      </c>
      <c r="E467" s="79">
        <v>32061</v>
      </c>
      <c r="F467" s="79">
        <f t="shared" si="16"/>
        <v>68903</v>
      </c>
    </row>
    <row r="468" spans="1:8" ht="15" customHeight="1" x14ac:dyDescent="0.3">
      <c r="A468" s="195"/>
      <c r="B468" s="198"/>
      <c r="C468" s="133" t="s">
        <v>39</v>
      </c>
      <c r="D468" s="134">
        <v>67658</v>
      </c>
      <c r="E468" s="135">
        <v>66439</v>
      </c>
      <c r="F468" s="135">
        <f t="shared" si="16"/>
        <v>134097</v>
      </c>
    </row>
    <row r="469" spans="1:8" ht="15" customHeight="1" x14ac:dyDescent="0.3">
      <c r="A469" s="195"/>
      <c r="B469" s="198"/>
      <c r="C469" s="17" t="s">
        <v>40</v>
      </c>
      <c r="D469" s="18">
        <v>115224</v>
      </c>
      <c r="E469" s="79">
        <v>117293</v>
      </c>
      <c r="F469" s="79">
        <f t="shared" si="16"/>
        <v>232517</v>
      </c>
    </row>
    <row r="470" spans="1:8" ht="15" customHeight="1" x14ac:dyDescent="0.3">
      <c r="A470" s="195"/>
      <c r="B470" s="198"/>
      <c r="C470" s="133" t="s">
        <v>107</v>
      </c>
      <c r="D470" s="134">
        <v>460593</v>
      </c>
      <c r="E470" s="135">
        <v>449983</v>
      </c>
      <c r="F470" s="135">
        <f t="shared" si="16"/>
        <v>910576</v>
      </c>
    </row>
    <row r="471" spans="1:8" ht="15" customHeight="1" x14ac:dyDescent="0.3">
      <c r="A471" s="195"/>
      <c r="B471" s="198"/>
      <c r="C471" s="17" t="s">
        <v>8</v>
      </c>
      <c r="D471" s="18">
        <v>359717</v>
      </c>
      <c r="E471" s="79">
        <v>339205</v>
      </c>
      <c r="F471" s="79">
        <f t="shared" si="16"/>
        <v>698922</v>
      </c>
    </row>
    <row r="472" spans="1:8" ht="15" customHeight="1" x14ac:dyDescent="0.3">
      <c r="A472" s="195"/>
      <c r="B472" s="198"/>
      <c r="C472" s="133" t="s">
        <v>9</v>
      </c>
      <c r="D472" s="134">
        <v>631747</v>
      </c>
      <c r="E472" s="135">
        <v>631685</v>
      </c>
      <c r="F472" s="135">
        <f t="shared" si="16"/>
        <v>1263432</v>
      </c>
    </row>
    <row r="473" spans="1:8" ht="15" customHeight="1" x14ac:dyDescent="0.3">
      <c r="A473" s="195"/>
      <c r="B473" s="198"/>
      <c r="C473" s="17" t="s">
        <v>41</v>
      </c>
      <c r="D473" s="18">
        <v>57609</v>
      </c>
      <c r="E473" s="79">
        <v>57385</v>
      </c>
      <c r="F473" s="79">
        <f t="shared" si="16"/>
        <v>114994</v>
      </c>
    </row>
    <row r="474" spans="1:8" ht="15" customHeight="1" x14ac:dyDescent="0.3">
      <c r="A474" s="195"/>
      <c r="B474" s="198"/>
      <c r="C474" s="133" t="s">
        <v>42</v>
      </c>
      <c r="D474" s="134">
        <v>8336</v>
      </c>
      <c r="E474" s="135">
        <v>8284</v>
      </c>
      <c r="F474" s="135">
        <f t="shared" si="16"/>
        <v>16620</v>
      </c>
    </row>
    <row r="475" spans="1:8" ht="15" customHeight="1" x14ac:dyDescent="0.3">
      <c r="A475" s="195"/>
      <c r="B475" s="198"/>
      <c r="C475" s="17" t="s">
        <v>43</v>
      </c>
      <c r="D475" s="18">
        <v>86104</v>
      </c>
      <c r="E475" s="79">
        <v>83545</v>
      </c>
      <c r="F475" s="79">
        <f t="shared" si="16"/>
        <v>169649</v>
      </c>
    </row>
    <row r="476" spans="1:8" ht="15" customHeight="1" x14ac:dyDescent="0.3">
      <c r="A476" s="195"/>
      <c r="B476" s="198"/>
      <c r="C476" s="133" t="s">
        <v>44</v>
      </c>
      <c r="D476" s="134">
        <v>9164</v>
      </c>
      <c r="E476" s="135">
        <v>7737</v>
      </c>
      <c r="F476" s="135">
        <f t="shared" si="16"/>
        <v>16901</v>
      </c>
    </row>
    <row r="477" spans="1:8" ht="15" customHeight="1" x14ac:dyDescent="0.3">
      <c r="A477" s="195"/>
      <c r="B477" s="198"/>
      <c r="C477" s="17" t="s">
        <v>11</v>
      </c>
      <c r="D477" s="18">
        <v>266669</v>
      </c>
      <c r="E477" s="79">
        <v>255350</v>
      </c>
      <c r="F477" s="79">
        <f t="shared" si="16"/>
        <v>522019</v>
      </c>
    </row>
    <row r="478" spans="1:8" ht="15" customHeight="1" x14ac:dyDescent="0.3">
      <c r="A478" s="195"/>
      <c r="B478" s="198"/>
      <c r="C478" s="133" t="s">
        <v>12</v>
      </c>
      <c r="D478" s="134">
        <v>392849</v>
      </c>
      <c r="E478" s="135">
        <v>384435</v>
      </c>
      <c r="F478" s="135">
        <f t="shared" si="16"/>
        <v>777284</v>
      </c>
      <c r="H478" s="10" t="s">
        <v>1</v>
      </c>
    </row>
    <row r="479" spans="1:8" ht="15" customHeight="1" x14ac:dyDescent="0.3">
      <c r="A479" s="195"/>
      <c r="B479" s="199"/>
      <c r="C479" s="17" t="s">
        <v>45</v>
      </c>
      <c r="D479" s="18">
        <v>33882</v>
      </c>
      <c r="E479" s="79">
        <v>33986</v>
      </c>
      <c r="F479" s="79">
        <f t="shared" si="16"/>
        <v>67868</v>
      </c>
    </row>
    <row r="480" spans="1:8" ht="15" customHeight="1" x14ac:dyDescent="0.3">
      <c r="A480" s="195"/>
      <c r="B480" s="200" t="s">
        <v>26</v>
      </c>
      <c r="C480" s="19" t="s">
        <v>46</v>
      </c>
      <c r="D480" s="20">
        <v>3751</v>
      </c>
      <c r="E480" s="80">
        <v>2842</v>
      </c>
      <c r="F480" s="80">
        <f t="shared" ref="F480:F497" si="17">SUM(D480:E480)</f>
        <v>6593</v>
      </c>
    </row>
    <row r="481" spans="1:6" ht="15" customHeight="1" x14ac:dyDescent="0.3">
      <c r="A481" s="195"/>
      <c r="B481" s="198"/>
      <c r="C481" s="136" t="s">
        <v>47</v>
      </c>
      <c r="D481" s="137">
        <v>1890</v>
      </c>
      <c r="E481" s="138">
        <v>1901</v>
      </c>
      <c r="F481" s="138">
        <f t="shared" si="17"/>
        <v>3791</v>
      </c>
    </row>
    <row r="482" spans="1:6" ht="15" customHeight="1" x14ac:dyDescent="0.3">
      <c r="A482" s="195"/>
      <c r="B482" s="198"/>
      <c r="C482" s="21" t="s">
        <v>48</v>
      </c>
      <c r="D482" s="22">
        <v>8565</v>
      </c>
      <c r="E482" s="81">
        <v>6326</v>
      </c>
      <c r="F482" s="81">
        <f t="shared" si="17"/>
        <v>14891</v>
      </c>
    </row>
    <row r="483" spans="1:6" ht="15" customHeight="1" x14ac:dyDescent="0.3">
      <c r="A483" s="195"/>
      <c r="B483" s="198"/>
      <c r="C483" s="136" t="s">
        <v>49</v>
      </c>
      <c r="D483" s="137">
        <v>1696</v>
      </c>
      <c r="E483" s="138">
        <v>1655</v>
      </c>
      <c r="F483" s="138">
        <f t="shared" si="17"/>
        <v>3351</v>
      </c>
    </row>
    <row r="484" spans="1:6" ht="15" customHeight="1" x14ac:dyDescent="0.3">
      <c r="A484" s="195"/>
      <c r="B484" s="198"/>
      <c r="C484" s="21" t="s">
        <v>6</v>
      </c>
      <c r="D484" s="22">
        <v>20997</v>
      </c>
      <c r="E484" s="81">
        <v>19423</v>
      </c>
      <c r="F484" s="81">
        <f t="shared" si="17"/>
        <v>40420</v>
      </c>
    </row>
    <row r="485" spans="1:6" ht="15" customHeight="1" x14ac:dyDescent="0.3">
      <c r="A485" s="195"/>
      <c r="B485" s="198"/>
      <c r="C485" s="136" t="s">
        <v>5</v>
      </c>
      <c r="D485" s="137">
        <v>160561</v>
      </c>
      <c r="E485" s="138">
        <v>165408</v>
      </c>
      <c r="F485" s="138">
        <f t="shared" si="17"/>
        <v>325969</v>
      </c>
    </row>
    <row r="486" spans="1:6" ht="15" customHeight="1" x14ac:dyDescent="0.3">
      <c r="A486" s="195"/>
      <c r="B486" s="198"/>
      <c r="C486" s="21" t="s">
        <v>50</v>
      </c>
      <c r="D486" s="22">
        <v>7331</v>
      </c>
      <c r="E486" s="81">
        <v>6793</v>
      </c>
      <c r="F486" s="81">
        <f t="shared" si="17"/>
        <v>14124</v>
      </c>
    </row>
    <row r="487" spans="1:6" ht="15" customHeight="1" x14ac:dyDescent="0.3">
      <c r="A487" s="195"/>
      <c r="B487" s="198"/>
      <c r="C487" s="136" t="s">
        <v>74</v>
      </c>
      <c r="D487" s="137">
        <v>2801</v>
      </c>
      <c r="E487" s="138">
        <v>2720</v>
      </c>
      <c r="F487" s="138">
        <f t="shared" si="17"/>
        <v>5521</v>
      </c>
    </row>
    <row r="488" spans="1:6" ht="15" customHeight="1" x14ac:dyDescent="0.3">
      <c r="A488" s="195"/>
      <c r="B488" s="198"/>
      <c r="C488" s="21" t="s">
        <v>51</v>
      </c>
      <c r="D488" s="22">
        <v>295929</v>
      </c>
      <c r="E488" s="81">
        <v>274736</v>
      </c>
      <c r="F488" s="81">
        <f t="shared" si="17"/>
        <v>570665</v>
      </c>
    </row>
    <row r="489" spans="1:6" ht="15" customHeight="1" x14ac:dyDescent="0.3">
      <c r="A489" s="195"/>
      <c r="B489" s="198"/>
      <c r="C489" s="136" t="s">
        <v>52</v>
      </c>
      <c r="D489" s="137">
        <v>50282</v>
      </c>
      <c r="E489" s="138">
        <v>50702</v>
      </c>
      <c r="F489" s="138">
        <f t="shared" si="17"/>
        <v>100984</v>
      </c>
    </row>
    <row r="490" spans="1:6" ht="15" customHeight="1" x14ac:dyDescent="0.3">
      <c r="A490" s="195"/>
      <c r="B490" s="198"/>
      <c r="C490" s="21" t="s">
        <v>53</v>
      </c>
      <c r="D490" s="22">
        <v>13150</v>
      </c>
      <c r="E490" s="81">
        <v>13475</v>
      </c>
      <c r="F490" s="81">
        <f t="shared" si="17"/>
        <v>26625</v>
      </c>
    </row>
    <row r="491" spans="1:6" ht="15" customHeight="1" x14ac:dyDescent="0.3">
      <c r="A491" s="195"/>
      <c r="B491" s="198"/>
      <c r="C491" s="136" t="s">
        <v>54</v>
      </c>
      <c r="D491" s="137">
        <v>9500</v>
      </c>
      <c r="E491" s="138">
        <v>9616</v>
      </c>
      <c r="F491" s="138">
        <f t="shared" si="17"/>
        <v>19116</v>
      </c>
    </row>
    <row r="492" spans="1:6" ht="15" customHeight="1" x14ac:dyDescent="0.3">
      <c r="A492" s="195"/>
      <c r="B492" s="198"/>
      <c r="C492" s="21" t="s">
        <v>147</v>
      </c>
      <c r="D492" s="22">
        <v>17295</v>
      </c>
      <c r="E492" s="81">
        <v>17239</v>
      </c>
      <c r="F492" s="81">
        <f t="shared" si="17"/>
        <v>34534</v>
      </c>
    </row>
    <row r="493" spans="1:6" ht="15" customHeight="1" x14ac:dyDescent="0.3">
      <c r="A493" s="195"/>
      <c r="B493" s="198"/>
      <c r="C493" s="136" t="s">
        <v>55</v>
      </c>
      <c r="D493" s="137">
        <v>64848</v>
      </c>
      <c r="E493" s="138">
        <v>64350</v>
      </c>
      <c r="F493" s="138">
        <f t="shared" si="17"/>
        <v>129198</v>
      </c>
    </row>
    <row r="494" spans="1:6" ht="15" customHeight="1" x14ac:dyDescent="0.3">
      <c r="A494" s="195"/>
      <c r="B494" s="198"/>
      <c r="C494" s="21" t="s">
        <v>56</v>
      </c>
      <c r="D494" s="22">
        <v>64967</v>
      </c>
      <c r="E494" s="81">
        <v>62075</v>
      </c>
      <c r="F494" s="81">
        <f t="shared" si="17"/>
        <v>127042</v>
      </c>
    </row>
    <row r="495" spans="1:6" ht="15" customHeight="1" x14ac:dyDescent="0.3">
      <c r="A495" s="195"/>
      <c r="B495" s="198"/>
      <c r="C495" s="136" t="s">
        <v>57</v>
      </c>
      <c r="D495" s="137">
        <v>102333</v>
      </c>
      <c r="E495" s="138">
        <v>107601</v>
      </c>
      <c r="F495" s="138">
        <f t="shared" si="17"/>
        <v>209934</v>
      </c>
    </row>
    <row r="496" spans="1:6" ht="15" customHeight="1" x14ac:dyDescent="0.3">
      <c r="A496" s="195"/>
      <c r="B496" s="198"/>
      <c r="C496" s="21" t="s">
        <v>10</v>
      </c>
      <c r="D496" s="22">
        <v>304040</v>
      </c>
      <c r="E496" s="81">
        <v>303028</v>
      </c>
      <c r="F496" s="81">
        <f t="shared" si="17"/>
        <v>607068</v>
      </c>
    </row>
    <row r="497" spans="1:6" ht="15" customHeight="1" x14ac:dyDescent="0.3">
      <c r="A497" s="195"/>
      <c r="B497" s="198"/>
      <c r="C497" s="136" t="s">
        <v>58</v>
      </c>
      <c r="D497" s="137">
        <v>13085</v>
      </c>
      <c r="E497" s="138">
        <v>13132</v>
      </c>
      <c r="F497" s="138">
        <f t="shared" si="17"/>
        <v>26217</v>
      </c>
    </row>
    <row r="498" spans="1:6" ht="15" customHeight="1" thickBot="1" x14ac:dyDescent="0.35">
      <c r="A498" s="195"/>
      <c r="B498" s="198"/>
      <c r="C498" s="21" t="s">
        <v>59</v>
      </c>
      <c r="D498" s="22">
        <v>9352</v>
      </c>
      <c r="E498" s="81">
        <v>9077</v>
      </c>
      <c r="F498" s="81">
        <f>SUM(D498:E498)</f>
        <v>18429</v>
      </c>
    </row>
    <row r="499" spans="1:6" ht="15" customHeight="1" thickBot="1" x14ac:dyDescent="0.35">
      <c r="A499" s="204"/>
      <c r="B499" s="139" t="s">
        <v>161</v>
      </c>
      <c r="C499" s="140"/>
      <c r="D499" s="141">
        <f>SUM(D455:D498)</f>
        <v>5058519</v>
      </c>
      <c r="E499" s="142">
        <f>SUM(E455:E498)</f>
        <v>4913713</v>
      </c>
      <c r="F499" s="142">
        <f>SUM(F455:F498)</f>
        <v>9972232</v>
      </c>
    </row>
    <row r="500" spans="1:6" ht="15" customHeight="1" x14ac:dyDescent="0.3">
      <c r="A500" s="89" t="s">
        <v>160</v>
      </c>
      <c r="B500" s="82"/>
      <c r="C500" s="82"/>
      <c r="D500" s="82"/>
    </row>
  </sheetData>
  <mergeCells count="34">
    <mergeCell ref="B365:B389"/>
    <mergeCell ref="A455:A499"/>
    <mergeCell ref="A410:A454"/>
    <mergeCell ref="A365:A409"/>
    <mergeCell ref="A320:A364"/>
    <mergeCell ref="B455:B479"/>
    <mergeCell ref="B480:B498"/>
    <mergeCell ref="B410:B434"/>
    <mergeCell ref="B435:B453"/>
    <mergeCell ref="B390:B408"/>
    <mergeCell ref="B320:B344"/>
    <mergeCell ref="B345:B363"/>
    <mergeCell ref="A275:A319"/>
    <mergeCell ref="B275:B299"/>
    <mergeCell ref="B300:B318"/>
    <mergeCell ref="B185:B209"/>
    <mergeCell ref="B210:B228"/>
    <mergeCell ref="A185:A229"/>
    <mergeCell ref="A5:A49"/>
    <mergeCell ref="B5:B29"/>
    <mergeCell ref="B30:B48"/>
    <mergeCell ref="A2:F2"/>
    <mergeCell ref="A230:A274"/>
    <mergeCell ref="B230:B254"/>
    <mergeCell ref="B255:B273"/>
    <mergeCell ref="A140:A184"/>
    <mergeCell ref="B140:B164"/>
    <mergeCell ref="B165:B183"/>
    <mergeCell ref="A95:A139"/>
    <mergeCell ref="B95:B119"/>
    <mergeCell ref="B120:B138"/>
    <mergeCell ref="A50:A94"/>
    <mergeCell ref="B50:B74"/>
    <mergeCell ref="B75:B93"/>
  </mergeCells>
  <pageMargins left="0.70866141732283472" right="0.70866141732283472" top="0.74803149606299213" bottom="0.74803149606299213" header="0.31496062992125984" footer="0.31496062992125984"/>
  <pageSetup paperSize="9" scale="63" fitToHeight="0" orientation="landscape" r:id="rId1"/>
  <headerFooter>
    <oddHeader>&amp;R&amp;G</oddHeader>
    <oddFooter>&amp;L&amp;F&amp;C&amp;P / &amp;N&amp;R&amp;A</oddFooter>
  </headerFooter>
  <rowBreaks count="5" manualBreakCount="5">
    <brk id="319" max="5" man="1"/>
    <brk id="364" max="5" man="1"/>
    <brk id="409" max="7" man="1"/>
    <brk id="364" max="7" man="1"/>
    <brk id="454" max="7" man="1"/>
  </rowBreaks>
  <colBreaks count="1" manualBreakCount="1">
    <brk id="6" max="143" man="1"/>
  </colBreaks>
  <ignoredErrors>
    <ignoredError sqref="F364 F409 F454 F319 F274" formula="1"/>
    <ignoredError sqref="D274:E274" formulaRange="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84D77-71BC-470D-BE11-0F83532D2149}">
  <sheetPr>
    <tabColor theme="6"/>
  </sheetPr>
  <dimension ref="A3:M29"/>
  <sheetViews>
    <sheetView showGridLines="0" zoomScaleNormal="100" workbookViewId="0">
      <pane xSplit="1" topLeftCell="I1" activePane="topRight" state="frozen"/>
      <selection pane="topRight" activeCell="O10" sqref="O10"/>
    </sheetView>
  </sheetViews>
  <sheetFormatPr defaultRowHeight="15" customHeight="1" x14ac:dyDescent="0.3"/>
  <cols>
    <col min="1" max="1" width="20.88671875" style="10" customWidth="1"/>
    <col min="2" max="2" width="12.21875" style="10" customWidth="1"/>
    <col min="3" max="13" width="9.77734375" style="10" customWidth="1"/>
    <col min="14" max="16384" width="8.88671875" style="10"/>
  </cols>
  <sheetData>
    <row r="3" spans="1:13" ht="15" customHeight="1" x14ac:dyDescent="0.3">
      <c r="A3" s="211" t="s">
        <v>214</v>
      </c>
      <c r="B3" s="211"/>
      <c r="C3" s="211"/>
      <c r="D3" s="211"/>
      <c r="E3" s="211"/>
      <c r="F3" s="211"/>
      <c r="G3" s="211"/>
      <c r="H3" s="211"/>
      <c r="I3" s="211"/>
      <c r="J3" s="211"/>
      <c r="K3" s="211"/>
      <c r="L3" s="211"/>
      <c r="M3" s="211"/>
    </row>
    <row r="4" spans="1:13" ht="15" customHeight="1" x14ac:dyDescent="0.3">
      <c r="A4" s="12" t="s">
        <v>25</v>
      </c>
      <c r="B4" s="12"/>
      <c r="C4" s="13">
        <v>2013</v>
      </c>
      <c r="D4" s="13">
        <v>2014</v>
      </c>
      <c r="E4" s="13">
        <v>2015</v>
      </c>
      <c r="F4" s="13">
        <v>2016</v>
      </c>
      <c r="G4" s="13">
        <v>2017</v>
      </c>
      <c r="H4" s="13">
        <v>2018</v>
      </c>
      <c r="I4" s="13">
        <v>2019</v>
      </c>
      <c r="J4" s="13">
        <v>2020</v>
      </c>
      <c r="K4" s="13">
        <v>2021</v>
      </c>
      <c r="L4" s="13">
        <v>2022</v>
      </c>
      <c r="M4" s="13">
        <v>2023</v>
      </c>
    </row>
    <row r="5" spans="1:13" ht="15" customHeight="1" x14ac:dyDescent="0.3">
      <c r="A5" s="210" t="s">
        <v>73</v>
      </c>
      <c r="B5" s="118" t="s">
        <v>130</v>
      </c>
      <c r="C5" s="119">
        <v>582</v>
      </c>
      <c r="D5" s="119">
        <v>512</v>
      </c>
      <c r="E5" s="120">
        <v>636</v>
      </c>
      <c r="F5" s="120">
        <v>572</v>
      </c>
      <c r="G5" s="120">
        <v>406</v>
      </c>
      <c r="H5" s="120">
        <v>474</v>
      </c>
      <c r="I5" s="120">
        <v>592</v>
      </c>
      <c r="J5" s="120">
        <v>3</v>
      </c>
      <c r="K5" s="120">
        <v>191</v>
      </c>
      <c r="L5" s="120">
        <v>686</v>
      </c>
      <c r="M5" s="120">
        <v>800</v>
      </c>
    </row>
    <row r="6" spans="1:13" ht="15" customHeight="1" x14ac:dyDescent="0.3">
      <c r="A6" s="208"/>
      <c r="B6" s="121" t="s">
        <v>131</v>
      </c>
      <c r="C6" s="122">
        <v>778057</v>
      </c>
      <c r="D6" s="122">
        <v>742553</v>
      </c>
      <c r="E6" s="122">
        <v>791927</v>
      </c>
      <c r="F6" s="122">
        <v>783893</v>
      </c>
      <c r="G6" s="122">
        <v>620570</v>
      </c>
      <c r="H6" s="122">
        <v>749286</v>
      </c>
      <c r="I6" s="122">
        <v>980771</v>
      </c>
      <c r="J6" s="122">
        <v>131</v>
      </c>
      <c r="K6" s="122">
        <v>104074</v>
      </c>
      <c r="L6" s="122">
        <v>826602</v>
      </c>
      <c r="M6" s="122">
        <v>1298968</v>
      </c>
    </row>
    <row r="7" spans="1:13" ht="15" customHeight="1" x14ac:dyDescent="0.3">
      <c r="A7" s="205" t="s">
        <v>107</v>
      </c>
      <c r="B7" s="123" t="s">
        <v>130</v>
      </c>
      <c r="C7" s="124">
        <v>485</v>
      </c>
      <c r="D7" s="124">
        <v>441</v>
      </c>
      <c r="E7" s="125">
        <v>600</v>
      </c>
      <c r="F7" s="125">
        <v>596</v>
      </c>
      <c r="G7" s="125">
        <v>501</v>
      </c>
      <c r="H7" s="125">
        <v>484</v>
      </c>
      <c r="I7" s="125">
        <v>550</v>
      </c>
      <c r="J7" s="125">
        <v>17</v>
      </c>
      <c r="K7" s="125">
        <v>252</v>
      </c>
      <c r="L7" s="125">
        <v>608</v>
      </c>
      <c r="M7" s="125">
        <v>749</v>
      </c>
    </row>
    <row r="8" spans="1:13" ht="15" customHeight="1" x14ac:dyDescent="0.3">
      <c r="A8" s="206"/>
      <c r="B8" s="126" t="s">
        <v>131</v>
      </c>
      <c r="C8" s="127">
        <v>587501</v>
      </c>
      <c r="D8" s="127">
        <v>610207</v>
      </c>
      <c r="E8" s="127">
        <v>649914</v>
      </c>
      <c r="F8" s="127">
        <v>722517</v>
      </c>
      <c r="G8" s="127">
        <v>699304</v>
      </c>
      <c r="H8" s="127">
        <v>702256</v>
      </c>
      <c r="I8" s="127">
        <v>787490</v>
      </c>
      <c r="J8" s="127">
        <v>914</v>
      </c>
      <c r="K8" s="127">
        <v>201821</v>
      </c>
      <c r="L8" s="127">
        <v>685918</v>
      </c>
      <c r="M8" s="127">
        <v>1192822</v>
      </c>
    </row>
    <row r="9" spans="1:13" ht="15" customHeight="1" x14ac:dyDescent="0.3">
      <c r="A9" s="207" t="s">
        <v>11</v>
      </c>
      <c r="B9" s="128" t="s">
        <v>130</v>
      </c>
      <c r="C9" s="129">
        <v>37</v>
      </c>
      <c r="D9" s="129">
        <v>53</v>
      </c>
      <c r="E9" s="129">
        <v>53</v>
      </c>
      <c r="F9" s="129">
        <v>90</v>
      </c>
      <c r="G9" s="129">
        <v>75</v>
      </c>
      <c r="H9" s="129">
        <v>80</v>
      </c>
      <c r="I9" s="129">
        <v>82</v>
      </c>
      <c r="J9" s="129">
        <v>8</v>
      </c>
      <c r="K9" s="129">
        <v>28</v>
      </c>
      <c r="L9" s="129">
        <v>75</v>
      </c>
      <c r="M9" s="129">
        <v>71</v>
      </c>
    </row>
    <row r="10" spans="1:13" ht="15" customHeight="1" x14ac:dyDescent="0.3">
      <c r="A10" s="208"/>
      <c r="B10" s="130" t="s">
        <v>131</v>
      </c>
      <c r="C10" s="122">
        <v>9396</v>
      </c>
      <c r="D10" s="122">
        <v>24012</v>
      </c>
      <c r="E10" s="122">
        <v>21986</v>
      </c>
      <c r="F10" s="122">
        <v>26403</v>
      </c>
      <c r="G10" s="122">
        <v>24543</v>
      </c>
      <c r="H10" s="122">
        <v>18071</v>
      </c>
      <c r="I10" s="122">
        <v>26748</v>
      </c>
      <c r="J10" s="122">
        <v>323</v>
      </c>
      <c r="K10" s="122">
        <v>3833</v>
      </c>
      <c r="L10" s="122">
        <v>15257</v>
      </c>
      <c r="M10" s="122">
        <v>14161</v>
      </c>
    </row>
    <row r="11" spans="1:13" ht="15" customHeight="1" x14ac:dyDescent="0.3">
      <c r="A11" s="205" t="s">
        <v>7</v>
      </c>
      <c r="B11" s="123" t="s">
        <v>130</v>
      </c>
      <c r="C11" s="124">
        <v>9</v>
      </c>
      <c r="D11" s="124">
        <v>17</v>
      </c>
      <c r="E11" s="125">
        <v>28</v>
      </c>
      <c r="F11" s="125">
        <v>32</v>
      </c>
      <c r="G11" s="125">
        <v>23</v>
      </c>
      <c r="H11" s="125">
        <v>27</v>
      </c>
      <c r="I11" s="125">
        <v>38</v>
      </c>
      <c r="J11" s="125">
        <v>0</v>
      </c>
      <c r="K11" s="125">
        <v>42</v>
      </c>
      <c r="L11" s="125">
        <v>49</v>
      </c>
      <c r="M11" s="125">
        <v>81</v>
      </c>
    </row>
    <row r="12" spans="1:13" ht="15" customHeight="1" x14ac:dyDescent="0.3">
      <c r="A12" s="206"/>
      <c r="B12" s="126" t="s">
        <v>131</v>
      </c>
      <c r="C12" s="127">
        <v>2962</v>
      </c>
      <c r="D12" s="127">
        <v>10362</v>
      </c>
      <c r="E12" s="127">
        <v>15394</v>
      </c>
      <c r="F12" s="127">
        <v>14735</v>
      </c>
      <c r="G12" s="127">
        <v>9222</v>
      </c>
      <c r="H12" s="127">
        <v>16667</v>
      </c>
      <c r="I12" s="127">
        <v>23641</v>
      </c>
      <c r="J12" s="127">
        <v>0</v>
      </c>
      <c r="K12" s="127">
        <v>7909</v>
      </c>
      <c r="L12" s="127">
        <v>14209</v>
      </c>
      <c r="M12" s="127">
        <v>27315</v>
      </c>
    </row>
    <row r="13" spans="1:13" ht="15" customHeight="1" x14ac:dyDescent="0.3">
      <c r="A13" s="207" t="s">
        <v>9</v>
      </c>
      <c r="B13" s="128" t="s">
        <v>130</v>
      </c>
      <c r="C13" s="129">
        <v>88</v>
      </c>
      <c r="D13" s="129">
        <v>65</v>
      </c>
      <c r="E13" s="129">
        <v>25</v>
      </c>
      <c r="F13" s="129">
        <v>23</v>
      </c>
      <c r="G13" s="129">
        <v>16</v>
      </c>
      <c r="H13" s="129">
        <v>17</v>
      </c>
      <c r="I13" s="129">
        <v>27</v>
      </c>
      <c r="J13" s="129">
        <v>3</v>
      </c>
      <c r="K13" s="129">
        <v>16</v>
      </c>
      <c r="L13" s="129">
        <v>62</v>
      </c>
      <c r="M13" s="129">
        <v>54</v>
      </c>
    </row>
    <row r="14" spans="1:13" ht="15" customHeight="1" x14ac:dyDescent="0.3">
      <c r="A14" s="208"/>
      <c r="B14" s="130" t="s">
        <v>131</v>
      </c>
      <c r="C14" s="122">
        <v>7071</v>
      </c>
      <c r="D14" s="122">
        <v>7048</v>
      </c>
      <c r="E14" s="122">
        <v>3679</v>
      </c>
      <c r="F14" s="122">
        <v>3127</v>
      </c>
      <c r="G14" s="122">
        <v>3916</v>
      </c>
      <c r="H14" s="122">
        <v>2476</v>
      </c>
      <c r="I14" s="122">
        <v>4871</v>
      </c>
      <c r="J14" s="122">
        <v>255</v>
      </c>
      <c r="K14" s="122">
        <v>2579</v>
      </c>
      <c r="L14" s="122">
        <v>6830</v>
      </c>
      <c r="M14" s="122">
        <v>24015</v>
      </c>
    </row>
    <row r="15" spans="1:13" ht="15" customHeight="1" x14ac:dyDescent="0.3">
      <c r="A15" s="205" t="s">
        <v>3</v>
      </c>
      <c r="B15" s="123" t="s">
        <v>130</v>
      </c>
      <c r="C15" s="124">
        <v>1</v>
      </c>
      <c r="D15" s="124">
        <v>0</v>
      </c>
      <c r="E15" s="125">
        <v>2</v>
      </c>
      <c r="F15" s="125">
        <v>1</v>
      </c>
      <c r="G15" s="125">
        <v>0</v>
      </c>
      <c r="H15" s="125">
        <v>0</v>
      </c>
      <c r="I15" s="125">
        <v>1</v>
      </c>
      <c r="J15" s="125">
        <v>0</v>
      </c>
      <c r="K15" s="125">
        <v>0</v>
      </c>
      <c r="L15" s="125">
        <v>0</v>
      </c>
      <c r="M15" s="125">
        <v>3</v>
      </c>
    </row>
    <row r="16" spans="1:13" ht="15" customHeight="1" x14ac:dyDescent="0.3">
      <c r="A16" s="206"/>
      <c r="B16" s="126" t="s">
        <v>131</v>
      </c>
      <c r="C16" s="127">
        <v>727</v>
      </c>
      <c r="D16" s="127">
        <v>0</v>
      </c>
      <c r="E16" s="127">
        <v>838</v>
      </c>
      <c r="F16" s="127">
        <v>528</v>
      </c>
      <c r="G16" s="127">
        <v>0</v>
      </c>
      <c r="H16" s="127">
        <v>0</v>
      </c>
      <c r="I16" s="127">
        <v>458</v>
      </c>
      <c r="J16" s="127">
        <v>0</v>
      </c>
      <c r="K16" s="127">
        <v>0</v>
      </c>
      <c r="L16" s="127">
        <v>0</v>
      </c>
      <c r="M16" s="127">
        <v>399</v>
      </c>
    </row>
    <row r="17" spans="1:13" ht="15" customHeight="1" x14ac:dyDescent="0.3">
      <c r="A17" s="207" t="s">
        <v>35</v>
      </c>
      <c r="B17" s="128" t="s">
        <v>130</v>
      </c>
      <c r="C17" s="129"/>
      <c r="D17" s="129">
        <v>13</v>
      </c>
      <c r="E17" s="129">
        <v>13</v>
      </c>
      <c r="F17" s="129">
        <v>17</v>
      </c>
      <c r="G17" s="129">
        <v>8</v>
      </c>
      <c r="H17" s="129">
        <v>1</v>
      </c>
      <c r="I17" s="129">
        <v>0</v>
      </c>
      <c r="J17" s="129">
        <v>0</v>
      </c>
      <c r="K17" s="129">
        <v>0</v>
      </c>
      <c r="L17" s="129">
        <v>0</v>
      </c>
      <c r="M17" s="129">
        <v>6</v>
      </c>
    </row>
    <row r="18" spans="1:13" ht="15" customHeight="1" x14ac:dyDescent="0.3">
      <c r="A18" s="208"/>
      <c r="B18" s="130" t="s">
        <v>131</v>
      </c>
      <c r="C18" s="122"/>
      <c r="D18" s="122">
        <v>4874</v>
      </c>
      <c r="E18" s="122">
        <v>6700</v>
      </c>
      <c r="F18" s="122">
        <v>7113</v>
      </c>
      <c r="G18" s="122">
        <v>5048</v>
      </c>
      <c r="H18" s="122">
        <v>680</v>
      </c>
      <c r="I18" s="122">
        <v>0</v>
      </c>
      <c r="J18" s="122">
        <v>0</v>
      </c>
      <c r="K18" s="122">
        <v>0</v>
      </c>
      <c r="L18" s="122">
        <v>0</v>
      </c>
      <c r="M18" s="122">
        <v>338</v>
      </c>
    </row>
    <row r="19" spans="1:13" ht="15" customHeight="1" x14ac:dyDescent="0.3">
      <c r="A19" s="205" t="s">
        <v>8</v>
      </c>
      <c r="B19" s="123" t="s">
        <v>130</v>
      </c>
      <c r="C19" s="124">
        <v>16</v>
      </c>
      <c r="D19" s="124">
        <v>16</v>
      </c>
      <c r="E19" s="125">
        <v>23</v>
      </c>
      <c r="F19" s="125">
        <v>27</v>
      </c>
      <c r="G19" s="125">
        <v>16</v>
      </c>
      <c r="H19" s="125">
        <v>22</v>
      </c>
      <c r="I19" s="125">
        <v>16</v>
      </c>
      <c r="J19" s="125">
        <v>1</v>
      </c>
      <c r="K19" s="125">
        <v>0</v>
      </c>
      <c r="L19" s="125">
        <v>6</v>
      </c>
      <c r="M19" s="125">
        <v>32</v>
      </c>
    </row>
    <row r="20" spans="1:13" ht="15" customHeight="1" x14ac:dyDescent="0.3">
      <c r="A20" s="206"/>
      <c r="B20" s="126" t="s">
        <v>131</v>
      </c>
      <c r="C20" s="127">
        <v>1023</v>
      </c>
      <c r="D20" s="127">
        <v>780</v>
      </c>
      <c r="E20" s="127">
        <v>4738</v>
      </c>
      <c r="F20" s="127">
        <v>2470</v>
      </c>
      <c r="G20" s="127">
        <v>4236</v>
      </c>
      <c r="H20" s="127">
        <v>3459</v>
      </c>
      <c r="I20" s="127">
        <v>1293</v>
      </c>
      <c r="J20" s="127">
        <v>26</v>
      </c>
      <c r="K20" s="127">
        <v>0</v>
      </c>
      <c r="L20" s="127">
        <v>886</v>
      </c>
      <c r="M20" s="127">
        <v>2987</v>
      </c>
    </row>
    <row r="21" spans="1:13" ht="15" customHeight="1" x14ac:dyDescent="0.3">
      <c r="A21" s="207" t="s">
        <v>45</v>
      </c>
      <c r="B21" s="128" t="s">
        <v>130</v>
      </c>
      <c r="C21" s="129">
        <v>0</v>
      </c>
      <c r="D21" s="129">
        <v>0</v>
      </c>
      <c r="E21" s="129">
        <v>0</v>
      </c>
      <c r="F21" s="129">
        <v>0</v>
      </c>
      <c r="G21" s="129">
        <v>0</v>
      </c>
      <c r="H21" s="129">
        <v>0</v>
      </c>
      <c r="I21" s="129">
        <v>2</v>
      </c>
      <c r="J21" s="129">
        <v>3</v>
      </c>
      <c r="K21" s="129">
        <v>5</v>
      </c>
      <c r="L21" s="129">
        <v>10</v>
      </c>
      <c r="M21" s="129">
        <v>9</v>
      </c>
    </row>
    <row r="22" spans="1:13" ht="15" customHeight="1" x14ac:dyDescent="0.3">
      <c r="A22" s="208"/>
      <c r="B22" s="130" t="s">
        <v>131</v>
      </c>
      <c r="C22" s="122">
        <v>0</v>
      </c>
      <c r="D22" s="122">
        <v>0</v>
      </c>
      <c r="E22" s="122">
        <v>0</v>
      </c>
      <c r="F22" s="122">
        <v>0</v>
      </c>
      <c r="G22" s="122">
        <v>0</v>
      </c>
      <c r="H22" s="122">
        <v>0</v>
      </c>
      <c r="I22" s="122">
        <v>229</v>
      </c>
      <c r="J22" s="122">
        <v>327</v>
      </c>
      <c r="K22" s="122">
        <v>625</v>
      </c>
      <c r="L22" s="122">
        <v>1109</v>
      </c>
      <c r="M22" s="122">
        <v>425</v>
      </c>
    </row>
    <row r="23" spans="1:13" ht="15" customHeight="1" x14ac:dyDescent="0.3">
      <c r="A23" s="205" t="s">
        <v>12</v>
      </c>
      <c r="B23" s="123" t="s">
        <v>130</v>
      </c>
      <c r="C23" s="124">
        <v>0</v>
      </c>
      <c r="D23" s="124">
        <v>0</v>
      </c>
      <c r="E23" s="125">
        <v>0</v>
      </c>
      <c r="F23" s="125">
        <v>0</v>
      </c>
      <c r="G23" s="125">
        <v>0</v>
      </c>
      <c r="H23" s="125">
        <v>0</v>
      </c>
      <c r="I23" s="125">
        <v>1</v>
      </c>
      <c r="J23" s="125">
        <v>0</v>
      </c>
      <c r="K23" s="125">
        <v>0</v>
      </c>
      <c r="L23" s="125">
        <v>9</v>
      </c>
      <c r="M23" s="125">
        <v>4</v>
      </c>
    </row>
    <row r="24" spans="1:13" ht="15" customHeight="1" x14ac:dyDescent="0.3">
      <c r="A24" s="206"/>
      <c r="B24" s="126" t="s">
        <v>131</v>
      </c>
      <c r="C24" s="127">
        <v>0</v>
      </c>
      <c r="D24" s="127">
        <v>0</v>
      </c>
      <c r="E24" s="127">
        <v>0</v>
      </c>
      <c r="F24" s="127">
        <v>0</v>
      </c>
      <c r="G24" s="127">
        <v>0</v>
      </c>
      <c r="H24" s="127">
        <v>0</v>
      </c>
      <c r="I24" s="127">
        <v>64</v>
      </c>
      <c r="J24" s="127">
        <v>0</v>
      </c>
      <c r="K24" s="127">
        <v>0</v>
      </c>
      <c r="L24" s="127">
        <v>296</v>
      </c>
      <c r="M24" s="127">
        <v>761</v>
      </c>
    </row>
    <row r="25" spans="1:13" ht="15" customHeight="1" x14ac:dyDescent="0.3">
      <c r="A25" s="207" t="s">
        <v>43</v>
      </c>
      <c r="B25" s="128" t="s">
        <v>130</v>
      </c>
      <c r="C25" s="129">
        <v>0</v>
      </c>
      <c r="D25" s="129">
        <v>0</v>
      </c>
      <c r="E25" s="129">
        <v>0</v>
      </c>
      <c r="F25" s="129">
        <v>0</v>
      </c>
      <c r="G25" s="129">
        <v>0</v>
      </c>
      <c r="H25" s="129">
        <v>0</v>
      </c>
      <c r="I25" s="129">
        <v>7</v>
      </c>
      <c r="J25" s="129">
        <v>0</v>
      </c>
      <c r="K25" s="129">
        <v>3</v>
      </c>
      <c r="L25" s="129">
        <v>18</v>
      </c>
      <c r="M25" s="129">
        <v>29</v>
      </c>
    </row>
    <row r="26" spans="1:13" ht="15" customHeight="1" x14ac:dyDescent="0.3">
      <c r="A26" s="208"/>
      <c r="B26" s="130" t="s">
        <v>131</v>
      </c>
      <c r="C26" s="122">
        <v>0</v>
      </c>
      <c r="D26" s="122">
        <v>0</v>
      </c>
      <c r="E26" s="122">
        <v>0</v>
      </c>
      <c r="F26" s="122">
        <v>0</v>
      </c>
      <c r="G26" s="122">
        <v>0</v>
      </c>
      <c r="H26" s="122">
        <v>0</v>
      </c>
      <c r="I26" s="122">
        <v>1610</v>
      </c>
      <c r="J26" s="122">
        <v>0</v>
      </c>
      <c r="K26" s="122">
        <v>285</v>
      </c>
      <c r="L26" s="122">
        <v>1168</v>
      </c>
      <c r="M26" s="122">
        <v>2477</v>
      </c>
    </row>
    <row r="27" spans="1:13" ht="15" customHeight="1" x14ac:dyDescent="0.3">
      <c r="A27" s="209" t="s">
        <v>2</v>
      </c>
      <c r="B27" s="131" t="s">
        <v>130</v>
      </c>
      <c r="C27" s="132">
        <f>C5+C7+C9+C11+C13+C15+C17+C19+C21+C23+C25</f>
        <v>1218</v>
      </c>
      <c r="D27" s="132">
        <f t="shared" ref="D27:K28" si="0">D5+D7+D9+D11+D13+D15+D17+D19+D21+D23+D25</f>
        <v>1117</v>
      </c>
      <c r="E27" s="132">
        <f t="shared" si="0"/>
        <v>1380</v>
      </c>
      <c r="F27" s="132">
        <f t="shared" si="0"/>
        <v>1358</v>
      </c>
      <c r="G27" s="132">
        <f t="shared" si="0"/>
        <v>1045</v>
      </c>
      <c r="H27" s="132">
        <f t="shared" si="0"/>
        <v>1105</v>
      </c>
      <c r="I27" s="132">
        <f t="shared" si="0"/>
        <v>1316</v>
      </c>
      <c r="J27" s="132">
        <f t="shared" si="0"/>
        <v>35</v>
      </c>
      <c r="K27" s="132">
        <f t="shared" si="0"/>
        <v>537</v>
      </c>
      <c r="L27" s="132">
        <f t="shared" ref="L27:M27" si="1">L5+L7+L9+L11+L13+L15+L17+L19+L21+L23+L25</f>
        <v>1523</v>
      </c>
      <c r="M27" s="132">
        <f t="shared" si="1"/>
        <v>1838</v>
      </c>
    </row>
    <row r="28" spans="1:13" ht="15" customHeight="1" x14ac:dyDescent="0.3">
      <c r="A28" s="209"/>
      <c r="B28" s="132" t="s">
        <v>131</v>
      </c>
      <c r="C28" s="132">
        <f>C6+C8+C10+C12+C14+C16+C18+C20+C22+C24+C26</f>
        <v>1386737</v>
      </c>
      <c r="D28" s="132">
        <f t="shared" si="0"/>
        <v>1399836</v>
      </c>
      <c r="E28" s="132">
        <f t="shared" si="0"/>
        <v>1495176</v>
      </c>
      <c r="F28" s="132">
        <f t="shared" si="0"/>
        <v>1560786</v>
      </c>
      <c r="G28" s="132">
        <f t="shared" si="0"/>
        <v>1366839</v>
      </c>
      <c r="H28" s="132">
        <f t="shared" si="0"/>
        <v>1492895</v>
      </c>
      <c r="I28" s="132">
        <f t="shared" si="0"/>
        <v>1827175</v>
      </c>
      <c r="J28" s="132">
        <f t="shared" si="0"/>
        <v>1976</v>
      </c>
      <c r="K28" s="132">
        <f t="shared" si="0"/>
        <v>321126</v>
      </c>
      <c r="L28" s="132">
        <f t="shared" ref="L28:M28" si="2">L6+L8+L10+L12+L14+L16+L18+L20+L22+L24+L26</f>
        <v>1552275</v>
      </c>
      <c r="M28" s="132">
        <f t="shared" si="2"/>
        <v>2564668</v>
      </c>
    </row>
    <row r="29" spans="1:13" ht="15" customHeight="1" x14ac:dyDescent="0.3">
      <c r="A29" s="14" t="s">
        <v>150</v>
      </c>
      <c r="B29" s="14"/>
      <c r="C29" s="14"/>
      <c r="D29" s="14"/>
    </row>
  </sheetData>
  <mergeCells count="13">
    <mergeCell ref="A5:A6"/>
    <mergeCell ref="A7:A8"/>
    <mergeCell ref="A9:A10"/>
    <mergeCell ref="A11:A12"/>
    <mergeCell ref="A3:M3"/>
    <mergeCell ref="A23:A24"/>
    <mergeCell ref="A25:A26"/>
    <mergeCell ref="A27:A28"/>
    <mergeCell ref="A13:A14"/>
    <mergeCell ref="A15:A16"/>
    <mergeCell ref="A17:A18"/>
    <mergeCell ref="A19:A20"/>
    <mergeCell ref="A21:A22"/>
  </mergeCells>
  <pageMargins left="0.7" right="0.7" top="0.75" bottom="0.75" header="0.3" footer="0.3"/>
  <pageSetup paperSize="9" scale="95" orientation="landscape" verticalDpi="597" r:id="rId1"/>
  <headerFooter>
    <oddHeader>&amp;R&amp;G</oddHeader>
    <oddFooter>&amp;L&amp;F&amp;C&amp;P&amp;R&amp;A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F7854-2B60-4DD7-8230-6E637F446CC6}">
  <sheetPr>
    <tabColor theme="6" tint="-0.249977111117893"/>
  </sheetPr>
  <dimension ref="A3:M19"/>
  <sheetViews>
    <sheetView showGridLines="0" zoomScaleNormal="100" workbookViewId="0">
      <pane xSplit="1" topLeftCell="B1" activePane="topRight" state="frozen"/>
      <selection pane="topRight" activeCell="K13" sqref="K12:K13"/>
    </sheetView>
  </sheetViews>
  <sheetFormatPr defaultRowHeight="15" customHeight="1" x14ac:dyDescent="0.3"/>
  <cols>
    <col min="1" max="1" width="19.109375" style="10" customWidth="1"/>
    <col min="2" max="2" width="11.33203125" style="10" customWidth="1"/>
    <col min="3" max="12" width="8.88671875" style="10"/>
    <col min="13" max="13" width="8.88671875" style="10" customWidth="1"/>
    <col min="14" max="16384" width="8.88671875" style="10"/>
  </cols>
  <sheetData>
    <row r="3" spans="1:13" ht="15" customHeight="1" x14ac:dyDescent="0.3">
      <c r="A3" s="211" t="s">
        <v>188</v>
      </c>
      <c r="B3" s="211"/>
      <c r="C3" s="211"/>
      <c r="D3" s="211"/>
      <c r="E3" s="211"/>
      <c r="F3" s="211"/>
      <c r="G3" s="211"/>
      <c r="H3" s="211"/>
      <c r="I3" s="211"/>
      <c r="J3" s="211"/>
      <c r="K3" s="211"/>
      <c r="L3" s="211"/>
      <c r="M3" s="211"/>
    </row>
    <row r="4" spans="1:13" ht="15" customHeight="1" x14ac:dyDescent="0.3">
      <c r="A4" s="12" t="s">
        <v>25</v>
      </c>
      <c r="B4" s="12"/>
      <c r="C4" s="13">
        <v>2013</v>
      </c>
      <c r="D4" s="13">
        <v>2014</v>
      </c>
      <c r="E4" s="13">
        <v>2015</v>
      </c>
      <c r="F4" s="13">
        <v>2016</v>
      </c>
      <c r="G4" s="13">
        <v>2017</v>
      </c>
      <c r="H4" s="13">
        <v>2018</v>
      </c>
      <c r="I4" s="13">
        <v>2019</v>
      </c>
      <c r="J4" s="13">
        <v>2020</v>
      </c>
      <c r="K4" s="13">
        <v>2021</v>
      </c>
      <c r="L4" s="13">
        <v>2022</v>
      </c>
      <c r="M4" s="13">
        <v>2023</v>
      </c>
    </row>
    <row r="5" spans="1:13" ht="15" customHeight="1" x14ac:dyDescent="0.3">
      <c r="A5" s="210" t="s">
        <v>10</v>
      </c>
      <c r="B5" s="118" t="s">
        <v>130</v>
      </c>
      <c r="C5" s="119">
        <v>373</v>
      </c>
      <c r="D5" s="119">
        <v>314</v>
      </c>
      <c r="E5" s="120">
        <v>340</v>
      </c>
      <c r="F5" s="120">
        <v>299</v>
      </c>
      <c r="G5" s="120">
        <v>248</v>
      </c>
      <c r="H5" s="120">
        <v>210</v>
      </c>
      <c r="I5" s="120">
        <v>258</v>
      </c>
      <c r="J5" s="120">
        <v>14</v>
      </c>
      <c r="K5" s="120">
        <v>195</v>
      </c>
      <c r="L5" s="120">
        <v>381</v>
      </c>
      <c r="M5" s="120">
        <v>371</v>
      </c>
    </row>
    <row r="6" spans="1:13" ht="15" customHeight="1" x14ac:dyDescent="0.3">
      <c r="A6" s="208"/>
      <c r="B6" s="121" t="s">
        <v>131</v>
      </c>
      <c r="C6" s="122">
        <v>409991</v>
      </c>
      <c r="D6" s="122">
        <v>311182</v>
      </c>
      <c r="E6" s="122">
        <v>342063</v>
      </c>
      <c r="F6" s="122">
        <v>314689</v>
      </c>
      <c r="G6" s="122">
        <v>274903</v>
      </c>
      <c r="H6" s="122">
        <v>237808</v>
      </c>
      <c r="I6" s="122">
        <v>308194</v>
      </c>
      <c r="J6" s="122">
        <v>8334</v>
      </c>
      <c r="K6" s="122">
        <v>130516</v>
      </c>
      <c r="L6" s="122">
        <v>370343</v>
      </c>
      <c r="M6" s="122">
        <v>453832</v>
      </c>
    </row>
    <row r="7" spans="1:13" ht="15" customHeight="1" x14ac:dyDescent="0.3">
      <c r="A7" s="205" t="s">
        <v>55</v>
      </c>
      <c r="B7" s="123" t="s">
        <v>130</v>
      </c>
      <c r="C7" s="124">
        <v>177</v>
      </c>
      <c r="D7" s="124">
        <v>156</v>
      </c>
      <c r="E7" s="125">
        <v>192</v>
      </c>
      <c r="F7" s="125">
        <v>147</v>
      </c>
      <c r="G7" s="125">
        <v>136</v>
      </c>
      <c r="H7" s="125">
        <v>124</v>
      </c>
      <c r="I7" s="125">
        <v>156</v>
      </c>
      <c r="J7" s="125">
        <v>6</v>
      </c>
      <c r="K7" s="125">
        <v>81</v>
      </c>
      <c r="L7" s="125">
        <v>214</v>
      </c>
      <c r="M7" s="125">
        <v>231</v>
      </c>
    </row>
    <row r="8" spans="1:13" ht="15" customHeight="1" x14ac:dyDescent="0.3">
      <c r="A8" s="206"/>
      <c r="B8" s="126" t="s">
        <v>131</v>
      </c>
      <c r="C8" s="127">
        <v>113339</v>
      </c>
      <c r="D8" s="127">
        <v>109429</v>
      </c>
      <c r="E8" s="127">
        <v>124476</v>
      </c>
      <c r="F8" s="127">
        <v>91785</v>
      </c>
      <c r="G8" s="127">
        <v>110878</v>
      </c>
      <c r="H8" s="127">
        <v>103126</v>
      </c>
      <c r="I8" s="127">
        <v>112721</v>
      </c>
      <c r="J8" s="127">
        <v>468</v>
      </c>
      <c r="K8" s="127">
        <v>21804</v>
      </c>
      <c r="L8" s="127">
        <v>98530</v>
      </c>
      <c r="M8" s="127">
        <v>131326</v>
      </c>
    </row>
    <row r="9" spans="1:13" ht="15" customHeight="1" x14ac:dyDescent="0.3">
      <c r="A9" s="207" t="s">
        <v>51</v>
      </c>
      <c r="B9" s="128" t="s">
        <v>130</v>
      </c>
      <c r="C9" s="129">
        <v>86</v>
      </c>
      <c r="D9" s="129">
        <v>79</v>
      </c>
      <c r="E9" s="129">
        <v>41</v>
      </c>
      <c r="F9" s="129">
        <v>41</v>
      </c>
      <c r="G9" s="129">
        <v>16</v>
      </c>
      <c r="H9" s="129">
        <v>10</v>
      </c>
      <c r="I9" s="129">
        <v>19</v>
      </c>
      <c r="J9" s="129">
        <v>1</v>
      </c>
      <c r="K9" s="129">
        <v>4</v>
      </c>
      <c r="L9" s="129">
        <v>42</v>
      </c>
      <c r="M9" s="129">
        <v>27</v>
      </c>
    </row>
    <row r="10" spans="1:13" ht="15" customHeight="1" x14ac:dyDescent="0.3">
      <c r="A10" s="208"/>
      <c r="B10" s="130" t="s">
        <v>131</v>
      </c>
      <c r="C10" s="122">
        <v>64756</v>
      </c>
      <c r="D10" s="122">
        <v>42040</v>
      </c>
      <c r="E10" s="122">
        <v>18277</v>
      </c>
      <c r="F10" s="122">
        <v>19222</v>
      </c>
      <c r="G10" s="122">
        <v>6451</v>
      </c>
      <c r="H10" s="122">
        <v>4153</v>
      </c>
      <c r="I10" s="122">
        <v>5150</v>
      </c>
      <c r="J10" s="122">
        <v>60</v>
      </c>
      <c r="K10" s="122">
        <v>757</v>
      </c>
      <c r="L10" s="122">
        <v>8257</v>
      </c>
      <c r="M10" s="122">
        <v>6925</v>
      </c>
    </row>
    <row r="11" spans="1:13" ht="15" customHeight="1" x14ac:dyDescent="0.3">
      <c r="A11" s="205" t="s">
        <v>57</v>
      </c>
      <c r="B11" s="123" t="s">
        <v>130</v>
      </c>
      <c r="C11" s="124">
        <v>16</v>
      </c>
      <c r="D11" s="124">
        <v>48</v>
      </c>
      <c r="E11" s="125">
        <v>36</v>
      </c>
      <c r="F11" s="125">
        <v>30</v>
      </c>
      <c r="G11" s="125">
        <v>10</v>
      </c>
      <c r="H11" s="125">
        <v>17</v>
      </c>
      <c r="I11" s="125">
        <v>22</v>
      </c>
      <c r="J11" s="125">
        <v>2</v>
      </c>
      <c r="K11" s="125">
        <v>4</v>
      </c>
      <c r="L11" s="125">
        <v>31</v>
      </c>
      <c r="M11" s="125">
        <v>32</v>
      </c>
    </row>
    <row r="12" spans="1:13" ht="15" customHeight="1" x14ac:dyDescent="0.3">
      <c r="A12" s="206"/>
      <c r="B12" s="126" t="s">
        <v>131</v>
      </c>
      <c r="C12" s="127">
        <v>3715</v>
      </c>
      <c r="D12" s="127">
        <v>24050</v>
      </c>
      <c r="E12" s="127">
        <v>16728</v>
      </c>
      <c r="F12" s="127">
        <v>14206</v>
      </c>
      <c r="G12" s="127">
        <v>5580</v>
      </c>
      <c r="H12" s="127">
        <v>6669</v>
      </c>
      <c r="I12" s="127">
        <v>9386</v>
      </c>
      <c r="J12" s="127">
        <v>106</v>
      </c>
      <c r="K12" s="127">
        <v>574</v>
      </c>
      <c r="L12" s="127">
        <v>4514</v>
      </c>
      <c r="M12" s="127">
        <v>6100</v>
      </c>
    </row>
    <row r="13" spans="1:13" ht="15" customHeight="1" x14ac:dyDescent="0.3">
      <c r="A13" s="207" t="s">
        <v>5</v>
      </c>
      <c r="B13" s="128" t="s">
        <v>130</v>
      </c>
      <c r="C13" s="129">
        <v>0</v>
      </c>
      <c r="D13" s="129">
        <v>0</v>
      </c>
      <c r="E13" s="129">
        <v>0</v>
      </c>
      <c r="F13" s="129">
        <v>0</v>
      </c>
      <c r="G13" s="129">
        <v>0</v>
      </c>
      <c r="H13" s="129">
        <v>0</v>
      </c>
      <c r="I13" s="129">
        <v>1</v>
      </c>
      <c r="J13" s="129">
        <v>0</v>
      </c>
      <c r="K13" s="129">
        <v>0</v>
      </c>
      <c r="L13" s="129">
        <v>13</v>
      </c>
      <c r="M13" s="129">
        <v>24</v>
      </c>
    </row>
    <row r="14" spans="1:13" ht="15" customHeight="1" x14ac:dyDescent="0.3">
      <c r="A14" s="208"/>
      <c r="B14" s="130" t="s">
        <v>131</v>
      </c>
      <c r="C14" s="122">
        <v>0</v>
      </c>
      <c r="D14" s="122">
        <v>0</v>
      </c>
      <c r="E14" s="122">
        <v>0</v>
      </c>
      <c r="F14" s="122">
        <v>0</v>
      </c>
      <c r="G14" s="122">
        <v>0</v>
      </c>
      <c r="H14" s="122">
        <v>0</v>
      </c>
      <c r="I14" s="122">
        <v>47</v>
      </c>
      <c r="J14" s="122">
        <v>0</v>
      </c>
      <c r="K14" s="122">
        <v>0</v>
      </c>
      <c r="L14" s="122">
        <v>504</v>
      </c>
      <c r="M14" s="122">
        <v>983</v>
      </c>
    </row>
    <row r="15" spans="1:13" ht="15" customHeight="1" x14ac:dyDescent="0.3">
      <c r="A15" s="205" t="s">
        <v>152</v>
      </c>
      <c r="B15" s="123" t="s">
        <v>130</v>
      </c>
      <c r="C15" s="124">
        <v>0</v>
      </c>
      <c r="D15" s="124">
        <v>0</v>
      </c>
      <c r="E15" s="125">
        <v>0</v>
      </c>
      <c r="F15" s="125">
        <v>0</v>
      </c>
      <c r="G15" s="125">
        <v>0</v>
      </c>
      <c r="H15" s="125">
        <v>0</v>
      </c>
      <c r="I15" s="125">
        <v>4</v>
      </c>
      <c r="J15" s="125">
        <v>0</v>
      </c>
      <c r="K15" s="125">
        <v>0</v>
      </c>
      <c r="L15" s="125">
        <v>1</v>
      </c>
      <c r="M15" s="125">
        <v>6</v>
      </c>
    </row>
    <row r="16" spans="1:13" ht="15" customHeight="1" x14ac:dyDescent="0.3">
      <c r="A16" s="206"/>
      <c r="B16" s="126" t="s">
        <v>131</v>
      </c>
      <c r="C16" s="127">
        <v>0</v>
      </c>
      <c r="D16" s="127">
        <v>0</v>
      </c>
      <c r="E16" s="127">
        <v>0</v>
      </c>
      <c r="F16" s="127">
        <v>0</v>
      </c>
      <c r="G16" s="127">
        <v>0</v>
      </c>
      <c r="H16" s="127">
        <v>0</v>
      </c>
      <c r="I16" s="127">
        <v>1512</v>
      </c>
      <c r="J16" s="127">
        <v>0</v>
      </c>
      <c r="K16" s="127">
        <v>0</v>
      </c>
      <c r="L16" s="127">
        <v>46</v>
      </c>
      <c r="M16" s="127">
        <v>555</v>
      </c>
    </row>
    <row r="17" spans="1:13" ht="15" customHeight="1" x14ac:dyDescent="0.3">
      <c r="A17" s="209" t="s">
        <v>151</v>
      </c>
      <c r="B17" s="131" t="s">
        <v>130</v>
      </c>
      <c r="C17" s="132">
        <f>C5+C7+C9+C11+C13+C15</f>
        <v>652</v>
      </c>
      <c r="D17" s="132">
        <f t="shared" ref="D17:K18" si="0">D5+D7+D9+D11+D13+D15</f>
        <v>597</v>
      </c>
      <c r="E17" s="132">
        <f t="shared" si="0"/>
        <v>609</v>
      </c>
      <c r="F17" s="132">
        <f t="shared" si="0"/>
        <v>517</v>
      </c>
      <c r="G17" s="132">
        <f t="shared" si="0"/>
        <v>410</v>
      </c>
      <c r="H17" s="132">
        <f t="shared" si="0"/>
        <v>361</v>
      </c>
      <c r="I17" s="132">
        <f t="shared" si="0"/>
        <v>460</v>
      </c>
      <c r="J17" s="132">
        <f t="shared" si="0"/>
        <v>23</v>
      </c>
      <c r="K17" s="132">
        <f t="shared" si="0"/>
        <v>284</v>
      </c>
      <c r="L17" s="132">
        <f t="shared" ref="L17:M17" si="1">L5+L7+L9+L11+L13+L15</f>
        <v>682</v>
      </c>
      <c r="M17" s="132">
        <f t="shared" si="1"/>
        <v>691</v>
      </c>
    </row>
    <row r="18" spans="1:13" ht="15" customHeight="1" x14ac:dyDescent="0.3">
      <c r="A18" s="209"/>
      <c r="B18" s="132" t="s">
        <v>131</v>
      </c>
      <c r="C18" s="132">
        <f>C6+C8+C10+C12+C14+C16</f>
        <v>591801</v>
      </c>
      <c r="D18" s="132">
        <f t="shared" si="0"/>
        <v>486701</v>
      </c>
      <c r="E18" s="132">
        <f t="shared" si="0"/>
        <v>501544</v>
      </c>
      <c r="F18" s="132">
        <f t="shared" si="0"/>
        <v>439902</v>
      </c>
      <c r="G18" s="132">
        <f t="shared" si="0"/>
        <v>397812</v>
      </c>
      <c r="H18" s="132">
        <f t="shared" si="0"/>
        <v>351756</v>
      </c>
      <c r="I18" s="132">
        <f t="shared" si="0"/>
        <v>437010</v>
      </c>
      <c r="J18" s="132">
        <f t="shared" si="0"/>
        <v>8968</v>
      </c>
      <c r="K18" s="132">
        <f t="shared" si="0"/>
        <v>153651</v>
      </c>
      <c r="L18" s="132">
        <f t="shared" ref="L18:M18" si="2">L6+L8+L10+L12+L14+L16</f>
        <v>482194</v>
      </c>
      <c r="M18" s="132">
        <f t="shared" si="2"/>
        <v>599721</v>
      </c>
    </row>
    <row r="19" spans="1:13" ht="15" customHeight="1" x14ac:dyDescent="0.3">
      <c r="A19" s="14" t="s">
        <v>150</v>
      </c>
      <c r="B19" s="14"/>
      <c r="C19" s="14"/>
      <c r="D19" s="14"/>
    </row>
  </sheetData>
  <mergeCells count="8">
    <mergeCell ref="A3:M3"/>
    <mergeCell ref="A13:A14"/>
    <mergeCell ref="A15:A16"/>
    <mergeCell ref="A17:A18"/>
    <mergeCell ref="A5:A6"/>
    <mergeCell ref="A7:A8"/>
    <mergeCell ref="A9:A10"/>
    <mergeCell ref="A11:A12"/>
  </mergeCells>
  <pageMargins left="0.7" right="0.7" top="0.75" bottom="0.75" header="0.3" footer="0.3"/>
  <pageSetup paperSize="9" scale="90" orientation="landscape" verticalDpi="597" r:id="rId1"/>
  <headerFooter>
    <oddHeader>&amp;R&amp;G</oddHeader>
    <oddFooter>&amp;L&amp;F&amp;C&amp;P&amp;R&amp;A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36"/>
  <sheetViews>
    <sheetView showGridLines="0" topLeftCell="A25" zoomScaleNormal="100" workbookViewId="0">
      <pane xSplit="1" topLeftCell="B1" activePane="topRight" state="frozen"/>
      <selection activeCell="A66" activeCellId="4" sqref="A3:H4 A18:H19 A34:H35 A50:H51 A66:H67"/>
      <selection pane="topRight" activeCell="O38" sqref="O38"/>
    </sheetView>
  </sheetViews>
  <sheetFormatPr defaultRowHeight="15" customHeight="1" x14ac:dyDescent="0.3"/>
  <cols>
    <col min="1" max="1" width="16.5546875" style="10" customWidth="1"/>
    <col min="2" max="2" width="17.33203125" style="10" bestFit="1" customWidth="1"/>
    <col min="3" max="8" width="11.6640625" style="10" bestFit="1" customWidth="1"/>
    <col min="9" max="9" width="10.88671875" style="10" customWidth="1"/>
    <col min="10" max="12" width="11.6640625" style="10" bestFit="1" customWidth="1"/>
    <col min="13" max="16" width="9.88671875" style="10" customWidth="1"/>
    <col min="17" max="16384" width="8.88671875" style="10"/>
  </cols>
  <sheetData>
    <row r="3" spans="1:18" ht="15" customHeight="1" x14ac:dyDescent="0.3">
      <c r="A3" s="177" t="s">
        <v>187</v>
      </c>
      <c r="B3" s="177"/>
      <c r="C3" s="177"/>
      <c r="D3" s="177"/>
      <c r="E3" s="177"/>
      <c r="F3" s="177"/>
      <c r="G3" s="177"/>
      <c r="H3" s="177"/>
      <c r="I3" s="177"/>
      <c r="J3" s="177"/>
      <c r="K3" s="177"/>
      <c r="L3" s="177"/>
      <c r="M3" s="177"/>
      <c r="N3" s="177"/>
      <c r="O3" s="177"/>
      <c r="P3" s="177"/>
    </row>
    <row r="4" spans="1:18" ht="15" customHeight="1" x14ac:dyDescent="0.3">
      <c r="A4" s="98" t="s">
        <v>148</v>
      </c>
      <c r="B4" s="99"/>
      <c r="C4" s="100">
        <v>2010</v>
      </c>
      <c r="D4" s="100">
        <v>2011</v>
      </c>
      <c r="E4" s="100">
        <v>2012</v>
      </c>
      <c r="F4" s="100">
        <v>2013</v>
      </c>
      <c r="G4" s="100">
        <v>2014</v>
      </c>
      <c r="H4" s="100">
        <v>2015</v>
      </c>
      <c r="I4" s="100">
        <v>2016</v>
      </c>
      <c r="J4" s="100">
        <v>2017</v>
      </c>
      <c r="K4" s="100">
        <v>2018</v>
      </c>
      <c r="L4" s="100">
        <v>2019</v>
      </c>
      <c r="M4" s="100">
        <v>2020</v>
      </c>
      <c r="N4" s="100">
        <v>2021</v>
      </c>
      <c r="O4" s="100">
        <v>2022</v>
      </c>
      <c r="P4" s="100">
        <v>2023</v>
      </c>
      <c r="Q4" s="76"/>
      <c r="R4" s="76"/>
    </row>
    <row r="5" spans="1:18" ht="15" customHeight="1" x14ac:dyDescent="0.3">
      <c r="A5" s="175" t="s">
        <v>3</v>
      </c>
      <c r="B5" s="8" t="s">
        <v>16</v>
      </c>
      <c r="C5" s="9">
        <v>2752</v>
      </c>
      <c r="D5" s="9">
        <v>3247</v>
      </c>
      <c r="E5" s="9">
        <v>578</v>
      </c>
      <c r="F5" s="9">
        <v>3426</v>
      </c>
      <c r="G5" s="9">
        <v>3533</v>
      </c>
      <c r="H5" s="9">
        <v>2072</v>
      </c>
      <c r="I5" s="9">
        <v>3486</v>
      </c>
      <c r="J5" s="9">
        <v>5205</v>
      </c>
      <c r="K5" s="9">
        <v>8897</v>
      </c>
      <c r="L5" s="9">
        <v>7579</v>
      </c>
      <c r="M5" s="9">
        <v>3493</v>
      </c>
      <c r="N5" s="9">
        <v>5776</v>
      </c>
      <c r="O5" s="9">
        <v>7524</v>
      </c>
      <c r="P5" s="9">
        <v>5637</v>
      </c>
    </row>
    <row r="6" spans="1:18" ht="15" customHeight="1" x14ac:dyDescent="0.3">
      <c r="A6" s="175"/>
      <c r="B6" s="8" t="s">
        <v>142</v>
      </c>
      <c r="C6" s="9">
        <v>0</v>
      </c>
      <c r="D6" s="9">
        <v>0</v>
      </c>
      <c r="E6" s="9">
        <v>81</v>
      </c>
      <c r="F6" s="9">
        <v>195</v>
      </c>
      <c r="G6" s="9">
        <v>141</v>
      </c>
      <c r="H6" s="9">
        <v>73</v>
      </c>
      <c r="I6" s="9">
        <v>0</v>
      </c>
      <c r="J6" s="9">
        <v>307</v>
      </c>
      <c r="K6" s="9">
        <v>286</v>
      </c>
      <c r="L6" s="9">
        <v>173</v>
      </c>
      <c r="M6" s="9">
        <v>150</v>
      </c>
      <c r="N6" s="9">
        <v>500</v>
      </c>
      <c r="O6" s="9">
        <v>411</v>
      </c>
      <c r="P6" s="9">
        <v>153</v>
      </c>
    </row>
    <row r="7" spans="1:18" ht="15" customHeight="1" x14ac:dyDescent="0.3">
      <c r="A7" s="174" t="s">
        <v>4</v>
      </c>
      <c r="B7" s="10" t="s">
        <v>16</v>
      </c>
      <c r="C7" s="11">
        <v>65709</v>
      </c>
      <c r="D7" s="11">
        <v>80083</v>
      </c>
      <c r="E7" s="11">
        <v>35553</v>
      </c>
      <c r="F7" s="11">
        <v>69600</v>
      </c>
      <c r="G7" s="11">
        <v>73781</v>
      </c>
      <c r="H7" s="11">
        <v>72348</v>
      </c>
      <c r="I7" s="11">
        <v>51777</v>
      </c>
      <c r="J7" s="11">
        <v>59833</v>
      </c>
      <c r="K7" s="11">
        <v>63453</v>
      </c>
      <c r="L7" s="11">
        <v>66312</v>
      </c>
      <c r="M7" s="11">
        <v>12950</v>
      </c>
      <c r="N7" s="11">
        <v>27828</v>
      </c>
      <c r="O7" s="11">
        <v>59327</v>
      </c>
      <c r="P7" s="11">
        <v>61180</v>
      </c>
    </row>
    <row r="8" spans="1:18" ht="15" customHeight="1" x14ac:dyDescent="0.3">
      <c r="A8" s="174"/>
      <c r="B8" s="10" t="s">
        <v>142</v>
      </c>
      <c r="C8" s="11">
        <v>44927</v>
      </c>
      <c r="D8" s="11">
        <v>54457</v>
      </c>
      <c r="E8" s="11">
        <v>191945</v>
      </c>
      <c r="F8" s="11">
        <v>228159</v>
      </c>
      <c r="G8" s="11">
        <v>297344</v>
      </c>
      <c r="H8" s="11">
        <v>325403</v>
      </c>
      <c r="I8" s="11">
        <v>246581</v>
      </c>
      <c r="J8" s="11">
        <v>285499</v>
      </c>
      <c r="K8" s="11">
        <v>313807</v>
      </c>
      <c r="L8" s="11">
        <v>337063</v>
      </c>
      <c r="M8" s="11">
        <v>55391</v>
      </c>
      <c r="N8" s="11">
        <v>163823</v>
      </c>
      <c r="O8" s="11">
        <v>291133</v>
      </c>
      <c r="P8" s="11">
        <v>317121</v>
      </c>
    </row>
    <row r="9" spans="1:18" ht="15" customHeight="1" x14ac:dyDescent="0.3">
      <c r="A9" s="175" t="s">
        <v>5</v>
      </c>
      <c r="B9" s="8" t="s">
        <v>16</v>
      </c>
      <c r="C9" s="9">
        <v>3517</v>
      </c>
      <c r="D9" s="9">
        <v>3013</v>
      </c>
      <c r="E9" s="9">
        <v>2430</v>
      </c>
      <c r="F9" s="9">
        <v>3672</v>
      </c>
      <c r="G9" s="9">
        <v>3445</v>
      </c>
      <c r="H9" s="9">
        <v>2412</v>
      </c>
      <c r="I9" s="9">
        <v>4460</v>
      </c>
      <c r="J9" s="9">
        <v>4234</v>
      </c>
      <c r="K9" s="9">
        <v>7177</v>
      </c>
      <c r="L9" s="9">
        <v>7905</v>
      </c>
      <c r="M9" s="9">
        <v>2129</v>
      </c>
      <c r="N9" s="9">
        <v>5166</v>
      </c>
      <c r="O9" s="9">
        <v>5654</v>
      </c>
      <c r="P9" s="9">
        <v>5634</v>
      </c>
    </row>
    <row r="10" spans="1:18" ht="15" customHeight="1" x14ac:dyDescent="0.3">
      <c r="A10" s="175"/>
      <c r="B10" s="8" t="s">
        <v>142</v>
      </c>
      <c r="C10" s="9">
        <v>0</v>
      </c>
      <c r="D10" s="9">
        <v>0</v>
      </c>
      <c r="E10" s="9">
        <v>0</v>
      </c>
      <c r="F10" s="9">
        <v>0</v>
      </c>
      <c r="G10" s="9">
        <v>0</v>
      </c>
      <c r="H10" s="9">
        <v>0</v>
      </c>
      <c r="I10" s="9">
        <v>0</v>
      </c>
      <c r="J10" s="9">
        <v>0</v>
      </c>
      <c r="K10" s="9">
        <v>0</v>
      </c>
      <c r="L10" s="9">
        <v>0</v>
      </c>
      <c r="M10" s="9">
        <v>0</v>
      </c>
      <c r="N10" s="9">
        <v>0</v>
      </c>
      <c r="O10" s="9">
        <v>0</v>
      </c>
      <c r="P10" s="9">
        <v>0</v>
      </c>
    </row>
    <row r="11" spans="1:18" ht="15" customHeight="1" x14ac:dyDescent="0.3">
      <c r="A11" s="174" t="s">
        <v>6</v>
      </c>
      <c r="B11" s="10" t="s">
        <v>16</v>
      </c>
      <c r="C11" s="11">
        <v>0</v>
      </c>
      <c r="D11" s="11">
        <v>0</v>
      </c>
      <c r="E11" s="11">
        <v>380</v>
      </c>
      <c r="F11" s="11">
        <v>1216</v>
      </c>
      <c r="G11" s="11">
        <v>1127</v>
      </c>
      <c r="H11" s="11">
        <v>916</v>
      </c>
      <c r="I11" s="11">
        <v>380</v>
      </c>
      <c r="J11" s="11">
        <v>706</v>
      </c>
      <c r="K11" s="11">
        <v>1002</v>
      </c>
      <c r="L11" s="11">
        <v>1461</v>
      </c>
      <c r="M11" s="11">
        <v>342</v>
      </c>
      <c r="N11" s="11">
        <v>1109</v>
      </c>
      <c r="O11" s="11">
        <v>1776</v>
      </c>
      <c r="P11" s="11">
        <v>2370</v>
      </c>
    </row>
    <row r="12" spans="1:18" ht="15" customHeight="1" x14ac:dyDescent="0.3">
      <c r="A12" s="174"/>
      <c r="B12" s="10" t="s">
        <v>142</v>
      </c>
      <c r="C12" s="11">
        <v>0</v>
      </c>
      <c r="D12" s="11">
        <v>0</v>
      </c>
      <c r="E12" s="11">
        <v>0</v>
      </c>
      <c r="F12" s="11">
        <v>0</v>
      </c>
      <c r="G12" s="11">
        <v>0</v>
      </c>
      <c r="H12" s="11">
        <v>0</v>
      </c>
      <c r="I12" s="11">
        <v>0</v>
      </c>
      <c r="J12" s="11">
        <v>0</v>
      </c>
      <c r="K12" s="11">
        <v>0</v>
      </c>
      <c r="L12" s="11">
        <v>0</v>
      </c>
      <c r="M12" s="11">
        <v>0</v>
      </c>
      <c r="N12" s="11">
        <v>0</v>
      </c>
      <c r="O12" s="11">
        <v>0</v>
      </c>
      <c r="P12" s="11">
        <v>0</v>
      </c>
    </row>
    <row r="13" spans="1:18" ht="15" customHeight="1" x14ac:dyDescent="0.3">
      <c r="A13" s="175" t="s">
        <v>17</v>
      </c>
      <c r="B13" s="8" t="s">
        <v>16</v>
      </c>
      <c r="C13" s="9">
        <v>2948</v>
      </c>
      <c r="D13" s="9">
        <v>2784</v>
      </c>
      <c r="E13" s="9">
        <v>26916</v>
      </c>
      <c r="F13" s="9">
        <v>2356</v>
      </c>
      <c r="G13" s="9">
        <v>2965</v>
      </c>
      <c r="H13" s="9">
        <v>2857</v>
      </c>
      <c r="I13" s="9">
        <v>1502</v>
      </c>
      <c r="J13" s="9">
        <v>4413</v>
      </c>
      <c r="K13" s="9">
        <v>3675</v>
      </c>
      <c r="L13" s="9">
        <v>4375</v>
      </c>
      <c r="M13" s="9">
        <v>1627</v>
      </c>
      <c r="N13" s="9">
        <v>2452</v>
      </c>
      <c r="O13" s="9">
        <v>3606</v>
      </c>
      <c r="P13" s="9">
        <v>3136</v>
      </c>
    </row>
    <row r="14" spans="1:18" ht="15" customHeight="1" x14ac:dyDescent="0.3">
      <c r="A14" s="175"/>
      <c r="B14" s="8" t="s">
        <v>142</v>
      </c>
      <c r="C14" s="9">
        <v>0</v>
      </c>
      <c r="D14" s="9">
        <v>0</v>
      </c>
      <c r="E14" s="9">
        <v>52</v>
      </c>
      <c r="F14" s="9">
        <v>167</v>
      </c>
      <c r="G14" s="9">
        <v>0</v>
      </c>
      <c r="H14" s="9">
        <v>73</v>
      </c>
      <c r="I14" s="9">
        <v>0</v>
      </c>
      <c r="J14" s="9">
        <v>315</v>
      </c>
      <c r="K14" s="9">
        <v>177</v>
      </c>
      <c r="L14" s="9">
        <v>212</v>
      </c>
      <c r="M14" s="9">
        <v>155</v>
      </c>
      <c r="N14" s="9">
        <v>231</v>
      </c>
      <c r="O14" s="9">
        <v>183</v>
      </c>
      <c r="P14" s="9">
        <v>295</v>
      </c>
    </row>
    <row r="15" spans="1:18" ht="15" customHeight="1" x14ac:dyDescent="0.3">
      <c r="A15" s="174" t="s">
        <v>51</v>
      </c>
      <c r="B15" s="10" t="s">
        <v>16</v>
      </c>
      <c r="C15" s="11">
        <v>16794</v>
      </c>
      <c r="D15" s="11">
        <v>20832</v>
      </c>
      <c r="E15" s="11">
        <v>594</v>
      </c>
      <c r="F15" s="11">
        <v>2081</v>
      </c>
      <c r="G15" s="11">
        <v>2301</v>
      </c>
      <c r="H15" s="11">
        <v>1790</v>
      </c>
      <c r="I15" s="11">
        <v>1309</v>
      </c>
      <c r="J15" s="11">
        <v>14184</v>
      </c>
      <c r="K15" s="11">
        <v>19016</v>
      </c>
      <c r="L15" s="11">
        <v>19046</v>
      </c>
      <c r="M15" s="11">
        <v>4685</v>
      </c>
      <c r="N15" s="11">
        <v>11147</v>
      </c>
      <c r="O15" s="11">
        <v>26403</v>
      </c>
      <c r="P15" s="11">
        <v>28211</v>
      </c>
    </row>
    <row r="16" spans="1:18" ht="15" customHeight="1" x14ac:dyDescent="0.3">
      <c r="A16" s="174"/>
      <c r="B16" s="10" t="s">
        <v>142</v>
      </c>
      <c r="C16" s="11">
        <v>226842</v>
      </c>
      <c r="D16" s="11">
        <v>284034</v>
      </c>
      <c r="E16" s="11">
        <v>223257</v>
      </c>
      <c r="F16" s="11">
        <v>303730</v>
      </c>
      <c r="G16" s="11">
        <v>358479</v>
      </c>
      <c r="H16" s="11">
        <v>272671</v>
      </c>
      <c r="I16" s="11">
        <v>183271</v>
      </c>
      <c r="J16" s="11">
        <v>187119</v>
      </c>
      <c r="K16" s="11">
        <v>165365</v>
      </c>
      <c r="L16" s="11">
        <v>169014</v>
      </c>
      <c r="M16" s="11">
        <v>38674</v>
      </c>
      <c r="N16" s="11">
        <v>88831</v>
      </c>
      <c r="O16" s="11">
        <v>160211</v>
      </c>
      <c r="P16" s="11">
        <v>162272</v>
      </c>
    </row>
    <row r="17" spans="1:16" ht="15" customHeight="1" x14ac:dyDescent="0.3">
      <c r="A17" s="175" t="s">
        <v>7</v>
      </c>
      <c r="B17" s="8" t="s">
        <v>16</v>
      </c>
      <c r="C17" s="9">
        <v>6547</v>
      </c>
      <c r="D17" s="9">
        <v>7306</v>
      </c>
      <c r="E17" s="9">
        <v>21796</v>
      </c>
      <c r="F17" s="9">
        <v>11391</v>
      </c>
      <c r="G17" s="9">
        <v>11893</v>
      </c>
      <c r="H17" s="9">
        <v>10084</v>
      </c>
      <c r="I17" s="9">
        <v>11722</v>
      </c>
      <c r="J17" s="9">
        <v>12490</v>
      </c>
      <c r="K17" s="9">
        <v>14545</v>
      </c>
      <c r="L17" s="9">
        <v>16075</v>
      </c>
      <c r="M17" s="9">
        <v>5568</v>
      </c>
      <c r="N17" s="9">
        <v>10079</v>
      </c>
      <c r="O17" s="9">
        <v>14301</v>
      </c>
      <c r="P17" s="9">
        <v>12462</v>
      </c>
    </row>
    <row r="18" spans="1:16" ht="15" customHeight="1" x14ac:dyDescent="0.3">
      <c r="A18" s="175"/>
      <c r="B18" s="8" t="s">
        <v>142</v>
      </c>
      <c r="C18" s="9">
        <v>16975</v>
      </c>
      <c r="D18" s="9">
        <v>18734</v>
      </c>
      <c r="E18" s="9">
        <v>19092</v>
      </c>
      <c r="F18" s="9">
        <v>24437</v>
      </c>
      <c r="G18" s="9">
        <v>29370</v>
      </c>
      <c r="H18" s="9">
        <v>29801</v>
      </c>
      <c r="I18" s="9">
        <v>30120</v>
      </c>
      <c r="J18" s="9">
        <v>37357</v>
      </c>
      <c r="K18" s="9">
        <v>41060</v>
      </c>
      <c r="L18" s="9">
        <v>39776</v>
      </c>
      <c r="M18" s="9">
        <v>12565</v>
      </c>
      <c r="N18" s="9">
        <v>26676</v>
      </c>
      <c r="O18" s="9">
        <v>35900</v>
      </c>
      <c r="P18" s="9">
        <v>35526</v>
      </c>
    </row>
    <row r="19" spans="1:16" ht="15" customHeight="1" x14ac:dyDescent="0.3">
      <c r="A19" s="174" t="s">
        <v>107</v>
      </c>
      <c r="B19" s="10" t="s">
        <v>16</v>
      </c>
      <c r="C19" s="11">
        <v>5295</v>
      </c>
      <c r="D19" s="11">
        <v>12846</v>
      </c>
      <c r="E19" s="11">
        <v>4733</v>
      </c>
      <c r="F19" s="11">
        <v>6388</v>
      </c>
      <c r="G19" s="11">
        <v>8116</v>
      </c>
      <c r="H19" s="11">
        <v>7313</v>
      </c>
      <c r="I19" s="11">
        <v>6314</v>
      </c>
      <c r="J19" s="11">
        <v>14714</v>
      </c>
      <c r="K19" s="11">
        <v>11787</v>
      </c>
      <c r="L19" s="11">
        <v>11350</v>
      </c>
      <c r="M19" s="11">
        <v>2181</v>
      </c>
      <c r="N19" s="11">
        <v>3543</v>
      </c>
      <c r="O19" s="11">
        <v>9193</v>
      </c>
      <c r="P19" s="11">
        <v>1197</v>
      </c>
    </row>
    <row r="20" spans="1:16" ht="15" customHeight="1" x14ac:dyDescent="0.3">
      <c r="A20" s="174"/>
      <c r="B20" s="10" t="s">
        <v>142</v>
      </c>
      <c r="C20" s="11">
        <v>81522</v>
      </c>
      <c r="D20" s="11">
        <v>112838</v>
      </c>
      <c r="E20" s="11">
        <v>92548</v>
      </c>
      <c r="F20" s="11">
        <v>95883</v>
      </c>
      <c r="G20" s="11">
        <v>119525</v>
      </c>
      <c r="H20" s="11">
        <v>134401</v>
      </c>
      <c r="I20" s="11">
        <v>113416</v>
      </c>
      <c r="J20" s="11">
        <v>135392</v>
      </c>
      <c r="K20" s="11">
        <v>151046</v>
      </c>
      <c r="L20" s="11">
        <v>172665</v>
      </c>
      <c r="M20" s="11">
        <v>19327</v>
      </c>
      <c r="N20" s="11">
        <v>78808</v>
      </c>
      <c r="O20" s="11">
        <v>163123</v>
      </c>
      <c r="P20" s="11">
        <v>180720</v>
      </c>
    </row>
    <row r="21" spans="1:16" ht="15" customHeight="1" x14ac:dyDescent="0.3">
      <c r="A21" s="175" t="s">
        <v>8</v>
      </c>
      <c r="B21" s="8" t="s">
        <v>16</v>
      </c>
      <c r="C21" s="9">
        <v>13471</v>
      </c>
      <c r="D21" s="9">
        <v>13200</v>
      </c>
      <c r="E21" s="9">
        <v>11605</v>
      </c>
      <c r="F21" s="9">
        <v>14576</v>
      </c>
      <c r="G21" s="9">
        <v>17013</v>
      </c>
      <c r="H21" s="9">
        <v>17414</v>
      </c>
      <c r="I21" s="9">
        <v>17831</v>
      </c>
      <c r="J21" s="9">
        <v>29583</v>
      </c>
      <c r="K21" s="9">
        <v>28202</v>
      </c>
      <c r="L21" s="9">
        <v>24194</v>
      </c>
      <c r="M21" s="9">
        <v>1091</v>
      </c>
      <c r="N21" s="9">
        <v>11642</v>
      </c>
      <c r="O21" s="9">
        <v>19996</v>
      </c>
      <c r="P21" s="9">
        <v>18792</v>
      </c>
    </row>
    <row r="22" spans="1:16" ht="15" customHeight="1" x14ac:dyDescent="0.3">
      <c r="A22" s="175"/>
      <c r="B22" s="8" t="s">
        <v>142</v>
      </c>
      <c r="C22" s="9">
        <v>0</v>
      </c>
      <c r="D22" s="9">
        <v>0</v>
      </c>
      <c r="E22" s="9">
        <v>0</v>
      </c>
      <c r="F22" s="9">
        <v>0</v>
      </c>
      <c r="G22" s="9">
        <v>0</v>
      </c>
      <c r="H22" s="9">
        <v>0</v>
      </c>
      <c r="I22" s="9">
        <v>0</v>
      </c>
      <c r="J22" s="9">
        <v>0</v>
      </c>
      <c r="K22" s="9">
        <v>6507</v>
      </c>
      <c r="L22" s="9">
        <v>44856</v>
      </c>
      <c r="M22" s="9">
        <v>8471</v>
      </c>
      <c r="N22" s="9">
        <v>31003</v>
      </c>
      <c r="O22" s="9">
        <v>53073</v>
      </c>
      <c r="P22" s="9">
        <v>61853</v>
      </c>
    </row>
    <row r="23" spans="1:16" ht="15" customHeight="1" x14ac:dyDescent="0.3">
      <c r="A23" s="174" t="s">
        <v>9</v>
      </c>
      <c r="B23" s="10" t="s">
        <v>16</v>
      </c>
      <c r="C23" s="11">
        <v>7403</v>
      </c>
      <c r="D23" s="11">
        <v>8855</v>
      </c>
      <c r="E23" s="11">
        <v>7054</v>
      </c>
      <c r="F23" s="11">
        <v>7992</v>
      </c>
      <c r="G23" s="11">
        <v>9882</v>
      </c>
      <c r="H23" s="11">
        <v>10217</v>
      </c>
      <c r="I23" s="11">
        <v>9843</v>
      </c>
      <c r="J23" s="11">
        <v>12392</v>
      </c>
      <c r="K23" s="11">
        <v>13472</v>
      </c>
      <c r="L23" s="11">
        <v>14379</v>
      </c>
      <c r="M23" s="11">
        <v>2917</v>
      </c>
      <c r="N23" s="11">
        <v>7580</v>
      </c>
      <c r="O23" s="11">
        <v>14141</v>
      </c>
      <c r="P23" s="11">
        <v>13710</v>
      </c>
    </row>
    <row r="24" spans="1:16" ht="15" customHeight="1" x14ac:dyDescent="0.3">
      <c r="A24" s="174"/>
      <c r="B24" s="10" t="s">
        <v>142</v>
      </c>
      <c r="C24" s="11">
        <v>0</v>
      </c>
      <c r="D24" s="11">
        <v>0</v>
      </c>
      <c r="E24" s="11">
        <v>0</v>
      </c>
      <c r="F24" s="11">
        <v>0</v>
      </c>
      <c r="G24" s="11">
        <v>0</v>
      </c>
      <c r="H24" s="11">
        <v>0</v>
      </c>
      <c r="I24" s="11">
        <v>0</v>
      </c>
      <c r="J24" s="11">
        <v>0</v>
      </c>
      <c r="K24" s="11">
        <v>0</v>
      </c>
      <c r="L24" s="11">
        <v>0</v>
      </c>
      <c r="M24" s="11">
        <v>0</v>
      </c>
      <c r="N24" s="11">
        <v>0</v>
      </c>
      <c r="O24" s="11">
        <v>0</v>
      </c>
      <c r="P24" s="11">
        <v>0</v>
      </c>
    </row>
    <row r="25" spans="1:16" ht="15" customHeight="1" x14ac:dyDescent="0.3">
      <c r="A25" s="175" t="s">
        <v>10</v>
      </c>
      <c r="B25" s="8" t="s">
        <v>16</v>
      </c>
      <c r="C25" s="9">
        <v>261364</v>
      </c>
      <c r="D25" s="9">
        <v>297687</v>
      </c>
      <c r="E25" s="9">
        <v>255536</v>
      </c>
      <c r="F25" s="9">
        <v>289731</v>
      </c>
      <c r="G25" s="9">
        <v>340944</v>
      </c>
      <c r="H25" s="9">
        <v>342237</v>
      </c>
      <c r="I25" s="9">
        <v>311637</v>
      </c>
      <c r="J25" s="9">
        <v>334035</v>
      </c>
      <c r="K25" s="9">
        <v>323449</v>
      </c>
      <c r="L25" s="9">
        <v>352605</v>
      </c>
      <c r="M25" s="9">
        <v>75320</v>
      </c>
      <c r="N25" s="9">
        <v>209734</v>
      </c>
      <c r="O25" s="9">
        <v>364046</v>
      </c>
      <c r="P25" s="9">
        <v>452795</v>
      </c>
    </row>
    <row r="26" spans="1:16" ht="15" customHeight="1" x14ac:dyDescent="0.3">
      <c r="A26" s="175"/>
      <c r="B26" s="8" t="s">
        <v>142</v>
      </c>
      <c r="C26" s="9">
        <v>649503</v>
      </c>
      <c r="D26" s="9">
        <v>795743</v>
      </c>
      <c r="E26" s="9">
        <v>636590</v>
      </c>
      <c r="F26" s="9">
        <v>784757</v>
      </c>
      <c r="G26" s="9">
        <v>969773</v>
      </c>
      <c r="H26" s="9">
        <v>874333</v>
      </c>
      <c r="I26" s="9">
        <v>623846</v>
      </c>
      <c r="J26" s="9">
        <v>664397</v>
      </c>
      <c r="K26" s="9">
        <v>698228</v>
      </c>
      <c r="L26" s="9">
        <v>730494</v>
      </c>
      <c r="M26" s="9">
        <v>200944</v>
      </c>
      <c r="N26" s="9">
        <v>475450</v>
      </c>
      <c r="O26" s="9">
        <v>765350</v>
      </c>
      <c r="P26" s="9">
        <v>810684</v>
      </c>
    </row>
    <row r="27" spans="1:16" ht="15" customHeight="1" x14ac:dyDescent="0.3">
      <c r="A27" s="174" t="s">
        <v>11</v>
      </c>
      <c r="B27" s="10" t="s">
        <v>16</v>
      </c>
      <c r="C27" s="11">
        <v>0</v>
      </c>
      <c r="D27" s="11">
        <v>0</v>
      </c>
      <c r="E27" s="11">
        <v>169</v>
      </c>
      <c r="F27" s="11">
        <v>3569</v>
      </c>
      <c r="G27" s="11">
        <v>5120</v>
      </c>
      <c r="H27" s="11">
        <v>6354</v>
      </c>
      <c r="I27" s="11">
        <v>6577</v>
      </c>
      <c r="J27" s="11">
        <v>5639</v>
      </c>
      <c r="K27" s="11">
        <v>7498</v>
      </c>
      <c r="L27" s="11">
        <v>7149</v>
      </c>
      <c r="M27" s="11">
        <v>2088</v>
      </c>
      <c r="N27" s="11">
        <v>5323</v>
      </c>
      <c r="O27" s="11">
        <v>6538</v>
      </c>
      <c r="P27" s="11">
        <v>6828</v>
      </c>
    </row>
    <row r="28" spans="1:16" ht="15" customHeight="1" x14ac:dyDescent="0.3">
      <c r="A28" s="174"/>
      <c r="B28" s="10" t="s">
        <v>142</v>
      </c>
      <c r="C28" s="11">
        <v>0</v>
      </c>
      <c r="D28" s="11">
        <v>0</v>
      </c>
      <c r="E28" s="11">
        <v>0</v>
      </c>
      <c r="F28" s="11">
        <v>0</v>
      </c>
      <c r="G28" s="11">
        <v>0</v>
      </c>
      <c r="H28" s="11">
        <v>0</v>
      </c>
      <c r="I28" s="11">
        <v>0</v>
      </c>
      <c r="J28" s="11">
        <v>0</v>
      </c>
      <c r="K28" s="11">
        <v>0</v>
      </c>
      <c r="L28" s="11">
        <v>0</v>
      </c>
      <c r="M28" s="11">
        <v>0</v>
      </c>
      <c r="N28" s="11">
        <v>0</v>
      </c>
      <c r="O28" s="11">
        <v>0</v>
      </c>
      <c r="P28" s="11">
        <v>0</v>
      </c>
    </row>
    <row r="29" spans="1:16" ht="15" customHeight="1" x14ac:dyDescent="0.3">
      <c r="A29" s="175" t="s">
        <v>12</v>
      </c>
      <c r="B29" s="8" t="s">
        <v>16</v>
      </c>
      <c r="C29" s="9">
        <v>1930</v>
      </c>
      <c r="D29" s="9">
        <v>1568</v>
      </c>
      <c r="E29" s="9">
        <v>2267</v>
      </c>
      <c r="F29" s="9">
        <v>2706</v>
      </c>
      <c r="G29" s="9">
        <v>2506</v>
      </c>
      <c r="H29" s="9">
        <v>2574</v>
      </c>
      <c r="I29" s="9">
        <v>2556</v>
      </c>
      <c r="J29" s="9">
        <v>3353</v>
      </c>
      <c r="K29" s="9">
        <v>3857</v>
      </c>
      <c r="L29" s="9">
        <v>3562</v>
      </c>
      <c r="M29" s="9">
        <v>1220</v>
      </c>
      <c r="N29" s="9">
        <v>2629</v>
      </c>
      <c r="O29" s="9">
        <v>3969</v>
      </c>
      <c r="P29" s="9">
        <v>3906</v>
      </c>
    </row>
    <row r="30" spans="1:16" ht="15" customHeight="1" x14ac:dyDescent="0.3">
      <c r="A30" s="175"/>
      <c r="B30" s="8" t="s">
        <v>142</v>
      </c>
      <c r="C30" s="9">
        <v>0</v>
      </c>
      <c r="D30" s="9">
        <v>0</v>
      </c>
      <c r="E30" s="9">
        <v>452</v>
      </c>
      <c r="F30" s="9">
        <v>1063</v>
      </c>
      <c r="G30" s="9">
        <v>1497</v>
      </c>
      <c r="H30" s="9">
        <v>1410</v>
      </c>
      <c r="I30" s="9">
        <v>1080</v>
      </c>
      <c r="J30" s="9">
        <v>1486</v>
      </c>
      <c r="K30" s="9">
        <v>1859</v>
      </c>
      <c r="L30" s="9">
        <v>1520</v>
      </c>
      <c r="M30" s="9">
        <v>459</v>
      </c>
      <c r="N30" s="9">
        <v>882</v>
      </c>
      <c r="O30" s="9">
        <v>1363</v>
      </c>
      <c r="P30" s="9">
        <v>1442</v>
      </c>
    </row>
    <row r="31" spans="1:16" ht="15" customHeight="1" x14ac:dyDescent="0.3">
      <c r="A31" s="176" t="s">
        <v>2</v>
      </c>
      <c r="B31" s="111" t="s">
        <v>16</v>
      </c>
      <c r="C31" s="115">
        <f>C5+C7+C9+C11+C13+C15+C17+C19+C21+C23+C25+C27+C29</f>
        <v>387730</v>
      </c>
      <c r="D31" s="115">
        <f t="shared" ref="D31:I31" si="0">D5+D7+D9+D11+D13+D15+D17+D19+D21+D23+D25+D27+D29</f>
        <v>451421</v>
      </c>
      <c r="E31" s="115">
        <f t="shared" si="0"/>
        <v>369611</v>
      </c>
      <c r="F31" s="115">
        <f>F5+F25+F9+F11+F13+F15+F17+F19+F21+F23+F27+F29+F7</f>
        <v>418704</v>
      </c>
      <c r="G31" s="115">
        <f t="shared" si="0"/>
        <v>482626</v>
      </c>
      <c r="H31" s="115">
        <f t="shared" si="0"/>
        <v>478588</v>
      </c>
      <c r="I31" s="115">
        <f t="shared" si="0"/>
        <v>429394</v>
      </c>
      <c r="J31" s="115">
        <f t="shared" ref="J31:K32" si="1">J5+J7+J9+J11+J13+J15+J17+J19+J21+J23+J25+J27+J29</f>
        <v>500781</v>
      </c>
      <c r="K31" s="115">
        <f t="shared" si="1"/>
        <v>506030</v>
      </c>
      <c r="L31" s="115">
        <f t="shared" ref="L31:M31" si="2">L5+L7+L9+L11+L13+L15+L17+L19+L21+L23+L25+L27+L29</f>
        <v>535992</v>
      </c>
      <c r="M31" s="115">
        <f t="shared" si="2"/>
        <v>115611</v>
      </c>
      <c r="N31" s="115">
        <f t="shared" ref="N31:O31" si="3">N5+N7+N9+N11+N13+N15+N17+N19+N21+N23+N25+N27+N29</f>
        <v>304008</v>
      </c>
      <c r="O31" s="115">
        <f t="shared" si="3"/>
        <v>536474</v>
      </c>
      <c r="P31" s="115">
        <f t="shared" ref="P31" si="4">P5+P7+P9+P11+P13+P15+P17+P19+P21+P23+P25+P27+P29</f>
        <v>615858</v>
      </c>
    </row>
    <row r="32" spans="1:16" ht="15" customHeight="1" x14ac:dyDescent="0.3">
      <c r="A32" s="176"/>
      <c r="B32" s="111" t="s">
        <v>142</v>
      </c>
      <c r="C32" s="115">
        <f>C6+C8+C10+C12+C14+C16+C18+C20+C22+C24+C26+C28+C30</f>
        <v>1019769</v>
      </c>
      <c r="D32" s="115">
        <f t="shared" ref="D32:I32" si="5">D6+D8+D10+D12+D14+D16+D18+D20+D22+D24+D26+D28+D30</f>
        <v>1265806</v>
      </c>
      <c r="E32" s="115">
        <f t="shared" si="5"/>
        <v>1164017</v>
      </c>
      <c r="F32" s="115">
        <f t="shared" si="5"/>
        <v>1438391</v>
      </c>
      <c r="G32" s="115">
        <f t="shared" si="5"/>
        <v>1776129</v>
      </c>
      <c r="H32" s="115">
        <f t="shared" si="5"/>
        <v>1638165</v>
      </c>
      <c r="I32" s="115">
        <f t="shared" si="5"/>
        <v>1198314</v>
      </c>
      <c r="J32" s="115">
        <f t="shared" ref="J32" si="6">J6+J8+J10+J12+J14+J16+J18+J20+J22+J24+J26+J28+J30</f>
        <v>1311872</v>
      </c>
      <c r="K32" s="115">
        <f t="shared" si="1"/>
        <v>1378335</v>
      </c>
      <c r="L32" s="115">
        <f t="shared" ref="L32:M32" si="7">L6+L8+L10+L12+L14+L16+L18+L20+L22+L24+L26+L28+L30</f>
        <v>1495773</v>
      </c>
      <c r="M32" s="115">
        <f t="shared" si="7"/>
        <v>336136</v>
      </c>
      <c r="N32" s="115">
        <f t="shared" ref="N32:O32" si="8">N6+N8+N10+N12+N14+N16+N18+N20+N22+N24+N26+N28+N30</f>
        <v>866204</v>
      </c>
      <c r="O32" s="115">
        <f t="shared" si="8"/>
        <v>1470747</v>
      </c>
      <c r="P32" s="115">
        <f t="shared" ref="P32" si="9">P6+P8+P10+P12+P14+P16+P18+P20+P22+P24+P26+P28+P30</f>
        <v>1570066</v>
      </c>
    </row>
    <row r="33" spans="1:8" ht="15" customHeight="1" x14ac:dyDescent="0.3">
      <c r="A33" s="90" t="s">
        <v>160</v>
      </c>
    </row>
    <row r="35" spans="1:8" ht="15" customHeight="1" x14ac:dyDescent="0.3">
      <c r="D35" s="77"/>
      <c r="E35" s="77"/>
      <c r="F35" s="77"/>
      <c r="G35" s="77"/>
      <c r="H35" s="77"/>
    </row>
    <row r="36" spans="1:8" ht="15" customHeight="1" x14ac:dyDescent="0.3">
      <c r="D36" s="77"/>
      <c r="E36" s="77"/>
      <c r="F36" s="77"/>
      <c r="G36" s="77"/>
      <c r="H36" s="77"/>
    </row>
  </sheetData>
  <mergeCells count="15">
    <mergeCell ref="A13:A14"/>
    <mergeCell ref="A31:A32"/>
    <mergeCell ref="A15:A16"/>
    <mergeCell ref="A17:A18"/>
    <mergeCell ref="A19:A20"/>
    <mergeCell ref="A21:A22"/>
    <mergeCell ref="A23:A24"/>
    <mergeCell ref="A25:A26"/>
    <mergeCell ref="A27:A28"/>
    <mergeCell ref="A29:A30"/>
    <mergeCell ref="A5:A6"/>
    <mergeCell ref="A7:A8"/>
    <mergeCell ref="A9:A10"/>
    <mergeCell ref="A11:A12"/>
    <mergeCell ref="A3:P3"/>
  </mergeCells>
  <pageMargins left="0.70866141732283472" right="0.70866141732283472" top="0.74803149606299213" bottom="0.74803149606299213" header="0.31496062992125984" footer="0.31496062992125984"/>
  <pageSetup paperSize="9" scale="9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E22" sqref="E22"/>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colBreaks count="1" manualBreakCount="1">
    <brk id="16"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127"/>
  <sheetViews>
    <sheetView showGridLines="0" zoomScaleNormal="100" workbookViewId="0">
      <selection activeCell="G14" sqref="G14"/>
    </sheetView>
  </sheetViews>
  <sheetFormatPr defaultRowHeight="15" customHeight="1" x14ac:dyDescent="0.3"/>
  <cols>
    <col min="1" max="1" width="15.33203125" style="10" customWidth="1"/>
    <col min="2" max="2" width="17" style="10" customWidth="1"/>
    <col min="3" max="3" width="13.109375" style="10" customWidth="1"/>
    <col min="4" max="4" width="12.109375" style="10" customWidth="1"/>
    <col min="5" max="5" width="15" style="10" customWidth="1"/>
    <col min="6" max="6" width="11.88671875" style="10" customWidth="1"/>
    <col min="7" max="7" width="16.33203125" style="10" customWidth="1"/>
    <col min="8" max="8" width="15" style="10" customWidth="1"/>
    <col min="9" max="16384" width="8.88671875" style="10"/>
  </cols>
  <sheetData>
    <row r="3" spans="1:8" ht="15" customHeight="1" x14ac:dyDescent="0.3">
      <c r="A3" s="166" t="s">
        <v>183</v>
      </c>
      <c r="B3" s="166"/>
      <c r="C3" s="166"/>
      <c r="D3" s="166"/>
      <c r="E3" s="166"/>
      <c r="F3" s="166"/>
      <c r="G3" s="166"/>
      <c r="H3" s="166"/>
    </row>
    <row r="4" spans="1:8" ht="40.799999999999997" x14ac:dyDescent="0.3">
      <c r="A4" s="95" t="s">
        <v>149</v>
      </c>
      <c r="B4" s="96" t="s">
        <v>89</v>
      </c>
      <c r="C4" s="96" t="s">
        <v>90</v>
      </c>
      <c r="D4" s="96" t="s">
        <v>106</v>
      </c>
      <c r="E4" s="97" t="s">
        <v>113</v>
      </c>
      <c r="F4" s="96" t="s">
        <v>143</v>
      </c>
      <c r="G4" s="96" t="s">
        <v>144</v>
      </c>
      <c r="H4" s="96" t="s">
        <v>145</v>
      </c>
    </row>
    <row r="5" spans="1:8" ht="15" customHeight="1" x14ac:dyDescent="0.3">
      <c r="A5" s="167" t="s">
        <v>115</v>
      </c>
      <c r="B5" s="30" t="s">
        <v>94</v>
      </c>
      <c r="C5" s="51">
        <v>1205.19475482749</v>
      </c>
      <c r="D5" s="51">
        <v>1001.48621974359</v>
      </c>
      <c r="E5" s="52">
        <v>9355.5135978870803</v>
      </c>
      <c r="F5" s="59">
        <v>830.97459205831137</v>
      </c>
      <c r="G5" s="58">
        <v>107.04770072375003</v>
      </c>
      <c r="H5" s="52">
        <v>7.7626570812832796</v>
      </c>
    </row>
    <row r="6" spans="1:8" ht="15" customHeight="1" x14ac:dyDescent="0.3">
      <c r="A6" s="168"/>
      <c r="B6" s="8" t="s">
        <v>93</v>
      </c>
      <c r="C6" s="44">
        <v>1311.56642027979</v>
      </c>
      <c r="D6" s="44">
        <v>946.14309625618205</v>
      </c>
      <c r="E6" s="56">
        <v>9586.4314031788108</v>
      </c>
      <c r="F6" s="57">
        <v>721.38405011493512</v>
      </c>
      <c r="G6" s="44">
        <v>98.696069106846778</v>
      </c>
      <c r="H6" s="56">
        <v>7.3091467233003611</v>
      </c>
    </row>
    <row r="7" spans="1:8" ht="15" customHeight="1" x14ac:dyDescent="0.3">
      <c r="A7" s="168"/>
      <c r="B7" s="30" t="s">
        <v>92</v>
      </c>
      <c r="C7" s="58">
        <v>683.203415922011</v>
      </c>
      <c r="D7" s="58">
        <v>568.81487160311099</v>
      </c>
      <c r="E7" s="52">
        <v>4943.9974748753502</v>
      </c>
      <c r="F7" s="59">
        <v>832.57029802093723</v>
      </c>
      <c r="G7" s="58">
        <v>115.05161046172503</v>
      </c>
      <c r="H7" s="52">
        <v>7.2364940801755555</v>
      </c>
    </row>
    <row r="8" spans="1:8" ht="15" customHeight="1" x14ac:dyDescent="0.3">
      <c r="A8" s="168"/>
      <c r="B8" s="8" t="s">
        <v>91</v>
      </c>
      <c r="C8" s="44">
        <v>434.26369126346998</v>
      </c>
      <c r="D8" s="44">
        <v>339.83415908325799</v>
      </c>
      <c r="E8" s="56">
        <v>2942.6687646095502</v>
      </c>
      <c r="F8" s="57">
        <v>782.5525502593282</v>
      </c>
      <c r="G8" s="44">
        <v>115.48501930299624</v>
      </c>
      <c r="H8" s="56">
        <v>6.7762256523173567</v>
      </c>
    </row>
    <row r="9" spans="1:8" ht="15" customHeight="1" x14ac:dyDescent="0.3">
      <c r="A9" s="168"/>
      <c r="B9" s="30" t="s">
        <v>98</v>
      </c>
      <c r="C9" s="58">
        <v>462.72233314451802</v>
      </c>
      <c r="D9" s="58">
        <v>300.64510732692997</v>
      </c>
      <c r="E9" s="52">
        <v>3237.7242560091599</v>
      </c>
      <c r="F9" s="59">
        <v>649.7311363465833</v>
      </c>
      <c r="G9" s="58">
        <v>92.856921576609821</v>
      </c>
      <c r="H9" s="52">
        <v>6.9971212195585775</v>
      </c>
    </row>
    <row r="10" spans="1:8" ht="15" customHeight="1" x14ac:dyDescent="0.3">
      <c r="A10" s="168"/>
      <c r="B10" s="8" t="s">
        <v>100</v>
      </c>
      <c r="C10" s="44">
        <v>317.58456127163703</v>
      </c>
      <c r="D10" s="44">
        <v>201.395072275763</v>
      </c>
      <c r="E10" s="56">
        <v>2378.5625108612899</v>
      </c>
      <c r="F10" s="57">
        <v>634.14629309862892</v>
      </c>
      <c r="G10" s="44">
        <v>84.670918403921533</v>
      </c>
      <c r="H10" s="56">
        <v>7.4895407425893517</v>
      </c>
    </row>
    <row r="11" spans="1:8" ht="15" customHeight="1" x14ac:dyDescent="0.3">
      <c r="A11" s="168"/>
      <c r="B11" s="30" t="s">
        <v>99</v>
      </c>
      <c r="C11" s="58">
        <v>302.92757527273</v>
      </c>
      <c r="D11" s="58">
        <v>217.25428647757099</v>
      </c>
      <c r="E11" s="52">
        <v>2024.3384923232099</v>
      </c>
      <c r="F11" s="59">
        <v>717.18227131344474</v>
      </c>
      <c r="G11" s="58">
        <v>107.32112603769218</v>
      </c>
      <c r="H11" s="52">
        <v>6.6825824308027073</v>
      </c>
    </row>
    <row r="12" spans="1:8" ht="15" customHeight="1" x14ac:dyDescent="0.3">
      <c r="A12" s="168"/>
      <c r="B12" s="8" t="s">
        <v>101</v>
      </c>
      <c r="C12" s="44" t="s">
        <v>180</v>
      </c>
      <c r="D12" s="44" t="s">
        <v>180</v>
      </c>
      <c r="E12" s="56" t="s">
        <v>180</v>
      </c>
      <c r="F12" s="57" t="s">
        <v>181</v>
      </c>
      <c r="G12" s="44" t="s">
        <v>181</v>
      </c>
      <c r="H12" s="56" t="s">
        <v>181</v>
      </c>
    </row>
    <row r="13" spans="1:8" ht="15" customHeight="1" x14ac:dyDescent="0.3">
      <c r="A13" s="169"/>
      <c r="B13" s="72" t="s">
        <v>95</v>
      </c>
      <c r="C13" s="73">
        <v>2243.2089896845246</v>
      </c>
      <c r="D13" s="73">
        <v>1765.1961114733349</v>
      </c>
      <c r="E13" s="74">
        <v>16174.132347699444</v>
      </c>
      <c r="F13" s="75">
        <v>786.90666789882323</v>
      </c>
      <c r="G13" s="73">
        <v>109.13698945491878</v>
      </c>
      <c r="H13" s="74">
        <v>7.2102654822073022</v>
      </c>
    </row>
    <row r="14" spans="1:8" ht="15" customHeight="1" x14ac:dyDescent="0.3">
      <c r="A14" s="4"/>
      <c r="B14" s="5" t="s">
        <v>2</v>
      </c>
      <c r="C14" s="64">
        <v>6960.6717416661704</v>
      </c>
      <c r="D14" s="64">
        <v>5340.76892423974</v>
      </c>
      <c r="E14" s="65">
        <v>50643.368847443897</v>
      </c>
      <c r="F14" s="66">
        <v>767.27780341518087</v>
      </c>
      <c r="G14" s="64">
        <v>105.45840542970321</v>
      </c>
      <c r="H14" s="65">
        <v>7.2756438928581684</v>
      </c>
    </row>
    <row r="15" spans="1:8" ht="20.399999999999999" x14ac:dyDescent="0.3">
      <c r="A15" s="6"/>
      <c r="B15" s="7" t="s">
        <v>96</v>
      </c>
      <c r="C15" s="67">
        <v>0.19262655987638402</v>
      </c>
      <c r="D15" s="67">
        <v>0.27046996294392717</v>
      </c>
      <c r="E15" s="68">
        <v>0.22218070286827424</v>
      </c>
      <c r="F15" s="69"/>
      <c r="G15" s="70"/>
      <c r="H15" s="71"/>
    </row>
    <row r="16" spans="1:8" ht="15" customHeight="1" x14ac:dyDescent="0.3">
      <c r="A16" s="170" t="s">
        <v>155</v>
      </c>
      <c r="B16" s="170"/>
      <c r="C16" s="170"/>
      <c r="D16" s="170"/>
      <c r="E16" s="170"/>
      <c r="F16" s="1"/>
    </row>
    <row r="19" spans="1:8" ht="15" customHeight="1" x14ac:dyDescent="0.3">
      <c r="A19" s="166" t="s">
        <v>179</v>
      </c>
      <c r="B19" s="166"/>
      <c r="C19" s="166"/>
      <c r="D19" s="166"/>
      <c r="E19" s="166"/>
      <c r="F19" s="166"/>
      <c r="G19" s="166"/>
      <c r="H19" s="166"/>
    </row>
    <row r="20" spans="1:8" ht="40.799999999999997" x14ac:dyDescent="0.3">
      <c r="A20" s="95" t="s">
        <v>149</v>
      </c>
      <c r="B20" s="96" t="s">
        <v>89</v>
      </c>
      <c r="C20" s="96" t="s">
        <v>90</v>
      </c>
      <c r="D20" s="96" t="s">
        <v>106</v>
      </c>
      <c r="E20" s="97" t="s">
        <v>113</v>
      </c>
      <c r="F20" s="96" t="s">
        <v>143</v>
      </c>
      <c r="G20" s="96" t="s">
        <v>144</v>
      </c>
      <c r="H20" s="96" t="s">
        <v>145</v>
      </c>
    </row>
    <row r="21" spans="1:8" ht="15" customHeight="1" x14ac:dyDescent="0.3">
      <c r="A21" s="167" t="s">
        <v>115</v>
      </c>
      <c r="B21" s="30" t="s">
        <v>94</v>
      </c>
      <c r="C21" s="51">
        <v>1333.4667767472399</v>
      </c>
      <c r="D21" s="51">
        <v>1008.3081361739401</v>
      </c>
      <c r="E21" s="52">
        <v>10890.0770362892</v>
      </c>
      <c r="F21" s="59">
        <v>756.15542415952223</v>
      </c>
      <c r="G21" s="58">
        <v>92.589623821203176</v>
      </c>
      <c r="H21" s="52">
        <v>8.1667404289244061</v>
      </c>
    </row>
    <row r="22" spans="1:8" ht="15" customHeight="1" x14ac:dyDescent="0.3">
      <c r="A22" s="168"/>
      <c r="B22" s="8" t="s">
        <v>93</v>
      </c>
      <c r="C22" s="44">
        <v>1176.21944489105</v>
      </c>
      <c r="D22" s="44">
        <v>745.41810032544504</v>
      </c>
      <c r="E22" s="56">
        <v>9474.4584135644109</v>
      </c>
      <c r="F22" s="57">
        <v>633.740671065416</v>
      </c>
      <c r="G22" s="44">
        <v>78.676592137260684</v>
      </c>
      <c r="H22" s="56">
        <v>8.0550091691793142</v>
      </c>
    </row>
    <row r="23" spans="1:8" ht="15" customHeight="1" x14ac:dyDescent="0.3">
      <c r="A23" s="168"/>
      <c r="B23" s="30" t="s">
        <v>92</v>
      </c>
      <c r="C23" s="58">
        <v>530.96436450242697</v>
      </c>
      <c r="D23" s="58">
        <v>401.24255454090297</v>
      </c>
      <c r="E23" s="52">
        <v>4264.3692892482204</v>
      </c>
      <c r="F23" s="59">
        <v>755.68641017351911</v>
      </c>
      <c r="G23" s="58">
        <v>94.091887293288181</v>
      </c>
      <c r="H23" s="52">
        <v>8.0313662730349353</v>
      </c>
    </row>
    <row r="24" spans="1:8" ht="15" customHeight="1" x14ac:dyDescent="0.3">
      <c r="A24" s="168"/>
      <c r="B24" s="8" t="s">
        <v>91</v>
      </c>
      <c r="C24" s="44">
        <v>596.40525296444503</v>
      </c>
      <c r="D24" s="44">
        <v>481.59745200397401</v>
      </c>
      <c r="E24" s="56">
        <v>3946.6045948889901</v>
      </c>
      <c r="F24" s="57">
        <v>807.5003525039117</v>
      </c>
      <c r="G24" s="44">
        <v>122.02830063788551</v>
      </c>
      <c r="H24" s="56">
        <v>6.6173203124424331</v>
      </c>
    </row>
    <row r="25" spans="1:8" ht="15" customHeight="1" x14ac:dyDescent="0.3">
      <c r="A25" s="168"/>
      <c r="B25" s="30" t="s">
        <v>98</v>
      </c>
      <c r="C25" s="58">
        <v>396.54879417328601</v>
      </c>
      <c r="D25" s="58">
        <v>242.50732312741599</v>
      </c>
      <c r="E25" s="52">
        <v>2852.3604074135201</v>
      </c>
      <c r="F25" s="59">
        <v>611.54472461072169</v>
      </c>
      <c r="G25" s="58">
        <v>85.019874240688324</v>
      </c>
      <c r="H25" s="52">
        <v>7.1929619994433267</v>
      </c>
    </row>
    <row r="26" spans="1:8" ht="15" customHeight="1" x14ac:dyDescent="0.3">
      <c r="A26" s="168"/>
      <c r="B26" s="8" t="s">
        <v>100</v>
      </c>
      <c r="C26" s="44">
        <v>287.20052965853398</v>
      </c>
      <c r="D26" s="44">
        <v>174.02448789588499</v>
      </c>
      <c r="E26" s="56">
        <v>2406.9868227633101</v>
      </c>
      <c r="F26" s="57">
        <v>605.93372896209746</v>
      </c>
      <c r="G26" s="44">
        <v>72.299726051719063</v>
      </c>
      <c r="H26" s="56">
        <v>8.3808578822089501</v>
      </c>
    </row>
    <row r="27" spans="1:8" ht="15" customHeight="1" x14ac:dyDescent="0.3">
      <c r="A27" s="168"/>
      <c r="B27" s="30" t="s">
        <v>99</v>
      </c>
      <c r="C27" s="58">
        <v>182.164555194885</v>
      </c>
      <c r="D27" s="58">
        <v>82.916852879938105</v>
      </c>
      <c r="E27" s="52">
        <v>1348.9358313909499</v>
      </c>
      <c r="F27" s="59">
        <v>455.17555701893389</v>
      </c>
      <c r="G27" s="58">
        <v>61.468344861474037</v>
      </c>
      <c r="H27" s="52">
        <v>7.4050400746062737</v>
      </c>
    </row>
    <row r="28" spans="1:8" ht="15" customHeight="1" x14ac:dyDescent="0.3">
      <c r="A28" s="168"/>
      <c r="B28" s="8" t="s">
        <v>101</v>
      </c>
      <c r="C28" s="44" t="s">
        <v>180</v>
      </c>
      <c r="D28" s="44" t="s">
        <v>180</v>
      </c>
      <c r="E28" s="56" t="s">
        <v>180</v>
      </c>
      <c r="F28" s="57" t="s">
        <v>181</v>
      </c>
      <c r="G28" s="44" t="s">
        <v>181</v>
      </c>
      <c r="H28" s="56" t="s">
        <v>181</v>
      </c>
    </row>
    <row r="29" spans="1:8" ht="15" customHeight="1" x14ac:dyDescent="0.3">
      <c r="A29" s="169"/>
      <c r="B29" s="72" t="s">
        <v>95</v>
      </c>
      <c r="C29" s="73">
        <v>2192.6643434703528</v>
      </c>
      <c r="D29" s="73">
        <v>1570.7943989589489</v>
      </c>
      <c r="E29" s="74">
        <v>16186.8363260427</v>
      </c>
      <c r="F29" s="75">
        <v>716.38616445636001</v>
      </c>
      <c r="G29" s="73">
        <v>97.041470446681842</v>
      </c>
      <c r="H29" s="74">
        <v>7.3822682319098716</v>
      </c>
    </row>
    <row r="30" spans="1:8" ht="15" customHeight="1" x14ac:dyDescent="0.3">
      <c r="A30" s="4"/>
      <c r="B30" s="5" t="s">
        <v>2</v>
      </c>
      <c r="C30" s="64">
        <v>6695.6340616022198</v>
      </c>
      <c r="D30" s="64">
        <v>4706.8093059064504</v>
      </c>
      <c r="E30" s="65">
        <v>51370.628721601301</v>
      </c>
      <c r="F30" s="66">
        <v>702.96692779236844</v>
      </c>
      <c r="G30" s="64">
        <v>91.624522086630435</v>
      </c>
      <c r="H30" s="65">
        <v>7.6722575112339184</v>
      </c>
    </row>
    <row r="31" spans="1:8" ht="15" customHeight="1" x14ac:dyDescent="0.3">
      <c r="A31" s="6"/>
      <c r="B31" s="7" t="s">
        <v>96</v>
      </c>
      <c r="C31" s="67">
        <v>0.21346306660362341</v>
      </c>
      <c r="D31" s="67">
        <v>0.2727407961090329</v>
      </c>
      <c r="E31" s="68">
        <v>0.2367867615564179</v>
      </c>
      <c r="F31" s="69"/>
      <c r="G31" s="70"/>
      <c r="H31" s="71"/>
    </row>
    <row r="32" spans="1:8" ht="15" customHeight="1" x14ac:dyDescent="0.3">
      <c r="A32" s="170" t="s">
        <v>155</v>
      </c>
      <c r="B32" s="170"/>
      <c r="C32" s="170"/>
      <c r="D32" s="170"/>
      <c r="E32" s="170"/>
      <c r="F32" s="1"/>
    </row>
    <row r="35" spans="1:8" ht="15" customHeight="1" x14ac:dyDescent="0.3">
      <c r="A35" s="166" t="s">
        <v>163</v>
      </c>
      <c r="B35" s="166"/>
      <c r="C35" s="166"/>
      <c r="D35" s="166"/>
      <c r="E35" s="166"/>
      <c r="F35" s="166"/>
      <c r="G35" s="166"/>
      <c r="H35" s="166"/>
    </row>
    <row r="36" spans="1:8" ht="40.799999999999997" x14ac:dyDescent="0.3">
      <c r="A36" s="95" t="s">
        <v>149</v>
      </c>
      <c r="B36" s="96" t="s">
        <v>89</v>
      </c>
      <c r="C36" s="96" t="s">
        <v>90</v>
      </c>
      <c r="D36" s="96" t="s">
        <v>106</v>
      </c>
      <c r="E36" s="97" t="s">
        <v>113</v>
      </c>
      <c r="F36" s="96" t="s">
        <v>143</v>
      </c>
      <c r="G36" s="96" t="s">
        <v>144</v>
      </c>
      <c r="H36" s="96" t="s">
        <v>145</v>
      </c>
    </row>
    <row r="37" spans="1:8" ht="15" customHeight="1" x14ac:dyDescent="0.3">
      <c r="A37" s="167" t="s">
        <v>115</v>
      </c>
      <c r="B37" s="30" t="s">
        <v>94</v>
      </c>
      <c r="C37" s="51">
        <v>870.06775380343402</v>
      </c>
      <c r="D37" s="51">
        <v>749.82236168016198</v>
      </c>
      <c r="E37" s="52">
        <v>7415.1941912244301</v>
      </c>
      <c r="F37" s="59">
        <f>D37/C37*1000</f>
        <v>861.79766851761997</v>
      </c>
      <c r="G37" s="58">
        <f>D37/E37*1000</f>
        <v>101.11972017773252</v>
      </c>
      <c r="H37" s="52">
        <f>F37/G37</f>
        <v>8.5225479956123902</v>
      </c>
    </row>
    <row r="38" spans="1:8" ht="15" customHeight="1" x14ac:dyDescent="0.3">
      <c r="A38" s="168"/>
      <c r="B38" s="8" t="s">
        <v>93</v>
      </c>
      <c r="C38" s="44">
        <v>414.38201369252698</v>
      </c>
      <c r="D38" s="44">
        <v>406.04439173590299</v>
      </c>
      <c r="E38" s="56">
        <v>3415.6136843956201</v>
      </c>
      <c r="F38" s="57">
        <f t="shared" ref="F38:F46" si="0">D38/C38*1000</f>
        <v>979.87938259595762</v>
      </c>
      <c r="G38" s="44">
        <f t="shared" ref="G38:G46" si="1">D38/E38*1000</f>
        <v>118.87889827556742</v>
      </c>
      <c r="H38" s="56">
        <f t="shared" ref="H38:H46" si="2">F38/G38</f>
        <v>8.2426687730950086</v>
      </c>
    </row>
    <row r="39" spans="1:8" ht="15" customHeight="1" x14ac:dyDescent="0.3">
      <c r="A39" s="168"/>
      <c r="B39" s="30" t="s">
        <v>92</v>
      </c>
      <c r="C39" s="58">
        <v>399.07654194386799</v>
      </c>
      <c r="D39" s="58">
        <v>351.03107711249902</v>
      </c>
      <c r="E39" s="52">
        <v>3298.25046227044</v>
      </c>
      <c r="F39" s="59">
        <f t="shared" si="0"/>
        <v>879.60839643106158</v>
      </c>
      <c r="G39" s="58">
        <f t="shared" si="1"/>
        <v>106.42947863663976</v>
      </c>
      <c r="H39" s="52">
        <f t="shared" si="2"/>
        <v>8.2647064300120014</v>
      </c>
    </row>
    <row r="40" spans="1:8" ht="15" customHeight="1" x14ac:dyDescent="0.3">
      <c r="A40" s="168"/>
      <c r="B40" s="8" t="s">
        <v>91</v>
      </c>
      <c r="C40" s="44">
        <v>199.596754520117</v>
      </c>
      <c r="D40" s="44">
        <v>259.31477447853899</v>
      </c>
      <c r="E40" s="56">
        <v>1834.1821663271401</v>
      </c>
      <c r="F40" s="57">
        <f t="shared" si="0"/>
        <v>1299.1933416051768</v>
      </c>
      <c r="G40" s="44">
        <f t="shared" si="1"/>
        <v>141.3789640086863</v>
      </c>
      <c r="H40" s="56">
        <f t="shared" si="2"/>
        <v>9.1894388299899727</v>
      </c>
    </row>
    <row r="41" spans="1:8" ht="15" customHeight="1" x14ac:dyDescent="0.3">
      <c r="A41" s="168"/>
      <c r="B41" s="30" t="s">
        <v>98</v>
      </c>
      <c r="C41" s="58">
        <v>233.540327704791</v>
      </c>
      <c r="D41" s="58">
        <v>172.144251209136</v>
      </c>
      <c r="E41" s="52">
        <v>1895.12842369593</v>
      </c>
      <c r="F41" s="59">
        <f t="shared" si="0"/>
        <v>737.10717502604803</v>
      </c>
      <c r="G41" s="58">
        <f t="shared" si="1"/>
        <v>90.835137638543614</v>
      </c>
      <c r="H41" s="52">
        <f t="shared" si="2"/>
        <v>8.1147801851656478</v>
      </c>
    </row>
    <row r="42" spans="1:8" ht="15" customHeight="1" x14ac:dyDescent="0.3">
      <c r="A42" s="168"/>
      <c r="B42" s="8" t="s">
        <v>100</v>
      </c>
      <c r="C42" s="44">
        <v>169.65759399248</v>
      </c>
      <c r="D42" s="44">
        <v>130.971470504656</v>
      </c>
      <c r="E42" s="56">
        <v>1468.12441132503</v>
      </c>
      <c r="F42" s="57">
        <f t="shared" si="0"/>
        <v>771.9752910704442</v>
      </c>
      <c r="G42" s="44">
        <f t="shared" si="1"/>
        <v>89.210062508564917</v>
      </c>
      <c r="H42" s="56">
        <f t="shared" si="2"/>
        <v>8.6534553318615615</v>
      </c>
    </row>
    <row r="43" spans="1:8" ht="15" customHeight="1" x14ac:dyDescent="0.3">
      <c r="A43" s="168"/>
      <c r="B43" s="30" t="s">
        <v>99</v>
      </c>
      <c r="C43" s="58">
        <v>191.95865053166401</v>
      </c>
      <c r="D43" s="58">
        <v>135.23967045341399</v>
      </c>
      <c r="E43" s="52">
        <v>1411.2039576397201</v>
      </c>
      <c r="F43" s="59">
        <f t="shared" si="0"/>
        <v>704.52501139616993</v>
      </c>
      <c r="G43" s="58">
        <f t="shared" si="1"/>
        <v>95.832831052717779</v>
      </c>
      <c r="H43" s="52">
        <f t="shared" si="2"/>
        <v>7.3516038674534165</v>
      </c>
    </row>
    <row r="44" spans="1:8" ht="15" customHeight="1" x14ac:dyDescent="0.3">
      <c r="A44" s="168"/>
      <c r="B44" s="8" t="s">
        <v>101</v>
      </c>
      <c r="C44" s="44">
        <v>33.967264311253999</v>
      </c>
      <c r="D44" s="44">
        <v>29.898119042926801</v>
      </c>
      <c r="E44" s="56">
        <v>324.06799190932998</v>
      </c>
      <c r="F44" s="57">
        <f t="shared" ref="F44" si="3">D44/C44*1000</f>
        <v>880.20391542161929</v>
      </c>
      <c r="G44" s="44">
        <f t="shared" ref="G44" si="4">D44/E44*1000</f>
        <v>92.258784543250741</v>
      </c>
      <c r="H44" s="56">
        <f t="shared" ref="H44" si="5">F44/G44</f>
        <v>9.5405973510195263</v>
      </c>
    </row>
    <row r="45" spans="1:8" ht="15" customHeight="1" x14ac:dyDescent="0.3">
      <c r="A45" s="169"/>
      <c r="B45" s="72" t="s">
        <v>95</v>
      </c>
      <c r="C45" s="73">
        <f>C46-SUM(C37:C44)</f>
        <v>1111.6969095074551</v>
      </c>
      <c r="D45" s="73">
        <f t="shared" ref="D45:E45" si="6">D46-SUM(D37:D44)</f>
        <v>886.79307937670455</v>
      </c>
      <c r="E45" s="74">
        <f t="shared" si="6"/>
        <v>8851.9402901365611</v>
      </c>
      <c r="F45" s="75">
        <f t="shared" si="0"/>
        <v>797.69321277469794</v>
      </c>
      <c r="G45" s="73">
        <f t="shared" si="1"/>
        <v>100.18064405211027</v>
      </c>
      <c r="H45" s="74">
        <f t="shared" si="2"/>
        <v>7.9625482579226325</v>
      </c>
    </row>
    <row r="46" spans="1:8" ht="15" customHeight="1" x14ac:dyDescent="0.3">
      <c r="A46" s="4"/>
      <c r="B46" s="5" t="s">
        <v>2</v>
      </c>
      <c r="C46" s="64">
        <v>3623.9438100075899</v>
      </c>
      <c r="D46" s="64">
        <v>3121.2591955939401</v>
      </c>
      <c r="E46" s="65">
        <v>29913.7055789242</v>
      </c>
      <c r="F46" s="66">
        <f t="shared" si="0"/>
        <v>861.28796671033456</v>
      </c>
      <c r="G46" s="64">
        <f t="shared" si="1"/>
        <v>104.34211125595331</v>
      </c>
      <c r="H46" s="65">
        <f t="shared" si="2"/>
        <v>8.2544617541577026</v>
      </c>
    </row>
    <row r="47" spans="1:8" ht="20.399999999999999" x14ac:dyDescent="0.3">
      <c r="A47" s="6"/>
      <c r="B47" s="7" t="s">
        <v>96</v>
      </c>
      <c r="C47" s="67">
        <v>0.22129766865261657</v>
      </c>
      <c r="D47" s="67">
        <v>0.30220102692658041</v>
      </c>
      <c r="E47" s="68">
        <v>0.22772747721215483</v>
      </c>
      <c r="F47" s="69"/>
      <c r="G47" s="70"/>
      <c r="H47" s="71"/>
    </row>
    <row r="48" spans="1:8" ht="15" customHeight="1" x14ac:dyDescent="0.3">
      <c r="A48" s="170" t="s">
        <v>155</v>
      </c>
      <c r="B48" s="170"/>
      <c r="C48" s="170"/>
      <c r="D48" s="170"/>
      <c r="E48" s="170"/>
      <c r="F48" s="1"/>
    </row>
    <row r="51" spans="1:8" ht="15" customHeight="1" x14ac:dyDescent="0.3">
      <c r="A51" s="166" t="s">
        <v>141</v>
      </c>
      <c r="B51" s="166"/>
      <c r="C51" s="166"/>
      <c r="D51" s="166"/>
      <c r="E51" s="166"/>
      <c r="F51" s="166"/>
      <c r="G51" s="166"/>
      <c r="H51" s="166"/>
    </row>
    <row r="52" spans="1:8" ht="40.799999999999997" x14ac:dyDescent="0.3">
      <c r="A52" s="95" t="s">
        <v>149</v>
      </c>
      <c r="B52" s="96" t="s">
        <v>89</v>
      </c>
      <c r="C52" s="96" t="s">
        <v>90</v>
      </c>
      <c r="D52" s="96" t="s">
        <v>106</v>
      </c>
      <c r="E52" s="97" t="s">
        <v>113</v>
      </c>
      <c r="F52" s="96" t="s">
        <v>143</v>
      </c>
      <c r="G52" s="96" t="s">
        <v>144</v>
      </c>
      <c r="H52" s="96" t="s">
        <v>145</v>
      </c>
    </row>
    <row r="53" spans="1:8" ht="15" customHeight="1" x14ac:dyDescent="0.3">
      <c r="A53" s="167" t="s">
        <v>115</v>
      </c>
      <c r="B53" s="50" t="s">
        <v>94</v>
      </c>
      <c r="C53" s="51">
        <v>441.19900000000001</v>
      </c>
      <c r="D53" s="51">
        <v>384.87780760000004</v>
      </c>
      <c r="E53" s="52">
        <v>3986.8820000000001</v>
      </c>
      <c r="F53" s="53">
        <f>D53/C53*1000</f>
        <v>872.34514946770059</v>
      </c>
      <c r="G53" s="54">
        <f>D53/E53*1000</f>
        <v>96.536041849244612</v>
      </c>
      <c r="H53" s="55">
        <f>F53/G53</f>
        <v>9.0364710708773135</v>
      </c>
    </row>
    <row r="54" spans="1:8" ht="15" customHeight="1" x14ac:dyDescent="0.3">
      <c r="A54" s="168"/>
      <c r="B54" s="8" t="s">
        <v>93</v>
      </c>
      <c r="C54" s="44">
        <v>313.24799999999999</v>
      </c>
      <c r="D54" s="44">
        <v>258.23153970000004</v>
      </c>
      <c r="E54" s="56">
        <v>2647.7660000000001</v>
      </c>
      <c r="F54" s="57">
        <f t="shared" ref="F54:F61" si="7">D54/C54*1000</f>
        <v>824.36772046429689</v>
      </c>
      <c r="G54" s="44">
        <f t="shared" ref="G54:G61" si="8">D54/E54*1000</f>
        <v>97.528082051057396</v>
      </c>
      <c r="H54" s="56">
        <f t="shared" ref="H54:H59" si="9">F54/G54</f>
        <v>8.4526190111349493</v>
      </c>
    </row>
    <row r="55" spans="1:8" ht="15" customHeight="1" x14ac:dyDescent="0.3">
      <c r="A55" s="168"/>
      <c r="B55" s="30" t="s">
        <v>92</v>
      </c>
      <c r="C55" s="58">
        <v>153.583</v>
      </c>
      <c r="D55" s="58">
        <v>133.4384029</v>
      </c>
      <c r="E55" s="52">
        <v>1356.5340000000001</v>
      </c>
      <c r="F55" s="59">
        <f t="shared" si="7"/>
        <v>868.83576242162223</v>
      </c>
      <c r="G55" s="58">
        <f t="shared" si="8"/>
        <v>98.367164332040318</v>
      </c>
      <c r="H55" s="52">
        <f t="shared" si="9"/>
        <v>8.8325791265960447</v>
      </c>
    </row>
    <row r="56" spans="1:8" ht="15" customHeight="1" x14ac:dyDescent="0.3">
      <c r="A56" s="168"/>
      <c r="B56" s="8" t="s">
        <v>91</v>
      </c>
      <c r="C56" s="44">
        <v>22.135000000000002</v>
      </c>
      <c r="D56" s="44">
        <v>17.789671600000002</v>
      </c>
      <c r="E56" s="56">
        <v>185.20400000000001</v>
      </c>
      <c r="F56" s="57">
        <f t="shared" si="7"/>
        <v>803.68970408854761</v>
      </c>
      <c r="G56" s="44">
        <f t="shared" si="8"/>
        <v>96.054467506101389</v>
      </c>
      <c r="H56" s="56">
        <f t="shared" si="9"/>
        <v>8.367020555681048</v>
      </c>
    </row>
    <row r="57" spans="1:8" ht="15" customHeight="1" x14ac:dyDescent="0.3">
      <c r="A57" s="168"/>
      <c r="B57" s="30" t="s">
        <v>98</v>
      </c>
      <c r="C57" s="58">
        <v>95.194000000000003</v>
      </c>
      <c r="D57" s="58">
        <v>72.263703499999991</v>
      </c>
      <c r="E57" s="52">
        <v>803.822</v>
      </c>
      <c r="F57" s="59">
        <f t="shared" si="7"/>
        <v>759.12035947643756</v>
      </c>
      <c r="G57" s="58">
        <f t="shared" si="8"/>
        <v>89.900131496774151</v>
      </c>
      <c r="H57" s="52">
        <f t="shared" si="9"/>
        <v>8.4440405907935379</v>
      </c>
    </row>
    <row r="58" spans="1:8" ht="15" customHeight="1" x14ac:dyDescent="0.3">
      <c r="A58" s="168"/>
      <c r="B58" s="8" t="s">
        <v>100</v>
      </c>
      <c r="C58" s="44">
        <v>67.753</v>
      </c>
      <c r="D58" s="44">
        <v>50.503315400000012</v>
      </c>
      <c r="E58" s="56">
        <v>654.55200000000002</v>
      </c>
      <c r="F58" s="57">
        <f t="shared" si="7"/>
        <v>745.40338287603515</v>
      </c>
      <c r="G58" s="44">
        <f t="shared" si="8"/>
        <v>77.157071401508219</v>
      </c>
      <c r="H58" s="56">
        <f t="shared" si="9"/>
        <v>9.660856345844465</v>
      </c>
    </row>
    <row r="59" spans="1:8" ht="15" customHeight="1" x14ac:dyDescent="0.3">
      <c r="A59" s="168"/>
      <c r="B59" s="30" t="s">
        <v>99</v>
      </c>
      <c r="C59" s="58">
        <v>90.183999999999997</v>
      </c>
      <c r="D59" s="58">
        <v>50.813608500000022</v>
      </c>
      <c r="E59" s="52">
        <v>660.31200000000001</v>
      </c>
      <c r="F59" s="59">
        <f t="shared" si="7"/>
        <v>563.44372061563058</v>
      </c>
      <c r="G59" s="58">
        <f t="shared" si="8"/>
        <v>76.953937684003947</v>
      </c>
      <c r="H59" s="52">
        <f t="shared" si="9"/>
        <v>7.3218309234454022</v>
      </c>
    </row>
    <row r="60" spans="1:8" ht="15" customHeight="1" x14ac:dyDescent="0.3">
      <c r="A60" s="169"/>
      <c r="B60" s="60" t="s">
        <v>95</v>
      </c>
      <c r="C60" s="61">
        <f>C61-SUM(C53:C59)</f>
        <v>389.17500000000018</v>
      </c>
      <c r="D60" s="61">
        <f>D61-SUM(D53:D59)</f>
        <v>288.70932129999971</v>
      </c>
      <c r="E60" s="62">
        <f>E61-SUM(E53:E59)</f>
        <v>3332.7139999999999</v>
      </c>
      <c r="F60" s="63">
        <f t="shared" si="7"/>
        <v>741.84960827391171</v>
      </c>
      <c r="G60" s="61">
        <f t="shared" si="8"/>
        <v>86.628892038140606</v>
      </c>
      <c r="H60" s="62">
        <f t="shared" ref="H60:H61" si="10">F60/G60</f>
        <v>8.5635356844607138</v>
      </c>
    </row>
    <row r="61" spans="1:8" ht="15" customHeight="1" x14ac:dyDescent="0.3">
      <c r="A61" s="4"/>
      <c r="B61" s="5" t="s">
        <v>2</v>
      </c>
      <c r="C61" s="64">
        <v>1572.471</v>
      </c>
      <c r="D61" s="64">
        <v>1256.6273704999999</v>
      </c>
      <c r="E61" s="65">
        <v>13627.786</v>
      </c>
      <c r="F61" s="66">
        <f t="shared" si="7"/>
        <v>799.14184140756811</v>
      </c>
      <c r="G61" s="64">
        <f t="shared" si="8"/>
        <v>92.210676811332362</v>
      </c>
      <c r="H61" s="65">
        <f t="shared" si="10"/>
        <v>8.6664784279010565</v>
      </c>
    </row>
    <row r="62" spans="1:8" ht="20.399999999999999" x14ac:dyDescent="0.3">
      <c r="A62" s="6"/>
      <c r="B62" s="7" t="s">
        <v>96</v>
      </c>
      <c r="C62" s="67">
        <v>0.18973784684054415</v>
      </c>
      <c r="D62" s="67">
        <v>0.29269349929487137</v>
      </c>
      <c r="E62" s="68">
        <v>0.21275674704188463</v>
      </c>
      <c r="F62" s="69"/>
      <c r="G62" s="70"/>
      <c r="H62" s="71"/>
    </row>
    <row r="63" spans="1:8" ht="15" customHeight="1" x14ac:dyDescent="0.3">
      <c r="A63" s="170" t="s">
        <v>155</v>
      </c>
      <c r="B63" s="170"/>
      <c r="C63" s="170"/>
      <c r="D63" s="170"/>
      <c r="E63" s="170"/>
      <c r="F63" s="1"/>
    </row>
    <row r="66" spans="1:8" ht="15" customHeight="1" x14ac:dyDescent="0.3">
      <c r="A66" s="166" t="s">
        <v>139</v>
      </c>
      <c r="B66" s="166"/>
      <c r="C66" s="166"/>
      <c r="D66" s="166"/>
      <c r="E66" s="166"/>
      <c r="F66" s="166"/>
      <c r="G66" s="166"/>
      <c r="H66" s="166"/>
    </row>
    <row r="67" spans="1:8" ht="40.799999999999997" x14ac:dyDescent="0.3">
      <c r="A67" s="106" t="s">
        <v>149</v>
      </c>
      <c r="B67" s="107" t="s">
        <v>89</v>
      </c>
      <c r="C67" s="107" t="s">
        <v>90</v>
      </c>
      <c r="D67" s="107" t="s">
        <v>106</v>
      </c>
      <c r="E67" s="108" t="s">
        <v>113</v>
      </c>
      <c r="F67" s="107" t="s">
        <v>143</v>
      </c>
      <c r="G67" s="107" t="s">
        <v>144</v>
      </c>
      <c r="H67" s="107" t="s">
        <v>145</v>
      </c>
    </row>
    <row r="68" spans="1:8" ht="15" customHeight="1" x14ac:dyDescent="0.3">
      <c r="A68" s="168" t="s">
        <v>115</v>
      </c>
      <c r="B68" s="30" t="s">
        <v>94</v>
      </c>
      <c r="C68" s="51">
        <v>1176.3030000000001</v>
      </c>
      <c r="D68" s="51">
        <v>994.02621900000008</v>
      </c>
      <c r="E68" s="52">
        <v>10294.964</v>
      </c>
      <c r="F68" s="59">
        <f>D68/C68*1000</f>
        <v>845.04266247726991</v>
      </c>
      <c r="G68" s="58">
        <f>D68/E68*1000</f>
        <v>96.554608544527213</v>
      </c>
      <c r="H68" s="52">
        <f>F68/G68</f>
        <v>8.7519661175734473</v>
      </c>
    </row>
    <row r="69" spans="1:8" ht="15" customHeight="1" x14ac:dyDescent="0.3">
      <c r="A69" s="168"/>
      <c r="B69" s="8" t="s">
        <v>93</v>
      </c>
      <c r="C69" s="44">
        <v>861.55399999999997</v>
      </c>
      <c r="D69" s="44">
        <v>666.9735007999999</v>
      </c>
      <c r="E69" s="56">
        <v>7015.1819999999998</v>
      </c>
      <c r="F69" s="57">
        <f t="shared" ref="F69:F77" si="11">D69/C69*1000</f>
        <v>774.15170819240575</v>
      </c>
      <c r="G69" s="44">
        <f t="shared" ref="G69:G77" si="12">D69/E69*1000</f>
        <v>95.075723024719792</v>
      </c>
      <c r="H69" s="56">
        <f t="shared" ref="H69:H74" si="13">F69/G69</f>
        <v>8.1424751089310714</v>
      </c>
    </row>
    <row r="70" spans="1:8" ht="15" customHeight="1" x14ac:dyDescent="0.3">
      <c r="A70" s="168"/>
      <c r="B70" s="30" t="s">
        <v>92</v>
      </c>
      <c r="C70" s="58">
        <v>426.51299999999998</v>
      </c>
      <c r="D70" s="58">
        <v>332.34619280000004</v>
      </c>
      <c r="E70" s="52">
        <v>3369.7979999999998</v>
      </c>
      <c r="F70" s="59">
        <f t="shared" si="11"/>
        <v>779.21702925819386</v>
      </c>
      <c r="G70" s="58">
        <f t="shared" si="12"/>
        <v>98.624959953089189</v>
      </c>
      <c r="H70" s="52">
        <f t="shared" si="13"/>
        <v>7.9008095884533409</v>
      </c>
    </row>
    <row r="71" spans="1:8" ht="15" customHeight="1" x14ac:dyDescent="0.3">
      <c r="A71" s="168"/>
      <c r="B71" s="8" t="s">
        <v>98</v>
      </c>
      <c r="C71" s="44">
        <v>504.04</v>
      </c>
      <c r="D71" s="44">
        <v>383.46034560000004</v>
      </c>
      <c r="E71" s="56">
        <v>3960.3209999999999</v>
      </c>
      <c r="F71" s="57">
        <f t="shared" si="11"/>
        <v>760.77364018728679</v>
      </c>
      <c r="G71" s="44">
        <f t="shared" si="12"/>
        <v>96.825571866522949</v>
      </c>
      <c r="H71" s="56">
        <f t="shared" si="13"/>
        <v>7.8571561780811043</v>
      </c>
    </row>
    <row r="72" spans="1:8" ht="15" customHeight="1" x14ac:dyDescent="0.3">
      <c r="A72" s="168"/>
      <c r="B72" s="30" t="s">
        <v>91</v>
      </c>
      <c r="C72" s="58">
        <v>627.48199999999997</v>
      </c>
      <c r="D72" s="58">
        <v>501.68058179999997</v>
      </c>
      <c r="E72" s="52">
        <v>3954.9259999999999</v>
      </c>
      <c r="F72" s="59">
        <f t="shared" si="11"/>
        <v>799.51390127525565</v>
      </c>
      <c r="G72" s="58">
        <f t="shared" si="12"/>
        <v>126.8495495996638</v>
      </c>
      <c r="H72" s="52">
        <f t="shared" si="13"/>
        <v>6.3028517152683268</v>
      </c>
    </row>
    <row r="73" spans="1:8" ht="15" customHeight="1" x14ac:dyDescent="0.3">
      <c r="A73" s="168"/>
      <c r="B73" s="8" t="s">
        <v>100</v>
      </c>
      <c r="C73" s="44">
        <v>220.46</v>
      </c>
      <c r="D73" s="44">
        <v>140.9365363</v>
      </c>
      <c r="E73" s="56">
        <v>1794.989</v>
      </c>
      <c r="F73" s="57">
        <f t="shared" si="11"/>
        <v>639.28393495418663</v>
      </c>
      <c r="G73" s="44">
        <f t="shared" si="12"/>
        <v>78.516657372273585</v>
      </c>
      <c r="H73" s="56">
        <f t="shared" si="13"/>
        <v>8.1420166923704986</v>
      </c>
    </row>
    <row r="74" spans="1:8" ht="15" customHeight="1" x14ac:dyDescent="0.3">
      <c r="A74" s="168"/>
      <c r="B74" s="30" t="s">
        <v>99</v>
      </c>
      <c r="C74" s="58">
        <v>211.524</v>
      </c>
      <c r="D74" s="58">
        <v>128.48858949999999</v>
      </c>
      <c r="E74" s="52">
        <v>1568.346</v>
      </c>
      <c r="F74" s="59">
        <f t="shared" si="11"/>
        <v>607.44213186210538</v>
      </c>
      <c r="G74" s="58">
        <f t="shared" si="12"/>
        <v>81.92617541027299</v>
      </c>
      <c r="H74" s="52">
        <f t="shared" si="13"/>
        <v>7.4145061553298905</v>
      </c>
    </row>
    <row r="75" spans="1:8" ht="15" customHeight="1" x14ac:dyDescent="0.3">
      <c r="A75" s="168"/>
      <c r="B75" s="8" t="s">
        <v>101</v>
      </c>
      <c r="C75" s="44">
        <v>174.80699999999999</v>
      </c>
      <c r="D75" s="44">
        <v>134.43813939999998</v>
      </c>
      <c r="E75" s="56">
        <v>1600.1110000000001</v>
      </c>
      <c r="F75" s="57">
        <f t="shared" si="11"/>
        <v>769.0661094807416</v>
      </c>
      <c r="G75" s="44">
        <f t="shared" si="12"/>
        <v>84.018008375668913</v>
      </c>
      <c r="H75" s="56">
        <f>F75/G75</f>
        <v>9.1535865268553351</v>
      </c>
    </row>
    <row r="76" spans="1:8" ht="15" customHeight="1" x14ac:dyDescent="0.3">
      <c r="A76" s="169"/>
      <c r="B76" s="72" t="s">
        <v>95</v>
      </c>
      <c r="C76" s="73">
        <f>C77-SUM(C68:C75)</f>
        <v>2690.6930000000002</v>
      </c>
      <c r="D76" s="73">
        <f>D77-SUM(D68:D75)</f>
        <v>1892.4462715</v>
      </c>
      <c r="E76" s="74">
        <f>E77-SUM(E68:E75)</f>
        <v>19610.015999999996</v>
      </c>
      <c r="F76" s="75">
        <f t="shared" si="11"/>
        <v>703.33043253169342</v>
      </c>
      <c r="G76" s="73">
        <f t="shared" si="12"/>
        <v>96.50406565196073</v>
      </c>
      <c r="H76" s="74">
        <f t="shared" ref="H76:H77" si="14">F76/G76</f>
        <v>7.2880912092163594</v>
      </c>
    </row>
    <row r="77" spans="1:8" ht="15" customHeight="1" x14ac:dyDescent="0.3">
      <c r="A77" s="4"/>
      <c r="B77" s="5" t="s">
        <v>2</v>
      </c>
      <c r="C77" s="64">
        <v>6893.3760000000002</v>
      </c>
      <c r="D77" s="64">
        <v>5174.7963767000001</v>
      </c>
      <c r="E77" s="65">
        <v>53168.652999999998</v>
      </c>
      <c r="F77" s="66">
        <f t="shared" si="11"/>
        <v>750.69115288357978</v>
      </c>
      <c r="G77" s="64">
        <f t="shared" si="12"/>
        <v>97.327957070870312</v>
      </c>
      <c r="H77" s="65">
        <f t="shared" si="14"/>
        <v>7.7130063701733365</v>
      </c>
    </row>
    <row r="78" spans="1:8" ht="20.399999999999999" x14ac:dyDescent="0.3">
      <c r="A78" s="6"/>
      <c r="B78" s="7" t="s">
        <v>96</v>
      </c>
      <c r="C78" s="67">
        <v>0.18812225964509957</v>
      </c>
      <c r="D78" s="67">
        <v>0.29269349929487137</v>
      </c>
      <c r="E78" s="68">
        <v>0.22871809098002946</v>
      </c>
      <c r="F78" s="69"/>
      <c r="G78" s="70"/>
      <c r="H78" s="71"/>
    </row>
    <row r="79" spans="1:8" ht="15" customHeight="1" x14ac:dyDescent="0.3">
      <c r="A79" s="170" t="s">
        <v>155</v>
      </c>
      <c r="B79" s="170"/>
      <c r="C79" s="170"/>
      <c r="D79" s="170"/>
      <c r="E79" s="170"/>
      <c r="F79" s="1"/>
    </row>
    <row r="82" spans="1:8" ht="15" customHeight="1" x14ac:dyDescent="0.3">
      <c r="A82" s="166" t="s">
        <v>134</v>
      </c>
      <c r="B82" s="166"/>
      <c r="C82" s="166"/>
      <c r="D82" s="166"/>
      <c r="E82" s="166"/>
      <c r="F82" s="166"/>
      <c r="G82" s="166"/>
      <c r="H82" s="166"/>
    </row>
    <row r="83" spans="1:8" ht="40.799999999999997" x14ac:dyDescent="0.3">
      <c r="A83" s="106" t="s">
        <v>149</v>
      </c>
      <c r="B83" s="107" t="s">
        <v>89</v>
      </c>
      <c r="C83" s="107" t="s">
        <v>90</v>
      </c>
      <c r="D83" s="107" t="s">
        <v>106</v>
      </c>
      <c r="E83" s="108" t="s">
        <v>113</v>
      </c>
      <c r="F83" s="107" t="s">
        <v>143</v>
      </c>
      <c r="G83" s="107" t="s">
        <v>144</v>
      </c>
      <c r="H83" s="107" t="s">
        <v>145</v>
      </c>
    </row>
    <row r="84" spans="1:8" ht="15" customHeight="1" x14ac:dyDescent="0.3">
      <c r="A84" s="168" t="s">
        <v>115</v>
      </c>
      <c r="B84" s="30" t="s">
        <v>94</v>
      </c>
      <c r="C84" s="51">
        <v>1106.143</v>
      </c>
      <c r="D84" s="51">
        <v>831.12547849999999</v>
      </c>
      <c r="E84" s="52">
        <v>9519.8230000000003</v>
      </c>
      <c r="F84" s="59">
        <f>D84/C84*1000</f>
        <v>751.37254270017525</v>
      </c>
      <c r="G84" s="58">
        <f>D84/E84*1000</f>
        <v>87.304719688590836</v>
      </c>
      <c r="H84" s="52">
        <f>F84/G84</f>
        <v>8.6063221482213432</v>
      </c>
    </row>
    <row r="85" spans="1:8" ht="15" customHeight="1" x14ac:dyDescent="0.3">
      <c r="A85" s="168"/>
      <c r="B85" s="8" t="s">
        <v>93</v>
      </c>
      <c r="C85" s="44">
        <v>665.99900000000002</v>
      </c>
      <c r="D85" s="44">
        <v>498.41405010000011</v>
      </c>
      <c r="E85" s="56">
        <v>5409.4650000000001</v>
      </c>
      <c r="F85" s="57">
        <f t="shared" ref="F85:F93" si="15">D85/C85*1000</f>
        <v>748.37056827412664</v>
      </c>
      <c r="G85" s="44">
        <f t="shared" ref="G85:G93" si="16">D85/E85*1000</f>
        <v>92.137401776330947</v>
      </c>
      <c r="H85" s="56">
        <f t="shared" ref="H85:H93" si="17">F85/G85</f>
        <v>8.1223320155135372</v>
      </c>
    </row>
    <row r="86" spans="1:8" ht="15" customHeight="1" x14ac:dyDescent="0.3">
      <c r="A86" s="168"/>
      <c r="B86" s="30" t="s">
        <v>92</v>
      </c>
      <c r="C86" s="58">
        <v>431.52300000000002</v>
      </c>
      <c r="D86" s="58">
        <v>288.87013469999994</v>
      </c>
      <c r="E86" s="52">
        <v>3564.0309999999999</v>
      </c>
      <c r="F86" s="59">
        <f t="shared" si="15"/>
        <v>669.42001863168343</v>
      </c>
      <c r="G86" s="58">
        <f t="shared" si="16"/>
        <v>81.05152135320931</v>
      </c>
      <c r="H86" s="52">
        <f t="shared" si="17"/>
        <v>8.2591912829675351</v>
      </c>
    </row>
    <row r="87" spans="1:8" ht="15" customHeight="1" x14ac:dyDescent="0.3">
      <c r="A87" s="168"/>
      <c r="B87" s="8" t="s">
        <v>98</v>
      </c>
      <c r="C87" s="44">
        <v>538.40200000000004</v>
      </c>
      <c r="D87" s="44">
        <v>339.30507489999997</v>
      </c>
      <c r="E87" s="56">
        <v>4178.2160000000003</v>
      </c>
      <c r="F87" s="57">
        <f t="shared" si="15"/>
        <v>630.2076792062436</v>
      </c>
      <c r="G87" s="44">
        <f t="shared" si="16"/>
        <v>81.208122054963155</v>
      </c>
      <c r="H87" s="56">
        <f t="shared" si="17"/>
        <v>7.7604020787441357</v>
      </c>
    </row>
    <row r="88" spans="1:8" ht="15" customHeight="1" x14ac:dyDescent="0.3">
      <c r="A88" s="168"/>
      <c r="B88" s="30" t="s">
        <v>91</v>
      </c>
      <c r="C88" s="58">
        <v>555.053</v>
      </c>
      <c r="D88" s="58">
        <v>383.47737589999997</v>
      </c>
      <c r="E88" s="52">
        <v>3423.11</v>
      </c>
      <c r="F88" s="59">
        <f t="shared" si="15"/>
        <v>690.88425051301408</v>
      </c>
      <c r="G88" s="58">
        <f t="shared" si="16"/>
        <v>112.02601607894574</v>
      </c>
      <c r="H88" s="52">
        <f t="shared" si="17"/>
        <v>6.1671768281587527</v>
      </c>
    </row>
    <row r="89" spans="1:8" ht="15" customHeight="1" x14ac:dyDescent="0.3">
      <c r="A89" s="168"/>
      <c r="B89" s="8" t="s">
        <v>100</v>
      </c>
      <c r="C89" s="44">
        <v>317.70499999999998</v>
      </c>
      <c r="D89" s="44">
        <v>208.18100060000003</v>
      </c>
      <c r="E89" s="56">
        <v>2731.3420000000001</v>
      </c>
      <c r="F89" s="57">
        <f t="shared" si="15"/>
        <v>655.26510630931227</v>
      </c>
      <c r="G89" s="44">
        <f t="shared" si="16"/>
        <v>76.219309262626226</v>
      </c>
      <c r="H89" s="56">
        <f t="shared" si="17"/>
        <v>8.597101084339247</v>
      </c>
    </row>
    <row r="90" spans="1:8" ht="15" customHeight="1" x14ac:dyDescent="0.3">
      <c r="A90" s="168"/>
      <c r="B90" s="30" t="s">
        <v>99</v>
      </c>
      <c r="C90" s="58">
        <v>319.702</v>
      </c>
      <c r="D90" s="58">
        <v>167.3723109</v>
      </c>
      <c r="E90" s="52">
        <v>2264.3809999999999</v>
      </c>
      <c r="F90" s="59">
        <f t="shared" si="15"/>
        <v>523.52600515480037</v>
      </c>
      <c r="G90" s="58">
        <f t="shared" si="16"/>
        <v>73.915260241099006</v>
      </c>
      <c r="H90" s="52">
        <f t="shared" si="17"/>
        <v>7.0827864699000935</v>
      </c>
    </row>
    <row r="91" spans="1:8" ht="15" customHeight="1" x14ac:dyDescent="0.3">
      <c r="A91" s="168"/>
      <c r="B91" s="8" t="s">
        <v>101</v>
      </c>
      <c r="C91" s="44">
        <v>188.64099999999999</v>
      </c>
      <c r="D91" s="44">
        <v>132.23041450000002</v>
      </c>
      <c r="E91" s="56">
        <v>1715.9739999999999</v>
      </c>
      <c r="F91" s="57">
        <f t="shared" si="15"/>
        <v>700.96328210728336</v>
      </c>
      <c r="G91" s="44">
        <f t="shared" si="16"/>
        <v>77.058518660539164</v>
      </c>
      <c r="H91" s="56">
        <f>F91/G91</f>
        <v>9.0965060617787223</v>
      </c>
    </row>
    <row r="92" spans="1:8" ht="15" customHeight="1" x14ac:dyDescent="0.3">
      <c r="A92" s="169"/>
      <c r="B92" s="72" t="s">
        <v>95</v>
      </c>
      <c r="C92" s="73">
        <f>C93-SUM(C84:C91)</f>
        <v>2506.2790000000005</v>
      </c>
      <c r="D92" s="73">
        <f>D93-SUM(D84:D91)</f>
        <v>1565.1243339000002</v>
      </c>
      <c r="E92" s="74">
        <f>E93-SUM(E84:E91)</f>
        <v>18277.855999999992</v>
      </c>
      <c r="F92" s="75">
        <f t="shared" si="15"/>
        <v>624.48128636117531</v>
      </c>
      <c r="G92" s="73">
        <f t="shared" si="16"/>
        <v>85.629536303382679</v>
      </c>
      <c r="H92" s="74">
        <f t="shared" si="17"/>
        <v>7.2928257388742397</v>
      </c>
    </row>
    <row r="93" spans="1:8" ht="15" customHeight="1" x14ac:dyDescent="0.3">
      <c r="A93" s="4"/>
      <c r="B93" s="5" t="s">
        <v>2</v>
      </c>
      <c r="C93" s="64">
        <v>6629.4470000000001</v>
      </c>
      <c r="D93" s="64">
        <v>4414.1001740000002</v>
      </c>
      <c r="E93" s="65">
        <v>51084.197999999997</v>
      </c>
      <c r="F93" s="66">
        <f t="shared" si="15"/>
        <v>665.83233473319865</v>
      </c>
      <c r="G93" s="64">
        <f t="shared" si="16"/>
        <v>86.408328736021275</v>
      </c>
      <c r="H93" s="65">
        <f t="shared" si="17"/>
        <v>7.7056499584354459</v>
      </c>
    </row>
    <row r="94" spans="1:8" ht="20.399999999999999" x14ac:dyDescent="0.3">
      <c r="A94" s="6"/>
      <c r="B94" s="7" t="s">
        <v>96</v>
      </c>
      <c r="C94" s="67">
        <v>0.19033146880021828</v>
      </c>
      <c r="D94" s="67">
        <v>0.28199372810565909</v>
      </c>
      <c r="E94" s="68">
        <v>0.2250286230462327</v>
      </c>
      <c r="F94" s="69"/>
      <c r="G94" s="70"/>
      <c r="H94" s="71"/>
    </row>
    <row r="95" spans="1:8" ht="15" customHeight="1" x14ac:dyDescent="0.3">
      <c r="A95" s="170" t="s">
        <v>155</v>
      </c>
      <c r="B95" s="170"/>
      <c r="C95" s="170"/>
      <c r="D95" s="170"/>
      <c r="E95" s="170"/>
      <c r="F95" s="1"/>
    </row>
    <row r="98" spans="1:8" ht="15" customHeight="1" x14ac:dyDescent="0.3">
      <c r="A98" s="166" t="s">
        <v>112</v>
      </c>
      <c r="B98" s="166"/>
      <c r="C98" s="166"/>
      <c r="D98" s="166"/>
      <c r="E98" s="166"/>
      <c r="F98" s="166"/>
      <c r="G98" s="166"/>
      <c r="H98" s="166"/>
    </row>
    <row r="99" spans="1:8" ht="40.799999999999997" x14ac:dyDescent="0.3">
      <c r="A99" s="106" t="s">
        <v>149</v>
      </c>
      <c r="B99" s="107" t="s">
        <v>89</v>
      </c>
      <c r="C99" s="107" t="s">
        <v>90</v>
      </c>
      <c r="D99" s="107" t="s">
        <v>106</v>
      </c>
      <c r="E99" s="108" t="s">
        <v>113</v>
      </c>
      <c r="F99" s="107" t="s">
        <v>143</v>
      </c>
      <c r="G99" s="107" t="s">
        <v>144</v>
      </c>
      <c r="H99" s="107" t="s">
        <v>145</v>
      </c>
    </row>
    <row r="100" spans="1:8" ht="15" customHeight="1" x14ac:dyDescent="0.3">
      <c r="A100" s="168" t="s">
        <v>115</v>
      </c>
      <c r="B100" s="30" t="s">
        <v>94</v>
      </c>
      <c r="C100" s="51">
        <v>911.37199999999996</v>
      </c>
      <c r="D100" s="51">
        <v>606.43687320000004</v>
      </c>
      <c r="E100" s="52">
        <v>7789.9390000000003</v>
      </c>
      <c r="F100" s="59">
        <f>D100/C100*1000</f>
        <v>665.41091146096221</v>
      </c>
      <c r="G100" s="58">
        <f>D100/E100*1000</f>
        <v>77.848731960545521</v>
      </c>
      <c r="H100" s="52">
        <f>F100/G100</f>
        <v>8.5474855492597985</v>
      </c>
    </row>
    <row r="101" spans="1:8" ht="15" customHeight="1" x14ac:dyDescent="0.3">
      <c r="A101" s="168"/>
      <c r="B101" s="8" t="s">
        <v>93</v>
      </c>
      <c r="C101" s="44">
        <v>706.048</v>
      </c>
      <c r="D101" s="44">
        <v>505.45586350000008</v>
      </c>
      <c r="E101" s="56">
        <v>5879.4080000000004</v>
      </c>
      <c r="F101" s="57">
        <f t="shared" ref="F101:F109" si="18">D101/C101*1000</f>
        <v>715.89447672112965</v>
      </c>
      <c r="G101" s="44">
        <f t="shared" ref="G101:G109" si="19">D101/E101*1000</f>
        <v>85.970537084686086</v>
      </c>
      <c r="H101" s="56">
        <f t="shared" ref="H101:H109" si="20">F101/G101</f>
        <v>8.3272072153734609</v>
      </c>
    </row>
    <row r="102" spans="1:8" ht="15" customHeight="1" x14ac:dyDescent="0.3">
      <c r="A102" s="168"/>
      <c r="B102" s="30" t="s">
        <v>92</v>
      </c>
      <c r="C102" s="58">
        <v>485.98899999999998</v>
      </c>
      <c r="D102" s="58">
        <v>320.72493259999999</v>
      </c>
      <c r="E102" s="52">
        <v>3877.6689999999999</v>
      </c>
      <c r="F102" s="59">
        <f t="shared" si="18"/>
        <v>659.9427818325106</v>
      </c>
      <c r="G102" s="58">
        <f t="shared" si="19"/>
        <v>82.710755508012667</v>
      </c>
      <c r="H102" s="52">
        <f t="shared" si="20"/>
        <v>7.9789233912701736</v>
      </c>
    </row>
    <row r="103" spans="1:8" ht="15" customHeight="1" x14ac:dyDescent="0.3">
      <c r="A103" s="168"/>
      <c r="B103" s="8" t="s">
        <v>98</v>
      </c>
      <c r="C103" s="44">
        <v>473.8</v>
      </c>
      <c r="D103" s="44">
        <v>239.58529770000001</v>
      </c>
      <c r="E103" s="56">
        <v>3779.12</v>
      </c>
      <c r="F103" s="57">
        <f t="shared" si="18"/>
        <v>505.66757640354575</v>
      </c>
      <c r="G103" s="44">
        <f t="shared" si="19"/>
        <v>63.397113005144057</v>
      </c>
      <c r="H103" s="56">
        <f t="shared" si="20"/>
        <v>7.9761924862811302</v>
      </c>
    </row>
    <row r="104" spans="1:8" ht="15" customHeight="1" x14ac:dyDescent="0.3">
      <c r="A104" s="168"/>
      <c r="B104" s="30" t="s">
        <v>91</v>
      </c>
      <c r="C104" s="58">
        <v>398.33300000000003</v>
      </c>
      <c r="D104" s="58">
        <v>309.95269390000004</v>
      </c>
      <c r="E104" s="52">
        <v>2681.84</v>
      </c>
      <c r="F104" s="59">
        <f t="shared" si="18"/>
        <v>778.12456889085274</v>
      </c>
      <c r="G104" s="58">
        <f t="shared" si="19"/>
        <v>115.57464050800944</v>
      </c>
      <c r="H104" s="52">
        <f t="shared" si="20"/>
        <v>6.7326583536889997</v>
      </c>
    </row>
    <row r="105" spans="1:8" ht="15" customHeight="1" x14ac:dyDescent="0.3">
      <c r="A105" s="168"/>
      <c r="B105" s="8" t="s">
        <v>100</v>
      </c>
      <c r="C105" s="44">
        <v>309.50099999999998</v>
      </c>
      <c r="D105" s="44">
        <v>193.5471699</v>
      </c>
      <c r="E105" s="56">
        <v>2707.8159999999998</v>
      </c>
      <c r="F105" s="57">
        <f t="shared" si="18"/>
        <v>625.35232487132521</v>
      </c>
      <c r="G105" s="44">
        <f t="shared" si="19"/>
        <v>71.477223673986714</v>
      </c>
      <c r="H105" s="56">
        <f t="shared" si="20"/>
        <v>8.7489733474205256</v>
      </c>
    </row>
    <row r="106" spans="1:8" ht="15" customHeight="1" x14ac:dyDescent="0.3">
      <c r="A106" s="168"/>
      <c r="B106" s="30" t="s">
        <v>99</v>
      </c>
      <c r="C106" s="58">
        <v>195.35400000000001</v>
      </c>
      <c r="D106" s="58">
        <v>58.306079100000019</v>
      </c>
      <c r="E106" s="52">
        <v>1482.7329999999999</v>
      </c>
      <c r="F106" s="59">
        <f t="shared" si="18"/>
        <v>298.46370742344675</v>
      </c>
      <c r="G106" s="58">
        <f t="shared" si="19"/>
        <v>39.323383980797637</v>
      </c>
      <c r="H106" s="52">
        <f t="shared" si="20"/>
        <v>7.5899802409983916</v>
      </c>
    </row>
    <row r="107" spans="1:8" ht="15" customHeight="1" x14ac:dyDescent="0.3">
      <c r="A107" s="168"/>
      <c r="B107" s="8" t="s">
        <v>101</v>
      </c>
      <c r="C107" s="44">
        <v>176.876</v>
      </c>
      <c r="D107" s="44">
        <v>87.839354900000004</v>
      </c>
      <c r="E107" s="56">
        <v>1674.412</v>
      </c>
      <c r="F107" s="57">
        <f t="shared" si="18"/>
        <v>496.61545319885118</v>
      </c>
      <c r="G107" s="44">
        <f t="shared" si="19"/>
        <v>52.459821656796535</v>
      </c>
      <c r="H107" s="56">
        <f t="shared" si="20"/>
        <v>9.4665867613469317</v>
      </c>
    </row>
    <row r="108" spans="1:8" ht="15" customHeight="1" x14ac:dyDescent="0.3">
      <c r="A108" s="169"/>
      <c r="B108" s="72" t="s">
        <v>95</v>
      </c>
      <c r="C108" s="73">
        <v>2183.5829999999992</v>
      </c>
      <c r="D108" s="73">
        <v>1331.6235659000004</v>
      </c>
      <c r="E108" s="74">
        <v>16337.103999999996</v>
      </c>
      <c r="F108" s="75">
        <f t="shared" si="18"/>
        <v>609.83418807528767</v>
      </c>
      <c r="G108" s="73">
        <f t="shared" si="19"/>
        <v>81.509156451473942</v>
      </c>
      <c r="H108" s="74">
        <f t="shared" si="20"/>
        <v>7.4817875024672755</v>
      </c>
    </row>
    <row r="109" spans="1:8" ht="15" customHeight="1" x14ac:dyDescent="0.3">
      <c r="A109" s="4"/>
      <c r="B109" s="5" t="s">
        <v>2</v>
      </c>
      <c r="C109" s="64">
        <f>SUM(C100:C108)</f>
        <v>5840.8559999999998</v>
      </c>
      <c r="D109" s="64">
        <f>SUM(D100:D108)</f>
        <v>3653.4718307000007</v>
      </c>
      <c r="E109" s="65">
        <f>SUM(E100:E108)</f>
        <v>46210.040999999997</v>
      </c>
      <c r="F109" s="66">
        <f t="shared" si="18"/>
        <v>625.50280826988387</v>
      </c>
      <c r="G109" s="64">
        <f t="shared" si="19"/>
        <v>79.062293640899412</v>
      </c>
      <c r="H109" s="65">
        <f t="shared" si="20"/>
        <v>7.911518619873525</v>
      </c>
    </row>
    <row r="110" spans="1:8" ht="20.399999999999999" x14ac:dyDescent="0.3">
      <c r="A110" s="6"/>
      <c r="B110" s="7" t="s">
        <v>96</v>
      </c>
      <c r="C110" s="67">
        <v>0.18828517555035604</v>
      </c>
      <c r="D110" s="67">
        <v>0.25724214649932126</v>
      </c>
      <c r="E110" s="68">
        <v>0.22019982766388613</v>
      </c>
      <c r="F110" s="69"/>
      <c r="G110" s="70"/>
      <c r="H110" s="71"/>
    </row>
    <row r="111" spans="1:8" ht="15" customHeight="1" x14ac:dyDescent="0.3">
      <c r="A111" s="170" t="s">
        <v>155</v>
      </c>
      <c r="B111" s="170"/>
      <c r="C111" s="170"/>
      <c r="D111" s="170"/>
      <c r="E111" s="170"/>
      <c r="F111" s="1"/>
    </row>
    <row r="114" spans="1:8" ht="15" customHeight="1" x14ac:dyDescent="0.3">
      <c r="A114" s="166" t="s">
        <v>97</v>
      </c>
      <c r="B114" s="166"/>
      <c r="C114" s="166"/>
      <c r="D114" s="166"/>
      <c r="E114" s="166"/>
      <c r="F114" s="166"/>
      <c r="G114" s="166"/>
      <c r="H114" s="166"/>
    </row>
    <row r="115" spans="1:8" ht="40.799999999999997" x14ac:dyDescent="0.3">
      <c r="A115" s="106" t="s">
        <v>149</v>
      </c>
      <c r="B115" s="107" t="s">
        <v>89</v>
      </c>
      <c r="C115" s="107" t="s">
        <v>90</v>
      </c>
      <c r="D115" s="107" t="s">
        <v>106</v>
      </c>
      <c r="E115" s="108" t="s">
        <v>113</v>
      </c>
      <c r="F115" s="107" t="s">
        <v>143</v>
      </c>
      <c r="G115" s="107" t="s">
        <v>144</v>
      </c>
      <c r="H115" s="107" t="s">
        <v>145</v>
      </c>
    </row>
    <row r="116" spans="1:8" ht="15" customHeight="1" x14ac:dyDescent="0.3">
      <c r="A116" s="168" t="s">
        <v>115</v>
      </c>
      <c r="B116" s="30" t="s">
        <v>94</v>
      </c>
      <c r="C116" s="51">
        <v>798.66899999999998</v>
      </c>
      <c r="D116" s="51">
        <v>469.80787390000023</v>
      </c>
      <c r="E116" s="52">
        <v>6511.8890000000001</v>
      </c>
      <c r="F116" s="59">
        <f>D116/C116*1000</f>
        <v>588.23852421967081</v>
      </c>
      <c r="G116" s="58">
        <f>D116/E116*1000</f>
        <v>72.146173545034358</v>
      </c>
      <c r="H116" s="52">
        <f>F116/G116</f>
        <v>8.1534265133616053</v>
      </c>
    </row>
    <row r="117" spans="1:8" ht="15" customHeight="1" x14ac:dyDescent="0.3">
      <c r="A117" s="168"/>
      <c r="B117" s="8" t="s">
        <v>93</v>
      </c>
      <c r="C117" s="44">
        <v>671.75800000000004</v>
      </c>
      <c r="D117" s="44">
        <v>425.35989320000004</v>
      </c>
      <c r="E117" s="56">
        <v>5411.0940000000001</v>
      </c>
      <c r="F117" s="57">
        <f t="shared" ref="F117:F125" si="21">D117/C117*1000</f>
        <v>633.20406039079558</v>
      </c>
      <c r="G117" s="44">
        <f t="shared" ref="G117:G125" si="22">D117/E117*1000</f>
        <v>78.608853071116499</v>
      </c>
      <c r="H117" s="56">
        <f t="shared" ref="H117:H125" si="23">F117/G117</f>
        <v>8.0551240178754853</v>
      </c>
    </row>
    <row r="118" spans="1:8" ht="15" customHeight="1" x14ac:dyDescent="0.3">
      <c r="A118" s="168"/>
      <c r="B118" s="30" t="s">
        <v>98</v>
      </c>
      <c r="C118" s="58">
        <v>488.26900000000001</v>
      </c>
      <c r="D118" s="58">
        <v>249.54283149999995</v>
      </c>
      <c r="E118" s="52">
        <v>3796.0909999999999</v>
      </c>
      <c r="F118" s="59">
        <f t="shared" si="21"/>
        <v>511.07654080025543</v>
      </c>
      <c r="G118" s="58">
        <f t="shared" si="22"/>
        <v>65.736788580674173</v>
      </c>
      <c r="H118" s="52">
        <f t="shared" si="23"/>
        <v>7.7745894168992882</v>
      </c>
    </row>
    <row r="119" spans="1:8" ht="15" customHeight="1" x14ac:dyDescent="0.3">
      <c r="A119" s="168"/>
      <c r="B119" s="8" t="s">
        <v>92</v>
      </c>
      <c r="C119" s="44">
        <v>421.64699999999999</v>
      </c>
      <c r="D119" s="44">
        <v>269.87853389999992</v>
      </c>
      <c r="E119" s="56">
        <v>3356.2979999999998</v>
      </c>
      <c r="F119" s="57">
        <f t="shared" si="21"/>
        <v>640.05799614369357</v>
      </c>
      <c r="G119" s="44">
        <f t="shared" si="22"/>
        <v>80.409586365692178</v>
      </c>
      <c r="H119" s="56">
        <f t="shared" si="23"/>
        <v>7.959971255576348</v>
      </c>
    </row>
    <row r="120" spans="1:8" ht="15" customHeight="1" x14ac:dyDescent="0.3">
      <c r="A120" s="168"/>
      <c r="B120" s="30" t="s">
        <v>91</v>
      </c>
      <c r="C120" s="58">
        <v>357.45100000000002</v>
      </c>
      <c r="D120" s="58">
        <v>267.2287493</v>
      </c>
      <c r="E120" s="52">
        <v>2357.9520000000002</v>
      </c>
      <c r="F120" s="59">
        <f t="shared" si="21"/>
        <v>747.59547266618358</v>
      </c>
      <c r="G120" s="58">
        <f t="shared" si="22"/>
        <v>113.3308690338056</v>
      </c>
      <c r="H120" s="52">
        <f t="shared" si="23"/>
        <v>6.5965740758873244</v>
      </c>
    </row>
    <row r="121" spans="1:8" ht="15" customHeight="1" x14ac:dyDescent="0.3">
      <c r="A121" s="168"/>
      <c r="B121" s="8" t="s">
        <v>99</v>
      </c>
      <c r="C121" s="44">
        <v>220.72300000000001</v>
      </c>
      <c r="D121" s="44">
        <v>109.50456689999994</v>
      </c>
      <c r="E121" s="56">
        <v>1770.2560000000001</v>
      </c>
      <c r="F121" s="57">
        <f t="shared" si="21"/>
        <v>496.11760849571607</v>
      </c>
      <c r="G121" s="44">
        <f t="shared" si="22"/>
        <v>61.858040249545795</v>
      </c>
      <c r="H121" s="56">
        <f t="shared" si="23"/>
        <v>8.0202606887365615</v>
      </c>
    </row>
    <row r="122" spans="1:8" ht="15" customHeight="1" x14ac:dyDescent="0.3">
      <c r="A122" s="168"/>
      <c r="B122" s="30" t="s">
        <v>100</v>
      </c>
      <c r="C122" s="58">
        <v>213.125</v>
      </c>
      <c r="D122" s="58">
        <v>121.70393960000004</v>
      </c>
      <c r="E122" s="52">
        <v>1931.425</v>
      </c>
      <c r="F122" s="59">
        <f t="shared" si="21"/>
        <v>571.04487788856329</v>
      </c>
      <c r="G122" s="58">
        <f t="shared" si="22"/>
        <v>63.012511280531228</v>
      </c>
      <c r="H122" s="52">
        <f t="shared" si="23"/>
        <v>9.0624046920821133</v>
      </c>
    </row>
    <row r="123" spans="1:8" ht="15" customHeight="1" x14ac:dyDescent="0.3">
      <c r="A123" s="168"/>
      <c r="B123" s="8" t="s">
        <v>101</v>
      </c>
      <c r="C123" s="44">
        <v>176.465</v>
      </c>
      <c r="D123" s="44">
        <v>111.49891779999999</v>
      </c>
      <c r="E123" s="56">
        <v>1450.8810000000001</v>
      </c>
      <c r="F123" s="57">
        <f t="shared" si="21"/>
        <v>631.84720936162978</v>
      </c>
      <c r="G123" s="44">
        <f t="shared" si="22"/>
        <v>76.849112918288938</v>
      </c>
      <c r="H123" s="56">
        <f t="shared" si="23"/>
        <v>8.2219193607797596</v>
      </c>
    </row>
    <row r="124" spans="1:8" ht="15" customHeight="1" x14ac:dyDescent="0.3">
      <c r="A124" s="169"/>
      <c r="B124" s="72" t="s">
        <v>95</v>
      </c>
      <c r="C124" s="73">
        <v>1878.3940000000002</v>
      </c>
      <c r="D124" s="73">
        <v>1111.5710167000004</v>
      </c>
      <c r="E124" s="74">
        <v>13410.232999999997</v>
      </c>
      <c r="F124" s="75">
        <f t="shared" si="21"/>
        <v>591.76669894601469</v>
      </c>
      <c r="G124" s="73">
        <f t="shared" si="22"/>
        <v>82.889761624574362</v>
      </c>
      <c r="H124" s="74">
        <f t="shared" si="23"/>
        <v>7.1392013603109863</v>
      </c>
    </row>
    <row r="125" spans="1:8" ht="15" customHeight="1" x14ac:dyDescent="0.3">
      <c r="A125" s="4"/>
      <c r="B125" s="5" t="s">
        <v>2</v>
      </c>
      <c r="C125" s="64">
        <f>SUM(C116:C124)</f>
        <v>5226.5010000000002</v>
      </c>
      <c r="D125" s="64">
        <f>SUM(D116:D124)</f>
        <v>3136.0963228000005</v>
      </c>
      <c r="E125" s="65">
        <f>SUM(E116:E124)</f>
        <v>39996.118999999999</v>
      </c>
      <c r="F125" s="66">
        <f t="shared" si="21"/>
        <v>600.03744815125845</v>
      </c>
      <c r="G125" s="64">
        <f t="shared" si="22"/>
        <v>78.410015801783175</v>
      </c>
      <c r="H125" s="65">
        <f t="shared" si="23"/>
        <v>7.6525612450853835</v>
      </c>
    </row>
    <row r="126" spans="1:8" ht="20.399999999999999" x14ac:dyDescent="0.3">
      <c r="A126" s="6"/>
      <c r="B126" s="7" t="s">
        <v>96</v>
      </c>
      <c r="C126" s="67">
        <v>0.18418834381390004</v>
      </c>
      <c r="D126" s="67">
        <v>0.24598230842666463</v>
      </c>
      <c r="E126" s="68">
        <v>0.21006163785489784</v>
      </c>
      <c r="F126" s="69"/>
      <c r="G126" s="70"/>
      <c r="H126" s="71"/>
    </row>
    <row r="127" spans="1:8" ht="15" customHeight="1" x14ac:dyDescent="0.3">
      <c r="A127" s="170" t="s">
        <v>155</v>
      </c>
      <c r="B127" s="170"/>
      <c r="C127" s="170"/>
      <c r="D127" s="170"/>
      <c r="E127" s="170"/>
      <c r="F127" s="1"/>
    </row>
  </sheetData>
  <mergeCells count="24">
    <mergeCell ref="A127:E127"/>
    <mergeCell ref="A98:H98"/>
    <mergeCell ref="A100:A108"/>
    <mergeCell ref="A111:E111"/>
    <mergeCell ref="A82:H82"/>
    <mergeCell ref="A84:A92"/>
    <mergeCell ref="A95:E95"/>
    <mergeCell ref="A114:H114"/>
    <mergeCell ref="A116:A124"/>
    <mergeCell ref="A3:H3"/>
    <mergeCell ref="A5:A13"/>
    <mergeCell ref="A16:E16"/>
    <mergeCell ref="A68:A76"/>
    <mergeCell ref="A79:E79"/>
    <mergeCell ref="A19:H19"/>
    <mergeCell ref="A21:A29"/>
    <mergeCell ref="A32:E32"/>
    <mergeCell ref="A63:E63"/>
    <mergeCell ref="A66:H66"/>
    <mergeCell ref="A35:H35"/>
    <mergeCell ref="A37:A45"/>
    <mergeCell ref="A48:E48"/>
    <mergeCell ref="A51:H51"/>
    <mergeCell ref="A53:A60"/>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L1" activePane="topRight" state="frozen"/>
      <selection activeCell="A66" activeCellId="4" sqref="A3:H4 A18:H19 A34:H35 A50:H51 A66:H67"/>
      <selection pane="topRight" activeCell="M16" sqref="M16"/>
    </sheetView>
  </sheetViews>
  <sheetFormatPr defaultRowHeight="15" customHeight="1" x14ac:dyDescent="0.3"/>
  <cols>
    <col min="1" max="1" width="44.109375" style="10" customWidth="1"/>
    <col min="2" max="2" width="11.5546875" style="10" bestFit="1" customWidth="1"/>
    <col min="3" max="6" width="9.5546875" style="10" bestFit="1" customWidth="1"/>
    <col min="7" max="8" width="9.6640625" style="10" bestFit="1" customWidth="1"/>
    <col min="9" max="14" width="8.88671875" style="10"/>
    <col min="15" max="15" width="8.88671875" style="10" customWidth="1"/>
    <col min="16" max="16384" width="8.88671875" style="10"/>
  </cols>
  <sheetData>
    <row r="3" spans="1:15" ht="15" customHeight="1" x14ac:dyDescent="0.3">
      <c r="A3" s="166" t="s">
        <v>192</v>
      </c>
      <c r="B3" s="166"/>
      <c r="C3" s="166"/>
      <c r="D3" s="166"/>
      <c r="E3" s="166"/>
      <c r="F3" s="166"/>
      <c r="G3" s="166"/>
      <c r="H3" s="166"/>
      <c r="I3" s="166"/>
      <c r="J3" s="166"/>
      <c r="K3" s="166"/>
      <c r="L3" s="166"/>
      <c r="M3" s="166"/>
      <c r="N3" s="166"/>
      <c r="O3" s="166"/>
    </row>
    <row r="4" spans="1:15" ht="15" customHeight="1" x14ac:dyDescent="0.3">
      <c r="A4" s="105"/>
      <c r="B4" s="95">
        <v>2010</v>
      </c>
      <c r="C4" s="95">
        <v>2011</v>
      </c>
      <c r="D4" s="95">
        <v>2012</v>
      </c>
      <c r="E4" s="95">
        <v>2013</v>
      </c>
      <c r="F4" s="95">
        <v>2014</v>
      </c>
      <c r="G4" s="95">
        <v>2015</v>
      </c>
      <c r="H4" s="95">
        <v>2016</v>
      </c>
      <c r="I4" s="95">
        <v>2017</v>
      </c>
      <c r="J4" s="95">
        <v>2018</v>
      </c>
      <c r="K4" s="95">
        <v>2019</v>
      </c>
      <c r="L4" s="95">
        <v>2020</v>
      </c>
      <c r="M4" s="95">
        <v>2021</v>
      </c>
      <c r="N4" s="95">
        <v>2022</v>
      </c>
      <c r="O4" s="95">
        <v>2023</v>
      </c>
    </row>
    <row r="5" spans="1:15" ht="15" customHeight="1" x14ac:dyDescent="0.3">
      <c r="A5" s="40" t="s">
        <v>137</v>
      </c>
      <c r="B5" s="41">
        <v>21.27763250000001</v>
      </c>
      <c r="C5" s="41">
        <v>22.734637499999977</v>
      </c>
      <c r="D5" s="41">
        <v>22.204540000000016</v>
      </c>
      <c r="E5" s="41">
        <v>23.534415000000006</v>
      </c>
      <c r="F5" s="41">
        <v>31.337192499999958</v>
      </c>
      <c r="G5" s="41">
        <v>28.263052499999997</v>
      </c>
      <c r="H5" s="42">
        <v>30.073882499999989</v>
      </c>
      <c r="I5" s="42">
        <v>32.318872500000047</v>
      </c>
      <c r="J5" s="42">
        <f>35100.48/1000</f>
        <v>35.100480000000005</v>
      </c>
      <c r="K5" s="42">
        <v>36.836120000000008</v>
      </c>
      <c r="L5" s="42">
        <v>27.135960000000015</v>
      </c>
      <c r="M5" s="42">
        <v>26.801557863288085</v>
      </c>
      <c r="N5" s="42">
        <v>30.288346240477097</v>
      </c>
      <c r="O5" s="42">
        <v>34.496591491079002</v>
      </c>
    </row>
    <row r="6" spans="1:15" ht="15" customHeight="1" x14ac:dyDescent="0.3">
      <c r="A6" s="43" t="s">
        <v>116</v>
      </c>
      <c r="B6" s="44">
        <f>B7-B5</f>
        <v>110.16622000000032</v>
      </c>
      <c r="C6" s="44">
        <f t="shared" ref="C6:J6" si="0">C7-C5</f>
        <v>108.01407500000029</v>
      </c>
      <c r="D6" s="44">
        <f t="shared" si="0"/>
        <v>108.76172999999974</v>
      </c>
      <c r="E6" s="44">
        <f t="shared" si="0"/>
        <v>99.251574999999704</v>
      </c>
      <c r="F6" s="44">
        <f t="shared" si="0"/>
        <v>92.487975000000517</v>
      </c>
      <c r="G6" s="44">
        <f t="shared" si="0"/>
        <v>104.07632750000083</v>
      </c>
      <c r="H6" s="44">
        <f t="shared" si="0"/>
        <v>99.712074999999402</v>
      </c>
      <c r="I6" s="44">
        <f t="shared" si="0"/>
        <v>95.402862499999543</v>
      </c>
      <c r="J6" s="44">
        <f t="shared" si="0"/>
        <v>96.469320000000124</v>
      </c>
      <c r="K6" s="44">
        <v>96.13678999999955</v>
      </c>
      <c r="L6" s="44">
        <v>90.499832499999826</v>
      </c>
      <c r="M6" s="44">
        <v>90.631302874777816</v>
      </c>
      <c r="N6" s="44">
        <f>N7-N5</f>
        <v>95.818194971078029</v>
      </c>
      <c r="O6" s="44">
        <f>O7-O5</f>
        <v>97.532088017326728</v>
      </c>
    </row>
    <row r="7" spans="1:15" ht="15" customHeight="1" x14ac:dyDescent="0.3">
      <c r="A7" s="40" t="s">
        <v>117</v>
      </c>
      <c r="B7" s="41">
        <v>131.44385250000033</v>
      </c>
      <c r="C7" s="41">
        <v>130.74871250000027</v>
      </c>
      <c r="D7" s="41">
        <v>130.96626999999975</v>
      </c>
      <c r="E7" s="41">
        <v>122.78598999999971</v>
      </c>
      <c r="F7" s="41">
        <v>123.82516750000048</v>
      </c>
      <c r="G7" s="41">
        <v>132.33938000000083</v>
      </c>
      <c r="H7" s="42">
        <v>129.7859574999994</v>
      </c>
      <c r="I7" s="42">
        <v>127.72173499999958</v>
      </c>
      <c r="J7" s="42">
        <v>131.56980000000013</v>
      </c>
      <c r="K7" s="42">
        <v>132.97290999999956</v>
      </c>
      <c r="L7" s="42">
        <v>117.63579249999984</v>
      </c>
      <c r="M7" s="42">
        <v>117.4328607380659</v>
      </c>
      <c r="N7" s="42">
        <v>126.10654121155513</v>
      </c>
      <c r="O7" s="42">
        <v>132.02867950840573</v>
      </c>
    </row>
    <row r="8" spans="1:15" ht="15" customHeight="1" x14ac:dyDescent="0.3">
      <c r="A8" s="109" t="s">
        <v>118</v>
      </c>
      <c r="B8" s="110">
        <v>4389.7539024999469</v>
      </c>
      <c r="C8" s="110">
        <v>4054.3311224999634</v>
      </c>
      <c r="D8" s="110">
        <v>3694.9760949999863</v>
      </c>
      <c r="E8" s="110">
        <v>3513.1972749999732</v>
      </c>
      <c r="F8" s="110">
        <v>3536.2398724999625</v>
      </c>
      <c r="G8" s="110">
        <v>3610.6925649999803</v>
      </c>
      <c r="H8" s="110">
        <v>3673.5592624999863</v>
      </c>
      <c r="I8" s="110">
        <v>3752.6738349998004</v>
      </c>
      <c r="J8" s="110">
        <v>3828.0211174997803</v>
      </c>
      <c r="K8" s="110">
        <v>3911.0299925000186</v>
      </c>
      <c r="L8" s="110">
        <v>3875.4790050002653</v>
      </c>
      <c r="M8" s="150">
        <v>3927.9804227906716</v>
      </c>
      <c r="N8" s="150">
        <v>4140.6331686931735</v>
      </c>
      <c r="O8" s="150">
        <v>4193.4603782170425</v>
      </c>
    </row>
    <row r="9" spans="1:15" ht="20.399999999999999" x14ac:dyDescent="0.3">
      <c r="A9" s="45" t="s">
        <v>138</v>
      </c>
      <c r="B9" s="46">
        <f t="shared" ref="B9:J9" si="1">B5/B7</f>
        <v>0.16187620870287528</v>
      </c>
      <c r="C9" s="46">
        <f t="shared" si="1"/>
        <v>0.17388039289488169</v>
      </c>
      <c r="D9" s="46">
        <f t="shared" si="1"/>
        <v>0.16954395967755712</v>
      </c>
      <c r="E9" s="46">
        <f t="shared" si="1"/>
        <v>0.19167019787843922</v>
      </c>
      <c r="F9" s="46">
        <f t="shared" si="1"/>
        <v>0.25307611637189859</v>
      </c>
      <c r="G9" s="46">
        <f t="shared" si="1"/>
        <v>0.21356494567225431</v>
      </c>
      <c r="H9" s="47">
        <f t="shared" si="1"/>
        <v>0.23171907869925087</v>
      </c>
      <c r="I9" s="47">
        <f t="shared" si="1"/>
        <v>0.2530412893310614</v>
      </c>
      <c r="J9" s="47">
        <f t="shared" si="1"/>
        <v>0.26678219469817521</v>
      </c>
      <c r="K9" s="47">
        <f t="shared" ref="K9" si="2">K5/K7</f>
        <v>0.27701973281625658</v>
      </c>
      <c r="L9" s="47">
        <v>0.23067775056643625</v>
      </c>
      <c r="M9" s="47">
        <v>0.22822877425313673</v>
      </c>
      <c r="N9" s="47">
        <f>N5/N7</f>
        <v>0.24018061196100571</v>
      </c>
      <c r="O9" s="47">
        <f>O5/O7</f>
        <v>0.26128104605395785</v>
      </c>
    </row>
    <row r="10" spans="1:15" ht="20.399999999999999" x14ac:dyDescent="0.3">
      <c r="A10" s="48" t="s">
        <v>119</v>
      </c>
      <c r="B10" s="49">
        <f>B6/B7</f>
        <v>0.83812379129712467</v>
      </c>
      <c r="C10" s="49">
        <f t="shared" ref="C10:J10" si="3">C6/C7</f>
        <v>0.82611960710511834</v>
      </c>
      <c r="D10" s="49">
        <f t="shared" si="3"/>
        <v>0.83045604032244291</v>
      </c>
      <c r="E10" s="49">
        <f t="shared" si="3"/>
        <v>0.80832980212156069</v>
      </c>
      <c r="F10" s="49">
        <f t="shared" si="3"/>
        <v>0.74692388362810136</v>
      </c>
      <c r="G10" s="49">
        <f t="shared" si="3"/>
        <v>0.78643505432774563</v>
      </c>
      <c r="H10" s="49">
        <f t="shared" si="3"/>
        <v>0.7682809213007491</v>
      </c>
      <c r="I10" s="49">
        <f t="shared" si="3"/>
        <v>0.7469587106689386</v>
      </c>
      <c r="J10" s="49">
        <f t="shared" si="3"/>
        <v>0.73321780530182479</v>
      </c>
      <c r="K10" s="49">
        <f t="shared" ref="K10" si="4">K6/K7</f>
        <v>0.72298026718374342</v>
      </c>
      <c r="L10" s="49">
        <v>0.76932224943356375</v>
      </c>
      <c r="M10" s="49">
        <v>0.7717712257468633</v>
      </c>
      <c r="N10" s="49">
        <f>N6/N7</f>
        <v>0.75981938803899429</v>
      </c>
      <c r="O10" s="49">
        <f>O6/O7</f>
        <v>0.73871895394604215</v>
      </c>
    </row>
    <row r="11" spans="1:15" ht="15" customHeight="1" x14ac:dyDescent="0.3">
      <c r="A11" s="173" t="s">
        <v>156</v>
      </c>
      <c r="B11" s="173"/>
      <c r="C11" s="173"/>
      <c r="D11" s="173"/>
      <c r="E11" s="173"/>
      <c r="F11" s="173"/>
      <c r="G11" s="173"/>
      <c r="H11" s="173"/>
    </row>
    <row r="12" spans="1:15" ht="22.8" customHeight="1" x14ac:dyDescent="0.3">
      <c r="A12" s="171" t="s">
        <v>153</v>
      </c>
      <c r="B12" s="172"/>
      <c r="C12" s="172"/>
      <c r="D12" s="172"/>
    </row>
    <row r="13" spans="1:15" ht="15" customHeight="1" x14ac:dyDescent="0.3">
      <c r="A13" s="171" t="s">
        <v>154</v>
      </c>
      <c r="B13" s="171"/>
      <c r="C13" s="171"/>
      <c r="D13" s="171"/>
      <c r="E13" s="171"/>
      <c r="F13" s="171"/>
      <c r="G13" s="171"/>
      <c r="H13" s="171"/>
    </row>
    <row r="14" spans="1:15" ht="15" customHeight="1" x14ac:dyDescent="0.3">
      <c r="A14" s="171"/>
      <c r="B14" s="171"/>
      <c r="C14" s="171"/>
      <c r="D14" s="171"/>
      <c r="E14" s="171"/>
      <c r="F14" s="171"/>
      <c r="G14" s="171"/>
      <c r="H14" s="171"/>
    </row>
    <row r="15" spans="1:15" ht="15" customHeight="1" x14ac:dyDescent="0.3">
      <c r="A15" s="171"/>
      <c r="B15" s="171"/>
      <c r="C15" s="171"/>
      <c r="D15" s="171"/>
      <c r="E15" s="171"/>
      <c r="F15" s="171"/>
      <c r="G15" s="171"/>
      <c r="H15" s="171"/>
    </row>
    <row r="16" spans="1:15" ht="15" customHeight="1" x14ac:dyDescent="0.3">
      <c r="A16" s="171"/>
      <c r="B16" s="171"/>
      <c r="C16" s="171"/>
      <c r="D16" s="171"/>
      <c r="E16" s="171"/>
      <c r="F16" s="171"/>
      <c r="G16" s="171"/>
      <c r="H16" s="171"/>
    </row>
    <row r="17" spans="1:8" ht="15" customHeight="1" x14ac:dyDescent="0.3">
      <c r="A17" s="171"/>
      <c r="B17" s="171"/>
      <c r="C17" s="171"/>
      <c r="D17" s="171"/>
      <c r="E17" s="171"/>
      <c r="F17" s="171"/>
      <c r="G17" s="171"/>
      <c r="H17" s="171"/>
    </row>
    <row r="18" spans="1:8" ht="15" customHeight="1" x14ac:dyDescent="0.3">
      <c r="A18" s="94"/>
      <c r="B18" s="94"/>
      <c r="C18" s="94"/>
      <c r="D18" s="94"/>
      <c r="E18" s="94"/>
      <c r="F18" s="94"/>
      <c r="G18" s="94"/>
      <c r="H18" s="94"/>
    </row>
    <row r="19" spans="1:8" ht="15" customHeight="1" x14ac:dyDescent="0.3">
      <c r="A19" s="171"/>
      <c r="B19" s="172"/>
      <c r="C19" s="172"/>
      <c r="D19" s="172"/>
    </row>
    <row r="20" spans="1:8" ht="15" customHeight="1" x14ac:dyDescent="0.3">
      <c r="A20" s="171"/>
      <c r="B20" s="171"/>
      <c r="C20" s="171"/>
      <c r="D20" s="171"/>
      <c r="E20" s="171"/>
      <c r="F20" s="171"/>
      <c r="G20" s="171"/>
      <c r="H20" s="171"/>
    </row>
    <row r="21" spans="1:8" ht="15" customHeight="1" x14ac:dyDescent="0.3">
      <c r="A21" s="171"/>
      <c r="B21" s="171"/>
      <c r="C21" s="171"/>
      <c r="D21" s="171"/>
      <c r="E21" s="171"/>
      <c r="F21" s="171"/>
      <c r="G21" s="171"/>
      <c r="H21" s="171"/>
    </row>
    <row r="22" spans="1:8" ht="15" customHeight="1" x14ac:dyDescent="0.3">
      <c r="A22" s="171"/>
      <c r="B22" s="171"/>
      <c r="C22" s="171"/>
      <c r="D22" s="171"/>
      <c r="E22" s="171"/>
      <c r="F22" s="171"/>
      <c r="G22" s="171"/>
      <c r="H22" s="171"/>
    </row>
    <row r="23" spans="1:8" ht="15" customHeight="1" x14ac:dyDescent="0.3">
      <c r="A23" s="171"/>
      <c r="B23" s="171"/>
      <c r="C23" s="171"/>
      <c r="D23" s="171"/>
      <c r="E23" s="171"/>
      <c r="F23" s="171"/>
      <c r="G23" s="171"/>
      <c r="H23" s="171"/>
    </row>
    <row r="24" spans="1:8" ht="15" customHeight="1" x14ac:dyDescent="0.3">
      <c r="A24" s="171"/>
      <c r="B24" s="171"/>
      <c r="C24" s="171"/>
      <c r="D24" s="171"/>
      <c r="E24" s="171"/>
      <c r="F24" s="171"/>
      <c r="G24" s="171"/>
      <c r="H24" s="171"/>
    </row>
  </sheetData>
  <mergeCells count="8">
    <mergeCell ref="A3:O3"/>
    <mergeCell ref="A19:D19"/>
    <mergeCell ref="A20:H21"/>
    <mergeCell ref="A22:H24"/>
    <mergeCell ref="A12:D12"/>
    <mergeCell ref="A13:H14"/>
    <mergeCell ref="A11:H11"/>
    <mergeCell ref="A15:H17"/>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672"/>
  <sheetViews>
    <sheetView showGridLines="0" zoomScaleNormal="100" workbookViewId="0">
      <selection activeCell="C39" sqref="C39:G44"/>
    </sheetView>
  </sheetViews>
  <sheetFormatPr defaultRowHeight="15" customHeight="1" x14ac:dyDescent="0.3"/>
  <cols>
    <col min="1" max="1" width="16.44140625" style="10" customWidth="1"/>
    <col min="2" max="2" width="10.6640625" style="10" bestFit="1" customWidth="1"/>
    <col min="3" max="6" width="8.33203125" style="10" bestFit="1" customWidth="1"/>
    <col min="7" max="7" width="7" style="10" bestFit="1" customWidth="1"/>
    <col min="8" max="8" width="9.6640625" style="10" bestFit="1" customWidth="1"/>
    <col min="9" max="9" width="13.6640625" style="10" bestFit="1" customWidth="1"/>
    <col min="10" max="10" width="13.44140625" style="10" customWidth="1"/>
    <col min="11" max="11" width="8.6640625" style="10" bestFit="1" customWidth="1"/>
    <col min="12" max="12" width="10.6640625" style="10" bestFit="1" customWidth="1"/>
    <col min="13" max="13" width="7.33203125" style="10" customWidth="1"/>
    <col min="14" max="16" width="7.33203125" style="10" bestFit="1" customWidth="1"/>
    <col min="17" max="17" width="6.109375" style="10" bestFit="1" customWidth="1"/>
    <col min="18" max="18" width="8.44140625" style="10" bestFit="1" customWidth="1"/>
    <col min="19" max="16384" width="8.88671875" style="10"/>
  </cols>
  <sheetData>
    <row r="3" spans="1:8" ht="15" customHeight="1" x14ac:dyDescent="0.3">
      <c r="A3" s="177" t="s">
        <v>120</v>
      </c>
      <c r="B3" s="177"/>
      <c r="C3" s="177"/>
      <c r="D3" s="177"/>
      <c r="E3" s="177"/>
      <c r="F3" s="177"/>
      <c r="G3" s="177"/>
      <c r="H3" s="177"/>
    </row>
    <row r="4" spans="1:8" ht="15" customHeight="1" x14ac:dyDescent="0.3">
      <c r="A4" s="177" t="s">
        <v>184</v>
      </c>
      <c r="B4" s="177"/>
      <c r="C4" s="177"/>
      <c r="D4" s="177"/>
      <c r="E4" s="177"/>
      <c r="F4" s="177"/>
      <c r="G4" s="177"/>
      <c r="H4" s="177"/>
    </row>
    <row r="5" spans="1:8" ht="15" customHeight="1" x14ac:dyDescent="0.3">
      <c r="A5" s="104" t="s">
        <v>148</v>
      </c>
      <c r="B5" s="99"/>
      <c r="C5" s="99" t="s">
        <v>77</v>
      </c>
      <c r="D5" s="99" t="s">
        <v>78</v>
      </c>
      <c r="E5" s="99" t="s">
        <v>79</v>
      </c>
      <c r="F5" s="99" t="s">
        <v>80</v>
      </c>
      <c r="G5" s="99" t="s">
        <v>0</v>
      </c>
      <c r="H5" s="99" t="s">
        <v>2</v>
      </c>
    </row>
    <row r="6" spans="1:8" ht="15" customHeight="1" x14ac:dyDescent="0.3">
      <c r="A6" s="175" t="s">
        <v>3</v>
      </c>
      <c r="B6" s="8" t="s">
        <v>13</v>
      </c>
      <c r="C6" s="38">
        <v>1</v>
      </c>
      <c r="D6" s="38">
        <v>2</v>
      </c>
      <c r="E6" s="38">
        <v>13</v>
      </c>
      <c r="F6" s="38">
        <v>7</v>
      </c>
      <c r="G6" s="38">
        <v>5</v>
      </c>
      <c r="H6" s="39">
        <f>SUM(C6:G6)</f>
        <v>28</v>
      </c>
    </row>
    <row r="7" spans="1:8" ht="15" customHeight="1" x14ac:dyDescent="0.3">
      <c r="A7" s="175"/>
      <c r="B7" s="8" t="s">
        <v>14</v>
      </c>
      <c r="C7" s="38">
        <v>17</v>
      </c>
      <c r="D7" s="38">
        <v>15</v>
      </c>
      <c r="E7" s="38">
        <v>425</v>
      </c>
      <c r="F7" s="38">
        <v>159</v>
      </c>
      <c r="G7" s="38">
        <v>87</v>
      </c>
      <c r="H7" s="39">
        <f t="shared" ref="H7:H44" si="0">SUM(C7:G7)</f>
        <v>703</v>
      </c>
    </row>
    <row r="8" spans="1:8" ht="15" customHeight="1" x14ac:dyDescent="0.3">
      <c r="A8" s="175"/>
      <c r="B8" s="8" t="s">
        <v>15</v>
      </c>
      <c r="C8" s="38">
        <v>39</v>
      </c>
      <c r="D8" s="38">
        <v>32</v>
      </c>
      <c r="E8" s="38">
        <v>800</v>
      </c>
      <c r="F8" s="38">
        <v>328</v>
      </c>
      <c r="G8" s="38">
        <v>143</v>
      </c>
      <c r="H8" s="39">
        <f t="shared" si="0"/>
        <v>1342</v>
      </c>
    </row>
    <row r="9" spans="1:8" ht="15" customHeight="1" x14ac:dyDescent="0.3">
      <c r="A9" s="174" t="s">
        <v>4</v>
      </c>
      <c r="B9" s="10" t="s">
        <v>13</v>
      </c>
      <c r="C9" s="77">
        <v>72</v>
      </c>
      <c r="D9" s="77">
        <v>107</v>
      </c>
      <c r="E9" s="77">
        <v>119</v>
      </c>
      <c r="F9" s="77">
        <v>73</v>
      </c>
      <c r="G9" s="77">
        <v>33</v>
      </c>
      <c r="H9" s="92">
        <f t="shared" si="0"/>
        <v>404</v>
      </c>
    </row>
    <row r="10" spans="1:8" ht="15" customHeight="1" x14ac:dyDescent="0.3">
      <c r="A10" s="174"/>
      <c r="B10" s="10" t="s">
        <v>14</v>
      </c>
      <c r="C10" s="77">
        <v>2738</v>
      </c>
      <c r="D10" s="77">
        <v>2848</v>
      </c>
      <c r="E10" s="77">
        <v>2690</v>
      </c>
      <c r="F10" s="77">
        <v>1536</v>
      </c>
      <c r="G10" s="77">
        <v>444</v>
      </c>
      <c r="H10" s="92">
        <f t="shared" si="0"/>
        <v>10256</v>
      </c>
    </row>
    <row r="11" spans="1:8" ht="15" customHeight="1" x14ac:dyDescent="0.3">
      <c r="A11" s="174"/>
      <c r="B11" s="10" t="s">
        <v>15</v>
      </c>
      <c r="C11" s="77">
        <v>5691</v>
      </c>
      <c r="D11" s="77">
        <v>5681</v>
      </c>
      <c r="E11" s="77">
        <v>5477</v>
      </c>
      <c r="F11" s="77">
        <v>2924</v>
      </c>
      <c r="G11" s="77">
        <v>916</v>
      </c>
      <c r="H11" s="92">
        <f t="shared" si="0"/>
        <v>20689</v>
      </c>
    </row>
    <row r="12" spans="1:8" ht="15" customHeight="1" x14ac:dyDescent="0.3">
      <c r="A12" s="175" t="s">
        <v>5</v>
      </c>
      <c r="B12" s="8" t="s">
        <v>13</v>
      </c>
      <c r="C12" s="38">
        <v>1</v>
      </c>
      <c r="D12" s="38">
        <v>8</v>
      </c>
      <c r="E12" s="38">
        <v>25</v>
      </c>
      <c r="F12" s="38">
        <v>80</v>
      </c>
      <c r="G12" s="38">
        <v>7</v>
      </c>
      <c r="H12" s="39">
        <f t="shared" si="0"/>
        <v>121</v>
      </c>
    </row>
    <row r="13" spans="1:8" ht="15" customHeight="1" x14ac:dyDescent="0.3">
      <c r="A13" s="175"/>
      <c r="B13" s="8" t="s">
        <v>14</v>
      </c>
      <c r="C13" s="38">
        <v>64</v>
      </c>
      <c r="D13" s="38">
        <v>267</v>
      </c>
      <c r="E13" s="38">
        <v>681</v>
      </c>
      <c r="F13" s="38">
        <v>1496</v>
      </c>
      <c r="G13" s="38">
        <v>100</v>
      </c>
      <c r="H13" s="39">
        <f t="shared" si="0"/>
        <v>2608</v>
      </c>
    </row>
    <row r="14" spans="1:8" ht="15" customHeight="1" x14ac:dyDescent="0.3">
      <c r="A14" s="175"/>
      <c r="B14" s="8" t="s">
        <v>15</v>
      </c>
      <c r="C14" s="38">
        <v>175</v>
      </c>
      <c r="D14" s="38">
        <v>581</v>
      </c>
      <c r="E14" s="38">
        <v>1313</v>
      </c>
      <c r="F14" s="38">
        <v>2827</v>
      </c>
      <c r="G14" s="38">
        <v>197</v>
      </c>
      <c r="H14" s="39">
        <f t="shared" si="0"/>
        <v>5093</v>
      </c>
    </row>
    <row r="15" spans="1:8" ht="15" customHeight="1" x14ac:dyDescent="0.3">
      <c r="A15" s="174" t="s">
        <v>6</v>
      </c>
      <c r="B15" s="10" t="s">
        <v>13</v>
      </c>
      <c r="C15" s="77">
        <v>2</v>
      </c>
      <c r="D15" s="77">
        <v>17</v>
      </c>
      <c r="E15" s="77">
        <v>35</v>
      </c>
      <c r="F15" s="77">
        <v>61</v>
      </c>
      <c r="G15" s="77">
        <v>5</v>
      </c>
      <c r="H15" s="92">
        <f t="shared" si="0"/>
        <v>120</v>
      </c>
    </row>
    <row r="16" spans="1:8" ht="15" customHeight="1" x14ac:dyDescent="0.3">
      <c r="A16" s="174"/>
      <c r="B16" s="10" t="s">
        <v>14</v>
      </c>
      <c r="C16" s="77">
        <v>364</v>
      </c>
      <c r="D16" s="77">
        <v>646</v>
      </c>
      <c r="E16" s="77">
        <v>1097</v>
      </c>
      <c r="F16" s="77">
        <v>1280</v>
      </c>
      <c r="G16" s="77">
        <v>72</v>
      </c>
      <c r="H16" s="92">
        <f t="shared" si="0"/>
        <v>3459</v>
      </c>
    </row>
    <row r="17" spans="1:8" ht="15" customHeight="1" x14ac:dyDescent="0.3">
      <c r="A17" s="174"/>
      <c r="B17" s="10" t="s">
        <v>15</v>
      </c>
      <c r="C17" s="77">
        <v>727</v>
      </c>
      <c r="D17" s="77">
        <v>1266</v>
      </c>
      <c r="E17" s="77">
        <v>2056</v>
      </c>
      <c r="F17" s="77">
        <v>2360</v>
      </c>
      <c r="G17" s="77">
        <v>122</v>
      </c>
      <c r="H17" s="92">
        <f t="shared" si="0"/>
        <v>6531</v>
      </c>
    </row>
    <row r="18" spans="1:8" ht="15" customHeight="1" x14ac:dyDescent="0.3">
      <c r="A18" s="175" t="s">
        <v>17</v>
      </c>
      <c r="B18" s="8" t="s">
        <v>13</v>
      </c>
      <c r="C18" s="38">
        <v>3</v>
      </c>
      <c r="D18" s="38">
        <v>1</v>
      </c>
      <c r="E18" s="38">
        <v>5</v>
      </c>
      <c r="F18" s="38">
        <v>5</v>
      </c>
      <c r="G18" s="38">
        <v>1</v>
      </c>
      <c r="H18" s="39">
        <f t="shared" si="0"/>
        <v>15</v>
      </c>
    </row>
    <row r="19" spans="1:8" ht="15" customHeight="1" x14ac:dyDescent="0.3">
      <c r="A19" s="175"/>
      <c r="B19" s="8" t="s">
        <v>14</v>
      </c>
      <c r="C19" s="38">
        <v>138</v>
      </c>
      <c r="D19" s="38">
        <v>16</v>
      </c>
      <c r="E19" s="38">
        <v>124</v>
      </c>
      <c r="F19" s="38">
        <v>117</v>
      </c>
      <c r="G19" s="38">
        <v>16</v>
      </c>
      <c r="H19" s="39">
        <f t="shared" si="0"/>
        <v>411</v>
      </c>
    </row>
    <row r="20" spans="1:8" ht="15" customHeight="1" x14ac:dyDescent="0.3">
      <c r="A20" s="175"/>
      <c r="B20" s="8" t="s">
        <v>15</v>
      </c>
      <c r="C20" s="38">
        <v>288</v>
      </c>
      <c r="D20" s="38">
        <v>38</v>
      </c>
      <c r="E20" s="38">
        <v>237</v>
      </c>
      <c r="F20" s="38">
        <v>222</v>
      </c>
      <c r="G20" s="38">
        <v>32</v>
      </c>
      <c r="H20" s="39">
        <f t="shared" si="0"/>
        <v>817</v>
      </c>
    </row>
    <row r="21" spans="1:8" ht="15" customHeight="1" x14ac:dyDescent="0.3">
      <c r="A21" s="174" t="s">
        <v>51</v>
      </c>
      <c r="B21" s="10" t="s">
        <v>13</v>
      </c>
      <c r="C21" s="77">
        <v>47</v>
      </c>
      <c r="D21" s="77">
        <v>55</v>
      </c>
      <c r="E21" s="77">
        <v>66</v>
      </c>
      <c r="F21" s="77">
        <v>119</v>
      </c>
      <c r="G21" s="77">
        <v>4</v>
      </c>
      <c r="H21" s="92">
        <f t="shared" si="0"/>
        <v>291</v>
      </c>
    </row>
    <row r="22" spans="1:8" ht="15" customHeight="1" x14ac:dyDescent="0.3">
      <c r="A22" s="174"/>
      <c r="B22" s="10" t="s">
        <v>14</v>
      </c>
      <c r="C22" s="77">
        <v>10864</v>
      </c>
      <c r="D22" s="77">
        <v>8935</v>
      </c>
      <c r="E22" s="77">
        <v>4093</v>
      </c>
      <c r="F22" s="77">
        <v>4121</v>
      </c>
      <c r="G22" s="77">
        <v>90</v>
      </c>
      <c r="H22" s="92">
        <f t="shared" si="0"/>
        <v>28103</v>
      </c>
    </row>
    <row r="23" spans="1:8" ht="15" customHeight="1" x14ac:dyDescent="0.3">
      <c r="A23" s="174"/>
      <c r="B23" s="10" t="s">
        <v>15</v>
      </c>
      <c r="C23" s="77">
        <v>23223</v>
      </c>
      <c r="D23" s="77">
        <v>18299</v>
      </c>
      <c r="E23" s="77">
        <v>8093</v>
      </c>
      <c r="F23" s="77">
        <v>7801</v>
      </c>
      <c r="G23" s="77">
        <v>189</v>
      </c>
      <c r="H23" s="92">
        <f t="shared" si="0"/>
        <v>57605</v>
      </c>
    </row>
    <row r="24" spans="1:8" ht="15" customHeight="1" x14ac:dyDescent="0.3">
      <c r="A24" s="175" t="s">
        <v>7</v>
      </c>
      <c r="B24" s="8" t="s">
        <v>13</v>
      </c>
      <c r="C24" s="38">
        <v>3</v>
      </c>
      <c r="D24" s="38">
        <v>7</v>
      </c>
      <c r="E24" s="38">
        <v>23</v>
      </c>
      <c r="F24" s="38">
        <v>42</v>
      </c>
      <c r="G24" s="38">
        <v>10</v>
      </c>
      <c r="H24" s="39">
        <f t="shared" si="0"/>
        <v>85</v>
      </c>
    </row>
    <row r="25" spans="1:8" ht="15" customHeight="1" x14ac:dyDescent="0.3">
      <c r="A25" s="175"/>
      <c r="B25" s="8" t="s">
        <v>14</v>
      </c>
      <c r="C25" s="38">
        <v>122</v>
      </c>
      <c r="D25" s="38">
        <v>201</v>
      </c>
      <c r="E25" s="38">
        <v>348</v>
      </c>
      <c r="F25" s="38">
        <v>809</v>
      </c>
      <c r="G25" s="38">
        <v>142</v>
      </c>
      <c r="H25" s="39">
        <f t="shared" si="0"/>
        <v>1622</v>
      </c>
    </row>
    <row r="26" spans="1:8" ht="15" customHeight="1" x14ac:dyDescent="0.3">
      <c r="A26" s="175"/>
      <c r="B26" s="8" t="s">
        <v>15</v>
      </c>
      <c r="C26" s="38">
        <v>221</v>
      </c>
      <c r="D26" s="38">
        <v>413</v>
      </c>
      <c r="E26" s="38">
        <v>713</v>
      </c>
      <c r="F26" s="38">
        <v>1609</v>
      </c>
      <c r="G26" s="38">
        <v>269</v>
      </c>
      <c r="H26" s="39">
        <f t="shared" si="0"/>
        <v>3225</v>
      </c>
    </row>
    <row r="27" spans="1:8" ht="15" customHeight="1" x14ac:dyDescent="0.3">
      <c r="A27" s="174" t="s">
        <v>107</v>
      </c>
      <c r="B27" s="10" t="s">
        <v>13</v>
      </c>
      <c r="C27" s="77">
        <v>73</v>
      </c>
      <c r="D27" s="77">
        <v>71</v>
      </c>
      <c r="E27" s="77">
        <v>36</v>
      </c>
      <c r="F27" s="77">
        <v>23</v>
      </c>
      <c r="G27" s="77">
        <v>22</v>
      </c>
      <c r="H27" s="92">
        <f t="shared" si="0"/>
        <v>225</v>
      </c>
    </row>
    <row r="28" spans="1:8" ht="15" customHeight="1" x14ac:dyDescent="0.3">
      <c r="A28" s="174"/>
      <c r="B28" s="10" t="s">
        <v>14</v>
      </c>
      <c r="C28" s="77">
        <v>3547</v>
      </c>
      <c r="D28" s="77">
        <v>2445</v>
      </c>
      <c r="E28" s="77">
        <v>1218</v>
      </c>
      <c r="F28" s="77">
        <v>461</v>
      </c>
      <c r="G28" s="77">
        <v>272</v>
      </c>
      <c r="H28" s="92">
        <f t="shared" si="0"/>
        <v>7943</v>
      </c>
    </row>
    <row r="29" spans="1:8" ht="15" customHeight="1" x14ac:dyDescent="0.3">
      <c r="A29" s="174"/>
      <c r="B29" s="10" t="s">
        <v>15</v>
      </c>
      <c r="C29" s="77">
        <v>7555</v>
      </c>
      <c r="D29" s="77">
        <v>5075</v>
      </c>
      <c r="E29" s="77">
        <v>2442</v>
      </c>
      <c r="F29" s="77">
        <v>901</v>
      </c>
      <c r="G29" s="77">
        <v>544</v>
      </c>
      <c r="H29" s="92">
        <f t="shared" si="0"/>
        <v>16517</v>
      </c>
    </row>
    <row r="30" spans="1:8" ht="15" customHeight="1" x14ac:dyDescent="0.3">
      <c r="A30" s="175" t="s">
        <v>8</v>
      </c>
      <c r="B30" s="8" t="s">
        <v>13</v>
      </c>
      <c r="C30" s="38">
        <v>5</v>
      </c>
      <c r="D30" s="38">
        <v>20</v>
      </c>
      <c r="E30" s="38">
        <v>38</v>
      </c>
      <c r="F30" s="38">
        <v>90</v>
      </c>
      <c r="G30" s="38">
        <v>21</v>
      </c>
      <c r="H30" s="39">
        <f t="shared" si="0"/>
        <v>174</v>
      </c>
    </row>
    <row r="31" spans="1:8" ht="15" customHeight="1" x14ac:dyDescent="0.3">
      <c r="A31" s="175"/>
      <c r="B31" s="8" t="s">
        <v>14</v>
      </c>
      <c r="C31" s="38">
        <v>202</v>
      </c>
      <c r="D31" s="38">
        <v>695</v>
      </c>
      <c r="E31" s="38">
        <v>1202</v>
      </c>
      <c r="F31" s="38">
        <v>1561</v>
      </c>
      <c r="G31" s="38">
        <v>270</v>
      </c>
      <c r="H31" s="39">
        <f t="shared" si="0"/>
        <v>3930</v>
      </c>
    </row>
    <row r="32" spans="1:8" ht="15" customHeight="1" x14ac:dyDescent="0.3">
      <c r="A32" s="175"/>
      <c r="B32" s="8" t="s">
        <v>15</v>
      </c>
      <c r="C32" s="38">
        <v>430</v>
      </c>
      <c r="D32" s="38">
        <v>1454</v>
      </c>
      <c r="E32" s="38">
        <v>2390</v>
      </c>
      <c r="F32" s="38">
        <v>3085</v>
      </c>
      <c r="G32" s="38">
        <v>551</v>
      </c>
      <c r="H32" s="39">
        <f t="shared" si="0"/>
        <v>7910</v>
      </c>
    </row>
    <row r="33" spans="1:8" ht="15" customHeight="1" x14ac:dyDescent="0.3">
      <c r="A33" s="174" t="s">
        <v>9</v>
      </c>
      <c r="B33" s="10" t="s">
        <v>13</v>
      </c>
      <c r="C33" s="77">
        <v>13</v>
      </c>
      <c r="D33" s="77">
        <v>19</v>
      </c>
      <c r="E33" s="77">
        <v>45</v>
      </c>
      <c r="F33" s="77">
        <v>56</v>
      </c>
      <c r="G33" s="77">
        <v>19</v>
      </c>
      <c r="H33" s="92">
        <f t="shared" si="0"/>
        <v>152</v>
      </c>
    </row>
    <row r="34" spans="1:8" ht="15" customHeight="1" x14ac:dyDescent="0.3">
      <c r="A34" s="174"/>
      <c r="B34" s="10" t="s">
        <v>14</v>
      </c>
      <c r="C34" s="77">
        <v>589</v>
      </c>
      <c r="D34" s="77">
        <v>823</v>
      </c>
      <c r="E34" s="77">
        <v>1220</v>
      </c>
      <c r="F34" s="77">
        <v>1017</v>
      </c>
      <c r="G34" s="77">
        <v>273</v>
      </c>
      <c r="H34" s="92">
        <f t="shared" si="0"/>
        <v>3922</v>
      </c>
    </row>
    <row r="35" spans="1:8" ht="15" customHeight="1" x14ac:dyDescent="0.3">
      <c r="A35" s="174"/>
      <c r="B35" s="10" t="s">
        <v>15</v>
      </c>
      <c r="C35" s="77">
        <v>1160</v>
      </c>
      <c r="D35" s="77">
        <v>1539</v>
      </c>
      <c r="E35" s="77">
        <v>2442</v>
      </c>
      <c r="F35" s="77">
        <v>1975</v>
      </c>
      <c r="G35" s="77">
        <v>553</v>
      </c>
      <c r="H35" s="92">
        <f t="shared" si="0"/>
        <v>7669</v>
      </c>
    </row>
    <row r="36" spans="1:8" ht="15" customHeight="1" x14ac:dyDescent="0.3">
      <c r="A36" s="175" t="s">
        <v>10</v>
      </c>
      <c r="B36" s="8" t="s">
        <v>13</v>
      </c>
      <c r="C36" s="38">
        <v>70</v>
      </c>
      <c r="D36" s="38">
        <v>145</v>
      </c>
      <c r="E36" s="38">
        <v>151</v>
      </c>
      <c r="F36" s="38">
        <v>147</v>
      </c>
      <c r="G36" s="38">
        <v>43</v>
      </c>
      <c r="H36" s="39">
        <f t="shared" si="0"/>
        <v>556</v>
      </c>
    </row>
    <row r="37" spans="1:8" ht="15" customHeight="1" x14ac:dyDescent="0.3">
      <c r="A37" s="175"/>
      <c r="B37" s="8" t="s">
        <v>14</v>
      </c>
      <c r="C37" s="38">
        <v>17681</v>
      </c>
      <c r="D37" s="38">
        <v>20530</v>
      </c>
      <c r="E37" s="38">
        <v>7175</v>
      </c>
      <c r="F37" s="38">
        <v>5164</v>
      </c>
      <c r="G37" s="38">
        <v>823</v>
      </c>
      <c r="H37" s="39">
        <f t="shared" si="0"/>
        <v>51373</v>
      </c>
    </row>
    <row r="38" spans="1:8" ht="15" customHeight="1" x14ac:dyDescent="0.3">
      <c r="A38" s="175"/>
      <c r="B38" s="8" t="s">
        <v>15</v>
      </c>
      <c r="C38" s="38">
        <v>36598</v>
      </c>
      <c r="D38" s="38">
        <v>41698</v>
      </c>
      <c r="E38" s="38">
        <v>13926</v>
      </c>
      <c r="F38" s="38">
        <v>9924</v>
      </c>
      <c r="G38" s="38">
        <v>1619</v>
      </c>
      <c r="H38" s="39">
        <f t="shared" si="0"/>
        <v>103765</v>
      </c>
    </row>
    <row r="39" spans="1:8" ht="15" customHeight="1" x14ac:dyDescent="0.3">
      <c r="A39" s="174" t="s">
        <v>11</v>
      </c>
      <c r="B39" s="10" t="s">
        <v>13</v>
      </c>
      <c r="C39" s="77">
        <v>4</v>
      </c>
      <c r="D39" s="77">
        <v>12</v>
      </c>
      <c r="E39" s="77">
        <v>17</v>
      </c>
      <c r="F39" s="77">
        <v>20</v>
      </c>
      <c r="G39" s="77">
        <v>1</v>
      </c>
      <c r="H39" s="92">
        <f t="shared" si="0"/>
        <v>54</v>
      </c>
    </row>
    <row r="40" spans="1:8" ht="15" customHeight="1" x14ac:dyDescent="0.3">
      <c r="A40" s="174"/>
      <c r="B40" s="10" t="s">
        <v>14</v>
      </c>
      <c r="C40" s="77">
        <v>32</v>
      </c>
      <c r="D40" s="77">
        <v>480</v>
      </c>
      <c r="E40" s="77">
        <v>384</v>
      </c>
      <c r="F40" s="77">
        <v>432</v>
      </c>
      <c r="G40" s="77">
        <v>12</v>
      </c>
      <c r="H40" s="92">
        <f t="shared" si="0"/>
        <v>1340</v>
      </c>
    </row>
    <row r="41" spans="1:8" ht="15" customHeight="1" x14ac:dyDescent="0.3">
      <c r="A41" s="174"/>
      <c r="B41" s="10" t="s">
        <v>15</v>
      </c>
      <c r="C41" s="77">
        <v>64</v>
      </c>
      <c r="D41" s="77">
        <v>918</v>
      </c>
      <c r="E41" s="77">
        <v>744</v>
      </c>
      <c r="F41" s="77">
        <v>835</v>
      </c>
      <c r="G41" s="77">
        <v>22</v>
      </c>
      <c r="H41" s="92">
        <f t="shared" si="0"/>
        <v>2583</v>
      </c>
    </row>
    <row r="42" spans="1:8" ht="15" customHeight="1" x14ac:dyDescent="0.3">
      <c r="A42" s="175" t="s">
        <v>12</v>
      </c>
      <c r="B42" s="8" t="s">
        <v>13</v>
      </c>
      <c r="C42" s="38">
        <v>0</v>
      </c>
      <c r="D42" s="38">
        <v>6</v>
      </c>
      <c r="E42" s="38">
        <v>17</v>
      </c>
      <c r="F42" s="38">
        <v>13</v>
      </c>
      <c r="G42" s="38">
        <v>6</v>
      </c>
      <c r="H42" s="39">
        <f t="shared" si="0"/>
        <v>42</v>
      </c>
    </row>
    <row r="43" spans="1:8" ht="15" customHeight="1" x14ac:dyDescent="0.3">
      <c r="A43" s="175"/>
      <c r="B43" s="8" t="s">
        <v>14</v>
      </c>
      <c r="C43" s="38">
        <v>0</v>
      </c>
      <c r="D43" s="38">
        <v>331</v>
      </c>
      <c r="E43" s="38">
        <v>392</v>
      </c>
      <c r="F43" s="38">
        <v>342</v>
      </c>
      <c r="G43" s="38">
        <v>93</v>
      </c>
      <c r="H43" s="39">
        <f t="shared" si="0"/>
        <v>1158</v>
      </c>
    </row>
    <row r="44" spans="1:8" ht="15" customHeight="1" x14ac:dyDescent="0.3">
      <c r="A44" s="175"/>
      <c r="B44" s="8" t="s">
        <v>15</v>
      </c>
      <c r="C44" s="38">
        <v>0</v>
      </c>
      <c r="D44" s="38">
        <v>630</v>
      </c>
      <c r="E44" s="38">
        <v>804</v>
      </c>
      <c r="F44" s="38">
        <v>657</v>
      </c>
      <c r="G44" s="38">
        <v>174</v>
      </c>
      <c r="H44" s="39">
        <f t="shared" si="0"/>
        <v>2265</v>
      </c>
    </row>
    <row r="45" spans="1:8" ht="15" customHeight="1" x14ac:dyDescent="0.3">
      <c r="A45" s="176" t="s">
        <v>2</v>
      </c>
      <c r="B45" s="111" t="s">
        <v>13</v>
      </c>
      <c r="C45" s="112">
        <f>C6+C9+C12+C15+C18+C21+C24+C27+C30+C33+C36+C39+C42</f>
        <v>294</v>
      </c>
      <c r="D45" s="112">
        <f t="shared" ref="D45:H45" si="1">D6+D9+D12+D15+D18+D21+D24+D27+D30+D33+D36+D39+D42</f>
        <v>470</v>
      </c>
      <c r="E45" s="112">
        <f t="shared" si="1"/>
        <v>590</v>
      </c>
      <c r="F45" s="112">
        <f t="shared" si="1"/>
        <v>736</v>
      </c>
      <c r="G45" s="112">
        <f t="shared" si="1"/>
        <v>177</v>
      </c>
      <c r="H45" s="112">
        <f t="shared" si="1"/>
        <v>2267</v>
      </c>
    </row>
    <row r="46" spans="1:8" ht="15" customHeight="1" x14ac:dyDescent="0.3">
      <c r="A46" s="176"/>
      <c r="B46" s="111" t="s">
        <v>14</v>
      </c>
      <c r="C46" s="112">
        <f t="shared" ref="C46:H46" si="2">C7+C10+C13+C16+C19+C22+C25+C28+C31+C34+C37+C40+C43</f>
        <v>36358</v>
      </c>
      <c r="D46" s="112">
        <f t="shared" si="2"/>
        <v>38232</v>
      </c>
      <c r="E46" s="112">
        <f t="shared" si="2"/>
        <v>21049</v>
      </c>
      <c r="F46" s="112">
        <f t="shared" si="2"/>
        <v>18495</v>
      </c>
      <c r="G46" s="112">
        <f t="shared" si="2"/>
        <v>2694</v>
      </c>
      <c r="H46" s="112">
        <f t="shared" si="2"/>
        <v>116828</v>
      </c>
    </row>
    <row r="47" spans="1:8" ht="15" customHeight="1" x14ac:dyDescent="0.3">
      <c r="A47" s="176"/>
      <c r="B47" s="111" t="s">
        <v>15</v>
      </c>
      <c r="C47" s="112">
        <f t="shared" ref="C47:H47" si="3">C8+C11+C14+C17+C20+C23+C26+C29+C32+C35+C38+C41+C44</f>
        <v>76171</v>
      </c>
      <c r="D47" s="112">
        <f t="shared" si="3"/>
        <v>77624</v>
      </c>
      <c r="E47" s="112">
        <f t="shared" si="3"/>
        <v>41437</v>
      </c>
      <c r="F47" s="112">
        <f t="shared" si="3"/>
        <v>35448</v>
      </c>
      <c r="G47" s="112">
        <f t="shared" si="3"/>
        <v>5331</v>
      </c>
      <c r="H47" s="112">
        <f t="shared" si="3"/>
        <v>236011</v>
      </c>
    </row>
    <row r="48" spans="1:8" ht="15" customHeight="1" x14ac:dyDescent="0.3">
      <c r="A48" s="90" t="s">
        <v>157</v>
      </c>
      <c r="B48" s="91"/>
      <c r="C48" s="91"/>
      <c r="D48" s="91"/>
      <c r="E48" s="91"/>
      <c r="F48" s="91"/>
      <c r="G48" s="91"/>
      <c r="H48" s="91"/>
    </row>
    <row r="51" spans="1:8" ht="15" customHeight="1" x14ac:dyDescent="0.3">
      <c r="A51" s="177" t="s">
        <v>120</v>
      </c>
      <c r="B51" s="177"/>
      <c r="C51" s="177"/>
      <c r="D51" s="177"/>
      <c r="E51" s="177"/>
      <c r="F51" s="177"/>
      <c r="G51" s="177"/>
      <c r="H51" s="177"/>
    </row>
    <row r="52" spans="1:8" ht="15" customHeight="1" x14ac:dyDescent="0.3">
      <c r="A52" s="177" t="s">
        <v>178</v>
      </c>
      <c r="B52" s="177"/>
      <c r="C52" s="177"/>
      <c r="D52" s="177"/>
      <c r="E52" s="177"/>
      <c r="F52" s="177"/>
      <c r="G52" s="177"/>
      <c r="H52" s="177"/>
    </row>
    <row r="53" spans="1:8" ht="15" customHeight="1" x14ac:dyDescent="0.3">
      <c r="A53" s="104" t="s">
        <v>148</v>
      </c>
      <c r="B53" s="99"/>
      <c r="C53" s="99" t="s">
        <v>77</v>
      </c>
      <c r="D53" s="99" t="s">
        <v>78</v>
      </c>
      <c r="E53" s="99" t="s">
        <v>79</v>
      </c>
      <c r="F53" s="99" t="s">
        <v>80</v>
      </c>
      <c r="G53" s="99" t="s">
        <v>0</v>
      </c>
      <c r="H53" s="99" t="s">
        <v>2</v>
      </c>
    </row>
    <row r="54" spans="1:8" ht="15" customHeight="1" x14ac:dyDescent="0.3">
      <c r="A54" s="175" t="s">
        <v>3</v>
      </c>
      <c r="B54" s="8" t="s">
        <v>13</v>
      </c>
      <c r="C54" s="38">
        <v>1</v>
      </c>
      <c r="D54" s="38">
        <v>2</v>
      </c>
      <c r="E54" s="38">
        <v>13</v>
      </c>
      <c r="F54" s="38">
        <v>7</v>
      </c>
      <c r="G54" s="38">
        <v>5</v>
      </c>
      <c r="H54" s="39">
        <f>SUM(C54:G54)</f>
        <v>28</v>
      </c>
    </row>
    <row r="55" spans="1:8" ht="15" customHeight="1" x14ac:dyDescent="0.3">
      <c r="A55" s="175"/>
      <c r="B55" s="8" t="s">
        <v>14</v>
      </c>
      <c r="C55" s="38">
        <v>17</v>
      </c>
      <c r="D55" s="38">
        <v>15</v>
      </c>
      <c r="E55" s="38">
        <v>425</v>
      </c>
      <c r="F55" s="38">
        <v>163</v>
      </c>
      <c r="G55" s="38">
        <v>87</v>
      </c>
      <c r="H55" s="39">
        <f t="shared" ref="H55:H92" si="4">SUM(C55:G55)</f>
        <v>707</v>
      </c>
    </row>
    <row r="56" spans="1:8" ht="15" customHeight="1" x14ac:dyDescent="0.3">
      <c r="A56" s="175"/>
      <c r="B56" s="8" t="s">
        <v>15</v>
      </c>
      <c r="C56" s="38">
        <v>39</v>
      </c>
      <c r="D56" s="38">
        <v>32</v>
      </c>
      <c r="E56" s="38">
        <v>800</v>
      </c>
      <c r="F56" s="38">
        <v>340</v>
      </c>
      <c r="G56" s="38">
        <v>143</v>
      </c>
      <c r="H56" s="39">
        <f t="shared" si="4"/>
        <v>1354</v>
      </c>
    </row>
    <row r="57" spans="1:8" ht="15" customHeight="1" x14ac:dyDescent="0.3">
      <c r="A57" s="174" t="s">
        <v>4</v>
      </c>
      <c r="B57" s="10" t="s">
        <v>13</v>
      </c>
      <c r="C57" s="77">
        <v>70</v>
      </c>
      <c r="D57" s="77">
        <v>103</v>
      </c>
      <c r="E57" s="77">
        <v>119</v>
      </c>
      <c r="F57" s="77">
        <v>77</v>
      </c>
      <c r="G57" s="77">
        <v>35</v>
      </c>
      <c r="H57" s="92">
        <f t="shared" si="4"/>
        <v>404</v>
      </c>
    </row>
    <row r="58" spans="1:8" ht="15" customHeight="1" x14ac:dyDescent="0.3">
      <c r="A58" s="174"/>
      <c r="B58" s="10" t="s">
        <v>14</v>
      </c>
      <c r="C58" s="77">
        <v>2675</v>
      </c>
      <c r="D58" s="77">
        <v>2709</v>
      </c>
      <c r="E58" s="77">
        <v>2648</v>
      </c>
      <c r="F58" s="77">
        <v>1616</v>
      </c>
      <c r="G58" s="77">
        <v>478</v>
      </c>
      <c r="H58" s="92">
        <f t="shared" si="4"/>
        <v>10126</v>
      </c>
    </row>
    <row r="59" spans="1:8" ht="15" customHeight="1" x14ac:dyDescent="0.3">
      <c r="A59" s="174"/>
      <c r="B59" s="10" t="s">
        <v>15</v>
      </c>
      <c r="C59" s="77">
        <v>5541</v>
      </c>
      <c r="D59" s="77">
        <v>5420</v>
      </c>
      <c r="E59" s="77">
        <v>5389</v>
      </c>
      <c r="F59" s="77">
        <v>3079</v>
      </c>
      <c r="G59" s="77">
        <v>988</v>
      </c>
      <c r="H59" s="92">
        <f t="shared" si="4"/>
        <v>20417</v>
      </c>
    </row>
    <row r="60" spans="1:8" ht="15" customHeight="1" x14ac:dyDescent="0.3">
      <c r="A60" s="175" t="s">
        <v>5</v>
      </c>
      <c r="B60" s="8" t="s">
        <v>13</v>
      </c>
      <c r="C60" s="38">
        <v>1</v>
      </c>
      <c r="D60" s="38">
        <v>9</v>
      </c>
      <c r="E60" s="38">
        <v>27</v>
      </c>
      <c r="F60" s="38">
        <v>81</v>
      </c>
      <c r="G60" s="38">
        <v>8</v>
      </c>
      <c r="H60" s="39">
        <f t="shared" si="4"/>
        <v>126</v>
      </c>
    </row>
    <row r="61" spans="1:8" ht="15" customHeight="1" x14ac:dyDescent="0.3">
      <c r="A61" s="175"/>
      <c r="B61" s="8" t="s">
        <v>14</v>
      </c>
      <c r="C61" s="38">
        <v>64</v>
      </c>
      <c r="D61" s="38">
        <v>272</v>
      </c>
      <c r="E61" s="38">
        <v>743</v>
      </c>
      <c r="F61" s="38">
        <v>1531</v>
      </c>
      <c r="G61" s="38">
        <v>117</v>
      </c>
      <c r="H61" s="39">
        <f t="shared" si="4"/>
        <v>2727</v>
      </c>
    </row>
    <row r="62" spans="1:8" ht="15" customHeight="1" x14ac:dyDescent="0.3">
      <c r="A62" s="175"/>
      <c r="B62" s="8" t="s">
        <v>15</v>
      </c>
      <c r="C62" s="38">
        <v>175</v>
      </c>
      <c r="D62" s="38">
        <v>591</v>
      </c>
      <c r="E62" s="38">
        <v>1427</v>
      </c>
      <c r="F62" s="38">
        <v>2897</v>
      </c>
      <c r="G62" s="38">
        <v>226</v>
      </c>
      <c r="H62" s="39">
        <f t="shared" si="4"/>
        <v>5316</v>
      </c>
    </row>
    <row r="63" spans="1:8" ht="15" customHeight="1" x14ac:dyDescent="0.3">
      <c r="A63" s="174" t="s">
        <v>6</v>
      </c>
      <c r="B63" s="10" t="s">
        <v>13</v>
      </c>
      <c r="C63" s="77">
        <v>2</v>
      </c>
      <c r="D63" s="77">
        <v>15</v>
      </c>
      <c r="E63" s="77">
        <v>35</v>
      </c>
      <c r="F63" s="77">
        <v>64</v>
      </c>
      <c r="G63" s="77">
        <v>5</v>
      </c>
      <c r="H63" s="92">
        <f t="shared" si="4"/>
        <v>121</v>
      </c>
    </row>
    <row r="64" spans="1:8" ht="15" customHeight="1" x14ac:dyDescent="0.3">
      <c r="A64" s="174"/>
      <c r="B64" s="10" t="s">
        <v>14</v>
      </c>
      <c r="C64" s="77">
        <v>364</v>
      </c>
      <c r="D64" s="77">
        <v>558</v>
      </c>
      <c r="E64" s="77">
        <v>1149</v>
      </c>
      <c r="F64" s="77">
        <v>1323</v>
      </c>
      <c r="G64" s="77">
        <v>72</v>
      </c>
      <c r="H64" s="92">
        <f t="shared" si="4"/>
        <v>3466</v>
      </c>
    </row>
    <row r="65" spans="1:8" ht="15" customHeight="1" x14ac:dyDescent="0.3">
      <c r="A65" s="174"/>
      <c r="B65" s="10" t="s">
        <v>15</v>
      </c>
      <c r="C65" s="77">
        <v>727</v>
      </c>
      <c r="D65" s="77">
        <v>1099</v>
      </c>
      <c r="E65" s="77">
        <v>2151</v>
      </c>
      <c r="F65" s="77">
        <v>2441</v>
      </c>
      <c r="G65" s="77">
        <v>122</v>
      </c>
      <c r="H65" s="92">
        <f t="shared" si="4"/>
        <v>6540</v>
      </c>
    </row>
    <row r="66" spans="1:8" ht="15" customHeight="1" x14ac:dyDescent="0.3">
      <c r="A66" s="175" t="s">
        <v>17</v>
      </c>
      <c r="B66" s="8" t="s">
        <v>13</v>
      </c>
      <c r="C66" s="38">
        <v>2</v>
      </c>
      <c r="D66" s="38">
        <v>1</v>
      </c>
      <c r="E66" s="38">
        <v>4</v>
      </c>
      <c r="F66" s="38">
        <v>4</v>
      </c>
      <c r="G66" s="38">
        <v>1</v>
      </c>
      <c r="H66" s="39">
        <f t="shared" si="4"/>
        <v>12</v>
      </c>
    </row>
    <row r="67" spans="1:8" ht="15" customHeight="1" x14ac:dyDescent="0.3">
      <c r="A67" s="175"/>
      <c r="B67" s="8" t="s">
        <v>14</v>
      </c>
      <c r="C67" s="38">
        <v>63</v>
      </c>
      <c r="D67" s="38">
        <v>16</v>
      </c>
      <c r="E67" s="38">
        <v>98</v>
      </c>
      <c r="F67" s="38">
        <v>91</v>
      </c>
      <c r="G67" s="38">
        <v>16</v>
      </c>
      <c r="H67" s="39">
        <f t="shared" si="4"/>
        <v>284</v>
      </c>
    </row>
    <row r="68" spans="1:8" ht="15" customHeight="1" x14ac:dyDescent="0.3">
      <c r="A68" s="175"/>
      <c r="B68" s="8" t="s">
        <v>15</v>
      </c>
      <c r="C68" s="38">
        <v>144</v>
      </c>
      <c r="D68" s="38">
        <v>38</v>
      </c>
      <c r="E68" s="38">
        <v>187</v>
      </c>
      <c r="F68" s="38">
        <v>182</v>
      </c>
      <c r="G68" s="38">
        <v>32</v>
      </c>
      <c r="H68" s="39">
        <f t="shared" si="4"/>
        <v>583</v>
      </c>
    </row>
    <row r="69" spans="1:8" ht="15" customHeight="1" x14ac:dyDescent="0.3">
      <c r="A69" s="174" t="s">
        <v>51</v>
      </c>
      <c r="B69" s="10" t="s">
        <v>13</v>
      </c>
      <c r="C69" s="77">
        <v>44</v>
      </c>
      <c r="D69" s="77">
        <v>53</v>
      </c>
      <c r="E69" s="77">
        <v>65</v>
      </c>
      <c r="F69" s="77">
        <v>125</v>
      </c>
      <c r="G69" s="77">
        <v>4</v>
      </c>
      <c r="H69" s="92">
        <f t="shared" si="4"/>
        <v>291</v>
      </c>
    </row>
    <row r="70" spans="1:8" ht="15" customHeight="1" x14ac:dyDescent="0.3">
      <c r="A70" s="174"/>
      <c r="B70" s="10" t="s">
        <v>14</v>
      </c>
      <c r="C70" s="77">
        <v>10421</v>
      </c>
      <c r="D70" s="77">
        <v>9024</v>
      </c>
      <c r="E70" s="77">
        <v>4101</v>
      </c>
      <c r="F70" s="77">
        <v>4294</v>
      </c>
      <c r="G70" s="77">
        <v>90</v>
      </c>
      <c r="H70" s="92">
        <f t="shared" si="4"/>
        <v>27930</v>
      </c>
    </row>
    <row r="71" spans="1:8" ht="15" customHeight="1" x14ac:dyDescent="0.3">
      <c r="A71" s="174"/>
      <c r="B71" s="10" t="s">
        <v>15</v>
      </c>
      <c r="C71" s="77">
        <v>22255</v>
      </c>
      <c r="D71" s="77">
        <v>18570</v>
      </c>
      <c r="E71" s="77">
        <v>8063</v>
      </c>
      <c r="F71" s="77">
        <v>8135</v>
      </c>
      <c r="G71" s="77">
        <v>189</v>
      </c>
      <c r="H71" s="92">
        <f t="shared" si="4"/>
        <v>57212</v>
      </c>
    </row>
    <row r="72" spans="1:8" ht="15" customHeight="1" x14ac:dyDescent="0.3">
      <c r="A72" s="175" t="s">
        <v>7</v>
      </c>
      <c r="B72" s="8" t="s">
        <v>13</v>
      </c>
      <c r="C72" s="38">
        <v>3</v>
      </c>
      <c r="D72" s="38">
        <v>7</v>
      </c>
      <c r="E72" s="38">
        <v>21</v>
      </c>
      <c r="F72" s="38">
        <v>41</v>
      </c>
      <c r="G72" s="38">
        <v>10</v>
      </c>
      <c r="H72" s="39">
        <f t="shared" si="4"/>
        <v>82</v>
      </c>
    </row>
    <row r="73" spans="1:8" ht="15" customHeight="1" x14ac:dyDescent="0.3">
      <c r="A73" s="175"/>
      <c r="B73" s="8" t="s">
        <v>14</v>
      </c>
      <c r="C73" s="38">
        <v>122</v>
      </c>
      <c r="D73" s="38">
        <v>201</v>
      </c>
      <c r="E73" s="38">
        <v>315</v>
      </c>
      <c r="F73" s="38">
        <v>792</v>
      </c>
      <c r="G73" s="38">
        <v>142</v>
      </c>
      <c r="H73" s="39">
        <f t="shared" si="4"/>
        <v>1572</v>
      </c>
    </row>
    <row r="74" spans="1:8" ht="15" customHeight="1" x14ac:dyDescent="0.3">
      <c r="A74" s="175"/>
      <c r="B74" s="8" t="s">
        <v>15</v>
      </c>
      <c r="C74" s="38">
        <v>221</v>
      </c>
      <c r="D74" s="38">
        <v>413</v>
      </c>
      <c r="E74" s="38">
        <v>643</v>
      </c>
      <c r="F74" s="38">
        <v>1569</v>
      </c>
      <c r="G74" s="38">
        <v>269</v>
      </c>
      <c r="H74" s="39">
        <f t="shared" si="4"/>
        <v>3115</v>
      </c>
    </row>
    <row r="75" spans="1:8" ht="15" customHeight="1" x14ac:dyDescent="0.3">
      <c r="A75" s="174" t="s">
        <v>107</v>
      </c>
      <c r="B75" s="10" t="s">
        <v>13</v>
      </c>
      <c r="C75" s="77">
        <v>65</v>
      </c>
      <c r="D75" s="77">
        <v>67</v>
      </c>
      <c r="E75" s="77">
        <v>35</v>
      </c>
      <c r="F75" s="77">
        <v>24</v>
      </c>
      <c r="G75" s="77">
        <v>25</v>
      </c>
      <c r="H75" s="92">
        <f t="shared" si="4"/>
        <v>216</v>
      </c>
    </row>
    <row r="76" spans="1:8" ht="15" customHeight="1" x14ac:dyDescent="0.3">
      <c r="A76" s="174"/>
      <c r="B76" s="10" t="s">
        <v>14</v>
      </c>
      <c r="C76" s="77">
        <v>3262</v>
      </c>
      <c r="D76" s="77">
        <v>2358</v>
      </c>
      <c r="E76" s="77">
        <v>1148</v>
      </c>
      <c r="F76" s="77">
        <v>485</v>
      </c>
      <c r="G76" s="77">
        <v>315</v>
      </c>
      <c r="H76" s="92">
        <f t="shared" si="4"/>
        <v>7568</v>
      </c>
    </row>
    <row r="77" spans="1:8" ht="15" customHeight="1" x14ac:dyDescent="0.3">
      <c r="A77" s="174"/>
      <c r="B77" s="10" t="s">
        <v>15</v>
      </c>
      <c r="C77" s="77">
        <v>6973</v>
      </c>
      <c r="D77" s="77">
        <v>4891</v>
      </c>
      <c r="E77" s="77">
        <v>2331</v>
      </c>
      <c r="F77" s="77">
        <v>946</v>
      </c>
      <c r="G77" s="77">
        <v>622</v>
      </c>
      <c r="H77" s="92">
        <f t="shared" si="4"/>
        <v>15763</v>
      </c>
    </row>
    <row r="78" spans="1:8" ht="15" customHeight="1" x14ac:dyDescent="0.3">
      <c r="A78" s="175" t="s">
        <v>8</v>
      </c>
      <c r="B78" s="8" t="s">
        <v>13</v>
      </c>
      <c r="C78" s="38">
        <v>5</v>
      </c>
      <c r="D78" s="38">
        <v>19</v>
      </c>
      <c r="E78" s="38">
        <v>36</v>
      </c>
      <c r="F78" s="38">
        <v>92</v>
      </c>
      <c r="G78" s="38">
        <v>21</v>
      </c>
      <c r="H78" s="39">
        <f t="shared" si="4"/>
        <v>173</v>
      </c>
    </row>
    <row r="79" spans="1:8" ht="15" customHeight="1" x14ac:dyDescent="0.3">
      <c r="A79" s="175"/>
      <c r="B79" s="8" t="s">
        <v>14</v>
      </c>
      <c r="C79" s="38">
        <v>202</v>
      </c>
      <c r="D79" s="38">
        <v>657</v>
      </c>
      <c r="E79" s="38">
        <v>1234</v>
      </c>
      <c r="F79" s="38">
        <v>1599</v>
      </c>
      <c r="G79" s="38">
        <v>272</v>
      </c>
      <c r="H79" s="39">
        <f t="shared" si="4"/>
        <v>3964</v>
      </c>
    </row>
    <row r="80" spans="1:8" ht="15" customHeight="1" x14ac:dyDescent="0.3">
      <c r="A80" s="175"/>
      <c r="B80" s="8" t="s">
        <v>15</v>
      </c>
      <c r="C80" s="38">
        <v>430</v>
      </c>
      <c r="D80" s="38">
        <v>1359</v>
      </c>
      <c r="E80" s="38">
        <v>2443</v>
      </c>
      <c r="F80" s="38">
        <v>3142</v>
      </c>
      <c r="G80" s="38">
        <v>555</v>
      </c>
      <c r="H80" s="39">
        <f t="shared" si="4"/>
        <v>7929</v>
      </c>
    </row>
    <row r="81" spans="1:8" ht="15" customHeight="1" x14ac:dyDescent="0.3">
      <c r="A81" s="174" t="s">
        <v>9</v>
      </c>
      <c r="B81" s="10" t="s">
        <v>13</v>
      </c>
      <c r="C81" s="77">
        <v>11</v>
      </c>
      <c r="D81" s="77">
        <v>21</v>
      </c>
      <c r="E81" s="77">
        <v>44</v>
      </c>
      <c r="F81" s="77">
        <v>56</v>
      </c>
      <c r="G81" s="77">
        <v>20</v>
      </c>
      <c r="H81" s="92">
        <f t="shared" si="4"/>
        <v>152</v>
      </c>
    </row>
    <row r="82" spans="1:8" ht="15" customHeight="1" x14ac:dyDescent="0.3">
      <c r="A82" s="174"/>
      <c r="B82" s="10" t="s">
        <v>14</v>
      </c>
      <c r="C82" s="77">
        <v>492</v>
      </c>
      <c r="D82" s="77">
        <v>920</v>
      </c>
      <c r="E82" s="77">
        <v>1214</v>
      </c>
      <c r="F82" s="77">
        <v>1016</v>
      </c>
      <c r="G82" s="77">
        <v>285</v>
      </c>
      <c r="H82" s="92">
        <f t="shared" si="4"/>
        <v>3927</v>
      </c>
    </row>
    <row r="83" spans="1:8" ht="15" customHeight="1" x14ac:dyDescent="0.3">
      <c r="A83" s="174"/>
      <c r="B83" s="10" t="s">
        <v>15</v>
      </c>
      <c r="C83" s="77">
        <v>1019</v>
      </c>
      <c r="D83" s="77">
        <v>1707</v>
      </c>
      <c r="E83" s="77">
        <v>2433</v>
      </c>
      <c r="F83" s="77">
        <v>1970</v>
      </c>
      <c r="G83" s="77">
        <v>577</v>
      </c>
      <c r="H83" s="92">
        <f t="shared" si="4"/>
        <v>7706</v>
      </c>
    </row>
    <row r="84" spans="1:8" ht="15" customHeight="1" x14ac:dyDescent="0.3">
      <c r="A84" s="175" t="s">
        <v>10</v>
      </c>
      <c r="B84" s="8" t="s">
        <v>13</v>
      </c>
      <c r="C84" s="38">
        <v>66</v>
      </c>
      <c r="D84" s="38">
        <v>142</v>
      </c>
      <c r="E84" s="38">
        <v>153</v>
      </c>
      <c r="F84" s="38">
        <v>149</v>
      </c>
      <c r="G84" s="38">
        <v>45</v>
      </c>
      <c r="H84" s="39">
        <f t="shared" si="4"/>
        <v>555</v>
      </c>
    </row>
    <row r="85" spans="1:8" ht="15" customHeight="1" x14ac:dyDescent="0.3">
      <c r="A85" s="175"/>
      <c r="B85" s="8" t="s">
        <v>14</v>
      </c>
      <c r="C85" s="38">
        <v>16956</v>
      </c>
      <c r="D85" s="38">
        <v>20697</v>
      </c>
      <c r="E85" s="38">
        <v>7184</v>
      </c>
      <c r="F85" s="38">
        <v>5282</v>
      </c>
      <c r="G85" s="38">
        <v>862</v>
      </c>
      <c r="H85" s="39">
        <f t="shared" si="4"/>
        <v>50981</v>
      </c>
    </row>
    <row r="86" spans="1:8" ht="15" customHeight="1" x14ac:dyDescent="0.3">
      <c r="A86" s="175"/>
      <c r="B86" s="8" t="s">
        <v>15</v>
      </c>
      <c r="C86" s="38">
        <v>35179</v>
      </c>
      <c r="D86" s="38">
        <v>42152</v>
      </c>
      <c r="E86" s="38">
        <v>13966</v>
      </c>
      <c r="F86" s="38">
        <v>10163</v>
      </c>
      <c r="G86" s="38">
        <v>1693</v>
      </c>
      <c r="H86" s="39">
        <f t="shared" si="4"/>
        <v>103153</v>
      </c>
    </row>
    <row r="87" spans="1:8" ht="15" customHeight="1" x14ac:dyDescent="0.3">
      <c r="A87" s="174" t="s">
        <v>11</v>
      </c>
      <c r="B87" s="10" t="s">
        <v>13</v>
      </c>
      <c r="C87" s="77">
        <v>4</v>
      </c>
      <c r="D87" s="77">
        <v>12</v>
      </c>
      <c r="E87" s="77">
        <v>17</v>
      </c>
      <c r="F87" s="77">
        <v>20</v>
      </c>
      <c r="G87" s="77">
        <v>1</v>
      </c>
      <c r="H87" s="92">
        <f t="shared" si="4"/>
        <v>54</v>
      </c>
    </row>
    <row r="88" spans="1:8" ht="15" customHeight="1" x14ac:dyDescent="0.3">
      <c r="A88" s="174"/>
      <c r="B88" s="10" t="s">
        <v>14</v>
      </c>
      <c r="C88" s="77">
        <v>34</v>
      </c>
      <c r="D88" s="77">
        <v>480</v>
      </c>
      <c r="E88" s="77">
        <v>384</v>
      </c>
      <c r="F88" s="77">
        <v>439</v>
      </c>
      <c r="G88" s="77">
        <v>12</v>
      </c>
      <c r="H88" s="92">
        <f t="shared" si="4"/>
        <v>1349</v>
      </c>
    </row>
    <row r="89" spans="1:8" ht="15" customHeight="1" x14ac:dyDescent="0.3">
      <c r="A89" s="174"/>
      <c r="B89" s="10" t="s">
        <v>15</v>
      </c>
      <c r="C89" s="77">
        <v>66</v>
      </c>
      <c r="D89" s="77">
        <v>918</v>
      </c>
      <c r="E89" s="77">
        <v>744</v>
      </c>
      <c r="F89" s="77">
        <v>844</v>
      </c>
      <c r="G89" s="77">
        <v>22</v>
      </c>
      <c r="H89" s="92">
        <f t="shared" si="4"/>
        <v>2594</v>
      </c>
    </row>
    <row r="90" spans="1:8" ht="15" customHeight="1" x14ac:dyDescent="0.3">
      <c r="A90" s="175" t="s">
        <v>12</v>
      </c>
      <c r="B90" s="8" t="s">
        <v>13</v>
      </c>
      <c r="C90" s="38">
        <v>0</v>
      </c>
      <c r="D90" s="38">
        <v>6</v>
      </c>
      <c r="E90" s="38">
        <v>17</v>
      </c>
      <c r="F90" s="38">
        <v>14</v>
      </c>
      <c r="G90" s="38">
        <v>5</v>
      </c>
      <c r="H90" s="39">
        <f t="shared" si="4"/>
        <v>42</v>
      </c>
    </row>
    <row r="91" spans="1:8" ht="15" customHeight="1" x14ac:dyDescent="0.3">
      <c r="A91" s="175"/>
      <c r="B91" s="8" t="s">
        <v>14</v>
      </c>
      <c r="C91" s="38">
        <v>0</v>
      </c>
      <c r="D91" s="38">
        <v>331</v>
      </c>
      <c r="E91" s="38">
        <v>393</v>
      </c>
      <c r="F91" s="38">
        <v>367</v>
      </c>
      <c r="G91" s="38">
        <v>68</v>
      </c>
      <c r="H91" s="39">
        <f t="shared" si="4"/>
        <v>1159</v>
      </c>
    </row>
    <row r="92" spans="1:8" ht="15" customHeight="1" x14ac:dyDescent="0.3">
      <c r="A92" s="175"/>
      <c r="B92" s="8" t="s">
        <v>15</v>
      </c>
      <c r="C92" s="38">
        <v>0</v>
      </c>
      <c r="D92" s="38">
        <v>630</v>
      </c>
      <c r="E92" s="38">
        <v>805</v>
      </c>
      <c r="F92" s="38">
        <v>704</v>
      </c>
      <c r="G92" s="38">
        <v>113</v>
      </c>
      <c r="H92" s="39">
        <f t="shared" si="4"/>
        <v>2252</v>
      </c>
    </row>
    <row r="93" spans="1:8" ht="15" customHeight="1" x14ac:dyDescent="0.3">
      <c r="A93" s="176" t="s">
        <v>2</v>
      </c>
      <c r="B93" s="111" t="s">
        <v>13</v>
      </c>
      <c r="C93" s="112">
        <f>C54+C57+C60+C63+C66+C69+C72+C75+C78+C81+C84+C87+C90</f>
        <v>274</v>
      </c>
      <c r="D93" s="112">
        <f t="shared" ref="D93:H93" si="5">D54+D57+D60+D63+D66+D69+D72+D75+D78+D81+D84+D87+D90</f>
        <v>457</v>
      </c>
      <c r="E93" s="112">
        <f t="shared" si="5"/>
        <v>586</v>
      </c>
      <c r="F93" s="112">
        <f t="shared" si="5"/>
        <v>754</v>
      </c>
      <c r="G93" s="112">
        <f t="shared" si="5"/>
        <v>185</v>
      </c>
      <c r="H93" s="112">
        <f t="shared" si="5"/>
        <v>2256</v>
      </c>
    </row>
    <row r="94" spans="1:8" ht="15" customHeight="1" x14ac:dyDescent="0.3">
      <c r="A94" s="176"/>
      <c r="B94" s="111" t="s">
        <v>14</v>
      </c>
      <c r="C94" s="112">
        <f t="shared" ref="C94:H94" si="6">C55+C58+C61+C64+C67+C70+C73+C76+C79+C82+C85+C88+C91</f>
        <v>34672</v>
      </c>
      <c r="D94" s="112">
        <f t="shared" si="6"/>
        <v>38238</v>
      </c>
      <c r="E94" s="112">
        <f t="shared" si="6"/>
        <v>21036</v>
      </c>
      <c r="F94" s="112">
        <f t="shared" si="6"/>
        <v>18998</v>
      </c>
      <c r="G94" s="112">
        <f t="shared" si="6"/>
        <v>2816</v>
      </c>
      <c r="H94" s="112">
        <f t="shared" si="6"/>
        <v>115760</v>
      </c>
    </row>
    <row r="95" spans="1:8" ht="15" customHeight="1" x14ac:dyDescent="0.3">
      <c r="A95" s="176"/>
      <c r="B95" s="111" t="s">
        <v>15</v>
      </c>
      <c r="C95" s="112">
        <f t="shared" ref="C95:H95" si="7">C56+C59+C62+C65+C68+C71+C74+C77+C80+C83+C86+C89+C92</f>
        <v>72769</v>
      </c>
      <c r="D95" s="112">
        <f t="shared" si="7"/>
        <v>77820</v>
      </c>
      <c r="E95" s="112">
        <f t="shared" si="7"/>
        <v>41382</v>
      </c>
      <c r="F95" s="112">
        <f t="shared" si="7"/>
        <v>36412</v>
      </c>
      <c r="G95" s="112">
        <f t="shared" si="7"/>
        <v>5551</v>
      </c>
      <c r="H95" s="112">
        <f t="shared" si="7"/>
        <v>233934</v>
      </c>
    </row>
    <row r="96" spans="1:8" ht="15" customHeight="1" x14ac:dyDescent="0.3">
      <c r="A96" s="90" t="s">
        <v>157</v>
      </c>
      <c r="B96" s="91"/>
      <c r="C96" s="91"/>
      <c r="D96" s="91"/>
      <c r="E96" s="91"/>
      <c r="F96" s="91"/>
      <c r="G96" s="91"/>
      <c r="H96" s="91"/>
    </row>
    <row r="99" spans="1:8" ht="15" customHeight="1" x14ac:dyDescent="0.3">
      <c r="A99" s="177" t="s">
        <v>120</v>
      </c>
      <c r="B99" s="177"/>
      <c r="C99" s="177"/>
      <c r="D99" s="177"/>
      <c r="E99" s="177"/>
      <c r="F99" s="177"/>
      <c r="G99" s="177"/>
      <c r="H99" s="177"/>
    </row>
    <row r="100" spans="1:8" ht="15" customHeight="1" x14ac:dyDescent="0.3">
      <c r="A100" s="177" t="s">
        <v>162</v>
      </c>
      <c r="B100" s="177"/>
      <c r="C100" s="177"/>
      <c r="D100" s="177"/>
      <c r="E100" s="177"/>
      <c r="F100" s="177"/>
      <c r="G100" s="177"/>
      <c r="H100" s="177"/>
    </row>
    <row r="101" spans="1:8" ht="15" customHeight="1" x14ac:dyDescent="0.3">
      <c r="A101" s="104" t="s">
        <v>148</v>
      </c>
      <c r="B101" s="99"/>
      <c r="C101" s="99" t="s">
        <v>77</v>
      </c>
      <c r="D101" s="99" t="s">
        <v>78</v>
      </c>
      <c r="E101" s="99" t="s">
        <v>79</v>
      </c>
      <c r="F101" s="99" t="s">
        <v>80</v>
      </c>
      <c r="G101" s="99" t="s">
        <v>0</v>
      </c>
      <c r="H101" s="99" t="s">
        <v>2</v>
      </c>
    </row>
    <row r="102" spans="1:8" ht="15" customHeight="1" x14ac:dyDescent="0.3">
      <c r="A102" s="175" t="s">
        <v>3</v>
      </c>
      <c r="B102" s="8" t="s">
        <v>13</v>
      </c>
      <c r="C102" s="38">
        <v>1</v>
      </c>
      <c r="D102" s="38">
        <v>2</v>
      </c>
      <c r="E102" s="38">
        <v>13</v>
      </c>
      <c r="F102" s="38">
        <v>7</v>
      </c>
      <c r="G102" s="38">
        <v>5</v>
      </c>
      <c r="H102" s="39">
        <f>SUM(C102:G102)</f>
        <v>28</v>
      </c>
    </row>
    <row r="103" spans="1:8" ht="15" customHeight="1" x14ac:dyDescent="0.3">
      <c r="A103" s="175"/>
      <c r="B103" s="8" t="s">
        <v>14</v>
      </c>
      <c r="C103" s="38">
        <v>17</v>
      </c>
      <c r="D103" s="38">
        <v>15</v>
      </c>
      <c r="E103" s="38">
        <v>425</v>
      </c>
      <c r="F103" s="38">
        <v>163</v>
      </c>
      <c r="G103" s="38">
        <v>87</v>
      </c>
      <c r="H103" s="39">
        <f t="shared" ref="H103:H140" si="8">SUM(C103:G103)</f>
        <v>707</v>
      </c>
    </row>
    <row r="104" spans="1:8" ht="15" customHeight="1" x14ac:dyDescent="0.3">
      <c r="A104" s="175"/>
      <c r="B104" s="8" t="s">
        <v>15</v>
      </c>
      <c r="C104" s="38">
        <v>39</v>
      </c>
      <c r="D104" s="38">
        <v>32</v>
      </c>
      <c r="E104" s="38">
        <v>800</v>
      </c>
      <c r="F104" s="38">
        <v>340</v>
      </c>
      <c r="G104" s="38">
        <v>143</v>
      </c>
      <c r="H104" s="39">
        <f t="shared" si="8"/>
        <v>1354</v>
      </c>
    </row>
    <row r="105" spans="1:8" ht="15" customHeight="1" x14ac:dyDescent="0.3">
      <c r="A105" s="174" t="s">
        <v>4</v>
      </c>
      <c r="B105" s="10" t="s">
        <v>13</v>
      </c>
      <c r="C105" s="77">
        <v>63</v>
      </c>
      <c r="D105" s="77">
        <v>101</v>
      </c>
      <c r="E105" s="77">
        <v>115</v>
      </c>
      <c r="F105" s="77">
        <v>82</v>
      </c>
      <c r="G105" s="77">
        <v>35</v>
      </c>
      <c r="H105" s="92">
        <f t="shared" si="8"/>
        <v>396</v>
      </c>
    </row>
    <row r="106" spans="1:8" ht="15" customHeight="1" x14ac:dyDescent="0.3">
      <c r="A106" s="174"/>
      <c r="B106" s="10" t="s">
        <v>14</v>
      </c>
      <c r="C106" s="77">
        <v>2303</v>
      </c>
      <c r="D106" s="77">
        <v>2734</v>
      </c>
      <c r="E106" s="77">
        <v>2593</v>
      </c>
      <c r="F106" s="77">
        <v>1739</v>
      </c>
      <c r="G106" s="77">
        <v>501</v>
      </c>
      <c r="H106" s="92">
        <f t="shared" si="8"/>
        <v>9870</v>
      </c>
    </row>
    <row r="107" spans="1:8" ht="15" customHeight="1" x14ac:dyDescent="0.3">
      <c r="A107" s="174"/>
      <c r="B107" s="10" t="s">
        <v>15</v>
      </c>
      <c r="C107" s="77">
        <v>4718</v>
      </c>
      <c r="D107" s="77">
        <v>5445</v>
      </c>
      <c r="E107" s="77">
        <v>5253</v>
      </c>
      <c r="F107" s="77">
        <v>3351</v>
      </c>
      <c r="G107" s="77">
        <v>1028</v>
      </c>
      <c r="H107" s="92">
        <f t="shared" si="8"/>
        <v>19795</v>
      </c>
    </row>
    <row r="108" spans="1:8" ht="15" customHeight="1" x14ac:dyDescent="0.3">
      <c r="A108" s="175" t="s">
        <v>5</v>
      </c>
      <c r="B108" s="8" t="s">
        <v>13</v>
      </c>
      <c r="C108" s="38">
        <v>1</v>
      </c>
      <c r="D108" s="38">
        <v>9</v>
      </c>
      <c r="E108" s="38">
        <v>27</v>
      </c>
      <c r="F108" s="38">
        <v>82</v>
      </c>
      <c r="G108" s="38">
        <v>9</v>
      </c>
      <c r="H108" s="39">
        <f t="shared" si="8"/>
        <v>128</v>
      </c>
    </row>
    <row r="109" spans="1:8" ht="15" customHeight="1" x14ac:dyDescent="0.3">
      <c r="A109" s="175"/>
      <c r="B109" s="8" t="s">
        <v>14</v>
      </c>
      <c r="C109" s="38">
        <v>64</v>
      </c>
      <c r="D109" s="38">
        <v>272</v>
      </c>
      <c r="E109" s="38">
        <v>780</v>
      </c>
      <c r="F109" s="38">
        <v>1551</v>
      </c>
      <c r="G109" s="38">
        <v>132</v>
      </c>
      <c r="H109" s="39">
        <f t="shared" si="8"/>
        <v>2799</v>
      </c>
    </row>
    <row r="110" spans="1:8" ht="15" customHeight="1" x14ac:dyDescent="0.3">
      <c r="A110" s="175"/>
      <c r="B110" s="8" t="s">
        <v>15</v>
      </c>
      <c r="C110" s="38">
        <v>175</v>
      </c>
      <c r="D110" s="38">
        <v>591</v>
      </c>
      <c r="E110" s="38">
        <v>1495</v>
      </c>
      <c r="F110" s="38">
        <v>2925</v>
      </c>
      <c r="G110" s="38">
        <v>255</v>
      </c>
      <c r="H110" s="39">
        <f t="shared" si="8"/>
        <v>5441</v>
      </c>
    </row>
    <row r="111" spans="1:8" ht="15" customHeight="1" x14ac:dyDescent="0.3">
      <c r="A111" s="174" t="s">
        <v>6</v>
      </c>
      <c r="B111" s="10" t="s">
        <v>13</v>
      </c>
      <c r="C111" s="77">
        <v>2</v>
      </c>
      <c r="D111" s="77">
        <v>14</v>
      </c>
      <c r="E111" s="77">
        <v>35</v>
      </c>
      <c r="F111" s="77">
        <v>67</v>
      </c>
      <c r="G111" s="77">
        <v>5</v>
      </c>
      <c r="H111" s="92">
        <f t="shared" si="8"/>
        <v>123</v>
      </c>
    </row>
    <row r="112" spans="1:8" ht="15" customHeight="1" x14ac:dyDescent="0.3">
      <c r="A112" s="174"/>
      <c r="B112" s="10" t="s">
        <v>14</v>
      </c>
      <c r="C112" s="77">
        <v>364</v>
      </c>
      <c r="D112" s="77">
        <v>503</v>
      </c>
      <c r="E112" s="77">
        <v>1146</v>
      </c>
      <c r="F112" s="77">
        <v>1375</v>
      </c>
      <c r="G112" s="77">
        <v>72</v>
      </c>
      <c r="H112" s="92">
        <f t="shared" si="8"/>
        <v>3460</v>
      </c>
    </row>
    <row r="113" spans="1:8" ht="15" customHeight="1" x14ac:dyDescent="0.3">
      <c r="A113" s="174"/>
      <c r="B113" s="10" t="s">
        <v>15</v>
      </c>
      <c r="C113" s="77">
        <v>750</v>
      </c>
      <c r="D113" s="77">
        <v>967</v>
      </c>
      <c r="E113" s="77">
        <v>2156</v>
      </c>
      <c r="F113" s="77">
        <v>2553</v>
      </c>
      <c r="G113" s="77">
        <v>122</v>
      </c>
      <c r="H113" s="92">
        <f t="shared" si="8"/>
        <v>6548</v>
      </c>
    </row>
    <row r="114" spans="1:8" ht="15" customHeight="1" x14ac:dyDescent="0.3">
      <c r="A114" s="175" t="s">
        <v>17</v>
      </c>
      <c r="B114" s="8" t="s">
        <v>13</v>
      </c>
      <c r="C114" s="38">
        <v>2</v>
      </c>
      <c r="D114" s="38">
        <v>1</v>
      </c>
      <c r="E114" s="38">
        <v>2</v>
      </c>
      <c r="F114" s="38">
        <v>6</v>
      </c>
      <c r="G114" s="38">
        <v>1</v>
      </c>
      <c r="H114" s="39">
        <f t="shared" si="8"/>
        <v>12</v>
      </c>
    </row>
    <row r="115" spans="1:8" ht="15" customHeight="1" x14ac:dyDescent="0.3">
      <c r="A115" s="175"/>
      <c r="B115" s="8" t="s">
        <v>14</v>
      </c>
      <c r="C115" s="38">
        <v>63</v>
      </c>
      <c r="D115" s="38">
        <v>16</v>
      </c>
      <c r="E115" s="38">
        <v>38</v>
      </c>
      <c r="F115" s="38">
        <v>151</v>
      </c>
      <c r="G115" s="38">
        <v>16</v>
      </c>
      <c r="H115" s="39">
        <f t="shared" si="8"/>
        <v>284</v>
      </c>
    </row>
    <row r="116" spans="1:8" ht="15" customHeight="1" x14ac:dyDescent="0.3">
      <c r="A116" s="175"/>
      <c r="B116" s="8" t="s">
        <v>15</v>
      </c>
      <c r="C116" s="38">
        <v>144</v>
      </c>
      <c r="D116" s="38">
        <v>38</v>
      </c>
      <c r="E116" s="38">
        <v>64</v>
      </c>
      <c r="F116" s="38">
        <v>303</v>
      </c>
      <c r="G116" s="38">
        <v>32</v>
      </c>
      <c r="H116" s="39">
        <f t="shared" si="8"/>
        <v>581</v>
      </c>
    </row>
    <row r="117" spans="1:8" ht="15" customHeight="1" x14ac:dyDescent="0.3">
      <c r="A117" s="174" t="s">
        <v>51</v>
      </c>
      <c r="B117" s="10" t="s">
        <v>13</v>
      </c>
      <c r="C117" s="77">
        <v>44</v>
      </c>
      <c r="D117" s="77">
        <v>49</v>
      </c>
      <c r="E117" s="77">
        <v>69</v>
      </c>
      <c r="F117" s="77">
        <v>126</v>
      </c>
      <c r="G117" s="77">
        <v>5</v>
      </c>
      <c r="H117" s="92">
        <f t="shared" si="8"/>
        <v>293</v>
      </c>
    </row>
    <row r="118" spans="1:8" ht="15" customHeight="1" x14ac:dyDescent="0.3">
      <c r="A118" s="174"/>
      <c r="B118" s="10" t="s">
        <v>14</v>
      </c>
      <c r="C118" s="77">
        <v>10420</v>
      </c>
      <c r="D118" s="77">
        <v>8310</v>
      </c>
      <c r="E118" s="77">
        <v>4639</v>
      </c>
      <c r="F118" s="77">
        <v>4329</v>
      </c>
      <c r="G118" s="77">
        <v>102</v>
      </c>
      <c r="H118" s="92">
        <f t="shared" si="8"/>
        <v>27800</v>
      </c>
    </row>
    <row r="119" spans="1:8" ht="15" customHeight="1" x14ac:dyDescent="0.3">
      <c r="A119" s="174"/>
      <c r="B119" s="10" t="s">
        <v>15</v>
      </c>
      <c r="C119" s="77">
        <v>22241</v>
      </c>
      <c r="D119" s="77">
        <v>17210</v>
      </c>
      <c r="E119" s="77">
        <v>9150</v>
      </c>
      <c r="F119" s="77">
        <v>8202</v>
      </c>
      <c r="G119" s="77">
        <v>210</v>
      </c>
      <c r="H119" s="92">
        <f t="shared" si="8"/>
        <v>57013</v>
      </c>
    </row>
    <row r="120" spans="1:8" ht="15" customHeight="1" x14ac:dyDescent="0.3">
      <c r="A120" s="175" t="s">
        <v>7</v>
      </c>
      <c r="B120" s="8" t="s">
        <v>13</v>
      </c>
      <c r="C120" s="38">
        <v>3</v>
      </c>
      <c r="D120" s="38">
        <v>7</v>
      </c>
      <c r="E120" s="38">
        <v>20</v>
      </c>
      <c r="F120" s="38">
        <v>41</v>
      </c>
      <c r="G120" s="38">
        <v>10</v>
      </c>
      <c r="H120" s="39">
        <f t="shared" si="8"/>
        <v>81</v>
      </c>
    </row>
    <row r="121" spans="1:8" ht="15" customHeight="1" x14ac:dyDescent="0.3">
      <c r="A121" s="175"/>
      <c r="B121" s="8" t="s">
        <v>14</v>
      </c>
      <c r="C121" s="38">
        <v>114</v>
      </c>
      <c r="D121" s="38">
        <v>195</v>
      </c>
      <c r="E121" s="38">
        <v>287</v>
      </c>
      <c r="F121" s="38">
        <v>792</v>
      </c>
      <c r="G121" s="38">
        <v>142</v>
      </c>
      <c r="H121" s="39">
        <f t="shared" si="8"/>
        <v>1530</v>
      </c>
    </row>
    <row r="122" spans="1:8" ht="15" customHeight="1" x14ac:dyDescent="0.3">
      <c r="A122" s="175"/>
      <c r="B122" s="8" t="s">
        <v>15</v>
      </c>
      <c r="C122" s="38">
        <v>206</v>
      </c>
      <c r="D122" s="38">
        <v>401</v>
      </c>
      <c r="E122" s="38">
        <v>576</v>
      </c>
      <c r="F122" s="38">
        <v>1569</v>
      </c>
      <c r="G122" s="38">
        <v>269</v>
      </c>
      <c r="H122" s="39">
        <f t="shared" si="8"/>
        <v>3021</v>
      </c>
    </row>
    <row r="123" spans="1:8" ht="15" customHeight="1" x14ac:dyDescent="0.3">
      <c r="A123" s="174" t="s">
        <v>107</v>
      </c>
      <c r="B123" s="10" t="s">
        <v>13</v>
      </c>
      <c r="C123" s="77">
        <v>59</v>
      </c>
      <c r="D123" s="77">
        <v>62</v>
      </c>
      <c r="E123" s="77">
        <v>37</v>
      </c>
      <c r="F123" s="77">
        <v>24</v>
      </c>
      <c r="G123" s="77">
        <v>26</v>
      </c>
      <c r="H123" s="92">
        <f t="shared" si="8"/>
        <v>208</v>
      </c>
    </row>
    <row r="124" spans="1:8" ht="15" customHeight="1" x14ac:dyDescent="0.3">
      <c r="A124" s="174"/>
      <c r="B124" s="10" t="s">
        <v>14</v>
      </c>
      <c r="C124" s="77">
        <v>3051</v>
      </c>
      <c r="D124" s="77">
        <v>2206</v>
      </c>
      <c r="E124" s="77">
        <v>1247</v>
      </c>
      <c r="F124" s="77">
        <v>485</v>
      </c>
      <c r="G124" s="77">
        <v>341</v>
      </c>
      <c r="H124" s="92">
        <f t="shared" si="8"/>
        <v>7330</v>
      </c>
    </row>
    <row r="125" spans="1:8" ht="15" customHeight="1" x14ac:dyDescent="0.3">
      <c r="A125" s="174"/>
      <c r="B125" s="10" t="s">
        <v>15</v>
      </c>
      <c r="C125" s="77">
        <v>6815</v>
      </c>
      <c r="D125" s="77">
        <v>4560</v>
      </c>
      <c r="E125" s="77">
        <v>2538</v>
      </c>
      <c r="F125" s="77">
        <v>946</v>
      </c>
      <c r="G125" s="77">
        <v>669</v>
      </c>
      <c r="H125" s="92">
        <f t="shared" si="8"/>
        <v>15528</v>
      </c>
    </row>
    <row r="126" spans="1:8" ht="15" customHeight="1" x14ac:dyDescent="0.3">
      <c r="A126" s="175" t="s">
        <v>8</v>
      </c>
      <c r="B126" s="8" t="s">
        <v>13</v>
      </c>
      <c r="C126" s="38">
        <v>5</v>
      </c>
      <c r="D126" s="38">
        <v>17</v>
      </c>
      <c r="E126" s="38">
        <v>37</v>
      </c>
      <c r="F126" s="38">
        <v>92</v>
      </c>
      <c r="G126" s="38">
        <v>22</v>
      </c>
      <c r="H126" s="39">
        <f t="shared" si="8"/>
        <v>173</v>
      </c>
    </row>
    <row r="127" spans="1:8" ht="15" customHeight="1" x14ac:dyDescent="0.3">
      <c r="A127" s="175"/>
      <c r="B127" s="8" t="s">
        <v>14</v>
      </c>
      <c r="C127" s="38">
        <v>202</v>
      </c>
      <c r="D127" s="38">
        <v>562</v>
      </c>
      <c r="E127" s="38">
        <v>1259</v>
      </c>
      <c r="F127" s="38">
        <v>1606</v>
      </c>
      <c r="G127" s="38">
        <v>294</v>
      </c>
      <c r="H127" s="39">
        <f t="shared" si="8"/>
        <v>3923</v>
      </c>
    </row>
    <row r="128" spans="1:8" ht="15" customHeight="1" x14ac:dyDescent="0.3">
      <c r="A128" s="175"/>
      <c r="B128" s="8" t="s">
        <v>15</v>
      </c>
      <c r="C128" s="38">
        <v>430</v>
      </c>
      <c r="D128" s="38">
        <v>1187</v>
      </c>
      <c r="E128" s="38">
        <v>2493</v>
      </c>
      <c r="F128" s="38">
        <v>3169</v>
      </c>
      <c r="G128" s="38">
        <v>601</v>
      </c>
      <c r="H128" s="39">
        <f t="shared" si="8"/>
        <v>7880</v>
      </c>
    </row>
    <row r="129" spans="1:8" ht="15" customHeight="1" x14ac:dyDescent="0.3">
      <c r="A129" s="174" t="s">
        <v>9</v>
      </c>
      <c r="B129" s="10" t="s">
        <v>13</v>
      </c>
      <c r="C129" s="77">
        <v>8</v>
      </c>
      <c r="D129" s="77">
        <v>21</v>
      </c>
      <c r="E129" s="77">
        <v>42</v>
      </c>
      <c r="F129" s="77">
        <v>60</v>
      </c>
      <c r="G129" s="77">
        <v>21</v>
      </c>
      <c r="H129" s="92">
        <f t="shared" si="8"/>
        <v>152</v>
      </c>
    </row>
    <row r="130" spans="1:8" ht="15" customHeight="1" x14ac:dyDescent="0.3">
      <c r="A130" s="174"/>
      <c r="B130" s="10" t="s">
        <v>14</v>
      </c>
      <c r="C130" s="77">
        <v>419</v>
      </c>
      <c r="D130" s="77">
        <v>919</v>
      </c>
      <c r="E130" s="77">
        <v>1159</v>
      </c>
      <c r="F130" s="77">
        <v>1123</v>
      </c>
      <c r="G130" s="77">
        <v>296</v>
      </c>
      <c r="H130" s="92">
        <f t="shared" si="8"/>
        <v>3916</v>
      </c>
    </row>
    <row r="131" spans="1:8" ht="15" customHeight="1" x14ac:dyDescent="0.3">
      <c r="A131" s="174"/>
      <c r="B131" s="10" t="s">
        <v>15</v>
      </c>
      <c r="C131" s="77">
        <v>824</v>
      </c>
      <c r="D131" s="77">
        <v>1706</v>
      </c>
      <c r="E131" s="77">
        <v>2314</v>
      </c>
      <c r="F131" s="77">
        <v>2182</v>
      </c>
      <c r="G131" s="77">
        <v>599</v>
      </c>
      <c r="H131" s="92">
        <f t="shared" si="8"/>
        <v>7625</v>
      </c>
    </row>
    <row r="132" spans="1:8" ht="15" customHeight="1" x14ac:dyDescent="0.3">
      <c r="A132" s="175" t="s">
        <v>10</v>
      </c>
      <c r="B132" s="8" t="s">
        <v>13</v>
      </c>
      <c r="C132" s="38">
        <v>67</v>
      </c>
      <c r="D132" s="38">
        <v>135</v>
      </c>
      <c r="E132" s="38">
        <v>150</v>
      </c>
      <c r="F132" s="38">
        <v>153</v>
      </c>
      <c r="G132" s="38">
        <v>47</v>
      </c>
      <c r="H132" s="39">
        <f t="shared" si="8"/>
        <v>552</v>
      </c>
    </row>
    <row r="133" spans="1:8" ht="15" customHeight="1" x14ac:dyDescent="0.3">
      <c r="A133" s="175"/>
      <c r="B133" s="8" t="s">
        <v>14</v>
      </c>
      <c r="C133" s="38">
        <v>17353</v>
      </c>
      <c r="D133" s="38">
        <v>20030</v>
      </c>
      <c r="E133" s="38">
        <v>7315</v>
      </c>
      <c r="F133" s="38">
        <v>5445</v>
      </c>
      <c r="G133" s="38">
        <v>919</v>
      </c>
      <c r="H133" s="39">
        <f t="shared" si="8"/>
        <v>51062</v>
      </c>
    </row>
    <row r="134" spans="1:8" ht="15" customHeight="1" x14ac:dyDescent="0.3">
      <c r="A134" s="175"/>
      <c r="B134" s="8" t="s">
        <v>15</v>
      </c>
      <c r="C134" s="38">
        <v>35968</v>
      </c>
      <c r="D134" s="38">
        <v>40694</v>
      </c>
      <c r="E134" s="38">
        <v>14192</v>
      </c>
      <c r="F134" s="38">
        <v>10522</v>
      </c>
      <c r="G134" s="38">
        <v>1808</v>
      </c>
      <c r="H134" s="39">
        <f t="shared" si="8"/>
        <v>103184</v>
      </c>
    </row>
    <row r="135" spans="1:8" ht="15" customHeight="1" x14ac:dyDescent="0.3">
      <c r="A135" s="174" t="s">
        <v>11</v>
      </c>
      <c r="B135" s="10" t="s">
        <v>13</v>
      </c>
      <c r="C135" s="77">
        <v>4</v>
      </c>
      <c r="D135" s="77">
        <v>12</v>
      </c>
      <c r="E135" s="77">
        <v>16</v>
      </c>
      <c r="F135" s="77">
        <v>20</v>
      </c>
      <c r="G135" s="77">
        <v>1</v>
      </c>
      <c r="H135" s="92">
        <f t="shared" si="8"/>
        <v>53</v>
      </c>
    </row>
    <row r="136" spans="1:8" ht="15" customHeight="1" x14ac:dyDescent="0.3">
      <c r="A136" s="174"/>
      <c r="B136" s="10" t="s">
        <v>14</v>
      </c>
      <c r="C136" s="77">
        <v>34</v>
      </c>
      <c r="D136" s="77">
        <v>471</v>
      </c>
      <c r="E136" s="77">
        <v>374</v>
      </c>
      <c r="F136" s="77">
        <v>433</v>
      </c>
      <c r="G136" s="77">
        <v>12</v>
      </c>
      <c r="H136" s="92">
        <f t="shared" si="8"/>
        <v>1324</v>
      </c>
    </row>
    <row r="137" spans="1:8" ht="15" customHeight="1" x14ac:dyDescent="0.3">
      <c r="A137" s="174"/>
      <c r="B137" s="10" t="s">
        <v>15</v>
      </c>
      <c r="C137" s="77">
        <v>66</v>
      </c>
      <c r="D137" s="77">
        <v>900</v>
      </c>
      <c r="E137" s="77">
        <v>724</v>
      </c>
      <c r="F137" s="77">
        <v>844</v>
      </c>
      <c r="G137" s="77">
        <v>22</v>
      </c>
      <c r="H137" s="92">
        <f t="shared" si="8"/>
        <v>2556</v>
      </c>
    </row>
    <row r="138" spans="1:8" ht="15" customHeight="1" x14ac:dyDescent="0.3">
      <c r="A138" s="175" t="s">
        <v>12</v>
      </c>
      <c r="B138" s="8" t="s">
        <v>13</v>
      </c>
      <c r="C138" s="38">
        <v>0</v>
      </c>
      <c r="D138" s="38">
        <v>6</v>
      </c>
      <c r="E138" s="38">
        <v>16</v>
      </c>
      <c r="F138" s="38">
        <v>15</v>
      </c>
      <c r="G138" s="38">
        <v>5</v>
      </c>
      <c r="H138" s="39">
        <f t="shared" si="8"/>
        <v>42</v>
      </c>
    </row>
    <row r="139" spans="1:8" ht="15" customHeight="1" x14ac:dyDescent="0.3">
      <c r="A139" s="175"/>
      <c r="B139" s="8" t="s">
        <v>14</v>
      </c>
      <c r="C139" s="38">
        <v>0</v>
      </c>
      <c r="D139" s="38">
        <v>331</v>
      </c>
      <c r="E139" s="38">
        <v>387</v>
      </c>
      <c r="F139" s="38">
        <v>419</v>
      </c>
      <c r="G139" s="38">
        <v>68</v>
      </c>
      <c r="H139" s="39">
        <f t="shared" si="8"/>
        <v>1205</v>
      </c>
    </row>
    <row r="140" spans="1:8" ht="15" customHeight="1" x14ac:dyDescent="0.3">
      <c r="A140" s="175"/>
      <c r="B140" s="8" t="s">
        <v>15</v>
      </c>
      <c r="C140" s="38">
        <v>0</v>
      </c>
      <c r="D140" s="38">
        <v>630</v>
      </c>
      <c r="E140" s="38">
        <v>793</v>
      </c>
      <c r="F140" s="38">
        <v>800</v>
      </c>
      <c r="G140" s="38">
        <v>113</v>
      </c>
      <c r="H140" s="39">
        <f t="shared" si="8"/>
        <v>2336</v>
      </c>
    </row>
    <row r="141" spans="1:8" ht="15" customHeight="1" x14ac:dyDescent="0.3">
      <c r="A141" s="176" t="s">
        <v>2</v>
      </c>
      <c r="B141" s="111" t="s">
        <v>13</v>
      </c>
      <c r="C141" s="112">
        <f>C102+C105+C108+C111+C114+C117+C120+C123+C126+C129+C132+C135+C138</f>
        <v>259</v>
      </c>
      <c r="D141" s="112">
        <f t="shared" ref="D141:H141" si="9">D102+D105+D108+D111+D114+D117+D120+D123+D126+D129+D132+D135+D138</f>
        <v>436</v>
      </c>
      <c r="E141" s="112">
        <f t="shared" si="9"/>
        <v>579</v>
      </c>
      <c r="F141" s="112">
        <f t="shared" si="9"/>
        <v>775</v>
      </c>
      <c r="G141" s="112">
        <f t="shared" si="9"/>
        <v>192</v>
      </c>
      <c r="H141" s="112">
        <f t="shared" si="9"/>
        <v>2241</v>
      </c>
    </row>
    <row r="142" spans="1:8" ht="15" customHeight="1" x14ac:dyDescent="0.3">
      <c r="A142" s="176"/>
      <c r="B142" s="111" t="s">
        <v>14</v>
      </c>
      <c r="C142" s="112">
        <f t="shared" ref="C142:H142" si="10">C103+C106+C109+C112+C115+C118+C121+C124+C127+C130+C133+C136+C139</f>
        <v>34404</v>
      </c>
      <c r="D142" s="112">
        <f t="shared" si="10"/>
        <v>36564</v>
      </c>
      <c r="E142" s="112">
        <f t="shared" si="10"/>
        <v>21649</v>
      </c>
      <c r="F142" s="112">
        <f t="shared" si="10"/>
        <v>19611</v>
      </c>
      <c r="G142" s="112">
        <f t="shared" si="10"/>
        <v>2982</v>
      </c>
      <c r="H142" s="112">
        <f t="shared" si="10"/>
        <v>115210</v>
      </c>
    </row>
    <row r="143" spans="1:8" ht="15" customHeight="1" x14ac:dyDescent="0.3">
      <c r="A143" s="176"/>
      <c r="B143" s="111" t="s">
        <v>15</v>
      </c>
      <c r="C143" s="112">
        <f t="shared" ref="C143:H143" si="11">C104+C107+C110+C113+C116+C119+C122+C125+C128+C131+C134+C137+C140</f>
        <v>72376</v>
      </c>
      <c r="D143" s="112">
        <f t="shared" si="11"/>
        <v>74361</v>
      </c>
      <c r="E143" s="112">
        <f t="shared" si="11"/>
        <v>42548</v>
      </c>
      <c r="F143" s="112">
        <f t="shared" si="11"/>
        <v>37706</v>
      </c>
      <c r="G143" s="112">
        <f t="shared" si="11"/>
        <v>5871</v>
      </c>
      <c r="H143" s="112">
        <f t="shared" si="11"/>
        <v>232862</v>
      </c>
    </row>
    <row r="144" spans="1:8" ht="15" customHeight="1" x14ac:dyDescent="0.3">
      <c r="A144" s="90" t="s">
        <v>157</v>
      </c>
      <c r="B144" s="91"/>
      <c r="C144" s="91"/>
      <c r="D144" s="91"/>
      <c r="E144" s="91"/>
      <c r="F144" s="91"/>
      <c r="G144" s="91"/>
      <c r="H144" s="91"/>
    </row>
    <row r="147" spans="1:8" ht="15" customHeight="1" x14ac:dyDescent="0.3">
      <c r="A147" s="177" t="s">
        <v>120</v>
      </c>
      <c r="B147" s="177"/>
      <c r="C147" s="177"/>
      <c r="D147" s="177"/>
      <c r="E147" s="177"/>
      <c r="F147" s="177"/>
      <c r="G147" s="177"/>
      <c r="H147" s="177"/>
    </row>
    <row r="148" spans="1:8" ht="15" customHeight="1" x14ac:dyDescent="0.3">
      <c r="A148" s="177" t="s">
        <v>140</v>
      </c>
      <c r="B148" s="177"/>
      <c r="C148" s="177"/>
      <c r="D148" s="177"/>
      <c r="E148" s="177"/>
      <c r="F148" s="177"/>
      <c r="G148" s="177"/>
      <c r="H148" s="177"/>
    </row>
    <row r="149" spans="1:8" ht="15" customHeight="1" x14ac:dyDescent="0.3">
      <c r="A149" s="104" t="s">
        <v>148</v>
      </c>
      <c r="B149" s="99"/>
      <c r="C149" s="99" t="s">
        <v>77</v>
      </c>
      <c r="D149" s="99" t="s">
        <v>78</v>
      </c>
      <c r="E149" s="99" t="s">
        <v>79</v>
      </c>
      <c r="F149" s="99" t="s">
        <v>80</v>
      </c>
      <c r="G149" s="99" t="s">
        <v>0</v>
      </c>
      <c r="H149" s="99" t="s">
        <v>2</v>
      </c>
    </row>
    <row r="150" spans="1:8" ht="15" customHeight="1" x14ac:dyDescent="0.3">
      <c r="A150" s="175" t="s">
        <v>3</v>
      </c>
      <c r="B150" s="8" t="s">
        <v>13</v>
      </c>
      <c r="C150" s="38">
        <v>1</v>
      </c>
      <c r="D150" s="38">
        <v>2</v>
      </c>
      <c r="E150" s="38">
        <v>12</v>
      </c>
      <c r="F150" s="38">
        <v>7</v>
      </c>
      <c r="G150" s="38">
        <v>4</v>
      </c>
      <c r="H150" s="39">
        <f>SUM(C150:G150)</f>
        <v>26</v>
      </c>
    </row>
    <row r="151" spans="1:8" ht="15" customHeight="1" x14ac:dyDescent="0.3">
      <c r="A151" s="175"/>
      <c r="B151" s="8" t="s">
        <v>14</v>
      </c>
      <c r="C151" s="38">
        <v>17</v>
      </c>
      <c r="D151" s="38">
        <v>15</v>
      </c>
      <c r="E151" s="38">
        <v>358</v>
      </c>
      <c r="F151" s="38">
        <v>163</v>
      </c>
      <c r="G151" s="38">
        <v>76</v>
      </c>
      <c r="H151" s="39">
        <f t="shared" ref="H151:H188" si="12">SUM(C151:G151)</f>
        <v>629</v>
      </c>
    </row>
    <row r="152" spans="1:8" ht="15" customHeight="1" x14ac:dyDescent="0.3">
      <c r="A152" s="175"/>
      <c r="B152" s="8" t="s">
        <v>15</v>
      </c>
      <c r="C152" s="38">
        <v>39</v>
      </c>
      <c r="D152" s="38">
        <v>32</v>
      </c>
      <c r="E152" s="38">
        <v>661</v>
      </c>
      <c r="F152" s="38">
        <v>340</v>
      </c>
      <c r="G152" s="38">
        <v>122</v>
      </c>
      <c r="H152" s="39">
        <f t="shared" si="12"/>
        <v>1194</v>
      </c>
    </row>
    <row r="153" spans="1:8" ht="15" customHeight="1" x14ac:dyDescent="0.3">
      <c r="A153" s="174" t="s">
        <v>4</v>
      </c>
      <c r="B153" s="10" t="s">
        <v>13</v>
      </c>
      <c r="C153" s="77">
        <v>56</v>
      </c>
      <c r="D153" s="77">
        <v>100</v>
      </c>
      <c r="E153" s="77">
        <v>110</v>
      </c>
      <c r="F153" s="77">
        <v>87</v>
      </c>
      <c r="G153" s="77">
        <v>38</v>
      </c>
      <c r="H153" s="92">
        <f t="shared" si="12"/>
        <v>391</v>
      </c>
    </row>
    <row r="154" spans="1:8" ht="15" customHeight="1" x14ac:dyDescent="0.3">
      <c r="A154" s="174"/>
      <c r="B154" s="10" t="s">
        <v>14</v>
      </c>
      <c r="C154" s="77">
        <v>1997</v>
      </c>
      <c r="D154" s="77">
        <v>2646</v>
      </c>
      <c r="E154" s="77">
        <v>2414</v>
      </c>
      <c r="F154" s="77">
        <v>1969</v>
      </c>
      <c r="G154" s="77">
        <v>567</v>
      </c>
      <c r="H154" s="92">
        <f t="shared" si="12"/>
        <v>9593</v>
      </c>
    </row>
    <row r="155" spans="1:8" ht="15" customHeight="1" x14ac:dyDescent="0.3">
      <c r="A155" s="174"/>
      <c r="B155" s="10" t="s">
        <v>15</v>
      </c>
      <c r="C155" s="77">
        <v>4020</v>
      </c>
      <c r="D155" s="77">
        <v>5253</v>
      </c>
      <c r="E155" s="77">
        <v>4876</v>
      </c>
      <c r="F155" s="77">
        <v>3787</v>
      </c>
      <c r="G155" s="77">
        <v>1159</v>
      </c>
      <c r="H155" s="92">
        <f t="shared" si="12"/>
        <v>19095</v>
      </c>
    </row>
    <row r="156" spans="1:8" ht="15" customHeight="1" x14ac:dyDescent="0.3">
      <c r="A156" s="175" t="s">
        <v>5</v>
      </c>
      <c r="B156" s="8" t="s">
        <v>13</v>
      </c>
      <c r="C156" s="38">
        <v>1</v>
      </c>
      <c r="D156" s="38">
        <v>7</v>
      </c>
      <c r="E156" s="38">
        <v>26</v>
      </c>
      <c r="F156" s="38">
        <v>84</v>
      </c>
      <c r="G156" s="38">
        <v>9</v>
      </c>
      <c r="H156" s="39">
        <f t="shared" si="12"/>
        <v>127</v>
      </c>
    </row>
    <row r="157" spans="1:8" ht="15" customHeight="1" x14ac:dyDescent="0.3">
      <c r="A157" s="175"/>
      <c r="B157" s="8" t="s">
        <v>14</v>
      </c>
      <c r="C157" s="38">
        <v>64</v>
      </c>
      <c r="D157" s="38">
        <v>236</v>
      </c>
      <c r="E157" s="38">
        <v>772</v>
      </c>
      <c r="F157" s="38">
        <v>1603</v>
      </c>
      <c r="G157" s="38">
        <v>132</v>
      </c>
      <c r="H157" s="39">
        <f t="shared" si="12"/>
        <v>2807</v>
      </c>
    </row>
    <row r="158" spans="1:8" ht="15" customHeight="1" x14ac:dyDescent="0.3">
      <c r="A158" s="175"/>
      <c r="B158" s="8" t="s">
        <v>15</v>
      </c>
      <c r="C158" s="38">
        <v>175</v>
      </c>
      <c r="D158" s="38">
        <v>519</v>
      </c>
      <c r="E158" s="38">
        <v>1479</v>
      </c>
      <c r="F158" s="38">
        <v>3015</v>
      </c>
      <c r="G158" s="38">
        <v>255</v>
      </c>
      <c r="H158" s="39">
        <f t="shared" si="12"/>
        <v>5443</v>
      </c>
    </row>
    <row r="159" spans="1:8" ht="15" customHeight="1" x14ac:dyDescent="0.3">
      <c r="A159" s="174" t="s">
        <v>6</v>
      </c>
      <c r="B159" s="10" t="s">
        <v>13</v>
      </c>
      <c r="C159" s="77">
        <v>2</v>
      </c>
      <c r="D159" s="77">
        <v>13</v>
      </c>
      <c r="E159" s="77">
        <v>36</v>
      </c>
      <c r="F159" s="77">
        <v>67</v>
      </c>
      <c r="G159" s="77">
        <v>5</v>
      </c>
      <c r="H159" s="92">
        <f t="shared" si="12"/>
        <v>123</v>
      </c>
    </row>
    <row r="160" spans="1:8" ht="15" customHeight="1" x14ac:dyDescent="0.3">
      <c r="A160" s="174"/>
      <c r="B160" s="10" t="s">
        <v>14</v>
      </c>
      <c r="C160" s="77">
        <v>364</v>
      </c>
      <c r="D160" s="77">
        <v>477</v>
      </c>
      <c r="E160" s="77">
        <v>1158</v>
      </c>
      <c r="F160" s="77">
        <v>1375</v>
      </c>
      <c r="G160" s="77">
        <v>72</v>
      </c>
      <c r="H160" s="92">
        <f t="shared" si="12"/>
        <v>3446</v>
      </c>
    </row>
    <row r="161" spans="1:8" ht="15" customHeight="1" x14ac:dyDescent="0.3">
      <c r="A161" s="174"/>
      <c r="B161" s="10" t="s">
        <v>15</v>
      </c>
      <c r="C161" s="77">
        <v>750</v>
      </c>
      <c r="D161" s="77">
        <v>939</v>
      </c>
      <c r="E161" s="77">
        <v>2176</v>
      </c>
      <c r="F161" s="77">
        <v>2553</v>
      </c>
      <c r="G161" s="77">
        <v>122</v>
      </c>
      <c r="H161" s="92">
        <f t="shared" si="12"/>
        <v>6540</v>
      </c>
    </row>
    <row r="162" spans="1:8" ht="15" customHeight="1" x14ac:dyDescent="0.3">
      <c r="A162" s="175" t="s">
        <v>17</v>
      </c>
      <c r="B162" s="8" t="s">
        <v>13</v>
      </c>
      <c r="C162" s="38">
        <v>1</v>
      </c>
      <c r="D162" s="38">
        <v>1</v>
      </c>
      <c r="E162" s="38">
        <v>2</v>
      </c>
      <c r="F162" s="38">
        <v>6</v>
      </c>
      <c r="G162" s="38">
        <v>1</v>
      </c>
      <c r="H162" s="39">
        <f t="shared" si="12"/>
        <v>11</v>
      </c>
    </row>
    <row r="163" spans="1:8" ht="15" customHeight="1" x14ac:dyDescent="0.3">
      <c r="A163" s="175"/>
      <c r="B163" s="8" t="s">
        <v>14</v>
      </c>
      <c r="C163" s="38">
        <v>38</v>
      </c>
      <c r="D163" s="38">
        <v>16</v>
      </c>
      <c r="E163" s="38">
        <v>38</v>
      </c>
      <c r="F163" s="38">
        <v>151</v>
      </c>
      <c r="G163" s="38">
        <v>16</v>
      </c>
      <c r="H163" s="39">
        <f t="shared" si="12"/>
        <v>259</v>
      </c>
    </row>
    <row r="164" spans="1:8" ht="15" customHeight="1" x14ac:dyDescent="0.3">
      <c r="A164" s="175"/>
      <c r="B164" s="8" t="s">
        <v>15</v>
      </c>
      <c r="C164" s="38">
        <v>74</v>
      </c>
      <c r="D164" s="38">
        <v>38</v>
      </c>
      <c r="E164" s="38">
        <v>64</v>
      </c>
      <c r="F164" s="38">
        <v>303</v>
      </c>
      <c r="G164" s="38">
        <v>32</v>
      </c>
      <c r="H164" s="39">
        <f t="shared" si="12"/>
        <v>511</v>
      </c>
    </row>
    <row r="165" spans="1:8" ht="15" customHeight="1" x14ac:dyDescent="0.3">
      <c r="A165" s="174" t="s">
        <v>51</v>
      </c>
      <c r="B165" s="10" t="s">
        <v>13</v>
      </c>
      <c r="C165" s="77">
        <v>41</v>
      </c>
      <c r="D165" s="77">
        <v>45</v>
      </c>
      <c r="E165" s="77">
        <v>64</v>
      </c>
      <c r="F165" s="77">
        <v>130</v>
      </c>
      <c r="G165" s="77">
        <v>6</v>
      </c>
      <c r="H165" s="92">
        <f t="shared" si="12"/>
        <v>286</v>
      </c>
    </row>
    <row r="166" spans="1:8" ht="15" customHeight="1" x14ac:dyDescent="0.3">
      <c r="A166" s="174"/>
      <c r="B166" s="10" t="s">
        <v>14</v>
      </c>
      <c r="C166" s="77">
        <v>10079</v>
      </c>
      <c r="D166" s="77">
        <v>8042</v>
      </c>
      <c r="E166" s="77">
        <v>4389</v>
      </c>
      <c r="F166" s="77">
        <v>4686</v>
      </c>
      <c r="G166" s="77">
        <v>115</v>
      </c>
      <c r="H166" s="92">
        <f t="shared" si="12"/>
        <v>27311</v>
      </c>
    </row>
    <row r="167" spans="1:8" ht="15" customHeight="1" x14ac:dyDescent="0.3">
      <c r="A167" s="174"/>
      <c r="B167" s="10" t="s">
        <v>15</v>
      </c>
      <c r="C167" s="77">
        <v>21528</v>
      </c>
      <c r="D167" s="77">
        <v>16653</v>
      </c>
      <c r="E167" s="77">
        <v>8682</v>
      </c>
      <c r="F167" s="77">
        <v>8920</v>
      </c>
      <c r="G167" s="77">
        <v>240</v>
      </c>
      <c r="H167" s="92">
        <f t="shared" si="12"/>
        <v>56023</v>
      </c>
    </row>
    <row r="168" spans="1:8" ht="15" customHeight="1" x14ac:dyDescent="0.3">
      <c r="A168" s="175" t="s">
        <v>7</v>
      </c>
      <c r="B168" s="8" t="s">
        <v>13</v>
      </c>
      <c r="C168" s="38">
        <v>2</v>
      </c>
      <c r="D168" s="38">
        <v>4</v>
      </c>
      <c r="E168" s="38">
        <v>17</v>
      </c>
      <c r="F168" s="38">
        <v>43</v>
      </c>
      <c r="G168" s="38">
        <v>10</v>
      </c>
      <c r="H168" s="39">
        <f t="shared" si="12"/>
        <v>76</v>
      </c>
    </row>
    <row r="169" spans="1:8" ht="15" customHeight="1" x14ac:dyDescent="0.3">
      <c r="A169" s="175"/>
      <c r="B169" s="8" t="s">
        <v>14</v>
      </c>
      <c r="C169" s="38">
        <v>92</v>
      </c>
      <c r="D169" s="38">
        <v>114</v>
      </c>
      <c r="E169" s="38">
        <v>253</v>
      </c>
      <c r="F169" s="38">
        <v>811</v>
      </c>
      <c r="G169" s="38">
        <v>142</v>
      </c>
      <c r="H169" s="39">
        <f t="shared" si="12"/>
        <v>1412</v>
      </c>
    </row>
    <row r="170" spans="1:8" ht="15" customHeight="1" x14ac:dyDescent="0.3">
      <c r="A170" s="175"/>
      <c r="B170" s="8" t="s">
        <v>15</v>
      </c>
      <c r="C170" s="38">
        <v>162</v>
      </c>
      <c r="D170" s="38">
        <v>224</v>
      </c>
      <c r="E170" s="38">
        <v>493</v>
      </c>
      <c r="F170" s="38">
        <v>1602</v>
      </c>
      <c r="G170" s="38">
        <v>269</v>
      </c>
      <c r="H170" s="39">
        <f t="shared" si="12"/>
        <v>2750</v>
      </c>
    </row>
    <row r="171" spans="1:8" ht="15" customHeight="1" x14ac:dyDescent="0.3">
      <c r="A171" s="174" t="s">
        <v>107</v>
      </c>
      <c r="B171" s="10" t="s">
        <v>13</v>
      </c>
      <c r="C171" s="77">
        <v>50</v>
      </c>
      <c r="D171" s="77">
        <v>56</v>
      </c>
      <c r="E171" s="77">
        <v>39</v>
      </c>
      <c r="F171" s="77">
        <v>23</v>
      </c>
      <c r="G171" s="77">
        <v>29</v>
      </c>
      <c r="H171" s="92">
        <f t="shared" si="12"/>
        <v>197</v>
      </c>
    </row>
    <row r="172" spans="1:8" ht="15" customHeight="1" x14ac:dyDescent="0.3">
      <c r="A172" s="174"/>
      <c r="B172" s="10" t="s">
        <v>14</v>
      </c>
      <c r="C172" s="77">
        <v>2782</v>
      </c>
      <c r="D172" s="77">
        <v>1977</v>
      </c>
      <c r="E172" s="77">
        <v>1311</v>
      </c>
      <c r="F172" s="77">
        <v>520</v>
      </c>
      <c r="G172" s="77">
        <v>383</v>
      </c>
      <c r="H172" s="92">
        <f t="shared" si="12"/>
        <v>6973</v>
      </c>
    </row>
    <row r="173" spans="1:8" ht="15" customHeight="1" x14ac:dyDescent="0.3">
      <c r="A173" s="174"/>
      <c r="B173" s="10" t="s">
        <v>15</v>
      </c>
      <c r="C173" s="77">
        <v>5833</v>
      </c>
      <c r="D173" s="77">
        <v>4108</v>
      </c>
      <c r="E173" s="77">
        <v>2653</v>
      </c>
      <c r="F173" s="77">
        <v>1021</v>
      </c>
      <c r="G173" s="77">
        <v>752</v>
      </c>
      <c r="H173" s="92">
        <f t="shared" si="12"/>
        <v>14367</v>
      </c>
    </row>
    <row r="174" spans="1:8" ht="15" customHeight="1" x14ac:dyDescent="0.3">
      <c r="A174" s="175" t="s">
        <v>8</v>
      </c>
      <c r="B174" s="8" t="s">
        <v>13</v>
      </c>
      <c r="C174" s="38">
        <v>5</v>
      </c>
      <c r="D174" s="38">
        <v>17</v>
      </c>
      <c r="E174" s="38">
        <v>34</v>
      </c>
      <c r="F174" s="38">
        <v>92</v>
      </c>
      <c r="G174" s="38">
        <v>22</v>
      </c>
      <c r="H174" s="39">
        <f t="shared" si="12"/>
        <v>170</v>
      </c>
    </row>
    <row r="175" spans="1:8" ht="15" customHeight="1" x14ac:dyDescent="0.3">
      <c r="A175" s="175"/>
      <c r="B175" s="8" t="s">
        <v>14</v>
      </c>
      <c r="C175" s="38">
        <v>202</v>
      </c>
      <c r="D175" s="38">
        <v>562</v>
      </c>
      <c r="E175" s="38">
        <v>1193</v>
      </c>
      <c r="F175" s="38">
        <v>1633</v>
      </c>
      <c r="G175" s="38">
        <v>294</v>
      </c>
      <c r="H175" s="39">
        <f t="shared" si="12"/>
        <v>3884</v>
      </c>
    </row>
    <row r="176" spans="1:8" ht="15" customHeight="1" x14ac:dyDescent="0.3">
      <c r="A176" s="175"/>
      <c r="B176" s="8" t="s">
        <v>15</v>
      </c>
      <c r="C176" s="38">
        <v>430</v>
      </c>
      <c r="D176" s="38">
        <v>1187</v>
      </c>
      <c r="E176" s="38">
        <v>2338</v>
      </c>
      <c r="F176" s="38">
        <v>3212</v>
      </c>
      <c r="G176" s="38">
        <v>601</v>
      </c>
      <c r="H176" s="39">
        <f t="shared" si="12"/>
        <v>7768</v>
      </c>
    </row>
    <row r="177" spans="1:8" ht="15" customHeight="1" x14ac:dyDescent="0.3">
      <c r="A177" s="174" t="s">
        <v>9</v>
      </c>
      <c r="B177" s="10" t="s">
        <v>13</v>
      </c>
      <c r="C177" s="77">
        <v>6</v>
      </c>
      <c r="D177" s="77">
        <v>19</v>
      </c>
      <c r="E177" s="77">
        <v>42</v>
      </c>
      <c r="F177" s="77">
        <v>61</v>
      </c>
      <c r="G177" s="77">
        <v>21</v>
      </c>
      <c r="H177" s="92">
        <f t="shared" si="12"/>
        <v>149</v>
      </c>
    </row>
    <row r="178" spans="1:8" ht="15" customHeight="1" x14ac:dyDescent="0.3">
      <c r="A178" s="174"/>
      <c r="B178" s="10" t="s">
        <v>14</v>
      </c>
      <c r="C178" s="77">
        <v>360</v>
      </c>
      <c r="D178" s="77">
        <v>850</v>
      </c>
      <c r="E178" s="77">
        <v>1196</v>
      </c>
      <c r="F178" s="77">
        <v>1164</v>
      </c>
      <c r="G178" s="77">
        <v>296</v>
      </c>
      <c r="H178" s="92">
        <f t="shared" si="12"/>
        <v>3866</v>
      </c>
    </row>
    <row r="179" spans="1:8" ht="15" customHeight="1" x14ac:dyDescent="0.3">
      <c r="A179" s="174"/>
      <c r="B179" s="10" t="s">
        <v>15</v>
      </c>
      <c r="C179" s="77">
        <v>704</v>
      </c>
      <c r="D179" s="77">
        <v>1590</v>
      </c>
      <c r="E179" s="77">
        <v>2392</v>
      </c>
      <c r="F179" s="77">
        <v>2254</v>
      </c>
      <c r="G179" s="77">
        <v>599</v>
      </c>
      <c r="H179" s="92">
        <f t="shared" si="12"/>
        <v>7539</v>
      </c>
    </row>
    <row r="180" spans="1:8" ht="15" customHeight="1" x14ac:dyDescent="0.3">
      <c r="A180" s="175" t="s">
        <v>10</v>
      </c>
      <c r="B180" s="8" t="s">
        <v>13</v>
      </c>
      <c r="C180" s="38">
        <v>65</v>
      </c>
      <c r="D180" s="38">
        <v>129</v>
      </c>
      <c r="E180" s="38">
        <v>145</v>
      </c>
      <c r="F180" s="38">
        <v>160</v>
      </c>
      <c r="G180" s="38">
        <v>46</v>
      </c>
      <c r="H180" s="39">
        <f t="shared" si="12"/>
        <v>545</v>
      </c>
    </row>
    <row r="181" spans="1:8" ht="15" customHeight="1" x14ac:dyDescent="0.3">
      <c r="A181" s="175"/>
      <c r="B181" s="8" t="s">
        <v>14</v>
      </c>
      <c r="C181" s="38">
        <v>17262</v>
      </c>
      <c r="D181" s="38">
        <v>19593</v>
      </c>
      <c r="E181" s="38">
        <v>7308</v>
      </c>
      <c r="F181" s="38">
        <v>5752</v>
      </c>
      <c r="G181" s="38">
        <v>897</v>
      </c>
      <c r="H181" s="39">
        <f t="shared" si="12"/>
        <v>50812</v>
      </c>
    </row>
    <row r="182" spans="1:8" ht="15" customHeight="1" x14ac:dyDescent="0.3">
      <c r="A182" s="175"/>
      <c r="B182" s="8" t="s">
        <v>15</v>
      </c>
      <c r="C182" s="38">
        <v>35774</v>
      </c>
      <c r="D182" s="38">
        <v>39649</v>
      </c>
      <c r="E182" s="38">
        <v>14169</v>
      </c>
      <c r="F182" s="38">
        <v>11077</v>
      </c>
      <c r="G182" s="38">
        <v>1764</v>
      </c>
      <c r="H182" s="39">
        <f t="shared" si="12"/>
        <v>102433</v>
      </c>
    </row>
    <row r="183" spans="1:8" ht="15" customHeight="1" x14ac:dyDescent="0.3">
      <c r="A183" s="174" t="s">
        <v>11</v>
      </c>
      <c r="B183" s="10" t="s">
        <v>13</v>
      </c>
      <c r="C183" s="77">
        <v>4</v>
      </c>
      <c r="D183" s="77">
        <v>11</v>
      </c>
      <c r="E183" s="77">
        <v>15</v>
      </c>
      <c r="F183" s="77">
        <v>20</v>
      </c>
      <c r="G183" s="77">
        <v>2</v>
      </c>
      <c r="H183" s="92">
        <f t="shared" si="12"/>
        <v>52</v>
      </c>
    </row>
    <row r="184" spans="1:8" ht="15" customHeight="1" x14ac:dyDescent="0.3">
      <c r="A184" s="174"/>
      <c r="B184" s="10" t="s">
        <v>14</v>
      </c>
      <c r="C184" s="77">
        <v>34</v>
      </c>
      <c r="D184" s="77">
        <v>471</v>
      </c>
      <c r="E184" s="77">
        <v>363</v>
      </c>
      <c r="F184" s="77">
        <v>433</v>
      </c>
      <c r="G184" s="77">
        <v>23</v>
      </c>
      <c r="H184" s="92">
        <f t="shared" si="12"/>
        <v>1324</v>
      </c>
    </row>
    <row r="185" spans="1:8" ht="15" customHeight="1" x14ac:dyDescent="0.3">
      <c r="A185" s="174"/>
      <c r="B185" s="10" t="s">
        <v>15</v>
      </c>
      <c r="C185" s="77">
        <v>66</v>
      </c>
      <c r="D185" s="77">
        <v>900</v>
      </c>
      <c r="E185" s="77">
        <v>704</v>
      </c>
      <c r="F185" s="77">
        <v>837</v>
      </c>
      <c r="G185" s="77">
        <v>39</v>
      </c>
      <c r="H185" s="92">
        <f t="shared" si="12"/>
        <v>2546</v>
      </c>
    </row>
    <row r="186" spans="1:8" ht="15" customHeight="1" x14ac:dyDescent="0.3">
      <c r="A186" s="175" t="s">
        <v>12</v>
      </c>
      <c r="B186" s="8" t="s">
        <v>13</v>
      </c>
      <c r="C186" s="38">
        <v>0</v>
      </c>
      <c r="D186" s="38">
        <v>6</v>
      </c>
      <c r="E186" s="38">
        <v>15</v>
      </c>
      <c r="F186" s="38">
        <v>16</v>
      </c>
      <c r="G186" s="38">
        <v>5</v>
      </c>
      <c r="H186" s="39">
        <f t="shared" si="12"/>
        <v>42</v>
      </c>
    </row>
    <row r="187" spans="1:8" ht="15" customHeight="1" x14ac:dyDescent="0.3">
      <c r="A187" s="175"/>
      <c r="B187" s="8" t="s">
        <v>14</v>
      </c>
      <c r="C187" s="38">
        <v>0</v>
      </c>
      <c r="D187" s="38">
        <v>326</v>
      </c>
      <c r="E187" s="38">
        <v>351</v>
      </c>
      <c r="F187" s="38">
        <v>454</v>
      </c>
      <c r="G187" s="38">
        <v>68</v>
      </c>
      <c r="H187" s="39">
        <f t="shared" si="12"/>
        <v>1199</v>
      </c>
    </row>
    <row r="188" spans="1:8" ht="15" customHeight="1" x14ac:dyDescent="0.3">
      <c r="A188" s="175"/>
      <c r="B188" s="8" t="s">
        <v>15</v>
      </c>
      <c r="C188" s="38">
        <v>0</v>
      </c>
      <c r="D188" s="38">
        <v>626</v>
      </c>
      <c r="E188" s="38">
        <v>717</v>
      </c>
      <c r="F188" s="38">
        <v>869</v>
      </c>
      <c r="G188" s="38">
        <v>113</v>
      </c>
      <c r="H188" s="39">
        <f t="shared" si="12"/>
        <v>2325</v>
      </c>
    </row>
    <row r="189" spans="1:8" ht="15" customHeight="1" x14ac:dyDescent="0.3">
      <c r="A189" s="176" t="s">
        <v>2</v>
      </c>
      <c r="B189" s="111" t="s">
        <v>13</v>
      </c>
      <c r="C189" s="112">
        <f>C150+C153+C156+C159+C162+C165+C168+C171+C174+C177+C180+C183+C186</f>
        <v>234</v>
      </c>
      <c r="D189" s="112">
        <f t="shared" ref="D189:H189" si="13">D150+D153+D156+D159+D162+D165+D168+D171+D174+D177+D180+D183+D186</f>
        <v>410</v>
      </c>
      <c r="E189" s="112">
        <f t="shared" si="13"/>
        <v>557</v>
      </c>
      <c r="F189" s="112">
        <f t="shared" si="13"/>
        <v>796</v>
      </c>
      <c r="G189" s="112">
        <f t="shared" si="13"/>
        <v>198</v>
      </c>
      <c r="H189" s="112">
        <f t="shared" si="13"/>
        <v>2195</v>
      </c>
    </row>
    <row r="190" spans="1:8" ht="15" customHeight="1" x14ac:dyDescent="0.3">
      <c r="A190" s="176"/>
      <c r="B190" s="111" t="s">
        <v>14</v>
      </c>
      <c r="C190" s="112">
        <f t="shared" ref="C190:H190" si="14">C151+C154+C157+C160+C163+C166+C169+C172+C175+C178+C181+C184+C187</f>
        <v>33291</v>
      </c>
      <c r="D190" s="112">
        <f t="shared" si="14"/>
        <v>35325</v>
      </c>
      <c r="E190" s="112">
        <f t="shared" si="14"/>
        <v>21104</v>
      </c>
      <c r="F190" s="112">
        <f t="shared" si="14"/>
        <v>20714</v>
      </c>
      <c r="G190" s="112">
        <f t="shared" si="14"/>
        <v>3081</v>
      </c>
      <c r="H190" s="112">
        <f t="shared" si="14"/>
        <v>113515</v>
      </c>
    </row>
    <row r="191" spans="1:8" ht="15" customHeight="1" x14ac:dyDescent="0.3">
      <c r="A191" s="176"/>
      <c r="B191" s="111" t="s">
        <v>15</v>
      </c>
      <c r="C191" s="112">
        <f t="shared" ref="C191:H191" si="15">C152+C155+C158+C161+C164+C167+C170+C173+C176+C179+C182+C185+C188</f>
        <v>69555</v>
      </c>
      <c r="D191" s="112">
        <f t="shared" si="15"/>
        <v>71718</v>
      </c>
      <c r="E191" s="112">
        <f t="shared" si="15"/>
        <v>41404</v>
      </c>
      <c r="F191" s="112">
        <f t="shared" si="15"/>
        <v>39790</v>
      </c>
      <c r="G191" s="112">
        <f t="shared" si="15"/>
        <v>6067</v>
      </c>
      <c r="H191" s="112">
        <f t="shared" si="15"/>
        <v>228534</v>
      </c>
    </row>
    <row r="192" spans="1:8" ht="15" customHeight="1" x14ac:dyDescent="0.3">
      <c r="A192" s="90" t="s">
        <v>157</v>
      </c>
      <c r="B192" s="91"/>
      <c r="C192" s="91"/>
      <c r="D192" s="91"/>
      <c r="E192" s="91"/>
      <c r="F192" s="91"/>
      <c r="G192" s="91"/>
      <c r="H192" s="91"/>
    </row>
    <row r="195" spans="1:8" ht="15" customHeight="1" x14ac:dyDescent="0.3">
      <c r="A195" s="177" t="s">
        <v>120</v>
      </c>
      <c r="B195" s="177"/>
      <c r="C195" s="177"/>
      <c r="D195" s="177"/>
      <c r="E195" s="177"/>
      <c r="F195" s="177"/>
      <c r="G195" s="177"/>
      <c r="H195" s="177"/>
    </row>
    <row r="196" spans="1:8" ht="15" customHeight="1" x14ac:dyDescent="0.3">
      <c r="A196" s="177" t="s">
        <v>136</v>
      </c>
      <c r="B196" s="177"/>
      <c r="C196" s="177"/>
      <c r="D196" s="177"/>
      <c r="E196" s="177"/>
      <c r="F196" s="177"/>
      <c r="G196" s="177"/>
      <c r="H196" s="177"/>
    </row>
    <row r="197" spans="1:8" ht="15" customHeight="1" x14ac:dyDescent="0.3">
      <c r="A197" s="104" t="s">
        <v>148</v>
      </c>
      <c r="B197" s="99"/>
      <c r="C197" s="99" t="s">
        <v>77</v>
      </c>
      <c r="D197" s="99" t="s">
        <v>78</v>
      </c>
      <c r="E197" s="99" t="s">
        <v>79</v>
      </c>
      <c r="F197" s="99" t="s">
        <v>80</v>
      </c>
      <c r="G197" s="99" t="s">
        <v>0</v>
      </c>
      <c r="H197" s="99" t="s">
        <v>2</v>
      </c>
    </row>
    <row r="198" spans="1:8" ht="15" customHeight="1" x14ac:dyDescent="0.3">
      <c r="A198" s="175" t="s">
        <v>3</v>
      </c>
      <c r="B198" s="8" t="s">
        <v>13</v>
      </c>
      <c r="C198" s="38">
        <v>1</v>
      </c>
      <c r="D198" s="38">
        <v>3</v>
      </c>
      <c r="E198" s="38">
        <v>12</v>
      </c>
      <c r="F198" s="38">
        <v>7</v>
      </c>
      <c r="G198" s="38">
        <v>4</v>
      </c>
      <c r="H198" s="39">
        <f>SUM(C198:G198)</f>
        <v>27</v>
      </c>
    </row>
    <row r="199" spans="1:8" ht="15" customHeight="1" x14ac:dyDescent="0.3">
      <c r="A199" s="175"/>
      <c r="B199" s="8" t="s">
        <v>14</v>
      </c>
      <c r="C199" s="38">
        <v>17</v>
      </c>
      <c r="D199" s="38">
        <v>68</v>
      </c>
      <c r="E199" s="38">
        <v>369</v>
      </c>
      <c r="F199" s="38">
        <v>163</v>
      </c>
      <c r="G199" s="38">
        <v>76</v>
      </c>
      <c r="H199" s="39">
        <f t="shared" ref="H199:H236" si="16">SUM(C199:G199)</f>
        <v>693</v>
      </c>
    </row>
    <row r="200" spans="1:8" ht="15" customHeight="1" x14ac:dyDescent="0.3">
      <c r="A200" s="175"/>
      <c r="B200" s="8" t="s">
        <v>15</v>
      </c>
      <c r="C200" s="38">
        <v>39</v>
      </c>
      <c r="D200" s="38">
        <v>96</v>
      </c>
      <c r="E200" s="38">
        <v>722</v>
      </c>
      <c r="F200" s="38">
        <v>340</v>
      </c>
      <c r="G200" s="38">
        <v>122</v>
      </c>
      <c r="H200" s="39">
        <f t="shared" si="16"/>
        <v>1319</v>
      </c>
    </row>
    <row r="201" spans="1:8" ht="15" customHeight="1" x14ac:dyDescent="0.3">
      <c r="A201" s="174" t="s">
        <v>4</v>
      </c>
      <c r="B201" s="10" t="s">
        <v>13</v>
      </c>
      <c r="C201" s="77">
        <v>50</v>
      </c>
      <c r="D201" s="77">
        <v>99</v>
      </c>
      <c r="E201" s="77">
        <v>99</v>
      </c>
      <c r="F201" s="77">
        <v>90</v>
      </c>
      <c r="G201" s="77">
        <v>41</v>
      </c>
      <c r="H201" s="92">
        <f t="shared" si="16"/>
        <v>379</v>
      </c>
    </row>
    <row r="202" spans="1:8" ht="15" customHeight="1" x14ac:dyDescent="0.3">
      <c r="A202" s="174"/>
      <c r="B202" s="10" t="s">
        <v>14</v>
      </c>
      <c r="C202" s="77">
        <v>1849</v>
      </c>
      <c r="D202" s="77">
        <v>2649</v>
      </c>
      <c r="E202" s="77">
        <v>2086</v>
      </c>
      <c r="F202" s="77">
        <v>2031</v>
      </c>
      <c r="G202" s="77">
        <v>644</v>
      </c>
      <c r="H202" s="92">
        <f t="shared" si="16"/>
        <v>9259</v>
      </c>
    </row>
    <row r="203" spans="1:8" ht="15" customHeight="1" x14ac:dyDescent="0.3">
      <c r="A203" s="174"/>
      <c r="B203" s="10" t="s">
        <v>15</v>
      </c>
      <c r="C203" s="77">
        <v>3701</v>
      </c>
      <c r="D203" s="77">
        <v>5234</v>
      </c>
      <c r="E203" s="77">
        <v>4194</v>
      </c>
      <c r="F203" s="77">
        <v>3913</v>
      </c>
      <c r="G203" s="77">
        <v>1304</v>
      </c>
      <c r="H203" s="92">
        <f t="shared" si="16"/>
        <v>18346</v>
      </c>
    </row>
    <row r="204" spans="1:8" ht="15" customHeight="1" x14ac:dyDescent="0.3">
      <c r="A204" s="175" t="s">
        <v>5</v>
      </c>
      <c r="B204" s="8" t="s">
        <v>13</v>
      </c>
      <c r="C204" s="38">
        <v>1</v>
      </c>
      <c r="D204" s="38">
        <v>6</v>
      </c>
      <c r="E204" s="38">
        <v>25</v>
      </c>
      <c r="F204" s="38">
        <v>83</v>
      </c>
      <c r="G204" s="38">
        <v>9</v>
      </c>
      <c r="H204" s="39">
        <f t="shared" si="16"/>
        <v>124</v>
      </c>
    </row>
    <row r="205" spans="1:8" ht="15" customHeight="1" x14ac:dyDescent="0.3">
      <c r="A205" s="175"/>
      <c r="B205" s="8" t="s">
        <v>14</v>
      </c>
      <c r="C205" s="38">
        <v>64</v>
      </c>
      <c r="D205" s="38">
        <v>231</v>
      </c>
      <c r="E205" s="38">
        <v>756</v>
      </c>
      <c r="F205" s="38">
        <v>1597</v>
      </c>
      <c r="G205" s="38">
        <v>132</v>
      </c>
      <c r="H205" s="39">
        <f t="shared" si="16"/>
        <v>2780</v>
      </c>
    </row>
    <row r="206" spans="1:8" ht="15" customHeight="1" x14ac:dyDescent="0.3">
      <c r="A206" s="175"/>
      <c r="B206" s="8" t="s">
        <v>15</v>
      </c>
      <c r="C206" s="38">
        <v>175</v>
      </c>
      <c r="D206" s="38">
        <v>509</v>
      </c>
      <c r="E206" s="38">
        <v>1453</v>
      </c>
      <c r="F206" s="38">
        <v>3001</v>
      </c>
      <c r="G206" s="38">
        <v>255</v>
      </c>
      <c r="H206" s="39">
        <f t="shared" si="16"/>
        <v>5393</v>
      </c>
    </row>
    <row r="207" spans="1:8" ht="15" customHeight="1" x14ac:dyDescent="0.3">
      <c r="A207" s="174" t="s">
        <v>6</v>
      </c>
      <c r="B207" s="10" t="s">
        <v>13</v>
      </c>
      <c r="C207" s="77">
        <v>2</v>
      </c>
      <c r="D207" s="77">
        <v>12</v>
      </c>
      <c r="E207" s="77">
        <v>35</v>
      </c>
      <c r="F207" s="77">
        <v>67</v>
      </c>
      <c r="G207" s="77">
        <v>5</v>
      </c>
      <c r="H207" s="92">
        <f t="shared" si="16"/>
        <v>121</v>
      </c>
    </row>
    <row r="208" spans="1:8" ht="15" customHeight="1" x14ac:dyDescent="0.3">
      <c r="A208" s="174"/>
      <c r="B208" s="10" t="s">
        <v>14</v>
      </c>
      <c r="C208" s="77">
        <v>364</v>
      </c>
      <c r="D208" s="77">
        <v>437</v>
      </c>
      <c r="E208" s="77">
        <v>1137</v>
      </c>
      <c r="F208" s="77">
        <v>1375</v>
      </c>
      <c r="G208" s="77">
        <v>72</v>
      </c>
      <c r="H208" s="92">
        <f t="shared" si="16"/>
        <v>3385</v>
      </c>
    </row>
    <row r="209" spans="1:8" ht="15" customHeight="1" x14ac:dyDescent="0.3">
      <c r="A209" s="174"/>
      <c r="B209" s="10" t="s">
        <v>15</v>
      </c>
      <c r="C209" s="77">
        <v>750</v>
      </c>
      <c r="D209" s="77">
        <v>879</v>
      </c>
      <c r="E209" s="77">
        <v>2137</v>
      </c>
      <c r="F209" s="77">
        <v>2553</v>
      </c>
      <c r="G209" s="77">
        <v>122</v>
      </c>
      <c r="H209" s="92">
        <f t="shared" si="16"/>
        <v>6441</v>
      </c>
    </row>
    <row r="210" spans="1:8" ht="15" customHeight="1" x14ac:dyDescent="0.3">
      <c r="A210" s="175" t="s">
        <v>17</v>
      </c>
      <c r="B210" s="8" t="s">
        <v>13</v>
      </c>
      <c r="C210" s="38">
        <v>1</v>
      </c>
      <c r="D210" s="38">
        <v>1</v>
      </c>
      <c r="E210" s="38">
        <v>2</v>
      </c>
      <c r="F210" s="38">
        <v>7</v>
      </c>
      <c r="G210" s="38">
        <v>1</v>
      </c>
      <c r="H210" s="39">
        <f t="shared" si="16"/>
        <v>12</v>
      </c>
    </row>
    <row r="211" spans="1:8" ht="15" customHeight="1" x14ac:dyDescent="0.3">
      <c r="A211" s="175"/>
      <c r="B211" s="8" t="s">
        <v>14</v>
      </c>
      <c r="C211" s="38">
        <v>38</v>
      </c>
      <c r="D211" s="38">
        <v>16</v>
      </c>
      <c r="E211" s="38">
        <v>38</v>
      </c>
      <c r="F211" s="38">
        <v>170</v>
      </c>
      <c r="G211" s="38">
        <v>16</v>
      </c>
      <c r="H211" s="39">
        <f t="shared" si="16"/>
        <v>278</v>
      </c>
    </row>
    <row r="212" spans="1:8" ht="15" customHeight="1" x14ac:dyDescent="0.3">
      <c r="A212" s="175"/>
      <c r="B212" s="8" t="s">
        <v>15</v>
      </c>
      <c r="C212" s="38">
        <v>74</v>
      </c>
      <c r="D212" s="38">
        <v>38</v>
      </c>
      <c r="E212" s="38">
        <v>64</v>
      </c>
      <c r="F212" s="38">
        <v>336</v>
      </c>
      <c r="G212" s="38">
        <v>32</v>
      </c>
      <c r="H212" s="39">
        <f t="shared" si="16"/>
        <v>544</v>
      </c>
    </row>
    <row r="213" spans="1:8" ht="15" customHeight="1" x14ac:dyDescent="0.3">
      <c r="A213" s="174" t="s">
        <v>51</v>
      </c>
      <c r="B213" s="10" t="s">
        <v>13</v>
      </c>
      <c r="C213" s="77">
        <v>39</v>
      </c>
      <c r="D213" s="77">
        <v>44</v>
      </c>
      <c r="E213" s="77">
        <v>62</v>
      </c>
      <c r="F213" s="77">
        <v>132</v>
      </c>
      <c r="G213" s="77">
        <v>5</v>
      </c>
      <c r="H213" s="92">
        <f t="shared" si="16"/>
        <v>282</v>
      </c>
    </row>
    <row r="214" spans="1:8" ht="15" customHeight="1" x14ac:dyDescent="0.3">
      <c r="A214" s="174"/>
      <c r="B214" s="10" t="s">
        <v>14</v>
      </c>
      <c r="C214" s="77">
        <v>9784</v>
      </c>
      <c r="D214" s="77">
        <v>8205</v>
      </c>
      <c r="E214" s="77">
        <v>4248</v>
      </c>
      <c r="F214" s="77">
        <v>4818</v>
      </c>
      <c r="G214" s="77">
        <v>88</v>
      </c>
      <c r="H214" s="92">
        <f t="shared" si="16"/>
        <v>27143</v>
      </c>
    </row>
    <row r="215" spans="1:8" ht="15" customHeight="1" x14ac:dyDescent="0.3">
      <c r="A215" s="174"/>
      <c r="B215" s="10" t="s">
        <v>15</v>
      </c>
      <c r="C215" s="77">
        <v>20898</v>
      </c>
      <c r="D215" s="77">
        <v>16992</v>
      </c>
      <c r="E215" s="77">
        <v>8366</v>
      </c>
      <c r="F215" s="77">
        <v>9168</v>
      </c>
      <c r="G215" s="77">
        <v>174</v>
      </c>
      <c r="H215" s="92">
        <f t="shared" si="16"/>
        <v>55598</v>
      </c>
    </row>
    <row r="216" spans="1:8" ht="15" customHeight="1" x14ac:dyDescent="0.3">
      <c r="A216" s="175" t="s">
        <v>7</v>
      </c>
      <c r="B216" s="8" t="s">
        <v>13</v>
      </c>
      <c r="C216" s="38">
        <v>2</v>
      </c>
      <c r="D216" s="38">
        <v>3</v>
      </c>
      <c r="E216" s="38">
        <v>17</v>
      </c>
      <c r="F216" s="38">
        <v>44</v>
      </c>
      <c r="G216" s="38">
        <v>10</v>
      </c>
      <c r="H216" s="39">
        <f t="shared" si="16"/>
        <v>76</v>
      </c>
    </row>
    <row r="217" spans="1:8" ht="15" customHeight="1" x14ac:dyDescent="0.3">
      <c r="A217" s="175"/>
      <c r="B217" s="8" t="s">
        <v>14</v>
      </c>
      <c r="C217" s="38">
        <v>92</v>
      </c>
      <c r="D217" s="38">
        <v>68</v>
      </c>
      <c r="E217" s="38">
        <v>276</v>
      </c>
      <c r="F217" s="38">
        <v>834</v>
      </c>
      <c r="G217" s="38">
        <v>142</v>
      </c>
      <c r="H217" s="39">
        <f t="shared" si="16"/>
        <v>1412</v>
      </c>
    </row>
    <row r="218" spans="1:8" ht="15" customHeight="1" x14ac:dyDescent="0.3">
      <c r="A218" s="175"/>
      <c r="B218" s="8" t="s">
        <v>15</v>
      </c>
      <c r="C218" s="38">
        <v>162</v>
      </c>
      <c r="D218" s="38">
        <v>137</v>
      </c>
      <c r="E218" s="38">
        <v>527</v>
      </c>
      <c r="F218" s="38">
        <v>1646</v>
      </c>
      <c r="G218" s="38">
        <v>269</v>
      </c>
      <c r="H218" s="39">
        <f t="shared" si="16"/>
        <v>2741</v>
      </c>
    </row>
    <row r="219" spans="1:8" ht="15" customHeight="1" x14ac:dyDescent="0.3">
      <c r="A219" s="174" t="s">
        <v>107</v>
      </c>
      <c r="B219" s="10" t="s">
        <v>13</v>
      </c>
      <c r="C219" s="77">
        <v>46</v>
      </c>
      <c r="D219" s="77">
        <v>54</v>
      </c>
      <c r="E219" s="77">
        <v>35</v>
      </c>
      <c r="F219" s="77">
        <v>26</v>
      </c>
      <c r="G219" s="77">
        <v>32</v>
      </c>
      <c r="H219" s="92">
        <f t="shared" si="16"/>
        <v>193</v>
      </c>
    </row>
    <row r="220" spans="1:8" ht="15" customHeight="1" x14ac:dyDescent="0.3">
      <c r="A220" s="174"/>
      <c r="B220" s="10" t="s">
        <v>14</v>
      </c>
      <c r="C220" s="77">
        <v>2463</v>
      </c>
      <c r="D220" s="77">
        <v>1952</v>
      </c>
      <c r="E220" s="77">
        <v>1139</v>
      </c>
      <c r="F220" s="77">
        <v>596</v>
      </c>
      <c r="G220" s="77">
        <v>440</v>
      </c>
      <c r="H220" s="92">
        <f t="shared" si="16"/>
        <v>6590</v>
      </c>
    </row>
    <row r="221" spans="1:8" ht="15" customHeight="1" x14ac:dyDescent="0.3">
      <c r="A221" s="174"/>
      <c r="B221" s="10" t="s">
        <v>15</v>
      </c>
      <c r="C221" s="77">
        <v>5041</v>
      </c>
      <c r="D221" s="77">
        <v>4003</v>
      </c>
      <c r="E221" s="77">
        <v>2292</v>
      </c>
      <c r="F221" s="77">
        <v>1179</v>
      </c>
      <c r="G221" s="77">
        <v>879</v>
      </c>
      <c r="H221" s="92">
        <f t="shared" si="16"/>
        <v>13394</v>
      </c>
    </row>
    <row r="222" spans="1:8" ht="15" customHeight="1" x14ac:dyDescent="0.3">
      <c r="A222" s="175" t="s">
        <v>8</v>
      </c>
      <c r="B222" s="8" t="s">
        <v>13</v>
      </c>
      <c r="C222" s="38">
        <v>5</v>
      </c>
      <c r="D222" s="38">
        <v>14</v>
      </c>
      <c r="E222" s="38">
        <v>31</v>
      </c>
      <c r="F222" s="38">
        <v>91</v>
      </c>
      <c r="G222" s="38">
        <v>22</v>
      </c>
      <c r="H222" s="39">
        <f t="shared" si="16"/>
        <v>163</v>
      </c>
    </row>
    <row r="223" spans="1:8" ht="15" customHeight="1" x14ac:dyDescent="0.3">
      <c r="A223" s="175"/>
      <c r="B223" s="8" t="s">
        <v>14</v>
      </c>
      <c r="C223" s="38">
        <v>202</v>
      </c>
      <c r="D223" s="38">
        <v>481</v>
      </c>
      <c r="E223" s="38">
        <v>1152</v>
      </c>
      <c r="F223" s="38">
        <v>1609</v>
      </c>
      <c r="G223" s="38">
        <v>294</v>
      </c>
      <c r="H223" s="39">
        <f t="shared" si="16"/>
        <v>3738</v>
      </c>
    </row>
    <row r="224" spans="1:8" ht="15" customHeight="1" x14ac:dyDescent="0.3">
      <c r="A224" s="175"/>
      <c r="B224" s="8" t="s">
        <v>15</v>
      </c>
      <c r="C224" s="38">
        <v>430</v>
      </c>
      <c r="D224" s="38">
        <v>1013</v>
      </c>
      <c r="E224" s="38">
        <v>2286</v>
      </c>
      <c r="F224" s="38">
        <v>3162</v>
      </c>
      <c r="G224" s="38">
        <v>595</v>
      </c>
      <c r="H224" s="39">
        <f t="shared" si="16"/>
        <v>7486</v>
      </c>
    </row>
    <row r="225" spans="1:8" ht="15" customHeight="1" x14ac:dyDescent="0.3">
      <c r="A225" s="174" t="s">
        <v>9</v>
      </c>
      <c r="B225" s="10" t="s">
        <v>13</v>
      </c>
      <c r="C225" s="77">
        <v>6</v>
      </c>
      <c r="D225" s="77">
        <v>19</v>
      </c>
      <c r="E225" s="77">
        <v>39</v>
      </c>
      <c r="F225" s="77">
        <v>61</v>
      </c>
      <c r="G225" s="77">
        <v>22</v>
      </c>
      <c r="H225" s="92">
        <f t="shared" si="16"/>
        <v>147</v>
      </c>
    </row>
    <row r="226" spans="1:8" ht="15" customHeight="1" x14ac:dyDescent="0.3">
      <c r="A226" s="174"/>
      <c r="B226" s="10" t="s">
        <v>14</v>
      </c>
      <c r="C226" s="77">
        <v>360</v>
      </c>
      <c r="D226" s="77">
        <v>850</v>
      </c>
      <c r="E226" s="77">
        <v>1119</v>
      </c>
      <c r="F226" s="77">
        <v>1168</v>
      </c>
      <c r="G226" s="77">
        <v>305</v>
      </c>
      <c r="H226" s="92">
        <f t="shared" si="16"/>
        <v>3802</v>
      </c>
    </row>
    <row r="227" spans="1:8" ht="15" customHeight="1" x14ac:dyDescent="0.3">
      <c r="A227" s="174"/>
      <c r="B227" s="10" t="s">
        <v>15</v>
      </c>
      <c r="C227" s="77">
        <v>704</v>
      </c>
      <c r="D227" s="77">
        <v>1590</v>
      </c>
      <c r="E227" s="77">
        <v>2221</v>
      </c>
      <c r="F227" s="77">
        <v>2269</v>
      </c>
      <c r="G227" s="77">
        <v>615</v>
      </c>
      <c r="H227" s="92">
        <f t="shared" si="16"/>
        <v>7399</v>
      </c>
    </row>
    <row r="228" spans="1:8" ht="15" customHeight="1" x14ac:dyDescent="0.3">
      <c r="A228" s="175" t="s">
        <v>10</v>
      </c>
      <c r="B228" s="8" t="s">
        <v>13</v>
      </c>
      <c r="C228" s="38">
        <v>63</v>
      </c>
      <c r="D228" s="38">
        <v>123</v>
      </c>
      <c r="E228" s="38">
        <v>147</v>
      </c>
      <c r="F228" s="38">
        <v>158</v>
      </c>
      <c r="G228" s="38">
        <v>46</v>
      </c>
      <c r="H228" s="39">
        <f t="shared" si="16"/>
        <v>537</v>
      </c>
    </row>
    <row r="229" spans="1:8" ht="15" customHeight="1" x14ac:dyDescent="0.3">
      <c r="A229" s="175"/>
      <c r="B229" s="8" t="s">
        <v>14</v>
      </c>
      <c r="C229" s="38">
        <v>16682</v>
      </c>
      <c r="D229" s="38">
        <v>19155</v>
      </c>
      <c r="E229" s="38">
        <v>7506</v>
      </c>
      <c r="F229" s="38">
        <v>5690</v>
      </c>
      <c r="G229" s="38">
        <v>897</v>
      </c>
      <c r="H229" s="39">
        <f t="shared" si="16"/>
        <v>49930</v>
      </c>
    </row>
    <row r="230" spans="1:8" ht="15" customHeight="1" x14ac:dyDescent="0.3">
      <c r="A230" s="175"/>
      <c r="B230" s="8" t="s">
        <v>15</v>
      </c>
      <c r="C230" s="38">
        <v>34372</v>
      </c>
      <c r="D230" s="38">
        <v>38729</v>
      </c>
      <c r="E230" s="38">
        <v>14486</v>
      </c>
      <c r="F230" s="38">
        <v>10861</v>
      </c>
      <c r="G230" s="38">
        <v>1764</v>
      </c>
      <c r="H230" s="39">
        <f t="shared" si="16"/>
        <v>100212</v>
      </c>
    </row>
    <row r="231" spans="1:8" ht="15" customHeight="1" x14ac:dyDescent="0.3">
      <c r="A231" s="174" t="s">
        <v>11</v>
      </c>
      <c r="B231" s="10" t="s">
        <v>13</v>
      </c>
      <c r="C231" s="77">
        <v>4</v>
      </c>
      <c r="D231" s="77">
        <v>11</v>
      </c>
      <c r="E231" s="77">
        <v>15</v>
      </c>
      <c r="F231" s="77">
        <v>20</v>
      </c>
      <c r="G231" s="77">
        <v>2</v>
      </c>
      <c r="H231" s="92">
        <f t="shared" si="16"/>
        <v>52</v>
      </c>
    </row>
    <row r="232" spans="1:8" ht="15" customHeight="1" x14ac:dyDescent="0.3">
      <c r="A232" s="174"/>
      <c r="B232" s="10" t="s">
        <v>14</v>
      </c>
      <c r="C232" s="77">
        <v>34</v>
      </c>
      <c r="D232" s="77">
        <v>471</v>
      </c>
      <c r="E232" s="77">
        <v>355</v>
      </c>
      <c r="F232" s="77">
        <v>436</v>
      </c>
      <c r="G232" s="77">
        <v>23</v>
      </c>
      <c r="H232" s="92">
        <f t="shared" si="16"/>
        <v>1319</v>
      </c>
    </row>
    <row r="233" spans="1:8" ht="15" customHeight="1" x14ac:dyDescent="0.3">
      <c r="A233" s="174"/>
      <c r="B233" s="10" t="s">
        <v>15</v>
      </c>
      <c r="C233" s="77">
        <v>66</v>
      </c>
      <c r="D233" s="77">
        <v>900</v>
      </c>
      <c r="E233" s="77">
        <v>686</v>
      </c>
      <c r="F233" s="77">
        <v>833</v>
      </c>
      <c r="G233" s="77">
        <v>39</v>
      </c>
      <c r="H233" s="92">
        <f t="shared" si="16"/>
        <v>2524</v>
      </c>
    </row>
    <row r="234" spans="1:8" ht="15" customHeight="1" x14ac:dyDescent="0.3">
      <c r="A234" s="175" t="s">
        <v>12</v>
      </c>
      <c r="B234" s="8" t="s">
        <v>13</v>
      </c>
      <c r="C234" s="38">
        <v>0</v>
      </c>
      <c r="D234" s="38">
        <v>5</v>
      </c>
      <c r="E234" s="38">
        <v>15</v>
      </c>
      <c r="F234" s="38">
        <v>16</v>
      </c>
      <c r="G234" s="38">
        <v>5</v>
      </c>
      <c r="H234" s="39">
        <f t="shared" si="16"/>
        <v>41</v>
      </c>
    </row>
    <row r="235" spans="1:8" ht="15" customHeight="1" x14ac:dyDescent="0.3">
      <c r="A235" s="175"/>
      <c r="B235" s="8" t="s">
        <v>14</v>
      </c>
      <c r="C235" s="38">
        <v>0</v>
      </c>
      <c r="D235" s="38">
        <v>310</v>
      </c>
      <c r="E235" s="38">
        <v>351</v>
      </c>
      <c r="F235" s="38">
        <v>454</v>
      </c>
      <c r="G235" s="38">
        <v>68</v>
      </c>
      <c r="H235" s="39">
        <f t="shared" si="16"/>
        <v>1183</v>
      </c>
    </row>
    <row r="236" spans="1:8" ht="15" customHeight="1" x14ac:dyDescent="0.3">
      <c r="A236" s="175"/>
      <c r="B236" s="8" t="s">
        <v>15</v>
      </c>
      <c r="C236" s="38">
        <v>0</v>
      </c>
      <c r="D236" s="38">
        <v>585</v>
      </c>
      <c r="E236" s="38">
        <v>717</v>
      </c>
      <c r="F236" s="38">
        <v>869</v>
      </c>
      <c r="G236" s="38">
        <v>113</v>
      </c>
      <c r="H236" s="39">
        <f t="shared" si="16"/>
        <v>2284</v>
      </c>
    </row>
    <row r="237" spans="1:8" ht="15" customHeight="1" x14ac:dyDescent="0.3">
      <c r="A237" s="176" t="s">
        <v>2</v>
      </c>
      <c r="B237" s="111" t="s">
        <v>13</v>
      </c>
      <c r="C237" s="112">
        <f>C198+C201+C204+C207+C210+C213+C216+C219+C222+C225+C228+C231+C234</f>
        <v>220</v>
      </c>
      <c r="D237" s="112">
        <f t="shared" ref="D237:H237" si="17">D198+D201+D204+D207+D210+D213+D216+D219+D222+D225+D228+D231+D234</f>
        <v>394</v>
      </c>
      <c r="E237" s="112">
        <f t="shared" si="17"/>
        <v>534</v>
      </c>
      <c r="F237" s="112">
        <f t="shared" si="17"/>
        <v>802</v>
      </c>
      <c r="G237" s="112">
        <f t="shared" si="17"/>
        <v>204</v>
      </c>
      <c r="H237" s="112">
        <f t="shared" si="17"/>
        <v>2154</v>
      </c>
    </row>
    <row r="238" spans="1:8" ht="15" customHeight="1" x14ac:dyDescent="0.3">
      <c r="A238" s="176"/>
      <c r="B238" s="111" t="s">
        <v>14</v>
      </c>
      <c r="C238" s="112">
        <f t="shared" ref="C238:H238" si="18">C199+C202+C205+C208+C211+C214+C217+C220+C223+C226+C229+C232+C235</f>
        <v>31949</v>
      </c>
      <c r="D238" s="112">
        <f t="shared" si="18"/>
        <v>34893</v>
      </c>
      <c r="E238" s="112">
        <f t="shared" si="18"/>
        <v>20532</v>
      </c>
      <c r="F238" s="112">
        <f t="shared" si="18"/>
        <v>20941</v>
      </c>
      <c r="G238" s="112">
        <f t="shared" si="18"/>
        <v>3197</v>
      </c>
      <c r="H238" s="112">
        <f t="shared" si="18"/>
        <v>111512</v>
      </c>
    </row>
    <row r="239" spans="1:8" ht="15" customHeight="1" x14ac:dyDescent="0.3">
      <c r="A239" s="176"/>
      <c r="B239" s="111" t="s">
        <v>15</v>
      </c>
      <c r="C239" s="112">
        <f t="shared" ref="C239:H239" si="19">C200+C203+C206+C209+C212+C215+C218+C221+C224+C227+C230+C233+C236</f>
        <v>66412</v>
      </c>
      <c r="D239" s="112">
        <f t="shared" si="19"/>
        <v>70705</v>
      </c>
      <c r="E239" s="112">
        <f t="shared" si="19"/>
        <v>40151</v>
      </c>
      <c r="F239" s="112">
        <f t="shared" si="19"/>
        <v>40130</v>
      </c>
      <c r="G239" s="112">
        <f t="shared" si="19"/>
        <v>6283</v>
      </c>
      <c r="H239" s="112">
        <f t="shared" si="19"/>
        <v>223681</v>
      </c>
    </row>
    <row r="240" spans="1:8" ht="15" customHeight="1" x14ac:dyDescent="0.3">
      <c r="A240" s="90" t="s">
        <v>157</v>
      </c>
      <c r="B240" s="91"/>
      <c r="C240" s="91"/>
      <c r="D240" s="91"/>
      <c r="E240" s="91"/>
      <c r="F240" s="91"/>
      <c r="G240" s="91"/>
      <c r="H240" s="91"/>
    </row>
    <row r="243" spans="1:8" ht="15" customHeight="1" x14ac:dyDescent="0.3">
      <c r="A243" s="177" t="s">
        <v>120</v>
      </c>
      <c r="B243" s="177"/>
      <c r="C243" s="177"/>
      <c r="D243" s="177"/>
      <c r="E243" s="177"/>
      <c r="F243" s="177"/>
      <c r="G243" s="177"/>
      <c r="H243" s="177"/>
    </row>
    <row r="244" spans="1:8" ht="15" customHeight="1" x14ac:dyDescent="0.3">
      <c r="A244" s="177" t="s">
        <v>133</v>
      </c>
      <c r="B244" s="177"/>
      <c r="C244" s="177"/>
      <c r="D244" s="177"/>
      <c r="E244" s="177"/>
      <c r="F244" s="177"/>
      <c r="G244" s="177"/>
      <c r="H244" s="177"/>
    </row>
    <row r="245" spans="1:8" ht="15" customHeight="1" x14ac:dyDescent="0.3">
      <c r="A245" s="104" t="s">
        <v>148</v>
      </c>
      <c r="B245" s="99"/>
      <c r="C245" s="99" t="s">
        <v>77</v>
      </c>
      <c r="D245" s="99" t="s">
        <v>78</v>
      </c>
      <c r="E245" s="99" t="s">
        <v>79</v>
      </c>
      <c r="F245" s="99" t="s">
        <v>80</v>
      </c>
      <c r="G245" s="99" t="s">
        <v>0</v>
      </c>
      <c r="H245" s="99" t="s">
        <v>2</v>
      </c>
    </row>
    <row r="246" spans="1:8" ht="15" customHeight="1" x14ac:dyDescent="0.3">
      <c r="A246" s="175" t="s">
        <v>3</v>
      </c>
      <c r="B246" s="8" t="s">
        <v>13</v>
      </c>
      <c r="C246" s="38">
        <v>1</v>
      </c>
      <c r="D246" s="38">
        <v>3</v>
      </c>
      <c r="E246" s="38">
        <v>12</v>
      </c>
      <c r="F246" s="38">
        <v>7</v>
      </c>
      <c r="G246" s="38">
        <v>4</v>
      </c>
      <c r="H246" s="39">
        <f>SUM(C246:G246)</f>
        <v>27</v>
      </c>
    </row>
    <row r="247" spans="1:8" ht="15" customHeight="1" x14ac:dyDescent="0.3">
      <c r="A247" s="175"/>
      <c r="B247" s="8" t="s">
        <v>14</v>
      </c>
      <c r="C247" s="38">
        <v>17</v>
      </c>
      <c r="D247" s="38">
        <v>68</v>
      </c>
      <c r="E247" s="38">
        <v>369</v>
      </c>
      <c r="F247" s="38">
        <v>163</v>
      </c>
      <c r="G247" s="38">
        <v>76</v>
      </c>
      <c r="H247" s="39">
        <f t="shared" ref="H247:H284" si="20">SUM(C247:G247)</f>
        <v>693</v>
      </c>
    </row>
    <row r="248" spans="1:8" ht="15" customHeight="1" x14ac:dyDescent="0.3">
      <c r="A248" s="175"/>
      <c r="B248" s="8" t="s">
        <v>15</v>
      </c>
      <c r="C248" s="38">
        <v>39</v>
      </c>
      <c r="D248" s="38">
        <v>96</v>
      </c>
      <c r="E248" s="38">
        <v>722</v>
      </c>
      <c r="F248" s="38">
        <v>340</v>
      </c>
      <c r="G248" s="38">
        <v>122</v>
      </c>
      <c r="H248" s="39">
        <f t="shared" si="20"/>
        <v>1319</v>
      </c>
    </row>
    <row r="249" spans="1:8" ht="15" customHeight="1" x14ac:dyDescent="0.3">
      <c r="A249" s="174" t="s">
        <v>4</v>
      </c>
      <c r="B249" s="10" t="s">
        <v>13</v>
      </c>
      <c r="C249" s="77">
        <v>39</v>
      </c>
      <c r="D249" s="77">
        <v>95</v>
      </c>
      <c r="E249" s="77">
        <v>94</v>
      </c>
      <c r="F249" s="77">
        <v>95</v>
      </c>
      <c r="G249" s="77">
        <v>41</v>
      </c>
      <c r="H249" s="92">
        <f t="shared" si="20"/>
        <v>364</v>
      </c>
    </row>
    <row r="250" spans="1:8" ht="15" customHeight="1" x14ac:dyDescent="0.3">
      <c r="A250" s="174"/>
      <c r="B250" s="10" t="s">
        <v>14</v>
      </c>
      <c r="C250" s="77">
        <v>1425</v>
      </c>
      <c r="D250" s="77">
        <v>2585</v>
      </c>
      <c r="E250" s="77">
        <v>1950</v>
      </c>
      <c r="F250" s="77">
        <v>2159</v>
      </c>
      <c r="G250" s="77">
        <v>643</v>
      </c>
      <c r="H250" s="92">
        <f t="shared" si="20"/>
        <v>8762</v>
      </c>
    </row>
    <row r="251" spans="1:8" ht="15" customHeight="1" x14ac:dyDescent="0.3">
      <c r="A251" s="174"/>
      <c r="B251" s="10" t="s">
        <v>15</v>
      </c>
      <c r="C251" s="77">
        <v>2877</v>
      </c>
      <c r="D251" s="77">
        <v>5059</v>
      </c>
      <c r="E251" s="77">
        <v>3901</v>
      </c>
      <c r="F251" s="77">
        <v>4143</v>
      </c>
      <c r="G251" s="77">
        <v>1295</v>
      </c>
      <c r="H251" s="92">
        <f t="shared" si="20"/>
        <v>17275</v>
      </c>
    </row>
    <row r="252" spans="1:8" ht="15" customHeight="1" x14ac:dyDescent="0.3">
      <c r="A252" s="175" t="s">
        <v>5</v>
      </c>
      <c r="B252" s="8" t="s">
        <v>13</v>
      </c>
      <c r="C252" s="38">
        <v>1</v>
      </c>
      <c r="D252" s="38">
        <v>6</v>
      </c>
      <c r="E252" s="38">
        <v>24</v>
      </c>
      <c r="F252" s="38">
        <v>82</v>
      </c>
      <c r="G252" s="38">
        <v>9</v>
      </c>
      <c r="H252" s="39">
        <f t="shared" si="20"/>
        <v>122</v>
      </c>
    </row>
    <row r="253" spans="1:8" ht="15" customHeight="1" x14ac:dyDescent="0.3">
      <c r="A253" s="175"/>
      <c r="B253" s="8" t="s">
        <v>14</v>
      </c>
      <c r="C253" s="38">
        <v>64</v>
      </c>
      <c r="D253" s="38">
        <v>231</v>
      </c>
      <c r="E253" s="38">
        <v>745</v>
      </c>
      <c r="F253" s="38">
        <v>1592</v>
      </c>
      <c r="G253" s="38">
        <v>132</v>
      </c>
      <c r="H253" s="39">
        <f t="shared" si="20"/>
        <v>2764</v>
      </c>
    </row>
    <row r="254" spans="1:8" ht="15" customHeight="1" x14ac:dyDescent="0.3">
      <c r="A254" s="175"/>
      <c r="B254" s="8" t="s">
        <v>15</v>
      </c>
      <c r="C254" s="38">
        <v>175</v>
      </c>
      <c r="D254" s="38">
        <v>509</v>
      </c>
      <c r="E254" s="38">
        <v>1423</v>
      </c>
      <c r="F254" s="38">
        <v>2982</v>
      </c>
      <c r="G254" s="38">
        <v>255</v>
      </c>
      <c r="H254" s="39">
        <f t="shared" si="20"/>
        <v>5344</v>
      </c>
    </row>
    <row r="255" spans="1:8" ht="15" customHeight="1" x14ac:dyDescent="0.3">
      <c r="A255" s="174" t="s">
        <v>6</v>
      </c>
      <c r="B255" s="10" t="s">
        <v>13</v>
      </c>
      <c r="C255" s="77">
        <v>2</v>
      </c>
      <c r="D255" s="77">
        <v>12</v>
      </c>
      <c r="E255" s="77">
        <v>34</v>
      </c>
      <c r="F255" s="77">
        <v>69</v>
      </c>
      <c r="G255" s="77">
        <v>5</v>
      </c>
      <c r="H255" s="92">
        <f t="shared" si="20"/>
        <v>122</v>
      </c>
    </row>
    <row r="256" spans="1:8" ht="15" customHeight="1" x14ac:dyDescent="0.3">
      <c r="A256" s="174"/>
      <c r="B256" s="10" t="s">
        <v>14</v>
      </c>
      <c r="C256" s="77">
        <v>364</v>
      </c>
      <c r="D256" s="77">
        <v>437</v>
      </c>
      <c r="E256" s="77">
        <v>1020</v>
      </c>
      <c r="F256" s="77">
        <v>1443</v>
      </c>
      <c r="G256" s="77">
        <v>72</v>
      </c>
      <c r="H256" s="92">
        <f t="shared" si="20"/>
        <v>3336</v>
      </c>
    </row>
    <row r="257" spans="1:8" ht="15" customHeight="1" x14ac:dyDescent="0.3">
      <c r="A257" s="174"/>
      <c r="B257" s="10" t="s">
        <v>15</v>
      </c>
      <c r="C257" s="77">
        <v>750</v>
      </c>
      <c r="D257" s="77">
        <v>879</v>
      </c>
      <c r="E257" s="77">
        <v>1893</v>
      </c>
      <c r="F257" s="77">
        <v>2685</v>
      </c>
      <c r="G257" s="77">
        <v>122</v>
      </c>
      <c r="H257" s="92">
        <f t="shared" si="20"/>
        <v>6329</v>
      </c>
    </row>
    <row r="258" spans="1:8" ht="15" customHeight="1" x14ac:dyDescent="0.3">
      <c r="A258" s="175" t="s">
        <v>17</v>
      </c>
      <c r="B258" s="8" t="s">
        <v>13</v>
      </c>
      <c r="C258" s="38">
        <v>1</v>
      </c>
      <c r="D258" s="38">
        <v>1</v>
      </c>
      <c r="E258" s="38">
        <v>2</v>
      </c>
      <c r="F258" s="38">
        <v>7</v>
      </c>
      <c r="G258" s="38">
        <v>1</v>
      </c>
      <c r="H258" s="39">
        <f t="shared" si="20"/>
        <v>12</v>
      </c>
    </row>
    <row r="259" spans="1:8" ht="15" customHeight="1" x14ac:dyDescent="0.3">
      <c r="A259" s="175"/>
      <c r="B259" s="8" t="s">
        <v>14</v>
      </c>
      <c r="C259" s="38">
        <v>38</v>
      </c>
      <c r="D259" s="38">
        <v>16</v>
      </c>
      <c r="E259" s="38">
        <v>38</v>
      </c>
      <c r="F259" s="38">
        <v>170</v>
      </c>
      <c r="G259" s="38">
        <v>16</v>
      </c>
      <c r="H259" s="39">
        <f t="shared" si="20"/>
        <v>278</v>
      </c>
    </row>
    <row r="260" spans="1:8" ht="15" customHeight="1" x14ac:dyDescent="0.3">
      <c r="A260" s="175"/>
      <c r="B260" s="8" t="s">
        <v>15</v>
      </c>
      <c r="C260" s="38">
        <v>74</v>
      </c>
      <c r="D260" s="38">
        <v>38</v>
      </c>
      <c r="E260" s="38">
        <v>64</v>
      </c>
      <c r="F260" s="38">
        <v>336</v>
      </c>
      <c r="G260" s="38">
        <v>32</v>
      </c>
      <c r="H260" s="39">
        <f t="shared" si="20"/>
        <v>544</v>
      </c>
    </row>
    <row r="261" spans="1:8" ht="15" customHeight="1" x14ac:dyDescent="0.3">
      <c r="A261" s="174" t="s">
        <v>51</v>
      </c>
      <c r="B261" s="10" t="s">
        <v>13</v>
      </c>
      <c r="C261" s="77">
        <v>36</v>
      </c>
      <c r="D261" s="77">
        <v>45</v>
      </c>
      <c r="E261" s="77">
        <v>60</v>
      </c>
      <c r="F261" s="77">
        <v>130</v>
      </c>
      <c r="G261" s="77">
        <v>5</v>
      </c>
      <c r="H261" s="92">
        <f t="shared" si="20"/>
        <v>276</v>
      </c>
    </row>
    <row r="262" spans="1:8" ht="15" customHeight="1" x14ac:dyDescent="0.3">
      <c r="A262" s="174"/>
      <c r="B262" s="10" t="s">
        <v>14</v>
      </c>
      <c r="C262" s="77">
        <v>8923</v>
      </c>
      <c r="D262" s="77">
        <v>8312</v>
      </c>
      <c r="E262" s="77">
        <v>4101</v>
      </c>
      <c r="F262" s="77">
        <v>4655</v>
      </c>
      <c r="G262" s="77">
        <v>88</v>
      </c>
      <c r="H262" s="92">
        <f t="shared" si="20"/>
        <v>26079</v>
      </c>
    </row>
    <row r="263" spans="1:8" ht="15" customHeight="1" x14ac:dyDescent="0.3">
      <c r="A263" s="174"/>
      <c r="B263" s="10" t="s">
        <v>15</v>
      </c>
      <c r="C263" s="77">
        <v>18693</v>
      </c>
      <c r="D263" s="77">
        <v>16943</v>
      </c>
      <c r="E263" s="77">
        <v>8075</v>
      </c>
      <c r="F263" s="77">
        <v>8747</v>
      </c>
      <c r="G263" s="77">
        <v>174</v>
      </c>
      <c r="H263" s="92">
        <f t="shared" si="20"/>
        <v>52632</v>
      </c>
    </row>
    <row r="264" spans="1:8" ht="15" customHeight="1" x14ac:dyDescent="0.3">
      <c r="A264" s="175" t="s">
        <v>7</v>
      </c>
      <c r="B264" s="8" t="s">
        <v>13</v>
      </c>
      <c r="C264" s="38">
        <v>2</v>
      </c>
      <c r="D264" s="38">
        <v>3</v>
      </c>
      <c r="E264" s="38">
        <v>18</v>
      </c>
      <c r="F264" s="38">
        <v>46</v>
      </c>
      <c r="G264" s="38">
        <v>10</v>
      </c>
      <c r="H264" s="39">
        <f t="shared" si="20"/>
        <v>79</v>
      </c>
    </row>
    <row r="265" spans="1:8" ht="15" customHeight="1" x14ac:dyDescent="0.3">
      <c r="A265" s="175"/>
      <c r="B265" s="8" t="s">
        <v>14</v>
      </c>
      <c r="C265" s="38">
        <v>92</v>
      </c>
      <c r="D265" s="38">
        <v>64</v>
      </c>
      <c r="E265" s="38">
        <v>285</v>
      </c>
      <c r="F265" s="38">
        <v>859</v>
      </c>
      <c r="G265" s="38">
        <v>142</v>
      </c>
      <c r="H265" s="39">
        <f t="shared" si="20"/>
        <v>1442</v>
      </c>
    </row>
    <row r="266" spans="1:8" ht="15" customHeight="1" x14ac:dyDescent="0.3">
      <c r="A266" s="175"/>
      <c r="B266" s="8" t="s">
        <v>15</v>
      </c>
      <c r="C266" s="38">
        <v>162</v>
      </c>
      <c r="D266" s="38">
        <v>126</v>
      </c>
      <c r="E266" s="38">
        <v>556</v>
      </c>
      <c r="F266" s="38">
        <v>1692</v>
      </c>
      <c r="G266" s="38">
        <v>269</v>
      </c>
      <c r="H266" s="39">
        <f t="shared" si="20"/>
        <v>2805</v>
      </c>
    </row>
    <row r="267" spans="1:8" ht="15" customHeight="1" x14ac:dyDescent="0.3">
      <c r="A267" s="174" t="s">
        <v>107</v>
      </c>
      <c r="B267" s="10" t="s">
        <v>13</v>
      </c>
      <c r="C267" s="77">
        <v>42</v>
      </c>
      <c r="D267" s="77">
        <v>53</v>
      </c>
      <c r="E267" s="77">
        <v>30</v>
      </c>
      <c r="F267" s="77">
        <v>28</v>
      </c>
      <c r="G267" s="77">
        <v>32</v>
      </c>
      <c r="H267" s="92">
        <f t="shared" si="20"/>
        <v>185</v>
      </c>
    </row>
    <row r="268" spans="1:8" ht="15" customHeight="1" x14ac:dyDescent="0.3">
      <c r="A268" s="174"/>
      <c r="B268" s="10" t="s">
        <v>14</v>
      </c>
      <c r="C268" s="77">
        <v>2289</v>
      </c>
      <c r="D268" s="77">
        <v>1939</v>
      </c>
      <c r="E268" s="77">
        <v>1019</v>
      </c>
      <c r="F268" s="77">
        <v>652</v>
      </c>
      <c r="G268" s="77">
        <v>440</v>
      </c>
      <c r="H268" s="92">
        <f t="shared" si="20"/>
        <v>6339</v>
      </c>
    </row>
    <row r="269" spans="1:8" ht="15" customHeight="1" x14ac:dyDescent="0.3">
      <c r="A269" s="174"/>
      <c r="B269" s="10" t="s">
        <v>15</v>
      </c>
      <c r="C269" s="77">
        <v>4641</v>
      </c>
      <c r="D269" s="77">
        <v>3932</v>
      </c>
      <c r="E269" s="77">
        <v>2046</v>
      </c>
      <c r="F269" s="77">
        <v>1288</v>
      </c>
      <c r="G269" s="77">
        <v>879</v>
      </c>
      <c r="H269" s="92">
        <f t="shared" si="20"/>
        <v>12786</v>
      </c>
    </row>
    <row r="270" spans="1:8" ht="15" customHeight="1" x14ac:dyDescent="0.3">
      <c r="A270" s="175" t="s">
        <v>8</v>
      </c>
      <c r="B270" s="8" t="s">
        <v>13</v>
      </c>
      <c r="C270" s="38">
        <v>4</v>
      </c>
      <c r="D270" s="38">
        <v>13</v>
      </c>
      <c r="E270" s="38">
        <v>30</v>
      </c>
      <c r="F270" s="38">
        <v>90</v>
      </c>
      <c r="G270" s="38">
        <v>22</v>
      </c>
      <c r="H270" s="39">
        <f t="shared" si="20"/>
        <v>159</v>
      </c>
    </row>
    <row r="271" spans="1:8" ht="15" customHeight="1" x14ac:dyDescent="0.3">
      <c r="A271" s="175"/>
      <c r="B271" s="8" t="s">
        <v>14</v>
      </c>
      <c r="C271" s="38">
        <v>186</v>
      </c>
      <c r="D271" s="38">
        <v>441</v>
      </c>
      <c r="E271" s="38">
        <v>1131</v>
      </c>
      <c r="F271" s="38">
        <v>1583</v>
      </c>
      <c r="G271" s="38">
        <v>294</v>
      </c>
      <c r="H271" s="39">
        <f t="shared" si="20"/>
        <v>3635</v>
      </c>
    </row>
    <row r="272" spans="1:8" ht="15" customHeight="1" x14ac:dyDescent="0.3">
      <c r="A272" s="175"/>
      <c r="B272" s="8" t="s">
        <v>15</v>
      </c>
      <c r="C272" s="38">
        <v>389</v>
      </c>
      <c r="D272" s="38">
        <v>914</v>
      </c>
      <c r="E272" s="38">
        <v>2245</v>
      </c>
      <c r="F272" s="38">
        <v>3083</v>
      </c>
      <c r="G272" s="38">
        <v>595</v>
      </c>
      <c r="H272" s="39">
        <f t="shared" si="20"/>
        <v>7226</v>
      </c>
    </row>
    <row r="273" spans="1:8" ht="15" customHeight="1" x14ac:dyDescent="0.3">
      <c r="A273" s="174" t="s">
        <v>9</v>
      </c>
      <c r="B273" s="10" t="s">
        <v>13</v>
      </c>
      <c r="C273" s="77">
        <v>4</v>
      </c>
      <c r="D273" s="77">
        <v>19</v>
      </c>
      <c r="E273" s="77">
        <v>37</v>
      </c>
      <c r="F273" s="77">
        <v>64</v>
      </c>
      <c r="G273" s="77">
        <v>21</v>
      </c>
      <c r="H273" s="92">
        <f t="shared" si="20"/>
        <v>145</v>
      </c>
    </row>
    <row r="274" spans="1:8" ht="15" customHeight="1" x14ac:dyDescent="0.3">
      <c r="A274" s="174"/>
      <c r="B274" s="10" t="s">
        <v>14</v>
      </c>
      <c r="C274" s="77">
        <v>211</v>
      </c>
      <c r="D274" s="77">
        <v>848</v>
      </c>
      <c r="E274" s="77">
        <v>1074</v>
      </c>
      <c r="F274" s="77">
        <v>1263</v>
      </c>
      <c r="G274" s="77">
        <v>297</v>
      </c>
      <c r="H274" s="92">
        <f t="shared" si="20"/>
        <v>3693</v>
      </c>
    </row>
    <row r="275" spans="1:8" ht="15" customHeight="1" x14ac:dyDescent="0.3">
      <c r="A275" s="174"/>
      <c r="B275" s="10" t="s">
        <v>15</v>
      </c>
      <c r="C275" s="77">
        <v>411</v>
      </c>
      <c r="D275" s="77">
        <v>1603</v>
      </c>
      <c r="E275" s="77">
        <v>2109</v>
      </c>
      <c r="F275" s="77">
        <v>2430</v>
      </c>
      <c r="G275" s="77">
        <v>595</v>
      </c>
      <c r="H275" s="92">
        <f t="shared" si="20"/>
        <v>7148</v>
      </c>
    </row>
    <row r="276" spans="1:8" ht="15" customHeight="1" x14ac:dyDescent="0.3">
      <c r="A276" s="175" t="s">
        <v>10</v>
      </c>
      <c r="B276" s="8" t="s">
        <v>13</v>
      </c>
      <c r="C276" s="38">
        <v>58</v>
      </c>
      <c r="D276" s="38">
        <v>120</v>
      </c>
      <c r="E276" s="38">
        <v>151</v>
      </c>
      <c r="F276" s="38">
        <v>163</v>
      </c>
      <c r="G276" s="38">
        <v>45</v>
      </c>
      <c r="H276" s="39">
        <f t="shared" si="20"/>
        <v>537</v>
      </c>
    </row>
    <row r="277" spans="1:8" ht="15" customHeight="1" x14ac:dyDescent="0.3">
      <c r="A277" s="175"/>
      <c r="B277" s="8" t="s">
        <v>14</v>
      </c>
      <c r="C277" s="38">
        <v>15658</v>
      </c>
      <c r="D277" s="38">
        <v>18684</v>
      </c>
      <c r="E277" s="38">
        <v>8180</v>
      </c>
      <c r="F277" s="38">
        <v>6074</v>
      </c>
      <c r="G277" s="38">
        <v>875</v>
      </c>
      <c r="H277" s="39">
        <f t="shared" si="20"/>
        <v>49471</v>
      </c>
    </row>
    <row r="278" spans="1:8" ht="15" customHeight="1" x14ac:dyDescent="0.3">
      <c r="A278" s="175"/>
      <c r="B278" s="8" t="s">
        <v>15</v>
      </c>
      <c r="C278" s="38">
        <v>32321</v>
      </c>
      <c r="D278" s="38">
        <v>37435</v>
      </c>
      <c r="E278" s="38">
        <v>15779</v>
      </c>
      <c r="F278" s="38">
        <v>11525</v>
      </c>
      <c r="G278" s="38">
        <v>1720</v>
      </c>
      <c r="H278" s="39">
        <f t="shared" si="20"/>
        <v>98780</v>
      </c>
    </row>
    <row r="279" spans="1:8" ht="15" customHeight="1" x14ac:dyDescent="0.3">
      <c r="A279" s="174" t="s">
        <v>11</v>
      </c>
      <c r="B279" s="10" t="s">
        <v>13</v>
      </c>
      <c r="C279" s="77">
        <v>4</v>
      </c>
      <c r="D279" s="77">
        <v>10</v>
      </c>
      <c r="E279" s="77">
        <v>14</v>
      </c>
      <c r="F279" s="77">
        <v>21</v>
      </c>
      <c r="G279" s="77">
        <v>2</v>
      </c>
      <c r="H279" s="92">
        <f t="shared" si="20"/>
        <v>51</v>
      </c>
    </row>
    <row r="280" spans="1:8" ht="15" customHeight="1" x14ac:dyDescent="0.3">
      <c r="A280" s="174"/>
      <c r="B280" s="10" t="s">
        <v>14</v>
      </c>
      <c r="C280" s="77">
        <v>34</v>
      </c>
      <c r="D280" s="77">
        <v>416</v>
      </c>
      <c r="E280" s="77">
        <v>352</v>
      </c>
      <c r="F280" s="77">
        <v>468</v>
      </c>
      <c r="G280" s="77">
        <v>23</v>
      </c>
      <c r="H280" s="92">
        <f t="shared" si="20"/>
        <v>1293</v>
      </c>
    </row>
    <row r="281" spans="1:8" ht="15" customHeight="1" x14ac:dyDescent="0.3">
      <c r="A281" s="174"/>
      <c r="B281" s="10" t="s">
        <v>15</v>
      </c>
      <c r="C281" s="77">
        <v>66</v>
      </c>
      <c r="D281" s="77">
        <v>781</v>
      </c>
      <c r="E281" s="77">
        <v>679</v>
      </c>
      <c r="F281" s="77">
        <v>889</v>
      </c>
      <c r="G281" s="77">
        <v>39</v>
      </c>
      <c r="H281" s="92">
        <f t="shared" si="20"/>
        <v>2454</v>
      </c>
    </row>
    <row r="282" spans="1:8" ht="15" customHeight="1" x14ac:dyDescent="0.3">
      <c r="A282" s="175" t="s">
        <v>12</v>
      </c>
      <c r="B282" s="8" t="s">
        <v>13</v>
      </c>
      <c r="C282" s="38">
        <v>0</v>
      </c>
      <c r="D282" s="38">
        <v>5</v>
      </c>
      <c r="E282" s="38">
        <v>15</v>
      </c>
      <c r="F282" s="38">
        <v>17</v>
      </c>
      <c r="G282" s="38">
        <v>4</v>
      </c>
      <c r="H282" s="39">
        <f t="shared" si="20"/>
        <v>41</v>
      </c>
    </row>
    <row r="283" spans="1:8" ht="15" customHeight="1" x14ac:dyDescent="0.3">
      <c r="A283" s="175"/>
      <c r="B283" s="8" t="s">
        <v>14</v>
      </c>
      <c r="C283" s="38">
        <v>0</v>
      </c>
      <c r="D283" s="38">
        <v>310</v>
      </c>
      <c r="E283" s="38">
        <v>374</v>
      </c>
      <c r="F283" s="38">
        <v>468</v>
      </c>
      <c r="G283" s="38">
        <v>54</v>
      </c>
      <c r="H283" s="39">
        <f t="shared" si="20"/>
        <v>1206</v>
      </c>
    </row>
    <row r="284" spans="1:8" ht="15" customHeight="1" x14ac:dyDescent="0.3">
      <c r="A284" s="175"/>
      <c r="B284" s="8" t="s">
        <v>15</v>
      </c>
      <c r="C284" s="38">
        <v>0</v>
      </c>
      <c r="D284" s="38">
        <v>585</v>
      </c>
      <c r="E284" s="38">
        <v>745</v>
      </c>
      <c r="F284" s="38">
        <v>896</v>
      </c>
      <c r="G284" s="38">
        <v>86</v>
      </c>
      <c r="H284" s="39">
        <f t="shared" si="20"/>
        <v>2312</v>
      </c>
    </row>
    <row r="285" spans="1:8" ht="15" customHeight="1" x14ac:dyDescent="0.3">
      <c r="A285" s="176" t="s">
        <v>2</v>
      </c>
      <c r="B285" s="111" t="s">
        <v>13</v>
      </c>
      <c r="C285" s="112">
        <f>C246+C249+C252+C255+C258+C261+C264+C267+C270+C273+C276+C279+C282</f>
        <v>194</v>
      </c>
      <c r="D285" s="112">
        <f t="shared" ref="D285:H285" si="21">D246+D249+D252+D255+D258+D261+D264+D267+D270+D273+D276+D279+D282</f>
        <v>385</v>
      </c>
      <c r="E285" s="112">
        <f t="shared" si="21"/>
        <v>521</v>
      </c>
      <c r="F285" s="112">
        <f t="shared" si="21"/>
        <v>819</v>
      </c>
      <c r="G285" s="112">
        <f t="shared" si="21"/>
        <v>201</v>
      </c>
      <c r="H285" s="112">
        <f t="shared" si="21"/>
        <v>2120</v>
      </c>
    </row>
    <row r="286" spans="1:8" ht="15" customHeight="1" x14ac:dyDescent="0.3">
      <c r="A286" s="176"/>
      <c r="B286" s="111" t="s">
        <v>14</v>
      </c>
      <c r="C286" s="112">
        <f t="shared" ref="C286:H287" si="22">C247+C250+C253+C256+C259+C262+C265+C268+C271+C274+C277+C280+C283</f>
        <v>29301</v>
      </c>
      <c r="D286" s="112">
        <f t="shared" si="22"/>
        <v>34351</v>
      </c>
      <c r="E286" s="112">
        <f t="shared" si="22"/>
        <v>20638</v>
      </c>
      <c r="F286" s="112">
        <f t="shared" si="22"/>
        <v>21549</v>
      </c>
      <c r="G286" s="112">
        <f t="shared" si="22"/>
        <v>3152</v>
      </c>
      <c r="H286" s="112">
        <f t="shared" si="22"/>
        <v>108991</v>
      </c>
    </row>
    <row r="287" spans="1:8" ht="15" customHeight="1" x14ac:dyDescent="0.3">
      <c r="A287" s="176"/>
      <c r="B287" s="111" t="s">
        <v>15</v>
      </c>
      <c r="C287" s="112">
        <f t="shared" si="22"/>
        <v>60598</v>
      </c>
      <c r="D287" s="112">
        <f t="shared" si="22"/>
        <v>68900</v>
      </c>
      <c r="E287" s="112">
        <f t="shared" si="22"/>
        <v>40237</v>
      </c>
      <c r="F287" s="112">
        <f t="shared" si="22"/>
        <v>41036</v>
      </c>
      <c r="G287" s="112">
        <f t="shared" si="22"/>
        <v>6183</v>
      </c>
      <c r="H287" s="112">
        <f t="shared" si="22"/>
        <v>216954</v>
      </c>
    </row>
    <row r="288" spans="1:8" ht="15" customHeight="1" x14ac:dyDescent="0.3">
      <c r="A288" s="90" t="s">
        <v>157</v>
      </c>
      <c r="B288" s="91"/>
      <c r="C288" s="91"/>
      <c r="D288" s="91"/>
      <c r="E288" s="91"/>
      <c r="F288" s="91"/>
      <c r="G288" s="91"/>
      <c r="H288" s="91"/>
    </row>
    <row r="291" spans="1:8" ht="15" customHeight="1" x14ac:dyDescent="0.3">
      <c r="A291" s="177" t="s">
        <v>120</v>
      </c>
      <c r="B291" s="177"/>
      <c r="C291" s="177"/>
      <c r="D291" s="177"/>
      <c r="E291" s="177"/>
      <c r="F291" s="177"/>
      <c r="G291" s="177"/>
      <c r="H291" s="177"/>
    </row>
    <row r="292" spans="1:8" ht="15" customHeight="1" x14ac:dyDescent="0.3">
      <c r="A292" s="177" t="s">
        <v>121</v>
      </c>
      <c r="B292" s="177"/>
      <c r="C292" s="177"/>
      <c r="D292" s="177"/>
      <c r="E292" s="177"/>
      <c r="F292" s="177"/>
      <c r="G292" s="177"/>
      <c r="H292" s="177"/>
    </row>
    <row r="293" spans="1:8" ht="15" customHeight="1" x14ac:dyDescent="0.3">
      <c r="A293" s="104" t="s">
        <v>148</v>
      </c>
      <c r="B293" s="99"/>
      <c r="C293" s="99" t="s">
        <v>77</v>
      </c>
      <c r="D293" s="99" t="s">
        <v>78</v>
      </c>
      <c r="E293" s="99" t="s">
        <v>79</v>
      </c>
      <c r="F293" s="99" t="s">
        <v>80</v>
      </c>
      <c r="G293" s="99" t="s">
        <v>0</v>
      </c>
      <c r="H293" s="99" t="s">
        <v>2</v>
      </c>
    </row>
    <row r="294" spans="1:8" ht="15" customHeight="1" x14ac:dyDescent="0.3">
      <c r="A294" s="175" t="s">
        <v>3</v>
      </c>
      <c r="B294" s="8" t="s">
        <v>13</v>
      </c>
      <c r="C294" s="38">
        <v>1</v>
      </c>
      <c r="D294" s="38">
        <v>3</v>
      </c>
      <c r="E294" s="38">
        <v>12</v>
      </c>
      <c r="F294" s="38">
        <v>7</v>
      </c>
      <c r="G294" s="38">
        <v>5</v>
      </c>
      <c r="H294" s="39">
        <f>SUM(C294:G294)</f>
        <v>28</v>
      </c>
    </row>
    <row r="295" spans="1:8" ht="15" customHeight="1" x14ac:dyDescent="0.3">
      <c r="A295" s="175"/>
      <c r="B295" s="8" t="s">
        <v>14</v>
      </c>
      <c r="C295" s="38">
        <v>17</v>
      </c>
      <c r="D295" s="38">
        <v>68</v>
      </c>
      <c r="E295" s="38">
        <v>369</v>
      </c>
      <c r="F295" s="38">
        <v>163</v>
      </c>
      <c r="G295" s="38">
        <v>87</v>
      </c>
      <c r="H295" s="39">
        <f t="shared" ref="H295:H332" si="23">SUM(C295:G295)</f>
        <v>704</v>
      </c>
    </row>
    <row r="296" spans="1:8" ht="15" customHeight="1" x14ac:dyDescent="0.3">
      <c r="A296" s="175"/>
      <c r="B296" s="8" t="s">
        <v>15</v>
      </c>
      <c r="C296" s="38">
        <v>39</v>
      </c>
      <c r="D296" s="38">
        <v>96</v>
      </c>
      <c r="E296" s="38">
        <v>722</v>
      </c>
      <c r="F296" s="38">
        <v>340</v>
      </c>
      <c r="G296" s="38">
        <v>143</v>
      </c>
      <c r="H296" s="39">
        <f t="shared" si="23"/>
        <v>1340</v>
      </c>
    </row>
    <row r="297" spans="1:8" ht="15" customHeight="1" x14ac:dyDescent="0.3">
      <c r="A297" s="174" t="s">
        <v>4</v>
      </c>
      <c r="B297" s="10" t="s">
        <v>13</v>
      </c>
      <c r="C297" s="77">
        <v>36</v>
      </c>
      <c r="D297" s="77">
        <v>93</v>
      </c>
      <c r="E297" s="77">
        <v>86</v>
      </c>
      <c r="F297" s="77">
        <v>100</v>
      </c>
      <c r="G297" s="77">
        <v>43</v>
      </c>
      <c r="H297" s="92">
        <f t="shared" si="23"/>
        <v>358</v>
      </c>
    </row>
    <row r="298" spans="1:8" ht="15" customHeight="1" x14ac:dyDescent="0.3">
      <c r="A298" s="174"/>
      <c r="B298" s="10" t="s">
        <v>14</v>
      </c>
      <c r="C298" s="77">
        <v>1276</v>
      </c>
      <c r="D298" s="77">
        <v>2540</v>
      </c>
      <c r="E298" s="77">
        <v>1724</v>
      </c>
      <c r="F298" s="77">
        <v>2292</v>
      </c>
      <c r="G298" s="77">
        <v>690</v>
      </c>
      <c r="H298" s="92">
        <f t="shared" si="23"/>
        <v>8522</v>
      </c>
    </row>
    <row r="299" spans="1:8" ht="15" customHeight="1" x14ac:dyDescent="0.3">
      <c r="A299" s="174"/>
      <c r="B299" s="10" t="s">
        <v>15</v>
      </c>
      <c r="C299" s="77">
        <v>2621</v>
      </c>
      <c r="D299" s="77">
        <v>4933</v>
      </c>
      <c r="E299" s="77">
        <v>3426</v>
      </c>
      <c r="F299" s="77">
        <v>4404</v>
      </c>
      <c r="G299" s="77">
        <v>1384</v>
      </c>
      <c r="H299" s="92">
        <f t="shared" si="23"/>
        <v>16768</v>
      </c>
    </row>
    <row r="300" spans="1:8" ht="15" customHeight="1" x14ac:dyDescent="0.3">
      <c r="A300" s="175" t="s">
        <v>5</v>
      </c>
      <c r="B300" s="8" t="s">
        <v>13</v>
      </c>
      <c r="C300" s="38">
        <v>1</v>
      </c>
      <c r="D300" s="38">
        <v>5</v>
      </c>
      <c r="E300" s="38">
        <v>22</v>
      </c>
      <c r="F300" s="38">
        <v>85</v>
      </c>
      <c r="G300" s="38">
        <v>10</v>
      </c>
      <c r="H300" s="39">
        <f t="shared" si="23"/>
        <v>123</v>
      </c>
    </row>
    <row r="301" spans="1:8" ht="15" customHeight="1" x14ac:dyDescent="0.3">
      <c r="A301" s="175"/>
      <c r="B301" s="8" t="s">
        <v>14</v>
      </c>
      <c r="C301" s="38">
        <v>64</v>
      </c>
      <c r="D301" s="38">
        <v>188</v>
      </c>
      <c r="E301" s="38">
        <v>710</v>
      </c>
      <c r="F301" s="38">
        <v>1672</v>
      </c>
      <c r="G301" s="38">
        <v>142</v>
      </c>
      <c r="H301" s="39">
        <f t="shared" si="23"/>
        <v>2776</v>
      </c>
    </row>
    <row r="302" spans="1:8" ht="15" customHeight="1" x14ac:dyDescent="0.3">
      <c r="A302" s="175"/>
      <c r="B302" s="8" t="s">
        <v>15</v>
      </c>
      <c r="C302" s="38">
        <v>175</v>
      </c>
      <c r="D302" s="38">
        <v>415</v>
      </c>
      <c r="E302" s="38">
        <v>1355</v>
      </c>
      <c r="F302" s="38">
        <v>3132</v>
      </c>
      <c r="G302" s="38">
        <v>275</v>
      </c>
      <c r="H302" s="39">
        <f t="shared" si="23"/>
        <v>5352</v>
      </c>
    </row>
    <row r="303" spans="1:8" ht="15" customHeight="1" x14ac:dyDescent="0.3">
      <c r="A303" s="174" t="s">
        <v>6</v>
      </c>
      <c r="B303" s="10" t="s">
        <v>13</v>
      </c>
      <c r="C303" s="77">
        <v>2</v>
      </c>
      <c r="D303" s="77">
        <v>11</v>
      </c>
      <c r="E303" s="77">
        <v>32</v>
      </c>
      <c r="F303" s="77">
        <v>71</v>
      </c>
      <c r="G303" s="77">
        <v>5</v>
      </c>
      <c r="H303" s="92">
        <f t="shared" si="23"/>
        <v>121</v>
      </c>
    </row>
    <row r="304" spans="1:8" ht="15" customHeight="1" x14ac:dyDescent="0.3">
      <c r="A304" s="174"/>
      <c r="B304" s="10" t="s">
        <v>14</v>
      </c>
      <c r="C304" s="77">
        <v>364</v>
      </c>
      <c r="D304" s="77">
        <v>372</v>
      </c>
      <c r="E304" s="77">
        <v>966</v>
      </c>
      <c r="F304" s="77">
        <v>1505</v>
      </c>
      <c r="G304" s="77">
        <v>72</v>
      </c>
      <c r="H304" s="92">
        <f t="shared" si="23"/>
        <v>3279</v>
      </c>
    </row>
    <row r="305" spans="1:8" ht="15" customHeight="1" x14ac:dyDescent="0.3">
      <c r="A305" s="174"/>
      <c r="B305" s="10" t="s">
        <v>15</v>
      </c>
      <c r="C305" s="77">
        <v>750</v>
      </c>
      <c r="D305" s="77">
        <v>729</v>
      </c>
      <c r="E305" s="77">
        <v>1799</v>
      </c>
      <c r="F305" s="77">
        <v>2791</v>
      </c>
      <c r="G305" s="77">
        <v>122</v>
      </c>
      <c r="H305" s="92">
        <f t="shared" si="23"/>
        <v>6191</v>
      </c>
    </row>
    <row r="306" spans="1:8" ht="15" customHeight="1" x14ac:dyDescent="0.3">
      <c r="A306" s="175" t="s">
        <v>17</v>
      </c>
      <c r="B306" s="8" t="s">
        <v>13</v>
      </c>
      <c r="C306" s="38">
        <v>1</v>
      </c>
      <c r="D306" s="38">
        <v>1</v>
      </c>
      <c r="E306" s="38">
        <v>2</v>
      </c>
      <c r="F306" s="38">
        <v>7</v>
      </c>
      <c r="G306" s="38">
        <v>1</v>
      </c>
      <c r="H306" s="39">
        <f t="shared" si="23"/>
        <v>12</v>
      </c>
    </row>
    <row r="307" spans="1:8" ht="15" customHeight="1" x14ac:dyDescent="0.3">
      <c r="A307" s="175"/>
      <c r="B307" s="8" t="s">
        <v>14</v>
      </c>
      <c r="C307" s="38">
        <v>38</v>
      </c>
      <c r="D307" s="38">
        <v>16</v>
      </c>
      <c r="E307" s="38">
        <v>38</v>
      </c>
      <c r="F307" s="38">
        <v>170</v>
      </c>
      <c r="G307" s="38">
        <v>16</v>
      </c>
      <c r="H307" s="39">
        <f t="shared" si="23"/>
        <v>278</v>
      </c>
    </row>
    <row r="308" spans="1:8" ht="15" customHeight="1" x14ac:dyDescent="0.3">
      <c r="A308" s="175"/>
      <c r="B308" s="8" t="s">
        <v>15</v>
      </c>
      <c r="C308" s="38">
        <v>74</v>
      </c>
      <c r="D308" s="38">
        <v>38</v>
      </c>
      <c r="E308" s="38">
        <v>64</v>
      </c>
      <c r="F308" s="38">
        <v>336</v>
      </c>
      <c r="G308" s="38">
        <v>32</v>
      </c>
      <c r="H308" s="39">
        <f t="shared" si="23"/>
        <v>544</v>
      </c>
    </row>
    <row r="309" spans="1:8" ht="15" customHeight="1" x14ac:dyDescent="0.3">
      <c r="A309" s="174" t="s">
        <v>51</v>
      </c>
      <c r="B309" s="10" t="s">
        <v>13</v>
      </c>
      <c r="C309" s="77">
        <v>31</v>
      </c>
      <c r="D309" s="77">
        <v>40</v>
      </c>
      <c r="E309" s="77">
        <v>57</v>
      </c>
      <c r="F309" s="77">
        <v>136</v>
      </c>
      <c r="G309" s="77">
        <v>5</v>
      </c>
      <c r="H309" s="92">
        <f t="shared" si="23"/>
        <v>269</v>
      </c>
    </row>
    <row r="310" spans="1:8" ht="15" customHeight="1" x14ac:dyDescent="0.3">
      <c r="A310" s="174"/>
      <c r="B310" s="10" t="s">
        <v>14</v>
      </c>
      <c r="C310" s="77">
        <v>8069</v>
      </c>
      <c r="D310" s="77">
        <v>7762</v>
      </c>
      <c r="E310" s="77">
        <v>3724</v>
      </c>
      <c r="F310" s="77">
        <v>5215</v>
      </c>
      <c r="G310" s="77">
        <v>88</v>
      </c>
      <c r="H310" s="92">
        <f t="shared" si="23"/>
        <v>24858</v>
      </c>
    </row>
    <row r="311" spans="1:8" ht="15" customHeight="1" x14ac:dyDescent="0.3">
      <c r="A311" s="174"/>
      <c r="B311" s="10" t="s">
        <v>15</v>
      </c>
      <c r="C311" s="77">
        <v>16913</v>
      </c>
      <c r="D311" s="77">
        <v>15651</v>
      </c>
      <c r="E311" s="77">
        <v>7356</v>
      </c>
      <c r="F311" s="77">
        <v>9797</v>
      </c>
      <c r="G311" s="77">
        <v>174</v>
      </c>
      <c r="H311" s="92">
        <f t="shared" si="23"/>
        <v>49891</v>
      </c>
    </row>
    <row r="312" spans="1:8" ht="15" customHeight="1" x14ac:dyDescent="0.3">
      <c r="A312" s="175" t="s">
        <v>7</v>
      </c>
      <c r="B312" s="8" t="s">
        <v>13</v>
      </c>
      <c r="C312" s="38">
        <v>1</v>
      </c>
      <c r="D312" s="38">
        <v>3</v>
      </c>
      <c r="E312" s="38">
        <v>18</v>
      </c>
      <c r="F312" s="38">
        <v>45</v>
      </c>
      <c r="G312" s="38">
        <v>10</v>
      </c>
      <c r="H312" s="39">
        <f t="shared" si="23"/>
        <v>77</v>
      </c>
    </row>
    <row r="313" spans="1:8" ht="15" customHeight="1" x14ac:dyDescent="0.3">
      <c r="A313" s="175"/>
      <c r="B313" s="8" t="s">
        <v>14</v>
      </c>
      <c r="C313" s="38">
        <v>50</v>
      </c>
      <c r="D313" s="38">
        <v>64</v>
      </c>
      <c r="E313" s="38">
        <v>256</v>
      </c>
      <c r="F313" s="38">
        <v>861</v>
      </c>
      <c r="G313" s="38">
        <v>142</v>
      </c>
      <c r="H313" s="39">
        <f t="shared" si="23"/>
        <v>1373</v>
      </c>
    </row>
    <row r="314" spans="1:8" ht="15" customHeight="1" x14ac:dyDescent="0.3">
      <c r="A314" s="175"/>
      <c r="B314" s="8" t="s">
        <v>15</v>
      </c>
      <c r="C314" s="38">
        <v>78</v>
      </c>
      <c r="D314" s="38">
        <v>126</v>
      </c>
      <c r="E314" s="38">
        <v>510</v>
      </c>
      <c r="F314" s="38">
        <v>1694</v>
      </c>
      <c r="G314" s="38">
        <v>269</v>
      </c>
      <c r="H314" s="39">
        <f t="shared" si="23"/>
        <v>2677</v>
      </c>
    </row>
    <row r="315" spans="1:8" ht="15" customHeight="1" x14ac:dyDescent="0.3">
      <c r="A315" s="174" t="s">
        <v>107</v>
      </c>
      <c r="B315" s="10" t="s">
        <v>13</v>
      </c>
      <c r="C315" s="77">
        <v>42</v>
      </c>
      <c r="D315" s="77">
        <v>51</v>
      </c>
      <c r="E315" s="77">
        <v>31</v>
      </c>
      <c r="F315" s="77">
        <v>30</v>
      </c>
      <c r="G315" s="77">
        <v>32</v>
      </c>
      <c r="H315" s="92">
        <f t="shared" si="23"/>
        <v>186</v>
      </c>
    </row>
    <row r="316" spans="1:8" ht="15" customHeight="1" x14ac:dyDescent="0.3">
      <c r="A316" s="174"/>
      <c r="B316" s="10" t="s">
        <v>14</v>
      </c>
      <c r="C316" s="77">
        <v>2290</v>
      </c>
      <c r="D316" s="77">
        <v>1811</v>
      </c>
      <c r="E316" s="77">
        <v>1045</v>
      </c>
      <c r="F316" s="77">
        <v>686</v>
      </c>
      <c r="G316" s="77">
        <v>440</v>
      </c>
      <c r="H316" s="92">
        <f t="shared" si="23"/>
        <v>6272</v>
      </c>
    </row>
    <row r="317" spans="1:8" ht="15" customHeight="1" x14ac:dyDescent="0.3">
      <c r="A317" s="174"/>
      <c r="B317" s="10" t="s">
        <v>15</v>
      </c>
      <c r="C317" s="77">
        <v>4667</v>
      </c>
      <c r="D317" s="77">
        <v>3681</v>
      </c>
      <c r="E317" s="77">
        <v>2087</v>
      </c>
      <c r="F317" s="77">
        <v>1356</v>
      </c>
      <c r="G317" s="77">
        <v>879</v>
      </c>
      <c r="H317" s="92">
        <f t="shared" si="23"/>
        <v>12670</v>
      </c>
    </row>
    <row r="318" spans="1:8" ht="15" customHeight="1" x14ac:dyDescent="0.3">
      <c r="A318" s="175" t="s">
        <v>8</v>
      </c>
      <c r="B318" s="8" t="s">
        <v>13</v>
      </c>
      <c r="C318" s="38">
        <v>4</v>
      </c>
      <c r="D318" s="38">
        <v>13</v>
      </c>
      <c r="E318" s="38">
        <v>28</v>
      </c>
      <c r="F318" s="38">
        <v>91</v>
      </c>
      <c r="G318" s="38">
        <v>23</v>
      </c>
      <c r="H318" s="39">
        <f t="shared" si="23"/>
        <v>159</v>
      </c>
    </row>
    <row r="319" spans="1:8" ht="15" customHeight="1" x14ac:dyDescent="0.3">
      <c r="A319" s="175"/>
      <c r="B319" s="8" t="s">
        <v>14</v>
      </c>
      <c r="C319" s="38">
        <v>139</v>
      </c>
      <c r="D319" s="38">
        <v>441</v>
      </c>
      <c r="E319" s="38">
        <v>1063</v>
      </c>
      <c r="F319" s="38">
        <v>1600</v>
      </c>
      <c r="G319" s="38">
        <v>304</v>
      </c>
      <c r="H319" s="39">
        <f t="shared" si="23"/>
        <v>3547</v>
      </c>
    </row>
    <row r="320" spans="1:8" ht="15" customHeight="1" x14ac:dyDescent="0.3">
      <c r="A320" s="175"/>
      <c r="B320" s="8" t="s">
        <v>15</v>
      </c>
      <c r="C320" s="38">
        <v>257</v>
      </c>
      <c r="D320" s="38">
        <v>914</v>
      </c>
      <c r="E320" s="38">
        <v>2108</v>
      </c>
      <c r="F320" s="38">
        <v>3118</v>
      </c>
      <c r="G320" s="38">
        <v>605</v>
      </c>
      <c r="H320" s="39">
        <f t="shared" si="23"/>
        <v>7002</v>
      </c>
    </row>
    <row r="321" spans="1:8" ht="15" customHeight="1" x14ac:dyDescent="0.3">
      <c r="A321" s="174" t="s">
        <v>9</v>
      </c>
      <c r="B321" s="10" t="s">
        <v>13</v>
      </c>
      <c r="C321" s="77">
        <v>3</v>
      </c>
      <c r="D321" s="77">
        <v>19</v>
      </c>
      <c r="E321" s="77">
        <v>32</v>
      </c>
      <c r="F321" s="77">
        <v>71</v>
      </c>
      <c r="G321" s="77">
        <v>21</v>
      </c>
      <c r="H321" s="92">
        <f t="shared" si="23"/>
        <v>146</v>
      </c>
    </row>
    <row r="322" spans="1:8" ht="15" customHeight="1" x14ac:dyDescent="0.3">
      <c r="A322" s="174"/>
      <c r="B322" s="10" t="s">
        <v>14</v>
      </c>
      <c r="C322" s="77">
        <v>154</v>
      </c>
      <c r="D322" s="77">
        <v>865</v>
      </c>
      <c r="E322" s="77">
        <v>959</v>
      </c>
      <c r="F322" s="77">
        <v>1432</v>
      </c>
      <c r="G322" s="77">
        <v>297</v>
      </c>
      <c r="H322" s="92">
        <f t="shared" si="23"/>
        <v>3707</v>
      </c>
    </row>
    <row r="323" spans="1:8" ht="15" customHeight="1" x14ac:dyDescent="0.3">
      <c r="A323" s="174"/>
      <c r="B323" s="10" t="s">
        <v>15</v>
      </c>
      <c r="C323" s="77">
        <v>312</v>
      </c>
      <c r="D323" s="77">
        <v>1580</v>
      </c>
      <c r="E323" s="77">
        <v>1843</v>
      </c>
      <c r="F323" s="77">
        <v>2748</v>
      </c>
      <c r="G323" s="77">
        <v>595</v>
      </c>
      <c r="H323" s="92">
        <f t="shared" si="23"/>
        <v>7078</v>
      </c>
    </row>
    <row r="324" spans="1:8" ht="15" customHeight="1" x14ac:dyDescent="0.3">
      <c r="A324" s="175" t="s">
        <v>10</v>
      </c>
      <c r="B324" s="8" t="s">
        <v>13</v>
      </c>
      <c r="C324" s="38">
        <v>48</v>
      </c>
      <c r="D324" s="38">
        <v>115</v>
      </c>
      <c r="E324" s="38">
        <v>153</v>
      </c>
      <c r="F324" s="38">
        <v>167</v>
      </c>
      <c r="G324" s="38">
        <v>45</v>
      </c>
      <c r="H324" s="39">
        <f t="shared" si="23"/>
        <v>528</v>
      </c>
    </row>
    <row r="325" spans="1:8" ht="15" customHeight="1" x14ac:dyDescent="0.3">
      <c r="A325" s="175"/>
      <c r="B325" s="8" t="s">
        <v>14</v>
      </c>
      <c r="C325" s="38">
        <v>12136</v>
      </c>
      <c r="D325" s="38">
        <v>18319</v>
      </c>
      <c r="E325" s="38">
        <v>8293</v>
      </c>
      <c r="F325" s="38">
        <v>6651</v>
      </c>
      <c r="G325" s="38">
        <v>890</v>
      </c>
      <c r="H325" s="39">
        <f t="shared" si="23"/>
        <v>46289</v>
      </c>
    </row>
    <row r="326" spans="1:8" ht="15" customHeight="1" x14ac:dyDescent="0.3">
      <c r="A326" s="175"/>
      <c r="B326" s="8" t="s">
        <v>15</v>
      </c>
      <c r="C326" s="38">
        <v>24858</v>
      </c>
      <c r="D326" s="38">
        <v>35751</v>
      </c>
      <c r="E326" s="38">
        <v>16007</v>
      </c>
      <c r="F326" s="38">
        <v>12607</v>
      </c>
      <c r="G326" s="38">
        <v>1717</v>
      </c>
      <c r="H326" s="39">
        <f t="shared" si="23"/>
        <v>90940</v>
      </c>
    </row>
    <row r="327" spans="1:8" ht="15" customHeight="1" x14ac:dyDescent="0.3">
      <c r="A327" s="174" t="s">
        <v>11</v>
      </c>
      <c r="B327" s="10" t="s">
        <v>13</v>
      </c>
      <c r="C327" s="77">
        <v>4</v>
      </c>
      <c r="D327" s="77">
        <v>10</v>
      </c>
      <c r="E327" s="77">
        <v>14</v>
      </c>
      <c r="F327" s="77">
        <v>20</v>
      </c>
      <c r="G327" s="77">
        <v>2</v>
      </c>
      <c r="H327" s="92">
        <f t="shared" si="23"/>
        <v>50</v>
      </c>
    </row>
    <row r="328" spans="1:8" ht="15" customHeight="1" x14ac:dyDescent="0.3">
      <c r="A328" s="174"/>
      <c r="B328" s="10" t="s">
        <v>14</v>
      </c>
      <c r="C328" s="77">
        <v>34</v>
      </c>
      <c r="D328" s="77">
        <v>416</v>
      </c>
      <c r="E328" s="77">
        <v>352</v>
      </c>
      <c r="F328" s="77">
        <v>456</v>
      </c>
      <c r="G328" s="77">
        <v>23</v>
      </c>
      <c r="H328" s="92">
        <f t="shared" si="23"/>
        <v>1281</v>
      </c>
    </row>
    <row r="329" spans="1:8" ht="15" customHeight="1" x14ac:dyDescent="0.3">
      <c r="A329" s="174"/>
      <c r="B329" s="10" t="s">
        <v>15</v>
      </c>
      <c r="C329" s="77">
        <v>66</v>
      </c>
      <c r="D329" s="77">
        <v>781</v>
      </c>
      <c r="E329" s="77">
        <v>679</v>
      </c>
      <c r="F329" s="77">
        <v>864</v>
      </c>
      <c r="G329" s="77">
        <v>39</v>
      </c>
      <c r="H329" s="92">
        <f t="shared" si="23"/>
        <v>2429</v>
      </c>
    </row>
    <row r="330" spans="1:8" ht="15" customHeight="1" x14ac:dyDescent="0.3">
      <c r="A330" s="175" t="s">
        <v>12</v>
      </c>
      <c r="B330" s="8" t="s">
        <v>13</v>
      </c>
      <c r="C330" s="38">
        <v>0</v>
      </c>
      <c r="D330" s="38">
        <v>4</v>
      </c>
      <c r="E330" s="38">
        <v>13</v>
      </c>
      <c r="F330" s="38">
        <v>19</v>
      </c>
      <c r="G330" s="38">
        <v>4</v>
      </c>
      <c r="H330" s="39">
        <f t="shared" si="23"/>
        <v>40</v>
      </c>
    </row>
    <row r="331" spans="1:8" ht="15" customHeight="1" x14ac:dyDescent="0.3">
      <c r="A331" s="175"/>
      <c r="B331" s="8" t="s">
        <v>14</v>
      </c>
      <c r="C331" s="38">
        <v>0</v>
      </c>
      <c r="D331" s="38">
        <v>276</v>
      </c>
      <c r="E331" s="38">
        <v>304</v>
      </c>
      <c r="F331" s="38">
        <v>533</v>
      </c>
      <c r="G331" s="38">
        <v>54</v>
      </c>
      <c r="H331" s="39">
        <f t="shared" si="23"/>
        <v>1167</v>
      </c>
    </row>
    <row r="332" spans="1:8" ht="15" customHeight="1" x14ac:dyDescent="0.3">
      <c r="A332" s="175"/>
      <c r="B332" s="8" t="s">
        <v>15</v>
      </c>
      <c r="C332" s="38">
        <v>0</v>
      </c>
      <c r="D332" s="38">
        <v>511</v>
      </c>
      <c r="E332" s="38">
        <v>589</v>
      </c>
      <c r="F332" s="38">
        <v>1005</v>
      </c>
      <c r="G332" s="38">
        <v>86</v>
      </c>
      <c r="H332" s="39">
        <f t="shared" si="23"/>
        <v>2191</v>
      </c>
    </row>
    <row r="333" spans="1:8" ht="15" customHeight="1" x14ac:dyDescent="0.3">
      <c r="A333" s="176" t="s">
        <v>2</v>
      </c>
      <c r="B333" s="111" t="s">
        <v>13</v>
      </c>
      <c r="C333" s="112">
        <f>C294+C297+C300+C303+C306+C309+C312+C315+C318+C321+C324+C327+C330</f>
        <v>174</v>
      </c>
      <c r="D333" s="112">
        <f t="shared" ref="D333:H333" si="24">D294+D297+D300+D303+D306+D309+D312+D315+D318+D321+D324+D327+D330</f>
        <v>368</v>
      </c>
      <c r="E333" s="112">
        <f t="shared" si="24"/>
        <v>500</v>
      </c>
      <c r="F333" s="112">
        <f t="shared" si="24"/>
        <v>849</v>
      </c>
      <c r="G333" s="112">
        <f t="shared" si="24"/>
        <v>206</v>
      </c>
      <c r="H333" s="112">
        <f t="shared" si="24"/>
        <v>2097</v>
      </c>
    </row>
    <row r="334" spans="1:8" ht="15" customHeight="1" x14ac:dyDescent="0.3">
      <c r="A334" s="176"/>
      <c r="B334" s="111" t="s">
        <v>14</v>
      </c>
      <c r="C334" s="112">
        <f t="shared" ref="C334:H334" si="25">C295+C298+C301+C304+C307+C310+C313+C316+C319+C322+C325+C328+C331</f>
        <v>24631</v>
      </c>
      <c r="D334" s="112">
        <f t="shared" si="25"/>
        <v>33138</v>
      </c>
      <c r="E334" s="112">
        <f t="shared" si="25"/>
        <v>19803</v>
      </c>
      <c r="F334" s="112">
        <f t="shared" si="25"/>
        <v>23236</v>
      </c>
      <c r="G334" s="112">
        <f t="shared" si="25"/>
        <v>3245</v>
      </c>
      <c r="H334" s="112">
        <f t="shared" si="25"/>
        <v>104053</v>
      </c>
    </row>
    <row r="335" spans="1:8" ht="15" customHeight="1" x14ac:dyDescent="0.3">
      <c r="A335" s="176"/>
      <c r="B335" s="111" t="s">
        <v>15</v>
      </c>
      <c r="C335" s="112">
        <f t="shared" ref="C335:H335" si="26">C296+C299+C302+C305+C308+C311+C314+C317+C320+C323+C326+C329+C332</f>
        <v>50810</v>
      </c>
      <c r="D335" s="112">
        <f t="shared" si="26"/>
        <v>65206</v>
      </c>
      <c r="E335" s="112">
        <f t="shared" si="26"/>
        <v>38545</v>
      </c>
      <c r="F335" s="112">
        <f t="shared" si="26"/>
        <v>44192</v>
      </c>
      <c r="G335" s="112">
        <f t="shared" si="26"/>
        <v>6320</v>
      </c>
      <c r="H335" s="112">
        <f t="shared" si="26"/>
        <v>205073</v>
      </c>
    </row>
    <row r="336" spans="1:8" ht="15" customHeight="1" x14ac:dyDescent="0.3">
      <c r="A336" s="90" t="s">
        <v>157</v>
      </c>
      <c r="B336" s="91"/>
      <c r="C336" s="91"/>
      <c r="D336" s="91"/>
      <c r="E336" s="91"/>
      <c r="F336" s="91"/>
      <c r="G336" s="91"/>
      <c r="H336" s="91"/>
    </row>
    <row r="339" spans="1:8" ht="15" customHeight="1" x14ac:dyDescent="0.3">
      <c r="A339" s="177" t="s">
        <v>120</v>
      </c>
      <c r="B339" s="177"/>
      <c r="C339" s="177"/>
      <c r="D339" s="177"/>
      <c r="E339" s="177"/>
      <c r="F339" s="177"/>
      <c r="G339" s="177"/>
      <c r="H339" s="177"/>
    </row>
    <row r="340" spans="1:8" ht="15" customHeight="1" x14ac:dyDescent="0.3">
      <c r="A340" s="177" t="s">
        <v>128</v>
      </c>
      <c r="B340" s="177"/>
      <c r="C340" s="177"/>
      <c r="D340" s="177"/>
      <c r="E340" s="177"/>
      <c r="F340" s="177"/>
      <c r="G340" s="177"/>
      <c r="H340" s="177"/>
    </row>
    <row r="341" spans="1:8" ht="15" customHeight="1" x14ac:dyDescent="0.3">
      <c r="A341" s="104" t="s">
        <v>148</v>
      </c>
      <c r="B341" s="99"/>
      <c r="C341" s="99" t="s">
        <v>77</v>
      </c>
      <c r="D341" s="99" t="s">
        <v>78</v>
      </c>
      <c r="E341" s="99" t="s">
        <v>79</v>
      </c>
      <c r="F341" s="99" t="s">
        <v>80</v>
      </c>
      <c r="G341" s="99" t="s">
        <v>0</v>
      </c>
      <c r="H341" s="99" t="s">
        <v>2</v>
      </c>
    </row>
    <row r="342" spans="1:8" ht="15" customHeight="1" x14ac:dyDescent="0.3">
      <c r="A342" s="179" t="s">
        <v>3</v>
      </c>
      <c r="B342" s="8" t="s">
        <v>13</v>
      </c>
      <c r="C342" s="38">
        <v>1</v>
      </c>
      <c r="D342" s="38">
        <v>3</v>
      </c>
      <c r="E342" s="38">
        <v>12</v>
      </c>
      <c r="F342" s="38">
        <v>7</v>
      </c>
      <c r="G342" s="38">
        <v>5</v>
      </c>
      <c r="H342" s="39">
        <f>SUM(C342:G342)</f>
        <v>28</v>
      </c>
    </row>
    <row r="343" spans="1:8" ht="15" customHeight="1" x14ac:dyDescent="0.3">
      <c r="A343" s="179"/>
      <c r="B343" s="8" t="s">
        <v>14</v>
      </c>
      <c r="C343" s="38">
        <v>17</v>
      </c>
      <c r="D343" s="38">
        <v>68</v>
      </c>
      <c r="E343" s="38">
        <v>369</v>
      </c>
      <c r="F343" s="38">
        <v>187</v>
      </c>
      <c r="G343" s="38">
        <v>87</v>
      </c>
      <c r="H343" s="39">
        <f t="shared" ref="H343:H380" si="27">SUM(C343:G343)</f>
        <v>728</v>
      </c>
    </row>
    <row r="344" spans="1:8" ht="15" customHeight="1" x14ac:dyDescent="0.3">
      <c r="A344" s="179"/>
      <c r="B344" s="8" t="s">
        <v>15</v>
      </c>
      <c r="C344" s="38">
        <v>39</v>
      </c>
      <c r="D344" s="38">
        <v>96</v>
      </c>
      <c r="E344" s="38">
        <v>722</v>
      </c>
      <c r="F344" s="38">
        <v>340</v>
      </c>
      <c r="G344" s="38">
        <v>143</v>
      </c>
      <c r="H344" s="39">
        <f t="shared" si="27"/>
        <v>1340</v>
      </c>
    </row>
    <row r="345" spans="1:8" ht="15" customHeight="1" x14ac:dyDescent="0.3">
      <c r="A345" s="178" t="s">
        <v>4</v>
      </c>
      <c r="B345" s="10" t="s">
        <v>13</v>
      </c>
      <c r="C345" s="77">
        <v>30</v>
      </c>
      <c r="D345" s="77">
        <v>87</v>
      </c>
      <c r="E345" s="77">
        <v>87</v>
      </c>
      <c r="F345" s="77">
        <v>110</v>
      </c>
      <c r="G345" s="77">
        <v>45</v>
      </c>
      <c r="H345" s="92">
        <f t="shared" si="27"/>
        <v>359</v>
      </c>
    </row>
    <row r="346" spans="1:8" ht="15" customHeight="1" x14ac:dyDescent="0.3">
      <c r="A346" s="178"/>
      <c r="B346" s="10" t="s">
        <v>14</v>
      </c>
      <c r="C346" s="77">
        <v>1068</v>
      </c>
      <c r="D346" s="77">
        <v>2346</v>
      </c>
      <c r="E346" s="77">
        <v>1727</v>
      </c>
      <c r="F346" s="77">
        <v>2542</v>
      </c>
      <c r="G346" s="77">
        <v>712</v>
      </c>
      <c r="H346" s="92">
        <f t="shared" si="27"/>
        <v>8395</v>
      </c>
    </row>
    <row r="347" spans="1:8" ht="15" customHeight="1" x14ac:dyDescent="0.3">
      <c r="A347" s="178"/>
      <c r="B347" s="10" t="s">
        <v>15</v>
      </c>
      <c r="C347" s="77">
        <v>2204</v>
      </c>
      <c r="D347" s="77">
        <v>4504</v>
      </c>
      <c r="E347" s="77">
        <v>3423</v>
      </c>
      <c r="F347" s="77">
        <v>4876</v>
      </c>
      <c r="G347" s="77">
        <v>1429</v>
      </c>
      <c r="H347" s="92">
        <f t="shared" si="27"/>
        <v>16436</v>
      </c>
    </row>
    <row r="348" spans="1:8" ht="15" customHeight="1" x14ac:dyDescent="0.3">
      <c r="A348" s="179" t="s">
        <v>5</v>
      </c>
      <c r="B348" s="8" t="s">
        <v>13</v>
      </c>
      <c r="C348" s="38">
        <v>1</v>
      </c>
      <c r="D348" s="38">
        <v>5</v>
      </c>
      <c r="E348" s="38">
        <v>21</v>
      </c>
      <c r="F348" s="38">
        <v>85</v>
      </c>
      <c r="G348" s="38">
        <v>10</v>
      </c>
      <c r="H348" s="39">
        <f t="shared" si="27"/>
        <v>122</v>
      </c>
    </row>
    <row r="349" spans="1:8" ht="15" customHeight="1" x14ac:dyDescent="0.3">
      <c r="A349" s="179"/>
      <c r="B349" s="8" t="s">
        <v>14</v>
      </c>
      <c r="C349" s="38">
        <v>64</v>
      </c>
      <c r="D349" s="38">
        <v>188</v>
      </c>
      <c r="E349" s="38">
        <v>691</v>
      </c>
      <c r="F349" s="38">
        <v>1681</v>
      </c>
      <c r="G349" s="38">
        <v>142</v>
      </c>
      <c r="H349" s="39">
        <f t="shared" si="27"/>
        <v>2766</v>
      </c>
    </row>
    <row r="350" spans="1:8" ht="15" customHeight="1" x14ac:dyDescent="0.3">
      <c r="A350" s="179"/>
      <c r="B350" s="8" t="s">
        <v>15</v>
      </c>
      <c r="C350" s="38">
        <v>175</v>
      </c>
      <c r="D350" s="38">
        <v>415</v>
      </c>
      <c r="E350" s="38">
        <v>1317</v>
      </c>
      <c r="F350" s="38">
        <v>3145</v>
      </c>
      <c r="G350" s="38">
        <v>275</v>
      </c>
      <c r="H350" s="39">
        <f t="shared" si="27"/>
        <v>5327</v>
      </c>
    </row>
    <row r="351" spans="1:8" ht="15" customHeight="1" x14ac:dyDescent="0.3">
      <c r="A351" s="178" t="s">
        <v>6</v>
      </c>
      <c r="B351" s="10" t="s">
        <v>13</v>
      </c>
      <c r="C351" s="77">
        <v>2</v>
      </c>
      <c r="D351" s="77">
        <v>11</v>
      </c>
      <c r="E351" s="77">
        <v>32</v>
      </c>
      <c r="F351" s="77">
        <v>71</v>
      </c>
      <c r="G351" s="77">
        <v>5</v>
      </c>
      <c r="H351" s="92">
        <f t="shared" si="27"/>
        <v>121</v>
      </c>
    </row>
    <row r="352" spans="1:8" ht="15" customHeight="1" x14ac:dyDescent="0.3">
      <c r="A352" s="178"/>
      <c r="B352" s="10" t="s">
        <v>14</v>
      </c>
      <c r="C352" s="77">
        <v>364</v>
      </c>
      <c r="D352" s="77">
        <v>372</v>
      </c>
      <c r="E352" s="77">
        <v>966</v>
      </c>
      <c r="F352" s="77">
        <v>1505</v>
      </c>
      <c r="G352" s="77">
        <v>72</v>
      </c>
      <c r="H352" s="92">
        <f t="shared" si="27"/>
        <v>3279</v>
      </c>
    </row>
    <row r="353" spans="1:8" ht="15" customHeight="1" x14ac:dyDescent="0.3">
      <c r="A353" s="178"/>
      <c r="B353" s="10" t="s">
        <v>15</v>
      </c>
      <c r="C353" s="77">
        <v>750</v>
      </c>
      <c r="D353" s="77">
        <v>729</v>
      </c>
      <c r="E353" s="77">
        <v>1799</v>
      </c>
      <c r="F353" s="77">
        <v>2791</v>
      </c>
      <c r="G353" s="77">
        <v>122</v>
      </c>
      <c r="H353" s="92">
        <f t="shared" si="27"/>
        <v>6191</v>
      </c>
    </row>
    <row r="354" spans="1:8" ht="15" customHeight="1" x14ac:dyDescent="0.3">
      <c r="A354" s="179" t="s">
        <v>17</v>
      </c>
      <c r="B354" s="8" t="s">
        <v>13</v>
      </c>
      <c r="C354" s="38">
        <v>1</v>
      </c>
      <c r="D354" s="38">
        <v>0</v>
      </c>
      <c r="E354" s="38">
        <v>2</v>
      </c>
      <c r="F354" s="38">
        <v>7</v>
      </c>
      <c r="G354" s="38">
        <v>1</v>
      </c>
      <c r="H354" s="39">
        <f t="shared" si="27"/>
        <v>11</v>
      </c>
    </row>
    <row r="355" spans="1:8" ht="15" customHeight="1" x14ac:dyDescent="0.3">
      <c r="A355" s="179"/>
      <c r="B355" s="8" t="s">
        <v>14</v>
      </c>
      <c r="C355" s="38">
        <v>38</v>
      </c>
      <c r="D355" s="38">
        <v>0</v>
      </c>
      <c r="E355" s="38">
        <v>38</v>
      </c>
      <c r="F355" s="38">
        <v>170</v>
      </c>
      <c r="G355" s="38">
        <v>16</v>
      </c>
      <c r="H355" s="39">
        <f t="shared" si="27"/>
        <v>262</v>
      </c>
    </row>
    <row r="356" spans="1:8" ht="15" customHeight="1" x14ac:dyDescent="0.3">
      <c r="A356" s="179"/>
      <c r="B356" s="8" t="s">
        <v>15</v>
      </c>
      <c r="C356" s="38">
        <v>74</v>
      </c>
      <c r="D356" s="38">
        <v>0</v>
      </c>
      <c r="E356" s="38">
        <v>64</v>
      </c>
      <c r="F356" s="38">
        <v>336</v>
      </c>
      <c r="G356" s="38">
        <v>32</v>
      </c>
      <c r="H356" s="39">
        <f t="shared" si="27"/>
        <v>506</v>
      </c>
    </row>
    <row r="357" spans="1:8" ht="15" customHeight="1" x14ac:dyDescent="0.3">
      <c r="A357" s="178" t="s">
        <v>51</v>
      </c>
      <c r="B357" s="10" t="s">
        <v>13</v>
      </c>
      <c r="C357" s="77">
        <v>25</v>
      </c>
      <c r="D357" s="77">
        <v>39</v>
      </c>
      <c r="E357" s="77">
        <v>55</v>
      </c>
      <c r="F357" s="77">
        <v>136</v>
      </c>
      <c r="G357" s="77">
        <v>6</v>
      </c>
      <c r="H357" s="92">
        <f t="shared" si="27"/>
        <v>261</v>
      </c>
    </row>
    <row r="358" spans="1:8" ht="15" customHeight="1" x14ac:dyDescent="0.3">
      <c r="A358" s="178"/>
      <c r="B358" s="10" t="s">
        <v>14</v>
      </c>
      <c r="C358" s="77">
        <v>5881</v>
      </c>
      <c r="D358" s="77">
        <v>7858</v>
      </c>
      <c r="E358" s="77">
        <v>3663</v>
      </c>
      <c r="F358" s="77">
        <v>5171</v>
      </c>
      <c r="G358" s="77">
        <v>102</v>
      </c>
      <c r="H358" s="92">
        <f t="shared" si="27"/>
        <v>22675</v>
      </c>
    </row>
    <row r="359" spans="1:8" ht="15" customHeight="1" x14ac:dyDescent="0.3">
      <c r="A359" s="178"/>
      <c r="B359" s="10" t="s">
        <v>15</v>
      </c>
      <c r="C359" s="77">
        <v>12282</v>
      </c>
      <c r="D359" s="77">
        <v>15709</v>
      </c>
      <c r="E359" s="77">
        <v>7219</v>
      </c>
      <c r="F359" s="77">
        <v>9717</v>
      </c>
      <c r="G359" s="77">
        <v>200</v>
      </c>
      <c r="H359" s="92">
        <f t="shared" si="27"/>
        <v>45127</v>
      </c>
    </row>
    <row r="360" spans="1:8" ht="15" customHeight="1" x14ac:dyDescent="0.3">
      <c r="A360" s="179" t="s">
        <v>7</v>
      </c>
      <c r="B360" s="8" t="s">
        <v>13</v>
      </c>
      <c r="C360" s="38">
        <v>1</v>
      </c>
      <c r="D360" s="38">
        <v>2</v>
      </c>
      <c r="E360" s="38">
        <v>15</v>
      </c>
      <c r="F360" s="38">
        <v>47</v>
      </c>
      <c r="G360" s="38">
        <v>11</v>
      </c>
      <c r="H360" s="39">
        <f t="shared" si="27"/>
        <v>76</v>
      </c>
    </row>
    <row r="361" spans="1:8" ht="15" customHeight="1" x14ac:dyDescent="0.3">
      <c r="A361" s="179"/>
      <c r="B361" s="8" t="s">
        <v>14</v>
      </c>
      <c r="C361" s="38">
        <v>50</v>
      </c>
      <c r="D361" s="38">
        <v>41</v>
      </c>
      <c r="E361" s="38">
        <v>214</v>
      </c>
      <c r="F361" s="38">
        <v>906</v>
      </c>
      <c r="G361" s="38">
        <v>150</v>
      </c>
      <c r="H361" s="39">
        <f t="shared" si="27"/>
        <v>1361</v>
      </c>
    </row>
    <row r="362" spans="1:8" ht="15" customHeight="1" x14ac:dyDescent="0.3">
      <c r="A362" s="179"/>
      <c r="B362" s="8" t="s">
        <v>15</v>
      </c>
      <c r="C362" s="38">
        <v>78</v>
      </c>
      <c r="D362" s="38">
        <v>77</v>
      </c>
      <c r="E362" s="38">
        <v>426</v>
      </c>
      <c r="F362" s="38">
        <v>1781</v>
      </c>
      <c r="G362" s="38">
        <v>285</v>
      </c>
      <c r="H362" s="39">
        <f t="shared" si="27"/>
        <v>2647</v>
      </c>
    </row>
    <row r="363" spans="1:8" ht="15" customHeight="1" x14ac:dyDescent="0.3">
      <c r="A363" s="178" t="s">
        <v>107</v>
      </c>
      <c r="B363" s="10" t="s">
        <v>13</v>
      </c>
      <c r="C363" s="77">
        <v>33</v>
      </c>
      <c r="D363" s="77">
        <v>52</v>
      </c>
      <c r="E363" s="77">
        <v>29</v>
      </c>
      <c r="F363" s="77">
        <v>31</v>
      </c>
      <c r="G363" s="77">
        <v>34</v>
      </c>
      <c r="H363" s="92">
        <f t="shared" si="27"/>
        <v>179</v>
      </c>
    </row>
    <row r="364" spans="1:8" ht="15" customHeight="1" x14ac:dyDescent="0.3">
      <c r="A364" s="178"/>
      <c r="B364" s="10" t="s">
        <v>14</v>
      </c>
      <c r="C364" s="77">
        <v>2009</v>
      </c>
      <c r="D364" s="77">
        <v>1788</v>
      </c>
      <c r="E364" s="77">
        <v>1008</v>
      </c>
      <c r="F364" s="77">
        <v>741</v>
      </c>
      <c r="G364" s="77">
        <v>465</v>
      </c>
      <c r="H364" s="92">
        <f t="shared" si="27"/>
        <v>6011</v>
      </c>
    </row>
    <row r="365" spans="1:8" ht="15" customHeight="1" x14ac:dyDescent="0.3">
      <c r="A365" s="178"/>
      <c r="B365" s="10" t="s">
        <v>15</v>
      </c>
      <c r="C365" s="77">
        <v>4046</v>
      </c>
      <c r="D365" s="77">
        <v>3620</v>
      </c>
      <c r="E365" s="77">
        <v>2019</v>
      </c>
      <c r="F365" s="77">
        <v>1466</v>
      </c>
      <c r="G365" s="77">
        <v>931</v>
      </c>
      <c r="H365" s="92">
        <f t="shared" si="27"/>
        <v>12082</v>
      </c>
    </row>
    <row r="366" spans="1:8" ht="15" customHeight="1" x14ac:dyDescent="0.3">
      <c r="A366" s="179" t="s">
        <v>8</v>
      </c>
      <c r="B366" s="8" t="s">
        <v>13</v>
      </c>
      <c r="C366" s="38">
        <v>4</v>
      </c>
      <c r="D366" s="38">
        <v>12</v>
      </c>
      <c r="E366" s="38">
        <v>26</v>
      </c>
      <c r="F366" s="38">
        <v>92</v>
      </c>
      <c r="G366" s="38">
        <v>24</v>
      </c>
      <c r="H366" s="39">
        <f t="shared" si="27"/>
        <v>158</v>
      </c>
    </row>
    <row r="367" spans="1:8" ht="15" customHeight="1" x14ac:dyDescent="0.3">
      <c r="A367" s="179"/>
      <c r="B367" s="8" t="s">
        <v>14</v>
      </c>
      <c r="C367" s="38">
        <v>141</v>
      </c>
      <c r="D367" s="38">
        <v>417</v>
      </c>
      <c r="E367" s="38">
        <v>969</v>
      </c>
      <c r="F367" s="38">
        <v>1662</v>
      </c>
      <c r="G367" s="38">
        <v>319</v>
      </c>
      <c r="H367" s="39">
        <f t="shared" si="27"/>
        <v>3508</v>
      </c>
    </row>
    <row r="368" spans="1:8" ht="15" customHeight="1" x14ac:dyDescent="0.3">
      <c r="A368" s="179"/>
      <c r="B368" s="8" t="s">
        <v>15</v>
      </c>
      <c r="C368" s="38">
        <v>266</v>
      </c>
      <c r="D368" s="38">
        <v>876</v>
      </c>
      <c r="E368" s="38">
        <v>1923</v>
      </c>
      <c r="F368" s="38">
        <v>3225</v>
      </c>
      <c r="G368" s="38">
        <v>632</v>
      </c>
      <c r="H368" s="39">
        <f t="shared" si="27"/>
        <v>6922</v>
      </c>
    </row>
    <row r="369" spans="1:8" ht="15" customHeight="1" x14ac:dyDescent="0.3">
      <c r="A369" s="178" t="s">
        <v>9</v>
      </c>
      <c r="B369" s="10" t="s">
        <v>13</v>
      </c>
      <c r="C369" s="77">
        <v>3</v>
      </c>
      <c r="D369" s="77">
        <v>18</v>
      </c>
      <c r="E369" s="77">
        <v>31</v>
      </c>
      <c r="F369" s="77">
        <v>74</v>
      </c>
      <c r="G369" s="77">
        <v>21</v>
      </c>
      <c r="H369" s="92">
        <f t="shared" si="27"/>
        <v>147</v>
      </c>
    </row>
    <row r="370" spans="1:8" ht="15" customHeight="1" x14ac:dyDescent="0.3">
      <c r="A370" s="178"/>
      <c r="B370" s="10" t="s">
        <v>14</v>
      </c>
      <c r="C370" s="77">
        <v>154</v>
      </c>
      <c r="D370" s="77">
        <v>825</v>
      </c>
      <c r="E370" s="77">
        <v>920</v>
      </c>
      <c r="F370" s="77">
        <v>1520</v>
      </c>
      <c r="G370" s="77">
        <v>297</v>
      </c>
      <c r="H370" s="92">
        <f t="shared" si="27"/>
        <v>3716</v>
      </c>
    </row>
    <row r="371" spans="1:8" ht="15" customHeight="1" x14ac:dyDescent="0.3">
      <c r="A371" s="178"/>
      <c r="B371" s="10" t="s">
        <v>15</v>
      </c>
      <c r="C371" s="77">
        <v>312</v>
      </c>
      <c r="D371" s="77">
        <v>1501</v>
      </c>
      <c r="E371" s="77">
        <v>1745</v>
      </c>
      <c r="F371" s="77">
        <v>2923</v>
      </c>
      <c r="G371" s="77">
        <v>595</v>
      </c>
      <c r="H371" s="92">
        <f t="shared" si="27"/>
        <v>7076</v>
      </c>
    </row>
    <row r="372" spans="1:8" ht="15" customHeight="1" x14ac:dyDescent="0.3">
      <c r="A372" s="179" t="s">
        <v>10</v>
      </c>
      <c r="B372" s="8" t="s">
        <v>13</v>
      </c>
      <c r="C372" s="38">
        <v>39</v>
      </c>
      <c r="D372" s="38">
        <v>113</v>
      </c>
      <c r="E372" s="38">
        <v>151</v>
      </c>
      <c r="F372" s="38">
        <v>168</v>
      </c>
      <c r="G372" s="38">
        <v>45</v>
      </c>
      <c r="H372" s="39">
        <f t="shared" si="27"/>
        <v>516</v>
      </c>
    </row>
    <row r="373" spans="1:8" ht="15" customHeight="1" x14ac:dyDescent="0.3">
      <c r="A373" s="179"/>
      <c r="B373" s="8" t="s">
        <v>14</v>
      </c>
      <c r="C373" s="38">
        <v>9895</v>
      </c>
      <c r="D373" s="38">
        <v>18784</v>
      </c>
      <c r="E373" s="38">
        <v>8273</v>
      </c>
      <c r="F373" s="38">
        <v>6719</v>
      </c>
      <c r="G373" s="38">
        <v>890</v>
      </c>
      <c r="H373" s="39">
        <f t="shared" si="27"/>
        <v>44561</v>
      </c>
    </row>
    <row r="374" spans="1:8" ht="15" customHeight="1" x14ac:dyDescent="0.3">
      <c r="A374" s="179"/>
      <c r="B374" s="8" t="s">
        <v>15</v>
      </c>
      <c r="C374" s="38">
        <v>20450</v>
      </c>
      <c r="D374" s="38">
        <v>36245</v>
      </c>
      <c r="E374" s="38">
        <v>15930</v>
      </c>
      <c r="F374" s="38">
        <v>12678</v>
      </c>
      <c r="G374" s="38">
        <v>1717</v>
      </c>
      <c r="H374" s="39">
        <f t="shared" si="27"/>
        <v>87020</v>
      </c>
    </row>
    <row r="375" spans="1:8" ht="15" customHeight="1" x14ac:dyDescent="0.3">
      <c r="A375" s="178" t="s">
        <v>11</v>
      </c>
      <c r="B375" s="10" t="s">
        <v>13</v>
      </c>
      <c r="C375" s="77">
        <v>4</v>
      </c>
      <c r="D375" s="77">
        <v>10</v>
      </c>
      <c r="E375" s="77">
        <v>10</v>
      </c>
      <c r="F375" s="77">
        <v>23</v>
      </c>
      <c r="G375" s="77">
        <v>2</v>
      </c>
      <c r="H375" s="92">
        <f t="shared" si="27"/>
        <v>49</v>
      </c>
    </row>
    <row r="376" spans="1:8" ht="15" customHeight="1" x14ac:dyDescent="0.3">
      <c r="A376" s="178"/>
      <c r="B376" s="10" t="s">
        <v>14</v>
      </c>
      <c r="C376" s="77">
        <v>34</v>
      </c>
      <c r="D376" s="77">
        <v>416</v>
      </c>
      <c r="E376" s="77">
        <v>285</v>
      </c>
      <c r="F376" s="77">
        <v>496</v>
      </c>
      <c r="G376" s="77">
        <v>23</v>
      </c>
      <c r="H376" s="92">
        <f t="shared" si="27"/>
        <v>1254</v>
      </c>
    </row>
    <row r="377" spans="1:8" ht="15" customHeight="1" x14ac:dyDescent="0.3">
      <c r="A377" s="178"/>
      <c r="B377" s="10" t="s">
        <v>15</v>
      </c>
      <c r="C377" s="77">
        <v>66</v>
      </c>
      <c r="D377" s="77">
        <v>781</v>
      </c>
      <c r="E377" s="77">
        <v>541</v>
      </c>
      <c r="F377" s="77">
        <v>951</v>
      </c>
      <c r="G377" s="77">
        <v>39</v>
      </c>
      <c r="H377" s="92">
        <f t="shared" si="27"/>
        <v>2378</v>
      </c>
    </row>
    <row r="378" spans="1:8" ht="15" customHeight="1" x14ac:dyDescent="0.3">
      <c r="A378" s="179" t="s">
        <v>12</v>
      </c>
      <c r="B378" s="8" t="s">
        <v>13</v>
      </c>
      <c r="C378" s="38">
        <v>0</v>
      </c>
      <c r="D378" s="38">
        <v>4</v>
      </c>
      <c r="E378" s="38">
        <v>13</v>
      </c>
      <c r="F378" s="38">
        <v>19</v>
      </c>
      <c r="G378" s="38">
        <v>5</v>
      </c>
      <c r="H378" s="39">
        <f t="shared" si="27"/>
        <v>41</v>
      </c>
    </row>
    <row r="379" spans="1:8" ht="15" customHeight="1" x14ac:dyDescent="0.3">
      <c r="A379" s="179"/>
      <c r="B379" s="8" t="s">
        <v>14</v>
      </c>
      <c r="C379" s="38">
        <v>0</v>
      </c>
      <c r="D379" s="38">
        <v>276</v>
      </c>
      <c r="E379" s="38">
        <v>300</v>
      </c>
      <c r="F379" s="38">
        <v>533</v>
      </c>
      <c r="G379" s="38">
        <v>62</v>
      </c>
      <c r="H379" s="39">
        <f t="shared" si="27"/>
        <v>1171</v>
      </c>
    </row>
    <row r="380" spans="1:8" ht="15" customHeight="1" x14ac:dyDescent="0.3">
      <c r="A380" s="179"/>
      <c r="B380" s="8" t="s">
        <v>15</v>
      </c>
      <c r="C380" s="38">
        <v>0</v>
      </c>
      <c r="D380" s="38">
        <v>511</v>
      </c>
      <c r="E380" s="38">
        <v>581</v>
      </c>
      <c r="F380" s="38">
        <v>1005</v>
      </c>
      <c r="G380" s="38">
        <v>98</v>
      </c>
      <c r="H380" s="39">
        <f t="shared" si="27"/>
        <v>2195</v>
      </c>
    </row>
    <row r="381" spans="1:8" ht="15" customHeight="1" x14ac:dyDescent="0.3">
      <c r="A381" s="180" t="s">
        <v>2</v>
      </c>
      <c r="B381" s="111" t="s">
        <v>13</v>
      </c>
      <c r="C381" s="112">
        <f>C342+C345+C348+C351+C354+C357+C360+C363+C366+C369+C372+C375+C378</f>
        <v>144</v>
      </c>
      <c r="D381" s="112">
        <f t="shared" ref="D381:H381" si="28">D342+D345+D348+D351+D354+D357+D360+D363+D366+D369+D372+D375+D378</f>
        <v>356</v>
      </c>
      <c r="E381" s="112">
        <f t="shared" si="28"/>
        <v>484</v>
      </c>
      <c r="F381" s="112">
        <f t="shared" si="28"/>
        <v>870</v>
      </c>
      <c r="G381" s="112">
        <f t="shared" si="28"/>
        <v>214</v>
      </c>
      <c r="H381" s="112">
        <f t="shared" si="28"/>
        <v>2068</v>
      </c>
    </row>
    <row r="382" spans="1:8" ht="15" customHeight="1" x14ac:dyDescent="0.3">
      <c r="A382" s="180"/>
      <c r="B382" s="111" t="s">
        <v>14</v>
      </c>
      <c r="C382" s="112">
        <f t="shared" ref="C382:H382" si="29">C343+C346+C349+C352+C355+C358+C361+C364+C367+C370+C373+C376+C379</f>
        <v>19715</v>
      </c>
      <c r="D382" s="112">
        <f t="shared" si="29"/>
        <v>33379</v>
      </c>
      <c r="E382" s="112">
        <f t="shared" si="29"/>
        <v>19423</v>
      </c>
      <c r="F382" s="112">
        <f t="shared" si="29"/>
        <v>23833</v>
      </c>
      <c r="G382" s="112">
        <f t="shared" si="29"/>
        <v>3337</v>
      </c>
      <c r="H382" s="112">
        <f t="shared" si="29"/>
        <v>99687</v>
      </c>
    </row>
    <row r="383" spans="1:8" ht="15" customHeight="1" x14ac:dyDescent="0.3">
      <c r="A383" s="180"/>
      <c r="B383" s="111" t="s">
        <v>15</v>
      </c>
      <c r="C383" s="112">
        <f t="shared" ref="C383:H383" si="30">C344+C347+C350+C353+C356+C359+C362+C365+C368+C371+C374+C377+C380</f>
        <v>40742</v>
      </c>
      <c r="D383" s="112">
        <f t="shared" si="30"/>
        <v>65064</v>
      </c>
      <c r="E383" s="112">
        <f t="shared" si="30"/>
        <v>37709</v>
      </c>
      <c r="F383" s="112">
        <f t="shared" si="30"/>
        <v>45234</v>
      </c>
      <c r="G383" s="112">
        <f t="shared" si="30"/>
        <v>6498</v>
      </c>
      <c r="H383" s="112">
        <f t="shared" si="30"/>
        <v>195247</v>
      </c>
    </row>
    <row r="384" spans="1:8" ht="15" customHeight="1" x14ac:dyDescent="0.3">
      <c r="A384" s="90" t="s">
        <v>157</v>
      </c>
      <c r="B384" s="2"/>
      <c r="C384" s="2"/>
      <c r="D384" s="2"/>
    </row>
    <row r="386" spans="1:8" ht="15" customHeight="1" x14ac:dyDescent="0.3">
      <c r="A386" s="93"/>
      <c r="B386" s="93"/>
      <c r="C386" s="93"/>
      <c r="D386" s="93"/>
    </row>
    <row r="387" spans="1:8" ht="15" customHeight="1" x14ac:dyDescent="0.3">
      <c r="A387" s="177" t="s">
        <v>120</v>
      </c>
      <c r="B387" s="177"/>
      <c r="C387" s="177"/>
      <c r="D387" s="177"/>
      <c r="E387" s="177"/>
      <c r="F387" s="177"/>
      <c r="G387" s="177"/>
      <c r="H387" s="177"/>
    </row>
    <row r="388" spans="1:8" ht="15" customHeight="1" x14ac:dyDescent="0.3">
      <c r="A388" s="177" t="s">
        <v>127</v>
      </c>
      <c r="B388" s="177"/>
      <c r="C388" s="177"/>
      <c r="D388" s="177"/>
      <c r="E388" s="177"/>
      <c r="F388" s="177"/>
      <c r="G388" s="177"/>
      <c r="H388" s="177"/>
    </row>
    <row r="389" spans="1:8" ht="15" customHeight="1" x14ac:dyDescent="0.3">
      <c r="A389" s="104" t="s">
        <v>148</v>
      </c>
      <c r="B389" s="99"/>
      <c r="C389" s="99" t="s">
        <v>77</v>
      </c>
      <c r="D389" s="99" t="s">
        <v>78</v>
      </c>
      <c r="E389" s="99" t="s">
        <v>79</v>
      </c>
      <c r="F389" s="99" t="s">
        <v>80</v>
      </c>
      <c r="G389" s="99" t="s">
        <v>0</v>
      </c>
      <c r="H389" s="99" t="s">
        <v>2</v>
      </c>
    </row>
    <row r="390" spans="1:8" ht="15" customHeight="1" x14ac:dyDescent="0.3">
      <c r="A390" s="179" t="s">
        <v>3</v>
      </c>
      <c r="B390" s="8" t="s">
        <v>13</v>
      </c>
      <c r="C390" s="38">
        <v>1</v>
      </c>
      <c r="D390" s="38">
        <v>3</v>
      </c>
      <c r="E390" s="38">
        <v>11</v>
      </c>
      <c r="F390" s="38">
        <v>7</v>
      </c>
      <c r="G390" s="38">
        <v>5</v>
      </c>
      <c r="H390" s="39">
        <f>SUM(C390:G390)</f>
        <v>27</v>
      </c>
    </row>
    <row r="391" spans="1:8" ht="15" customHeight="1" x14ac:dyDescent="0.3">
      <c r="A391" s="179"/>
      <c r="B391" s="8" t="s">
        <v>14</v>
      </c>
      <c r="C391" s="38">
        <v>17</v>
      </c>
      <c r="D391" s="38">
        <v>68</v>
      </c>
      <c r="E391" s="38">
        <v>360</v>
      </c>
      <c r="F391" s="38">
        <v>187</v>
      </c>
      <c r="G391" s="38">
        <v>87</v>
      </c>
      <c r="H391" s="39">
        <f t="shared" ref="H391:H428" si="31">SUM(C391:G391)</f>
        <v>719</v>
      </c>
    </row>
    <row r="392" spans="1:8" ht="15" customHeight="1" x14ac:dyDescent="0.3">
      <c r="A392" s="179"/>
      <c r="B392" s="8" t="s">
        <v>15</v>
      </c>
      <c r="C392" s="38">
        <v>39</v>
      </c>
      <c r="D392" s="38">
        <v>96</v>
      </c>
      <c r="E392" s="38">
        <v>701</v>
      </c>
      <c r="F392" s="38">
        <v>340</v>
      </c>
      <c r="G392" s="38">
        <v>143</v>
      </c>
      <c r="H392" s="39">
        <f t="shared" si="31"/>
        <v>1319</v>
      </c>
    </row>
    <row r="393" spans="1:8" ht="15" customHeight="1" x14ac:dyDescent="0.3">
      <c r="A393" s="178" t="s">
        <v>4</v>
      </c>
      <c r="B393" s="10" t="s">
        <v>13</v>
      </c>
      <c r="C393" s="77">
        <v>27</v>
      </c>
      <c r="D393" s="77">
        <v>87</v>
      </c>
      <c r="E393" s="77">
        <v>85</v>
      </c>
      <c r="F393" s="77">
        <v>114</v>
      </c>
      <c r="G393" s="77">
        <v>46</v>
      </c>
      <c r="H393" s="92">
        <f t="shared" si="31"/>
        <v>359</v>
      </c>
    </row>
    <row r="394" spans="1:8" ht="15" customHeight="1" x14ac:dyDescent="0.3">
      <c r="A394" s="178"/>
      <c r="B394" s="10" t="s">
        <v>14</v>
      </c>
      <c r="C394" s="77">
        <v>970</v>
      </c>
      <c r="D394" s="77">
        <v>2286</v>
      </c>
      <c r="E394" s="77">
        <v>1686</v>
      </c>
      <c r="F394" s="77">
        <v>2647</v>
      </c>
      <c r="G394" s="77">
        <v>733</v>
      </c>
      <c r="H394" s="92">
        <f t="shared" si="31"/>
        <v>8322</v>
      </c>
    </row>
    <row r="395" spans="1:8" ht="15" customHeight="1" x14ac:dyDescent="0.3">
      <c r="A395" s="178"/>
      <c r="B395" s="10" t="s">
        <v>15</v>
      </c>
      <c r="C395" s="77">
        <v>2010</v>
      </c>
      <c r="D395" s="77">
        <v>4367</v>
      </c>
      <c r="E395" s="77">
        <v>3341</v>
      </c>
      <c r="F395" s="77">
        <v>5077</v>
      </c>
      <c r="G395" s="77">
        <v>1465</v>
      </c>
      <c r="H395" s="92">
        <f t="shared" si="31"/>
        <v>16260</v>
      </c>
    </row>
    <row r="396" spans="1:8" ht="15" customHeight="1" x14ac:dyDescent="0.3">
      <c r="A396" s="179" t="s">
        <v>5</v>
      </c>
      <c r="B396" s="8" t="s">
        <v>13</v>
      </c>
      <c r="C396" s="38">
        <v>1</v>
      </c>
      <c r="D396" s="38">
        <v>5</v>
      </c>
      <c r="E396" s="38">
        <v>19</v>
      </c>
      <c r="F396" s="38">
        <v>86</v>
      </c>
      <c r="G396" s="38">
        <v>11</v>
      </c>
      <c r="H396" s="39">
        <f t="shared" si="31"/>
        <v>122</v>
      </c>
    </row>
    <row r="397" spans="1:8" ht="15" customHeight="1" x14ac:dyDescent="0.3">
      <c r="A397" s="179"/>
      <c r="B397" s="8" t="s">
        <v>14</v>
      </c>
      <c r="C397" s="38">
        <v>64</v>
      </c>
      <c r="D397" s="38">
        <v>188</v>
      </c>
      <c r="E397" s="38">
        <v>624</v>
      </c>
      <c r="F397" s="38">
        <v>1701</v>
      </c>
      <c r="G397" s="38">
        <v>158</v>
      </c>
      <c r="H397" s="39">
        <f t="shared" si="31"/>
        <v>2735</v>
      </c>
    </row>
    <row r="398" spans="1:8" ht="15" customHeight="1" x14ac:dyDescent="0.3">
      <c r="A398" s="179"/>
      <c r="B398" s="8" t="s">
        <v>15</v>
      </c>
      <c r="C398" s="38">
        <v>175</v>
      </c>
      <c r="D398" s="38">
        <v>415</v>
      </c>
      <c r="E398" s="38">
        <v>1188</v>
      </c>
      <c r="F398" s="38">
        <v>3184</v>
      </c>
      <c r="G398" s="38">
        <v>305</v>
      </c>
      <c r="H398" s="39">
        <f t="shared" si="31"/>
        <v>5267</v>
      </c>
    </row>
    <row r="399" spans="1:8" ht="15" customHeight="1" x14ac:dyDescent="0.3">
      <c r="A399" s="178" t="s">
        <v>6</v>
      </c>
      <c r="B399" s="10" t="s">
        <v>13</v>
      </c>
      <c r="C399" s="77">
        <v>2</v>
      </c>
      <c r="D399" s="77">
        <v>9</v>
      </c>
      <c r="E399" s="77">
        <v>33</v>
      </c>
      <c r="F399" s="77">
        <v>74</v>
      </c>
      <c r="G399" s="77">
        <v>4</v>
      </c>
      <c r="H399" s="92">
        <f t="shared" si="31"/>
        <v>122</v>
      </c>
    </row>
    <row r="400" spans="1:8" ht="15" customHeight="1" x14ac:dyDescent="0.3">
      <c r="A400" s="178"/>
      <c r="B400" s="10" t="s">
        <v>14</v>
      </c>
      <c r="C400" s="77">
        <v>364</v>
      </c>
      <c r="D400" s="77">
        <v>262</v>
      </c>
      <c r="E400" s="77">
        <v>1020</v>
      </c>
      <c r="F400" s="77">
        <v>1541</v>
      </c>
      <c r="G400" s="77">
        <v>41</v>
      </c>
      <c r="H400" s="92">
        <f t="shared" si="31"/>
        <v>3228</v>
      </c>
    </row>
    <row r="401" spans="1:8" ht="15" customHeight="1" x14ac:dyDescent="0.3">
      <c r="A401" s="178"/>
      <c r="B401" s="10" t="s">
        <v>15</v>
      </c>
      <c r="C401" s="77">
        <v>750</v>
      </c>
      <c r="D401" s="77">
        <v>517</v>
      </c>
      <c r="E401" s="77">
        <v>1913</v>
      </c>
      <c r="F401" s="77">
        <v>2857</v>
      </c>
      <c r="G401" s="77">
        <v>72</v>
      </c>
      <c r="H401" s="92">
        <f t="shared" si="31"/>
        <v>6109</v>
      </c>
    </row>
    <row r="402" spans="1:8" ht="15" customHeight="1" x14ac:dyDescent="0.3">
      <c r="A402" s="179" t="s">
        <v>17</v>
      </c>
      <c r="B402" s="8" t="s">
        <v>13</v>
      </c>
      <c r="C402" s="38">
        <v>1</v>
      </c>
      <c r="D402" s="38">
        <v>0</v>
      </c>
      <c r="E402" s="38">
        <v>2</v>
      </c>
      <c r="F402" s="38">
        <v>7</v>
      </c>
      <c r="G402" s="38">
        <v>1</v>
      </c>
      <c r="H402" s="39">
        <f t="shared" si="31"/>
        <v>11</v>
      </c>
    </row>
    <row r="403" spans="1:8" ht="15" customHeight="1" x14ac:dyDescent="0.3">
      <c r="A403" s="179"/>
      <c r="B403" s="8" t="s">
        <v>14</v>
      </c>
      <c r="C403" s="38">
        <v>38</v>
      </c>
      <c r="D403" s="38">
        <v>0</v>
      </c>
      <c r="E403" s="38">
        <v>38</v>
      </c>
      <c r="F403" s="38">
        <v>170</v>
      </c>
      <c r="G403" s="38">
        <v>16</v>
      </c>
      <c r="H403" s="39">
        <f t="shared" si="31"/>
        <v>262</v>
      </c>
    </row>
    <row r="404" spans="1:8" ht="15" customHeight="1" x14ac:dyDescent="0.3">
      <c r="A404" s="179"/>
      <c r="B404" s="8" t="s">
        <v>15</v>
      </c>
      <c r="C404" s="38">
        <v>74</v>
      </c>
      <c r="D404" s="38">
        <v>0</v>
      </c>
      <c r="E404" s="38">
        <v>64</v>
      </c>
      <c r="F404" s="38">
        <v>336</v>
      </c>
      <c r="G404" s="38">
        <v>32</v>
      </c>
      <c r="H404" s="39">
        <f t="shared" si="31"/>
        <v>506</v>
      </c>
    </row>
    <row r="405" spans="1:8" ht="15" customHeight="1" x14ac:dyDescent="0.3">
      <c r="A405" s="178" t="s">
        <v>51</v>
      </c>
      <c r="B405" s="10" t="s">
        <v>13</v>
      </c>
      <c r="C405" s="77">
        <v>25</v>
      </c>
      <c r="D405" s="77">
        <v>40</v>
      </c>
      <c r="E405" s="77">
        <v>51</v>
      </c>
      <c r="F405" s="77">
        <v>139</v>
      </c>
      <c r="G405" s="77">
        <v>6</v>
      </c>
      <c r="H405" s="92">
        <f t="shared" si="31"/>
        <v>261</v>
      </c>
    </row>
    <row r="406" spans="1:8" ht="15" customHeight="1" x14ac:dyDescent="0.3">
      <c r="A406" s="178"/>
      <c r="B406" s="10" t="s">
        <v>14</v>
      </c>
      <c r="C406" s="77">
        <v>5542</v>
      </c>
      <c r="D406" s="77">
        <v>8354</v>
      </c>
      <c r="E406" s="77">
        <v>3414</v>
      </c>
      <c r="F406" s="77">
        <v>5386</v>
      </c>
      <c r="G406" s="77">
        <v>102</v>
      </c>
      <c r="H406" s="92">
        <f t="shared" si="31"/>
        <v>22798</v>
      </c>
    </row>
    <row r="407" spans="1:8" ht="15" customHeight="1" x14ac:dyDescent="0.3">
      <c r="A407" s="178"/>
      <c r="B407" s="10" t="s">
        <v>15</v>
      </c>
      <c r="C407" s="77">
        <v>11532</v>
      </c>
      <c r="D407" s="77">
        <v>16728</v>
      </c>
      <c r="E407" s="77">
        <v>6734</v>
      </c>
      <c r="F407" s="77">
        <v>10113</v>
      </c>
      <c r="G407" s="77">
        <v>200</v>
      </c>
      <c r="H407" s="92">
        <f t="shared" si="31"/>
        <v>45307</v>
      </c>
    </row>
    <row r="408" spans="1:8" ht="15" customHeight="1" x14ac:dyDescent="0.3">
      <c r="A408" s="179" t="s">
        <v>7</v>
      </c>
      <c r="B408" s="8" t="s">
        <v>13</v>
      </c>
      <c r="C408" s="38">
        <v>1</v>
      </c>
      <c r="D408" s="38">
        <v>2</v>
      </c>
      <c r="E408" s="38">
        <v>16</v>
      </c>
      <c r="F408" s="38">
        <v>48</v>
      </c>
      <c r="G408" s="38">
        <v>12</v>
      </c>
      <c r="H408" s="39">
        <f t="shared" si="31"/>
        <v>79</v>
      </c>
    </row>
    <row r="409" spans="1:8" ht="15" customHeight="1" x14ac:dyDescent="0.3">
      <c r="A409" s="179"/>
      <c r="B409" s="8" t="s">
        <v>14</v>
      </c>
      <c r="C409" s="38">
        <v>50</v>
      </c>
      <c r="D409" s="38">
        <v>41</v>
      </c>
      <c r="E409" s="38">
        <v>222</v>
      </c>
      <c r="F409" s="38">
        <v>929</v>
      </c>
      <c r="G409" s="38">
        <v>168</v>
      </c>
      <c r="H409" s="39">
        <f t="shared" si="31"/>
        <v>1410</v>
      </c>
    </row>
    <row r="410" spans="1:8" ht="15" customHeight="1" x14ac:dyDescent="0.3">
      <c r="A410" s="179"/>
      <c r="B410" s="8" t="s">
        <v>15</v>
      </c>
      <c r="C410" s="38">
        <v>85</v>
      </c>
      <c r="D410" s="38">
        <v>77</v>
      </c>
      <c r="E410" s="38">
        <v>440</v>
      </c>
      <c r="F410" s="38">
        <v>1805</v>
      </c>
      <c r="G410" s="38">
        <v>320</v>
      </c>
      <c r="H410" s="39">
        <f t="shared" si="31"/>
        <v>2727</v>
      </c>
    </row>
    <row r="411" spans="1:8" ht="15" customHeight="1" x14ac:dyDescent="0.3">
      <c r="A411" s="178" t="s">
        <v>107</v>
      </c>
      <c r="B411" s="10" t="s">
        <v>13</v>
      </c>
      <c r="C411" s="77">
        <v>27</v>
      </c>
      <c r="D411" s="77">
        <v>51</v>
      </c>
      <c r="E411" s="77">
        <v>30</v>
      </c>
      <c r="F411" s="77">
        <v>32</v>
      </c>
      <c r="G411" s="77">
        <v>35</v>
      </c>
      <c r="H411" s="92">
        <f t="shared" si="31"/>
        <v>175</v>
      </c>
    </row>
    <row r="412" spans="1:8" ht="15" customHeight="1" x14ac:dyDescent="0.3">
      <c r="A412" s="178"/>
      <c r="B412" s="10" t="s">
        <v>14</v>
      </c>
      <c r="C412" s="77">
        <v>1701</v>
      </c>
      <c r="D412" s="77">
        <v>1772</v>
      </c>
      <c r="E412" s="77">
        <v>1150</v>
      </c>
      <c r="F412" s="77">
        <v>755</v>
      </c>
      <c r="G412" s="77">
        <v>483</v>
      </c>
      <c r="H412" s="92">
        <f t="shared" si="31"/>
        <v>5861</v>
      </c>
    </row>
    <row r="413" spans="1:8" ht="15" customHeight="1" x14ac:dyDescent="0.3">
      <c r="A413" s="178"/>
      <c r="B413" s="10" t="s">
        <v>15</v>
      </c>
      <c r="C413" s="77">
        <v>3440</v>
      </c>
      <c r="D413" s="77">
        <v>3543</v>
      </c>
      <c r="E413" s="77">
        <v>2281</v>
      </c>
      <c r="F413" s="77">
        <v>1493</v>
      </c>
      <c r="G413" s="77">
        <v>967</v>
      </c>
      <c r="H413" s="92">
        <f t="shared" si="31"/>
        <v>11724</v>
      </c>
    </row>
    <row r="414" spans="1:8" ht="15" customHeight="1" x14ac:dyDescent="0.3">
      <c r="A414" s="179" t="s">
        <v>8</v>
      </c>
      <c r="B414" s="8" t="s">
        <v>13</v>
      </c>
      <c r="C414" s="38">
        <v>4</v>
      </c>
      <c r="D414" s="38">
        <v>11</v>
      </c>
      <c r="E414" s="38">
        <v>25</v>
      </c>
      <c r="F414" s="38">
        <v>94</v>
      </c>
      <c r="G414" s="38">
        <v>24</v>
      </c>
      <c r="H414" s="39">
        <f t="shared" si="31"/>
        <v>158</v>
      </c>
    </row>
    <row r="415" spans="1:8" ht="15" customHeight="1" x14ac:dyDescent="0.3">
      <c r="A415" s="179"/>
      <c r="B415" s="8" t="s">
        <v>14</v>
      </c>
      <c r="C415" s="38">
        <v>141</v>
      </c>
      <c r="D415" s="38">
        <v>401</v>
      </c>
      <c r="E415" s="38">
        <v>944</v>
      </c>
      <c r="F415" s="38">
        <v>1700</v>
      </c>
      <c r="G415" s="38">
        <v>319</v>
      </c>
      <c r="H415" s="39">
        <f t="shared" si="31"/>
        <v>3505</v>
      </c>
    </row>
    <row r="416" spans="1:8" ht="15" customHeight="1" x14ac:dyDescent="0.3">
      <c r="A416" s="179"/>
      <c r="B416" s="8" t="s">
        <v>15</v>
      </c>
      <c r="C416" s="38">
        <v>266</v>
      </c>
      <c r="D416" s="38">
        <v>837</v>
      </c>
      <c r="E416" s="38">
        <v>1873</v>
      </c>
      <c r="F416" s="38">
        <v>3303</v>
      </c>
      <c r="G416" s="38">
        <v>632</v>
      </c>
      <c r="H416" s="39">
        <f t="shared" si="31"/>
        <v>6911</v>
      </c>
    </row>
    <row r="417" spans="1:8" ht="15" customHeight="1" x14ac:dyDescent="0.3">
      <c r="A417" s="178" t="s">
        <v>9</v>
      </c>
      <c r="B417" s="10" t="s">
        <v>13</v>
      </c>
      <c r="C417" s="77">
        <v>2</v>
      </c>
      <c r="D417" s="77">
        <v>18</v>
      </c>
      <c r="E417" s="77">
        <v>30</v>
      </c>
      <c r="F417" s="77">
        <v>76</v>
      </c>
      <c r="G417" s="77">
        <v>21</v>
      </c>
      <c r="H417" s="92">
        <f t="shared" si="31"/>
        <v>147</v>
      </c>
    </row>
    <row r="418" spans="1:8" ht="15" customHeight="1" x14ac:dyDescent="0.3">
      <c r="A418" s="178"/>
      <c r="B418" s="10" t="s">
        <v>14</v>
      </c>
      <c r="C418" s="77">
        <v>96</v>
      </c>
      <c r="D418" s="77">
        <v>832</v>
      </c>
      <c r="E418" s="77">
        <v>894</v>
      </c>
      <c r="F418" s="77">
        <v>1582</v>
      </c>
      <c r="G418" s="77">
        <v>297</v>
      </c>
      <c r="H418" s="92">
        <f t="shared" si="31"/>
        <v>3701</v>
      </c>
    </row>
    <row r="419" spans="1:8" ht="15" customHeight="1" x14ac:dyDescent="0.3">
      <c r="A419" s="178"/>
      <c r="B419" s="10" t="s">
        <v>15</v>
      </c>
      <c r="C419" s="77">
        <v>180</v>
      </c>
      <c r="D419" s="77">
        <v>1533</v>
      </c>
      <c r="E419" s="77">
        <v>1691</v>
      </c>
      <c r="F419" s="77">
        <v>3042</v>
      </c>
      <c r="G419" s="77">
        <v>595</v>
      </c>
      <c r="H419" s="92">
        <f t="shared" si="31"/>
        <v>7041</v>
      </c>
    </row>
    <row r="420" spans="1:8" ht="15" customHeight="1" x14ac:dyDescent="0.3">
      <c r="A420" s="179" t="s">
        <v>10</v>
      </c>
      <c r="B420" s="8" t="s">
        <v>13</v>
      </c>
      <c r="C420" s="38">
        <v>38</v>
      </c>
      <c r="D420" s="38">
        <v>113</v>
      </c>
      <c r="E420" s="38">
        <v>152</v>
      </c>
      <c r="F420" s="38">
        <v>175</v>
      </c>
      <c r="G420" s="38">
        <v>48</v>
      </c>
      <c r="H420" s="39">
        <f t="shared" si="31"/>
        <v>526</v>
      </c>
    </row>
    <row r="421" spans="1:8" ht="15" customHeight="1" x14ac:dyDescent="0.3">
      <c r="A421" s="179"/>
      <c r="B421" s="8" t="s">
        <v>14</v>
      </c>
      <c r="C421" s="38">
        <v>9464</v>
      </c>
      <c r="D421" s="38">
        <v>18849</v>
      </c>
      <c r="E421" s="38">
        <v>8713</v>
      </c>
      <c r="F421" s="38">
        <v>7044</v>
      </c>
      <c r="G421" s="38">
        <v>977</v>
      </c>
      <c r="H421" s="39">
        <f t="shared" si="31"/>
        <v>45047</v>
      </c>
    </row>
    <row r="422" spans="1:8" ht="15" customHeight="1" x14ac:dyDescent="0.3">
      <c r="A422" s="179"/>
      <c r="B422" s="8" t="s">
        <v>15</v>
      </c>
      <c r="C422" s="38">
        <v>19588</v>
      </c>
      <c r="D422" s="38">
        <v>36342</v>
      </c>
      <c r="E422" s="38">
        <v>16755</v>
      </c>
      <c r="F422" s="38">
        <v>13329</v>
      </c>
      <c r="G422" s="38">
        <v>1894</v>
      </c>
      <c r="H422" s="39">
        <f t="shared" si="31"/>
        <v>87908</v>
      </c>
    </row>
    <row r="423" spans="1:8" ht="15" customHeight="1" x14ac:dyDescent="0.3">
      <c r="A423" s="178" t="s">
        <v>11</v>
      </c>
      <c r="B423" s="10" t="s">
        <v>13</v>
      </c>
      <c r="C423" s="77">
        <v>4</v>
      </c>
      <c r="D423" s="77">
        <v>10</v>
      </c>
      <c r="E423" s="77">
        <v>9</v>
      </c>
      <c r="F423" s="77">
        <v>22</v>
      </c>
      <c r="G423" s="77">
        <v>1</v>
      </c>
      <c r="H423" s="92">
        <f t="shared" si="31"/>
        <v>46</v>
      </c>
    </row>
    <row r="424" spans="1:8" ht="15" customHeight="1" x14ac:dyDescent="0.3">
      <c r="A424" s="178"/>
      <c r="B424" s="10" t="s">
        <v>14</v>
      </c>
      <c r="C424" s="77">
        <v>34</v>
      </c>
      <c r="D424" s="77">
        <v>416</v>
      </c>
      <c r="E424" s="77">
        <v>280</v>
      </c>
      <c r="F424" s="77">
        <v>486</v>
      </c>
      <c r="G424" s="77">
        <v>11</v>
      </c>
      <c r="H424" s="92">
        <f t="shared" si="31"/>
        <v>1227</v>
      </c>
    </row>
    <row r="425" spans="1:8" ht="15" customHeight="1" x14ac:dyDescent="0.3">
      <c r="A425" s="178"/>
      <c r="B425" s="10" t="s">
        <v>15</v>
      </c>
      <c r="C425" s="77">
        <v>66</v>
      </c>
      <c r="D425" s="77">
        <v>781</v>
      </c>
      <c r="E425" s="77">
        <v>530</v>
      </c>
      <c r="F425" s="77">
        <v>932</v>
      </c>
      <c r="G425" s="77">
        <v>17</v>
      </c>
      <c r="H425" s="92">
        <f t="shared" si="31"/>
        <v>2326</v>
      </c>
    </row>
    <row r="426" spans="1:8" ht="15" customHeight="1" x14ac:dyDescent="0.3">
      <c r="A426" s="179" t="s">
        <v>12</v>
      </c>
      <c r="B426" s="8" t="s">
        <v>13</v>
      </c>
      <c r="C426" s="38">
        <v>0</v>
      </c>
      <c r="D426" s="38">
        <v>4</v>
      </c>
      <c r="E426" s="38">
        <v>13</v>
      </c>
      <c r="F426" s="38">
        <v>19</v>
      </c>
      <c r="G426" s="38">
        <v>7</v>
      </c>
      <c r="H426" s="39">
        <f t="shared" si="31"/>
        <v>43</v>
      </c>
    </row>
    <row r="427" spans="1:8" ht="15" customHeight="1" x14ac:dyDescent="0.3">
      <c r="A427" s="179"/>
      <c r="B427" s="8" t="s">
        <v>14</v>
      </c>
      <c r="C427" s="38">
        <v>0</v>
      </c>
      <c r="D427" s="38">
        <v>276</v>
      </c>
      <c r="E427" s="38">
        <v>300</v>
      </c>
      <c r="F427" s="38">
        <v>533</v>
      </c>
      <c r="G427" s="38">
        <v>92</v>
      </c>
      <c r="H427" s="39">
        <f t="shared" si="31"/>
        <v>1201</v>
      </c>
    </row>
    <row r="428" spans="1:8" ht="15" customHeight="1" x14ac:dyDescent="0.3">
      <c r="A428" s="179"/>
      <c r="B428" s="8" t="s">
        <v>15</v>
      </c>
      <c r="C428" s="38">
        <v>0</v>
      </c>
      <c r="D428" s="38">
        <v>511</v>
      </c>
      <c r="E428" s="38">
        <v>581</v>
      </c>
      <c r="F428" s="38">
        <v>1005</v>
      </c>
      <c r="G428" s="38">
        <v>146</v>
      </c>
      <c r="H428" s="39">
        <f t="shared" si="31"/>
        <v>2243</v>
      </c>
    </row>
    <row r="429" spans="1:8" ht="15" customHeight="1" x14ac:dyDescent="0.3">
      <c r="A429" s="180" t="s">
        <v>2</v>
      </c>
      <c r="B429" s="111" t="s">
        <v>13</v>
      </c>
      <c r="C429" s="112">
        <f>C390+C393+C396+C399+C402+C405+C408+C411+C414+C417+C420+C423+C426</f>
        <v>133</v>
      </c>
      <c r="D429" s="112">
        <f t="shared" ref="D429:H429" si="32">D390+D393+D396+D399+D402+D405+D408+D411+D414+D417+D420+D423+D426</f>
        <v>353</v>
      </c>
      <c r="E429" s="112">
        <f t="shared" si="32"/>
        <v>476</v>
      </c>
      <c r="F429" s="112">
        <f t="shared" si="32"/>
        <v>893</v>
      </c>
      <c r="G429" s="112">
        <f t="shared" si="32"/>
        <v>221</v>
      </c>
      <c r="H429" s="112">
        <f t="shared" si="32"/>
        <v>2076</v>
      </c>
    </row>
    <row r="430" spans="1:8" ht="15" customHeight="1" x14ac:dyDescent="0.3">
      <c r="A430" s="180"/>
      <c r="B430" s="111" t="s">
        <v>14</v>
      </c>
      <c r="C430" s="112">
        <f t="shared" ref="C430:H430" si="33">C391+C394+C397+C400+C403+C406+C409+C412+C415+C418+C421+C424+C427</f>
        <v>18481</v>
      </c>
      <c r="D430" s="112">
        <f t="shared" si="33"/>
        <v>33745</v>
      </c>
      <c r="E430" s="112">
        <f t="shared" si="33"/>
        <v>19645</v>
      </c>
      <c r="F430" s="112">
        <f t="shared" si="33"/>
        <v>24661</v>
      </c>
      <c r="G430" s="112">
        <f t="shared" si="33"/>
        <v>3484</v>
      </c>
      <c r="H430" s="112">
        <f t="shared" si="33"/>
        <v>100016</v>
      </c>
    </row>
    <row r="431" spans="1:8" ht="15" customHeight="1" x14ac:dyDescent="0.3">
      <c r="A431" s="180"/>
      <c r="B431" s="111" t="s">
        <v>15</v>
      </c>
      <c r="C431" s="112">
        <f t="shared" ref="C431:H431" si="34">C392+C395+C398+C401+C404+C407+C410+C413+C416+C419+C422+C425+C428</f>
        <v>38205</v>
      </c>
      <c r="D431" s="112">
        <f t="shared" si="34"/>
        <v>65747</v>
      </c>
      <c r="E431" s="112">
        <f t="shared" si="34"/>
        <v>38092</v>
      </c>
      <c r="F431" s="112">
        <f t="shared" si="34"/>
        <v>46816</v>
      </c>
      <c r="G431" s="112">
        <f t="shared" si="34"/>
        <v>6788</v>
      </c>
      <c r="H431" s="112">
        <f t="shared" si="34"/>
        <v>195648</v>
      </c>
    </row>
    <row r="432" spans="1:8" ht="15" customHeight="1" x14ac:dyDescent="0.3">
      <c r="A432" s="90" t="s">
        <v>157</v>
      </c>
      <c r="B432" s="2"/>
      <c r="C432" s="2"/>
      <c r="D432" s="2"/>
    </row>
    <row r="433" spans="1:8" ht="15" customHeight="1" x14ac:dyDescent="0.3">
      <c r="A433" s="93"/>
      <c r="B433" s="93"/>
      <c r="C433" s="93"/>
      <c r="D433" s="93"/>
    </row>
    <row r="434" spans="1:8" ht="15" customHeight="1" x14ac:dyDescent="0.3">
      <c r="A434" s="93"/>
      <c r="B434" s="93"/>
      <c r="C434" s="93"/>
      <c r="D434" s="93"/>
    </row>
    <row r="435" spans="1:8" ht="15" customHeight="1" x14ac:dyDescent="0.3">
      <c r="A435" s="177" t="s">
        <v>120</v>
      </c>
      <c r="B435" s="177"/>
      <c r="C435" s="177"/>
      <c r="D435" s="177"/>
      <c r="E435" s="177"/>
      <c r="F435" s="177"/>
      <c r="G435" s="177"/>
      <c r="H435" s="177"/>
    </row>
    <row r="436" spans="1:8" ht="15" customHeight="1" x14ac:dyDescent="0.3">
      <c r="A436" s="177" t="s">
        <v>126</v>
      </c>
      <c r="B436" s="177"/>
      <c r="C436" s="177"/>
      <c r="D436" s="177"/>
      <c r="E436" s="177"/>
      <c r="F436" s="177"/>
      <c r="G436" s="177"/>
      <c r="H436" s="177"/>
    </row>
    <row r="437" spans="1:8" ht="15" customHeight="1" x14ac:dyDescent="0.3">
      <c r="A437" s="104" t="s">
        <v>148</v>
      </c>
      <c r="B437" s="99"/>
      <c r="C437" s="99" t="s">
        <v>77</v>
      </c>
      <c r="D437" s="99" t="s">
        <v>78</v>
      </c>
      <c r="E437" s="99" t="s">
        <v>79</v>
      </c>
      <c r="F437" s="99" t="s">
        <v>80</v>
      </c>
      <c r="G437" s="99" t="s">
        <v>0</v>
      </c>
      <c r="H437" s="99" t="s">
        <v>2</v>
      </c>
    </row>
    <row r="438" spans="1:8" ht="15" customHeight="1" x14ac:dyDescent="0.3">
      <c r="A438" s="179" t="s">
        <v>3</v>
      </c>
      <c r="B438" s="8" t="s">
        <v>13</v>
      </c>
      <c r="C438" s="38">
        <v>1</v>
      </c>
      <c r="D438" s="38">
        <v>3</v>
      </c>
      <c r="E438" s="38">
        <v>12</v>
      </c>
      <c r="F438" s="38">
        <v>8</v>
      </c>
      <c r="G438" s="38">
        <v>5</v>
      </c>
      <c r="H438" s="39">
        <f>SUM(C438:G438)</f>
        <v>29</v>
      </c>
    </row>
    <row r="439" spans="1:8" ht="15" customHeight="1" x14ac:dyDescent="0.3">
      <c r="A439" s="179"/>
      <c r="B439" s="8" t="s">
        <v>14</v>
      </c>
      <c r="C439" s="38">
        <v>17</v>
      </c>
      <c r="D439" s="38">
        <v>68</v>
      </c>
      <c r="E439" s="38">
        <v>369</v>
      </c>
      <c r="F439" s="38">
        <v>215</v>
      </c>
      <c r="G439" s="38">
        <v>87</v>
      </c>
      <c r="H439" s="39">
        <f t="shared" ref="H439:H446" si="35">SUM(C439:G439)</f>
        <v>756</v>
      </c>
    </row>
    <row r="440" spans="1:8" ht="15" customHeight="1" x14ac:dyDescent="0.3">
      <c r="A440" s="179"/>
      <c r="B440" s="8" t="s">
        <v>15</v>
      </c>
      <c r="C440" s="38">
        <v>39</v>
      </c>
      <c r="D440" s="38">
        <v>96</v>
      </c>
      <c r="E440" s="38">
        <v>722</v>
      </c>
      <c r="F440" s="38">
        <v>382</v>
      </c>
      <c r="G440" s="38">
        <v>143</v>
      </c>
      <c r="H440" s="39">
        <f t="shared" si="35"/>
        <v>1382</v>
      </c>
    </row>
    <row r="441" spans="1:8" ht="15" customHeight="1" x14ac:dyDescent="0.3">
      <c r="A441" s="178" t="s">
        <v>4</v>
      </c>
      <c r="B441" s="10" t="s">
        <v>13</v>
      </c>
      <c r="C441" s="77">
        <v>22</v>
      </c>
      <c r="D441" s="77">
        <v>85</v>
      </c>
      <c r="E441" s="77">
        <v>82</v>
      </c>
      <c r="F441" s="77">
        <v>123</v>
      </c>
      <c r="G441" s="77">
        <v>48</v>
      </c>
      <c r="H441" s="92">
        <f t="shared" si="35"/>
        <v>360</v>
      </c>
    </row>
    <row r="442" spans="1:8" ht="15" customHeight="1" x14ac:dyDescent="0.3">
      <c r="A442" s="178"/>
      <c r="B442" s="10" t="s">
        <v>14</v>
      </c>
      <c r="C442" s="77">
        <v>736</v>
      </c>
      <c r="D442" s="77">
        <v>2205</v>
      </c>
      <c r="E442" s="77">
        <v>1613</v>
      </c>
      <c r="F442" s="77">
        <v>2856</v>
      </c>
      <c r="G442" s="77">
        <v>760</v>
      </c>
      <c r="H442" s="92">
        <f t="shared" si="35"/>
        <v>8170</v>
      </c>
    </row>
    <row r="443" spans="1:8" ht="15" customHeight="1" x14ac:dyDescent="0.3">
      <c r="A443" s="178"/>
      <c r="B443" s="10" t="s">
        <v>15</v>
      </c>
      <c r="C443" s="77">
        <v>1499</v>
      </c>
      <c r="D443" s="77">
        <v>4156</v>
      </c>
      <c r="E443" s="77">
        <v>3160</v>
      </c>
      <c r="F443" s="77">
        <v>5481</v>
      </c>
      <c r="G443" s="77">
        <v>1523</v>
      </c>
      <c r="H443" s="92">
        <f t="shared" si="35"/>
        <v>15819</v>
      </c>
    </row>
    <row r="444" spans="1:8" ht="15" customHeight="1" x14ac:dyDescent="0.3">
      <c r="A444" s="179" t="s">
        <v>5</v>
      </c>
      <c r="B444" s="8" t="s">
        <v>13</v>
      </c>
      <c r="C444" s="38">
        <v>1</v>
      </c>
      <c r="D444" s="38">
        <v>5</v>
      </c>
      <c r="E444" s="38">
        <v>19</v>
      </c>
      <c r="F444" s="38">
        <v>88</v>
      </c>
      <c r="G444" s="38">
        <v>11</v>
      </c>
      <c r="H444" s="39">
        <f t="shared" si="35"/>
        <v>124</v>
      </c>
    </row>
    <row r="445" spans="1:8" ht="15" customHeight="1" x14ac:dyDescent="0.3">
      <c r="A445" s="179"/>
      <c r="B445" s="8" t="s">
        <v>14</v>
      </c>
      <c r="C445" s="38">
        <v>64</v>
      </c>
      <c r="D445" s="38">
        <v>188</v>
      </c>
      <c r="E445" s="38">
        <v>642</v>
      </c>
      <c r="F445" s="38">
        <v>1769</v>
      </c>
      <c r="G445" s="38">
        <v>158</v>
      </c>
      <c r="H445" s="39">
        <f t="shared" si="35"/>
        <v>2821</v>
      </c>
    </row>
    <row r="446" spans="1:8" ht="15" customHeight="1" x14ac:dyDescent="0.3">
      <c r="A446" s="179"/>
      <c r="B446" s="8" t="s">
        <v>15</v>
      </c>
      <c r="C446" s="38">
        <v>175</v>
      </c>
      <c r="D446" s="38">
        <v>415</v>
      </c>
      <c r="E446" s="38">
        <v>1188</v>
      </c>
      <c r="F446" s="38">
        <v>3309</v>
      </c>
      <c r="G446" s="38">
        <v>305</v>
      </c>
      <c r="H446" s="39">
        <f t="shared" si="35"/>
        <v>5392</v>
      </c>
    </row>
    <row r="447" spans="1:8" ht="15" customHeight="1" x14ac:dyDescent="0.3">
      <c r="A447" s="178" t="s">
        <v>6</v>
      </c>
      <c r="B447" s="10" t="s">
        <v>13</v>
      </c>
      <c r="C447" s="77">
        <v>2</v>
      </c>
      <c r="D447" s="77">
        <v>9</v>
      </c>
      <c r="E447" s="77">
        <v>32</v>
      </c>
      <c r="F447" s="77">
        <v>74</v>
      </c>
      <c r="G447" s="77">
        <v>4</v>
      </c>
      <c r="H447" s="92">
        <f>SUM(C447:G447)</f>
        <v>121</v>
      </c>
    </row>
    <row r="448" spans="1:8" ht="15" customHeight="1" x14ac:dyDescent="0.3">
      <c r="A448" s="178"/>
      <c r="B448" s="10" t="s">
        <v>14</v>
      </c>
      <c r="C448" s="77">
        <v>364</v>
      </c>
      <c r="D448" s="77">
        <v>262</v>
      </c>
      <c r="E448" s="77">
        <v>1007</v>
      </c>
      <c r="F448" s="77">
        <v>1540</v>
      </c>
      <c r="G448" s="77">
        <v>41</v>
      </c>
      <c r="H448" s="92">
        <f t="shared" ref="H448:H449" si="36">SUM(C448:G448)</f>
        <v>3214</v>
      </c>
    </row>
    <row r="449" spans="1:8" ht="15" customHeight="1" x14ac:dyDescent="0.3">
      <c r="A449" s="178"/>
      <c r="B449" s="10" t="s">
        <v>15</v>
      </c>
      <c r="C449" s="77">
        <v>750</v>
      </c>
      <c r="D449" s="77">
        <v>517</v>
      </c>
      <c r="E449" s="77">
        <v>1890</v>
      </c>
      <c r="F449" s="77">
        <v>2855</v>
      </c>
      <c r="G449" s="77">
        <v>72</v>
      </c>
      <c r="H449" s="92">
        <f t="shared" si="36"/>
        <v>6084</v>
      </c>
    </row>
    <row r="450" spans="1:8" ht="15" customHeight="1" x14ac:dyDescent="0.3">
      <c r="A450" s="179" t="s">
        <v>17</v>
      </c>
      <c r="B450" s="8" t="s">
        <v>13</v>
      </c>
      <c r="C450" s="38">
        <v>0</v>
      </c>
      <c r="D450" s="38">
        <v>1</v>
      </c>
      <c r="E450" s="38">
        <v>2</v>
      </c>
      <c r="F450" s="38">
        <v>6</v>
      </c>
      <c r="G450" s="38">
        <v>1</v>
      </c>
      <c r="H450" s="39">
        <f>SUM(C450:G450)</f>
        <v>10</v>
      </c>
    </row>
    <row r="451" spans="1:8" ht="15" customHeight="1" x14ac:dyDescent="0.3">
      <c r="A451" s="179"/>
      <c r="B451" s="8" t="s">
        <v>14</v>
      </c>
      <c r="C451" s="38">
        <v>0</v>
      </c>
      <c r="D451" s="38">
        <v>35</v>
      </c>
      <c r="E451" s="38">
        <v>38</v>
      </c>
      <c r="F451" s="38">
        <v>160</v>
      </c>
      <c r="G451" s="38">
        <v>16</v>
      </c>
      <c r="H451" s="39">
        <f t="shared" ref="H451:H476" si="37">SUM(C451:G451)</f>
        <v>249</v>
      </c>
    </row>
    <row r="452" spans="1:8" ht="15" customHeight="1" x14ac:dyDescent="0.3">
      <c r="A452" s="179"/>
      <c r="B452" s="8" t="s">
        <v>15</v>
      </c>
      <c r="C452" s="38">
        <v>0</v>
      </c>
      <c r="D452" s="38">
        <v>68</v>
      </c>
      <c r="E452" s="38">
        <v>64</v>
      </c>
      <c r="F452" s="38">
        <v>311</v>
      </c>
      <c r="G452" s="38">
        <v>32</v>
      </c>
      <c r="H452" s="39">
        <f t="shared" si="37"/>
        <v>475</v>
      </c>
    </row>
    <row r="453" spans="1:8" ht="15" customHeight="1" x14ac:dyDescent="0.3">
      <c r="A453" s="178" t="s">
        <v>51</v>
      </c>
      <c r="B453" s="10" t="s">
        <v>13</v>
      </c>
      <c r="C453" s="77">
        <v>24</v>
      </c>
      <c r="D453" s="77">
        <v>41</v>
      </c>
      <c r="E453" s="77">
        <v>54</v>
      </c>
      <c r="F453" s="77">
        <v>143</v>
      </c>
      <c r="G453" s="77">
        <v>6</v>
      </c>
      <c r="H453" s="92">
        <f t="shared" si="37"/>
        <v>268</v>
      </c>
    </row>
    <row r="454" spans="1:8" ht="15" customHeight="1" x14ac:dyDescent="0.3">
      <c r="A454" s="178"/>
      <c r="B454" s="10" t="s">
        <v>14</v>
      </c>
      <c r="C454" s="77">
        <v>5489</v>
      </c>
      <c r="D454" s="77">
        <v>8464</v>
      </c>
      <c r="E454" s="77">
        <v>3532</v>
      </c>
      <c r="F454" s="77">
        <v>5658</v>
      </c>
      <c r="G454" s="77">
        <v>102</v>
      </c>
      <c r="H454" s="92">
        <f t="shared" si="37"/>
        <v>23245</v>
      </c>
    </row>
    <row r="455" spans="1:8" ht="15" customHeight="1" x14ac:dyDescent="0.3">
      <c r="A455" s="178"/>
      <c r="B455" s="10" t="s">
        <v>15</v>
      </c>
      <c r="C455" s="77">
        <v>11422</v>
      </c>
      <c r="D455" s="77">
        <v>16935</v>
      </c>
      <c r="E455" s="77">
        <v>6960</v>
      </c>
      <c r="F455" s="77">
        <v>10588</v>
      </c>
      <c r="G455" s="77">
        <v>200</v>
      </c>
      <c r="H455" s="92">
        <f t="shared" si="37"/>
        <v>46105</v>
      </c>
    </row>
    <row r="456" spans="1:8" ht="15" customHeight="1" x14ac:dyDescent="0.3">
      <c r="A456" s="179" t="s">
        <v>7</v>
      </c>
      <c r="B456" s="8" t="s">
        <v>13</v>
      </c>
      <c r="C456" s="38">
        <v>0</v>
      </c>
      <c r="D456" s="38">
        <v>3</v>
      </c>
      <c r="E456" s="38">
        <v>14</v>
      </c>
      <c r="F456" s="38">
        <v>48</v>
      </c>
      <c r="G456" s="38">
        <v>12</v>
      </c>
      <c r="H456" s="39">
        <f t="shared" si="37"/>
        <v>77</v>
      </c>
    </row>
    <row r="457" spans="1:8" ht="15" customHeight="1" x14ac:dyDescent="0.3">
      <c r="A457" s="179"/>
      <c r="B457" s="8" t="s">
        <v>14</v>
      </c>
      <c r="C457" s="38">
        <v>0</v>
      </c>
      <c r="D457" s="38">
        <v>90</v>
      </c>
      <c r="E457" s="38">
        <v>186</v>
      </c>
      <c r="F457" s="38">
        <v>933</v>
      </c>
      <c r="G457" s="38">
        <v>168</v>
      </c>
      <c r="H457" s="39">
        <f t="shared" si="37"/>
        <v>1377</v>
      </c>
    </row>
    <row r="458" spans="1:8" ht="15" customHeight="1" x14ac:dyDescent="0.3">
      <c r="A458" s="179"/>
      <c r="B458" s="8" t="s">
        <v>15</v>
      </c>
      <c r="C458" s="38">
        <v>0</v>
      </c>
      <c r="D458" s="38">
        <v>158</v>
      </c>
      <c r="E458" s="38">
        <v>362</v>
      </c>
      <c r="F458" s="38">
        <v>1810</v>
      </c>
      <c r="G458" s="38">
        <v>320</v>
      </c>
      <c r="H458" s="39">
        <f t="shared" si="37"/>
        <v>2650</v>
      </c>
    </row>
    <row r="459" spans="1:8" ht="15" customHeight="1" x14ac:dyDescent="0.3">
      <c r="A459" s="178" t="s">
        <v>107</v>
      </c>
      <c r="B459" s="10" t="s">
        <v>13</v>
      </c>
      <c r="C459" s="77">
        <v>12</v>
      </c>
      <c r="D459" s="77">
        <v>51</v>
      </c>
      <c r="E459" s="77">
        <v>34</v>
      </c>
      <c r="F459" s="77">
        <v>35</v>
      </c>
      <c r="G459" s="77">
        <v>38</v>
      </c>
      <c r="H459" s="92">
        <f t="shared" si="37"/>
        <v>170</v>
      </c>
    </row>
    <row r="460" spans="1:8" ht="15" customHeight="1" x14ac:dyDescent="0.3">
      <c r="A460" s="178"/>
      <c r="B460" s="10" t="s">
        <v>14</v>
      </c>
      <c r="C460" s="77">
        <v>1023</v>
      </c>
      <c r="D460" s="77">
        <v>1828</v>
      </c>
      <c r="E460" s="77">
        <v>1260</v>
      </c>
      <c r="F460" s="77">
        <v>861</v>
      </c>
      <c r="G460" s="77">
        <v>534</v>
      </c>
      <c r="H460" s="92">
        <f t="shared" si="37"/>
        <v>5506</v>
      </c>
    </row>
    <row r="461" spans="1:8" ht="15" customHeight="1" x14ac:dyDescent="0.3">
      <c r="A461" s="178"/>
      <c r="B461" s="10" t="s">
        <v>15</v>
      </c>
      <c r="C461" s="77">
        <v>2070</v>
      </c>
      <c r="D461" s="77">
        <v>3614</v>
      </c>
      <c r="E461" s="77">
        <v>2503</v>
      </c>
      <c r="F461" s="77">
        <v>1710</v>
      </c>
      <c r="G461" s="77">
        <v>1065</v>
      </c>
      <c r="H461" s="92">
        <f t="shared" si="37"/>
        <v>10962</v>
      </c>
    </row>
    <row r="462" spans="1:8" ht="15" customHeight="1" x14ac:dyDescent="0.3">
      <c r="A462" s="179" t="s">
        <v>8</v>
      </c>
      <c r="B462" s="8" t="s">
        <v>13</v>
      </c>
      <c r="C462" s="38">
        <v>2</v>
      </c>
      <c r="D462" s="38">
        <v>11</v>
      </c>
      <c r="E462" s="38">
        <v>25</v>
      </c>
      <c r="F462" s="38">
        <v>96</v>
      </c>
      <c r="G462" s="38">
        <v>24</v>
      </c>
      <c r="H462" s="39">
        <f t="shared" si="37"/>
        <v>158</v>
      </c>
    </row>
    <row r="463" spans="1:8" ht="15" customHeight="1" x14ac:dyDescent="0.3">
      <c r="A463" s="179"/>
      <c r="B463" s="8" t="s">
        <v>14</v>
      </c>
      <c r="C463" s="38">
        <v>59</v>
      </c>
      <c r="D463" s="38">
        <v>382</v>
      </c>
      <c r="E463" s="38">
        <v>964</v>
      </c>
      <c r="F463" s="38">
        <v>1754</v>
      </c>
      <c r="G463" s="38">
        <v>319</v>
      </c>
      <c r="H463" s="39">
        <f t="shared" si="37"/>
        <v>3478</v>
      </c>
    </row>
    <row r="464" spans="1:8" ht="15" customHeight="1" x14ac:dyDescent="0.3">
      <c r="A464" s="179"/>
      <c r="B464" s="8" t="s">
        <v>15</v>
      </c>
      <c r="C464" s="38">
        <v>118</v>
      </c>
      <c r="D464" s="38">
        <v>807</v>
      </c>
      <c r="E464" s="38">
        <v>1926</v>
      </c>
      <c r="F464" s="38">
        <v>3415</v>
      </c>
      <c r="G464" s="38">
        <v>632</v>
      </c>
      <c r="H464" s="39">
        <f t="shared" si="37"/>
        <v>6898</v>
      </c>
    </row>
    <row r="465" spans="1:8" ht="15" customHeight="1" x14ac:dyDescent="0.3">
      <c r="A465" s="178" t="s">
        <v>9</v>
      </c>
      <c r="B465" s="10" t="s">
        <v>13</v>
      </c>
      <c r="C465" s="77">
        <v>2</v>
      </c>
      <c r="D465" s="77">
        <v>16</v>
      </c>
      <c r="E465" s="77">
        <v>22</v>
      </c>
      <c r="F465" s="77">
        <v>84</v>
      </c>
      <c r="G465" s="77">
        <v>23</v>
      </c>
      <c r="H465" s="92">
        <f t="shared" si="37"/>
        <v>147</v>
      </c>
    </row>
    <row r="466" spans="1:8" ht="15" customHeight="1" x14ac:dyDescent="0.3">
      <c r="A466" s="178"/>
      <c r="B466" s="10" t="s">
        <v>14</v>
      </c>
      <c r="C466" s="77">
        <v>96</v>
      </c>
      <c r="D466" s="77">
        <v>635</v>
      </c>
      <c r="E466" s="77">
        <v>707</v>
      </c>
      <c r="F466" s="77">
        <v>1770</v>
      </c>
      <c r="G466" s="77">
        <v>331</v>
      </c>
      <c r="H466" s="92">
        <f t="shared" si="37"/>
        <v>3539</v>
      </c>
    </row>
    <row r="467" spans="1:8" ht="15" customHeight="1" x14ac:dyDescent="0.3">
      <c r="A467" s="178"/>
      <c r="B467" s="10" t="s">
        <v>15</v>
      </c>
      <c r="C467" s="77">
        <v>180</v>
      </c>
      <c r="D467" s="77">
        <v>1192</v>
      </c>
      <c r="E467" s="77">
        <v>1318</v>
      </c>
      <c r="F467" s="77">
        <v>3394</v>
      </c>
      <c r="G467" s="77">
        <v>662</v>
      </c>
      <c r="H467" s="92">
        <f t="shared" si="37"/>
        <v>6746</v>
      </c>
    </row>
    <row r="468" spans="1:8" ht="15" customHeight="1" x14ac:dyDescent="0.3">
      <c r="A468" s="179" t="s">
        <v>10</v>
      </c>
      <c r="B468" s="8" t="s">
        <v>13</v>
      </c>
      <c r="C468" s="38">
        <v>34</v>
      </c>
      <c r="D468" s="38">
        <v>113</v>
      </c>
      <c r="E468" s="38">
        <v>153</v>
      </c>
      <c r="F468" s="38">
        <v>182</v>
      </c>
      <c r="G468" s="38">
        <v>48</v>
      </c>
      <c r="H468" s="39">
        <f t="shared" si="37"/>
        <v>530</v>
      </c>
    </row>
    <row r="469" spans="1:8" ht="15" customHeight="1" x14ac:dyDescent="0.3">
      <c r="A469" s="179"/>
      <c r="B469" s="8" t="s">
        <v>14</v>
      </c>
      <c r="C469" s="38">
        <v>8291</v>
      </c>
      <c r="D469" s="38">
        <v>19344</v>
      </c>
      <c r="E469" s="38">
        <v>8980</v>
      </c>
      <c r="F469" s="38">
        <v>7306</v>
      </c>
      <c r="G469" s="38">
        <v>967</v>
      </c>
      <c r="H469" s="39">
        <f t="shared" si="37"/>
        <v>44888</v>
      </c>
    </row>
    <row r="470" spans="1:8" ht="15" customHeight="1" x14ac:dyDescent="0.3">
      <c r="A470" s="179"/>
      <c r="B470" s="8" t="s">
        <v>15</v>
      </c>
      <c r="C470" s="38">
        <v>17086</v>
      </c>
      <c r="D470" s="38">
        <v>37312</v>
      </c>
      <c r="E470" s="38">
        <v>17265</v>
      </c>
      <c r="F470" s="38">
        <v>13825</v>
      </c>
      <c r="G470" s="38">
        <v>1874</v>
      </c>
      <c r="H470" s="39">
        <f t="shared" si="37"/>
        <v>87362</v>
      </c>
    </row>
    <row r="471" spans="1:8" ht="15" customHeight="1" x14ac:dyDescent="0.3">
      <c r="A471" s="178" t="s">
        <v>11</v>
      </c>
      <c r="B471" s="10" t="s">
        <v>13</v>
      </c>
      <c r="C471" s="77">
        <v>4</v>
      </c>
      <c r="D471" s="77">
        <v>8</v>
      </c>
      <c r="E471" s="77">
        <v>9</v>
      </c>
      <c r="F471" s="77">
        <v>23</v>
      </c>
      <c r="G471" s="77">
        <v>1</v>
      </c>
      <c r="H471" s="92">
        <f t="shared" si="37"/>
        <v>45</v>
      </c>
    </row>
    <row r="472" spans="1:8" ht="15" customHeight="1" x14ac:dyDescent="0.3">
      <c r="A472" s="178"/>
      <c r="B472" s="10" t="s">
        <v>14</v>
      </c>
      <c r="C472" s="77">
        <v>34</v>
      </c>
      <c r="D472" s="77">
        <v>377</v>
      </c>
      <c r="E472" s="77">
        <v>280</v>
      </c>
      <c r="F472" s="77">
        <v>518</v>
      </c>
      <c r="G472" s="77">
        <v>11</v>
      </c>
      <c r="H472" s="92">
        <f t="shared" si="37"/>
        <v>1220</v>
      </c>
    </row>
    <row r="473" spans="1:8" ht="15" customHeight="1" x14ac:dyDescent="0.3">
      <c r="A473" s="178"/>
      <c r="B473" s="10" t="s">
        <v>15</v>
      </c>
      <c r="C473" s="77">
        <v>66</v>
      </c>
      <c r="D473" s="77">
        <v>707</v>
      </c>
      <c r="E473" s="77">
        <v>530</v>
      </c>
      <c r="F473" s="77">
        <v>990</v>
      </c>
      <c r="G473" s="77">
        <v>17</v>
      </c>
      <c r="H473" s="92">
        <f t="shared" si="37"/>
        <v>2310</v>
      </c>
    </row>
    <row r="474" spans="1:8" ht="15" customHeight="1" x14ac:dyDescent="0.3">
      <c r="A474" s="179" t="s">
        <v>12</v>
      </c>
      <c r="B474" s="8" t="s">
        <v>13</v>
      </c>
      <c r="C474" s="38">
        <v>0</v>
      </c>
      <c r="D474" s="38">
        <v>4</v>
      </c>
      <c r="E474" s="38">
        <v>13</v>
      </c>
      <c r="F474" s="38">
        <v>19</v>
      </c>
      <c r="G474" s="38">
        <v>7</v>
      </c>
      <c r="H474" s="39">
        <f t="shared" si="37"/>
        <v>43</v>
      </c>
    </row>
    <row r="475" spans="1:8" ht="15" customHeight="1" x14ac:dyDescent="0.3">
      <c r="A475" s="179"/>
      <c r="B475" s="8" t="s">
        <v>14</v>
      </c>
      <c r="C475" s="38">
        <v>0</v>
      </c>
      <c r="D475" s="38">
        <v>276</v>
      </c>
      <c r="E475" s="38">
        <v>297</v>
      </c>
      <c r="F475" s="38">
        <v>533</v>
      </c>
      <c r="G475" s="38">
        <v>92</v>
      </c>
      <c r="H475" s="39">
        <f t="shared" si="37"/>
        <v>1198</v>
      </c>
    </row>
    <row r="476" spans="1:8" ht="15" customHeight="1" x14ac:dyDescent="0.3">
      <c r="A476" s="179"/>
      <c r="B476" s="8" t="s">
        <v>15</v>
      </c>
      <c r="C476" s="38">
        <v>0</v>
      </c>
      <c r="D476" s="38">
        <v>511</v>
      </c>
      <c r="E476" s="38">
        <v>576</v>
      </c>
      <c r="F476" s="38">
        <v>1005</v>
      </c>
      <c r="G476" s="38">
        <v>146</v>
      </c>
      <c r="H476" s="39">
        <f t="shared" si="37"/>
        <v>2238</v>
      </c>
    </row>
    <row r="477" spans="1:8" ht="15" customHeight="1" x14ac:dyDescent="0.3">
      <c r="A477" s="180" t="s">
        <v>2</v>
      </c>
      <c r="B477" s="111" t="s">
        <v>13</v>
      </c>
      <c r="C477" s="112">
        <f>C438+C441+C444+C447+C450+C453+C456+C459+C462+C465+C468+C471+C474</f>
        <v>104</v>
      </c>
      <c r="D477" s="112">
        <f t="shared" ref="D477:H477" si="38">D438+D441+D444+D447+D450+D453+D456+D459+D462+D465+D468+D471+D474</f>
        <v>350</v>
      </c>
      <c r="E477" s="112">
        <f t="shared" si="38"/>
        <v>471</v>
      </c>
      <c r="F477" s="112">
        <f t="shared" si="38"/>
        <v>929</v>
      </c>
      <c r="G477" s="112">
        <f t="shared" si="38"/>
        <v>228</v>
      </c>
      <c r="H477" s="112">
        <f t="shared" si="38"/>
        <v>2082</v>
      </c>
    </row>
    <row r="478" spans="1:8" ht="15" customHeight="1" x14ac:dyDescent="0.3">
      <c r="A478" s="180"/>
      <c r="B478" s="111" t="s">
        <v>14</v>
      </c>
      <c r="C478" s="112">
        <f t="shared" ref="C478:H478" si="39">C439+C442+C445+C448+C451+C454+C457+C460+C463+C466+C469+C472+C475</f>
        <v>16173</v>
      </c>
      <c r="D478" s="112">
        <f t="shared" si="39"/>
        <v>34154</v>
      </c>
      <c r="E478" s="112">
        <f t="shared" si="39"/>
        <v>19875</v>
      </c>
      <c r="F478" s="112">
        <f t="shared" si="39"/>
        <v>25873</v>
      </c>
      <c r="G478" s="112">
        <f t="shared" si="39"/>
        <v>3586</v>
      </c>
      <c r="H478" s="112">
        <f t="shared" si="39"/>
        <v>99661</v>
      </c>
    </row>
    <row r="479" spans="1:8" ht="15" customHeight="1" x14ac:dyDescent="0.3">
      <c r="A479" s="180"/>
      <c r="B479" s="111" t="s">
        <v>15</v>
      </c>
      <c r="C479" s="112">
        <f t="shared" ref="C479:H479" si="40">C440+C443+C446+C449+C452+C455+C458+C461+C464+C467+C470+C473+C476</f>
        <v>33405</v>
      </c>
      <c r="D479" s="112">
        <f t="shared" si="40"/>
        <v>66488</v>
      </c>
      <c r="E479" s="112">
        <f t="shared" si="40"/>
        <v>38464</v>
      </c>
      <c r="F479" s="112">
        <f t="shared" si="40"/>
        <v>49075</v>
      </c>
      <c r="G479" s="112">
        <f t="shared" si="40"/>
        <v>6991</v>
      </c>
      <c r="H479" s="112">
        <f t="shared" si="40"/>
        <v>194423</v>
      </c>
    </row>
    <row r="480" spans="1:8" ht="15" customHeight="1" x14ac:dyDescent="0.3">
      <c r="A480" s="90" t="s">
        <v>157</v>
      </c>
      <c r="B480" s="2"/>
      <c r="C480" s="2"/>
      <c r="D480" s="2"/>
    </row>
    <row r="483" spans="1:8" ht="15" customHeight="1" x14ac:dyDescent="0.3">
      <c r="A483" s="177" t="s">
        <v>120</v>
      </c>
      <c r="B483" s="177"/>
      <c r="C483" s="177"/>
      <c r="D483" s="177"/>
      <c r="E483" s="177"/>
      <c r="F483" s="177"/>
      <c r="G483" s="177"/>
      <c r="H483" s="177"/>
    </row>
    <row r="484" spans="1:8" ht="15" customHeight="1" x14ac:dyDescent="0.3">
      <c r="A484" s="177" t="s">
        <v>125</v>
      </c>
      <c r="B484" s="177"/>
      <c r="C484" s="177"/>
      <c r="D484" s="177"/>
      <c r="E484" s="177"/>
      <c r="F484" s="177"/>
      <c r="G484" s="177"/>
      <c r="H484" s="177"/>
    </row>
    <row r="485" spans="1:8" ht="15" customHeight="1" x14ac:dyDescent="0.3">
      <c r="A485" s="104" t="s">
        <v>148</v>
      </c>
      <c r="B485" s="99"/>
      <c r="C485" s="99" t="s">
        <v>77</v>
      </c>
      <c r="D485" s="99" t="s">
        <v>78</v>
      </c>
      <c r="E485" s="99" t="s">
        <v>79</v>
      </c>
      <c r="F485" s="99" t="s">
        <v>80</v>
      </c>
      <c r="G485" s="99" t="s">
        <v>0</v>
      </c>
      <c r="H485" s="99" t="s">
        <v>2</v>
      </c>
    </row>
    <row r="486" spans="1:8" ht="15" customHeight="1" x14ac:dyDescent="0.3">
      <c r="A486" s="179" t="s">
        <v>3</v>
      </c>
      <c r="B486" s="8" t="s">
        <v>13</v>
      </c>
      <c r="C486" s="38">
        <v>1</v>
      </c>
      <c r="D486" s="38">
        <v>3</v>
      </c>
      <c r="E486" s="38">
        <v>11</v>
      </c>
      <c r="F486" s="38">
        <v>9</v>
      </c>
      <c r="G486" s="38">
        <v>5</v>
      </c>
      <c r="H486" s="39">
        <f>SUM(C486:G486)</f>
        <v>29</v>
      </c>
    </row>
    <row r="487" spans="1:8" ht="15" customHeight="1" x14ac:dyDescent="0.3">
      <c r="A487" s="179"/>
      <c r="B487" s="8" t="s">
        <v>14</v>
      </c>
      <c r="C487" s="38">
        <v>17</v>
      </c>
      <c r="D487" s="38">
        <v>68</v>
      </c>
      <c r="E487" s="38">
        <v>361</v>
      </c>
      <c r="F487" s="38">
        <v>235</v>
      </c>
      <c r="G487" s="38">
        <v>87</v>
      </c>
      <c r="H487" s="39">
        <f t="shared" ref="H487:H524" si="41">SUM(C487:G487)</f>
        <v>768</v>
      </c>
    </row>
    <row r="488" spans="1:8" ht="15" customHeight="1" x14ac:dyDescent="0.3">
      <c r="A488" s="179"/>
      <c r="B488" s="8" t="s">
        <v>15</v>
      </c>
      <c r="C488" s="38">
        <v>39</v>
      </c>
      <c r="D488" s="38">
        <v>96</v>
      </c>
      <c r="E488" s="38">
        <v>706</v>
      </c>
      <c r="F488" s="38">
        <v>420</v>
      </c>
      <c r="G488" s="38">
        <v>143</v>
      </c>
      <c r="H488" s="39">
        <f t="shared" si="41"/>
        <v>1404</v>
      </c>
    </row>
    <row r="489" spans="1:8" ht="15" customHeight="1" x14ac:dyDescent="0.3">
      <c r="A489" s="178" t="s">
        <v>4</v>
      </c>
      <c r="B489" s="10" t="s">
        <v>13</v>
      </c>
      <c r="C489" s="77">
        <v>17</v>
      </c>
      <c r="D489" s="77">
        <v>88</v>
      </c>
      <c r="E489" s="77">
        <v>82</v>
      </c>
      <c r="F489" s="77">
        <v>124</v>
      </c>
      <c r="G489" s="77">
        <v>51</v>
      </c>
      <c r="H489" s="92">
        <f>SUM(C489:G489)</f>
        <v>362</v>
      </c>
    </row>
    <row r="490" spans="1:8" ht="15" customHeight="1" x14ac:dyDescent="0.3">
      <c r="A490" s="178"/>
      <c r="B490" s="10" t="s">
        <v>14</v>
      </c>
      <c r="C490" s="77">
        <v>568</v>
      </c>
      <c r="D490" s="77">
        <v>2224</v>
      </c>
      <c r="E490" s="77">
        <v>1618</v>
      </c>
      <c r="F490" s="77">
        <v>2887</v>
      </c>
      <c r="G490" s="77">
        <v>795</v>
      </c>
      <c r="H490" s="92">
        <f t="shared" ref="H490:H491" si="42">SUM(C490:G490)</f>
        <v>8092</v>
      </c>
    </row>
    <row r="491" spans="1:8" ht="15" customHeight="1" x14ac:dyDescent="0.3">
      <c r="A491" s="178"/>
      <c r="B491" s="10" t="s">
        <v>15</v>
      </c>
      <c r="C491" s="77">
        <v>1161</v>
      </c>
      <c r="D491" s="77">
        <v>4216</v>
      </c>
      <c r="E491" s="77">
        <v>3167</v>
      </c>
      <c r="F491" s="77">
        <v>5548</v>
      </c>
      <c r="G491" s="77">
        <v>1590</v>
      </c>
      <c r="H491" s="92">
        <f t="shared" si="42"/>
        <v>15682</v>
      </c>
    </row>
    <row r="492" spans="1:8" ht="15" customHeight="1" x14ac:dyDescent="0.3">
      <c r="A492" s="179" t="s">
        <v>5</v>
      </c>
      <c r="B492" s="8" t="s">
        <v>13</v>
      </c>
      <c r="C492" s="38">
        <v>1</v>
      </c>
      <c r="D492" s="38">
        <v>4</v>
      </c>
      <c r="E492" s="38">
        <v>18</v>
      </c>
      <c r="F492" s="38">
        <v>86</v>
      </c>
      <c r="G492" s="38">
        <v>10</v>
      </c>
      <c r="H492" s="39">
        <f t="shared" si="41"/>
        <v>119</v>
      </c>
    </row>
    <row r="493" spans="1:8" ht="15" customHeight="1" x14ac:dyDescent="0.3">
      <c r="A493" s="179"/>
      <c r="B493" s="8" t="s">
        <v>14</v>
      </c>
      <c r="C493" s="38">
        <v>64</v>
      </c>
      <c r="D493" s="38">
        <v>145</v>
      </c>
      <c r="E493" s="38">
        <v>611</v>
      </c>
      <c r="F493" s="38">
        <v>1743</v>
      </c>
      <c r="G493" s="38">
        <v>151</v>
      </c>
      <c r="H493" s="39">
        <f t="shared" si="41"/>
        <v>2714</v>
      </c>
    </row>
    <row r="494" spans="1:8" ht="15" customHeight="1" x14ac:dyDescent="0.3">
      <c r="A494" s="179"/>
      <c r="B494" s="8" t="s">
        <v>15</v>
      </c>
      <c r="C494" s="38">
        <v>175</v>
      </c>
      <c r="D494" s="38">
        <v>286</v>
      </c>
      <c r="E494" s="38">
        <v>1158</v>
      </c>
      <c r="F494" s="38">
        <v>3262</v>
      </c>
      <c r="G494" s="38">
        <v>291</v>
      </c>
      <c r="H494" s="39">
        <f t="shared" si="41"/>
        <v>5172</v>
      </c>
    </row>
    <row r="495" spans="1:8" ht="15" customHeight="1" x14ac:dyDescent="0.3">
      <c r="A495" s="178" t="s">
        <v>6</v>
      </c>
      <c r="B495" s="10" t="s">
        <v>13</v>
      </c>
      <c r="C495" s="77">
        <v>2</v>
      </c>
      <c r="D495" s="77">
        <v>9</v>
      </c>
      <c r="E495" s="77">
        <v>32</v>
      </c>
      <c r="F495" s="77">
        <v>74</v>
      </c>
      <c r="G495" s="77">
        <v>4</v>
      </c>
      <c r="H495" s="92">
        <f t="shared" si="41"/>
        <v>121</v>
      </c>
    </row>
    <row r="496" spans="1:8" ht="15" customHeight="1" x14ac:dyDescent="0.3">
      <c r="A496" s="178"/>
      <c r="B496" s="10" t="s">
        <v>14</v>
      </c>
      <c r="C496" s="77">
        <v>364</v>
      </c>
      <c r="D496" s="77">
        <v>262</v>
      </c>
      <c r="E496" s="77">
        <v>1007</v>
      </c>
      <c r="F496" s="77">
        <v>1546</v>
      </c>
      <c r="G496" s="77">
        <v>41</v>
      </c>
      <c r="H496" s="92">
        <f t="shared" si="41"/>
        <v>3220</v>
      </c>
    </row>
    <row r="497" spans="1:8" ht="15" customHeight="1" x14ac:dyDescent="0.3">
      <c r="A497" s="178"/>
      <c r="B497" s="10" t="s">
        <v>15</v>
      </c>
      <c r="C497" s="77">
        <v>750</v>
      </c>
      <c r="D497" s="77">
        <v>517</v>
      </c>
      <c r="E497" s="77">
        <v>1890</v>
      </c>
      <c r="F497" s="77">
        <v>2863</v>
      </c>
      <c r="G497" s="77">
        <v>72</v>
      </c>
      <c r="H497" s="92">
        <f t="shared" si="41"/>
        <v>6092</v>
      </c>
    </row>
    <row r="498" spans="1:8" ht="15" customHeight="1" x14ac:dyDescent="0.3">
      <c r="A498" s="179" t="s">
        <v>17</v>
      </c>
      <c r="B498" s="8" t="s">
        <v>13</v>
      </c>
      <c r="C498" s="38">
        <v>0</v>
      </c>
      <c r="D498" s="38">
        <v>1</v>
      </c>
      <c r="E498" s="38">
        <v>2</v>
      </c>
      <c r="F498" s="38">
        <v>6</v>
      </c>
      <c r="G498" s="38">
        <v>1</v>
      </c>
      <c r="H498" s="39">
        <f t="shared" si="41"/>
        <v>10</v>
      </c>
    </row>
    <row r="499" spans="1:8" ht="15" customHeight="1" x14ac:dyDescent="0.3">
      <c r="A499" s="179"/>
      <c r="B499" s="8" t="s">
        <v>14</v>
      </c>
      <c r="C499" s="38">
        <v>0</v>
      </c>
      <c r="D499" s="38">
        <v>35</v>
      </c>
      <c r="E499" s="38">
        <v>38</v>
      </c>
      <c r="F499" s="38">
        <v>160</v>
      </c>
      <c r="G499" s="38">
        <v>16</v>
      </c>
      <c r="H499" s="39">
        <f t="shared" si="41"/>
        <v>249</v>
      </c>
    </row>
    <row r="500" spans="1:8" ht="15" customHeight="1" x14ac:dyDescent="0.3">
      <c r="A500" s="179"/>
      <c r="B500" s="8" t="s">
        <v>15</v>
      </c>
      <c r="C500" s="38">
        <v>0</v>
      </c>
      <c r="D500" s="38">
        <v>68</v>
      </c>
      <c r="E500" s="38">
        <v>64</v>
      </c>
      <c r="F500" s="38">
        <v>311</v>
      </c>
      <c r="G500" s="38">
        <v>32</v>
      </c>
      <c r="H500" s="39">
        <f t="shared" si="41"/>
        <v>475</v>
      </c>
    </row>
    <row r="501" spans="1:8" ht="15" customHeight="1" x14ac:dyDescent="0.3">
      <c r="A501" s="178" t="s">
        <v>51</v>
      </c>
      <c r="B501" s="10" t="s">
        <v>13</v>
      </c>
      <c r="C501" s="77">
        <v>23</v>
      </c>
      <c r="D501" s="77">
        <v>42</v>
      </c>
      <c r="E501" s="77">
        <v>51</v>
      </c>
      <c r="F501" s="77">
        <v>148</v>
      </c>
      <c r="G501" s="77">
        <v>6</v>
      </c>
      <c r="H501" s="92">
        <f t="shared" si="41"/>
        <v>270</v>
      </c>
    </row>
    <row r="502" spans="1:8" ht="15" customHeight="1" x14ac:dyDescent="0.3">
      <c r="A502" s="178"/>
      <c r="B502" s="10" t="s">
        <v>14</v>
      </c>
      <c r="C502" s="77">
        <v>4710</v>
      </c>
      <c r="D502" s="77">
        <v>9227</v>
      </c>
      <c r="E502" s="77">
        <v>3412</v>
      </c>
      <c r="F502" s="77">
        <v>5831</v>
      </c>
      <c r="G502" s="77">
        <v>102</v>
      </c>
      <c r="H502" s="92">
        <f t="shared" si="41"/>
        <v>23282</v>
      </c>
    </row>
    <row r="503" spans="1:8" ht="15" customHeight="1" x14ac:dyDescent="0.3">
      <c r="A503" s="178"/>
      <c r="B503" s="10" t="s">
        <v>15</v>
      </c>
      <c r="C503" s="77">
        <v>10044</v>
      </c>
      <c r="D503" s="77">
        <v>18257</v>
      </c>
      <c r="E503" s="77">
        <v>6723</v>
      </c>
      <c r="F503" s="77">
        <v>10925</v>
      </c>
      <c r="G503" s="77">
        <v>200</v>
      </c>
      <c r="H503" s="92">
        <f t="shared" si="41"/>
        <v>46149</v>
      </c>
    </row>
    <row r="504" spans="1:8" ht="15" customHeight="1" x14ac:dyDescent="0.3">
      <c r="A504" s="179" t="s">
        <v>7</v>
      </c>
      <c r="B504" s="8" t="s">
        <v>13</v>
      </c>
      <c r="C504" s="38">
        <v>0</v>
      </c>
      <c r="D504" s="38">
        <v>3</v>
      </c>
      <c r="E504" s="38">
        <v>14</v>
      </c>
      <c r="F504" s="38">
        <v>48</v>
      </c>
      <c r="G504" s="38">
        <v>12</v>
      </c>
      <c r="H504" s="39">
        <f t="shared" si="41"/>
        <v>77</v>
      </c>
    </row>
    <row r="505" spans="1:8" ht="15" customHeight="1" x14ac:dyDescent="0.3">
      <c r="A505" s="179"/>
      <c r="B505" s="8" t="s">
        <v>14</v>
      </c>
      <c r="C505" s="38">
        <v>0</v>
      </c>
      <c r="D505" s="38">
        <v>90</v>
      </c>
      <c r="E505" s="38">
        <v>188</v>
      </c>
      <c r="F505" s="38">
        <v>933</v>
      </c>
      <c r="G505" s="38">
        <v>168</v>
      </c>
      <c r="H505" s="39">
        <f t="shared" si="41"/>
        <v>1379</v>
      </c>
    </row>
    <row r="506" spans="1:8" ht="15" customHeight="1" x14ac:dyDescent="0.3">
      <c r="A506" s="179"/>
      <c r="B506" s="8" t="s">
        <v>15</v>
      </c>
      <c r="C506" s="38">
        <v>0</v>
      </c>
      <c r="D506" s="38">
        <v>158</v>
      </c>
      <c r="E506" s="38">
        <v>365</v>
      </c>
      <c r="F506" s="38">
        <v>1810</v>
      </c>
      <c r="G506" s="38">
        <v>320</v>
      </c>
      <c r="H506" s="39">
        <f t="shared" si="41"/>
        <v>2653</v>
      </c>
    </row>
    <row r="507" spans="1:8" ht="15" customHeight="1" x14ac:dyDescent="0.3">
      <c r="A507" s="178" t="s">
        <v>107</v>
      </c>
      <c r="B507" s="10" t="s">
        <v>13</v>
      </c>
      <c r="C507" s="77">
        <v>12</v>
      </c>
      <c r="D507" s="77">
        <v>51</v>
      </c>
      <c r="E507" s="77">
        <v>30</v>
      </c>
      <c r="F507" s="77">
        <v>39</v>
      </c>
      <c r="G507" s="77">
        <v>38</v>
      </c>
      <c r="H507" s="92">
        <f t="shared" si="41"/>
        <v>170</v>
      </c>
    </row>
    <row r="508" spans="1:8" ht="15" customHeight="1" x14ac:dyDescent="0.3">
      <c r="A508" s="178"/>
      <c r="B508" s="10" t="s">
        <v>14</v>
      </c>
      <c r="C508" s="77">
        <v>1023</v>
      </c>
      <c r="D508" s="77">
        <v>1823</v>
      </c>
      <c r="E508" s="77">
        <v>1166</v>
      </c>
      <c r="F508" s="77">
        <v>928</v>
      </c>
      <c r="G508" s="77">
        <v>534</v>
      </c>
      <c r="H508" s="92">
        <f t="shared" si="41"/>
        <v>5474</v>
      </c>
    </row>
    <row r="509" spans="1:8" ht="15" customHeight="1" x14ac:dyDescent="0.3">
      <c r="A509" s="178"/>
      <c r="B509" s="10" t="s">
        <v>15</v>
      </c>
      <c r="C509" s="77">
        <v>2070</v>
      </c>
      <c r="D509" s="77">
        <v>3583</v>
      </c>
      <c r="E509" s="77">
        <v>2295</v>
      </c>
      <c r="F509" s="77">
        <v>1839</v>
      </c>
      <c r="G509" s="77">
        <v>1065</v>
      </c>
      <c r="H509" s="92">
        <f t="shared" si="41"/>
        <v>10852</v>
      </c>
    </row>
    <row r="510" spans="1:8" ht="15" customHeight="1" x14ac:dyDescent="0.3">
      <c r="A510" s="179" t="s">
        <v>8</v>
      </c>
      <c r="B510" s="8" t="s">
        <v>13</v>
      </c>
      <c r="C510" s="38">
        <v>2</v>
      </c>
      <c r="D510" s="38">
        <v>11</v>
      </c>
      <c r="E510" s="38">
        <v>24</v>
      </c>
      <c r="F510" s="38">
        <v>93</v>
      </c>
      <c r="G510" s="38">
        <v>25</v>
      </c>
      <c r="H510" s="39">
        <f t="shared" si="41"/>
        <v>155</v>
      </c>
    </row>
    <row r="511" spans="1:8" ht="15" customHeight="1" x14ac:dyDescent="0.3">
      <c r="A511" s="179"/>
      <c r="B511" s="8" t="s">
        <v>14</v>
      </c>
      <c r="C511" s="38">
        <v>59</v>
      </c>
      <c r="D511" s="38">
        <v>382</v>
      </c>
      <c r="E511" s="38">
        <v>950</v>
      </c>
      <c r="F511" s="38">
        <v>1697</v>
      </c>
      <c r="G511" s="38">
        <v>326</v>
      </c>
      <c r="H511" s="39">
        <f t="shared" si="41"/>
        <v>3414</v>
      </c>
    </row>
    <row r="512" spans="1:8" ht="15" customHeight="1" x14ac:dyDescent="0.3">
      <c r="A512" s="179"/>
      <c r="B512" s="8" t="s">
        <v>15</v>
      </c>
      <c r="C512" s="38">
        <v>118</v>
      </c>
      <c r="D512" s="38">
        <v>807</v>
      </c>
      <c r="E512" s="38">
        <v>1890</v>
      </c>
      <c r="F512" s="38">
        <v>3294</v>
      </c>
      <c r="G512" s="38">
        <v>648</v>
      </c>
      <c r="H512" s="39">
        <f t="shared" si="41"/>
        <v>6757</v>
      </c>
    </row>
    <row r="513" spans="1:8" ht="15" customHeight="1" x14ac:dyDescent="0.3">
      <c r="A513" s="178" t="s">
        <v>9</v>
      </c>
      <c r="B513" s="10" t="s">
        <v>13</v>
      </c>
      <c r="C513" s="77">
        <v>2</v>
      </c>
      <c r="D513" s="77">
        <v>15</v>
      </c>
      <c r="E513" s="77">
        <v>20</v>
      </c>
      <c r="F513" s="77">
        <v>85</v>
      </c>
      <c r="G513" s="77">
        <v>23</v>
      </c>
      <c r="H513" s="92">
        <f t="shared" si="41"/>
        <v>145</v>
      </c>
    </row>
    <row r="514" spans="1:8" ht="15" customHeight="1" x14ac:dyDescent="0.3">
      <c r="A514" s="178"/>
      <c r="B514" s="10" t="s">
        <v>14</v>
      </c>
      <c r="C514" s="77">
        <v>96</v>
      </c>
      <c r="D514" s="77">
        <v>611</v>
      </c>
      <c r="E514" s="77">
        <v>650</v>
      </c>
      <c r="F514" s="77">
        <v>1794</v>
      </c>
      <c r="G514" s="77">
        <v>331</v>
      </c>
      <c r="H514" s="92">
        <f t="shared" si="41"/>
        <v>3482</v>
      </c>
    </row>
    <row r="515" spans="1:8" ht="15" customHeight="1" x14ac:dyDescent="0.3">
      <c r="A515" s="178"/>
      <c r="B515" s="10" t="s">
        <v>15</v>
      </c>
      <c r="C515" s="77">
        <v>180</v>
      </c>
      <c r="D515" s="77">
        <v>1152</v>
      </c>
      <c r="E515" s="77">
        <v>1215</v>
      </c>
      <c r="F515" s="77">
        <v>3440</v>
      </c>
      <c r="G515" s="77">
        <v>662</v>
      </c>
      <c r="H515" s="92">
        <f t="shared" si="41"/>
        <v>6649</v>
      </c>
    </row>
    <row r="516" spans="1:8" ht="15" customHeight="1" x14ac:dyDescent="0.3">
      <c r="A516" s="179" t="s">
        <v>10</v>
      </c>
      <c r="B516" s="8" t="s">
        <v>13</v>
      </c>
      <c r="C516" s="38">
        <v>32</v>
      </c>
      <c r="D516" s="38">
        <v>113</v>
      </c>
      <c r="E516" s="38">
        <v>151</v>
      </c>
      <c r="F516" s="38">
        <v>184</v>
      </c>
      <c r="G516" s="38">
        <v>50</v>
      </c>
      <c r="H516" s="39">
        <f t="shared" si="41"/>
        <v>530</v>
      </c>
    </row>
    <row r="517" spans="1:8" ht="15" customHeight="1" x14ac:dyDescent="0.3">
      <c r="A517" s="179"/>
      <c r="B517" s="8" t="s">
        <v>14</v>
      </c>
      <c r="C517" s="38">
        <v>7954</v>
      </c>
      <c r="D517" s="38">
        <v>19343</v>
      </c>
      <c r="E517" s="38">
        <v>8911</v>
      </c>
      <c r="F517" s="38">
        <v>7280</v>
      </c>
      <c r="G517" s="38">
        <v>998</v>
      </c>
      <c r="H517" s="39">
        <f t="shared" si="41"/>
        <v>44486</v>
      </c>
    </row>
    <row r="518" spans="1:8" ht="15" customHeight="1" x14ac:dyDescent="0.3">
      <c r="A518" s="179"/>
      <c r="B518" s="8" t="s">
        <v>15</v>
      </c>
      <c r="C518" s="38">
        <v>16393</v>
      </c>
      <c r="D518" s="38">
        <v>37305</v>
      </c>
      <c r="E518" s="38">
        <v>17104</v>
      </c>
      <c r="F518" s="38">
        <v>13724</v>
      </c>
      <c r="G518" s="38">
        <v>1925</v>
      </c>
      <c r="H518" s="39">
        <f t="shared" si="41"/>
        <v>86451</v>
      </c>
    </row>
    <row r="519" spans="1:8" ht="15" customHeight="1" x14ac:dyDescent="0.3">
      <c r="A519" s="178" t="s">
        <v>11</v>
      </c>
      <c r="B519" s="10" t="s">
        <v>13</v>
      </c>
      <c r="C519" s="77">
        <v>3</v>
      </c>
      <c r="D519" s="77">
        <v>8</v>
      </c>
      <c r="E519" s="77">
        <v>9</v>
      </c>
      <c r="F519" s="77">
        <v>23</v>
      </c>
      <c r="G519" s="77">
        <v>1</v>
      </c>
      <c r="H519" s="92">
        <f t="shared" si="41"/>
        <v>44</v>
      </c>
    </row>
    <row r="520" spans="1:8" ht="15" customHeight="1" x14ac:dyDescent="0.3">
      <c r="A520" s="178"/>
      <c r="B520" s="10" t="s">
        <v>14</v>
      </c>
      <c r="C520" s="77">
        <v>28</v>
      </c>
      <c r="D520" s="77">
        <v>377</v>
      </c>
      <c r="E520" s="77">
        <v>280</v>
      </c>
      <c r="F520" s="77">
        <v>518</v>
      </c>
      <c r="G520" s="77">
        <v>11</v>
      </c>
      <c r="H520" s="92">
        <f t="shared" si="41"/>
        <v>1214</v>
      </c>
    </row>
    <row r="521" spans="1:8" ht="15" customHeight="1" x14ac:dyDescent="0.3">
      <c r="A521" s="178"/>
      <c r="B521" s="10" t="s">
        <v>15</v>
      </c>
      <c r="C521" s="77">
        <v>56</v>
      </c>
      <c r="D521" s="77">
        <v>707</v>
      </c>
      <c r="E521" s="77">
        <v>530</v>
      </c>
      <c r="F521" s="77">
        <v>990</v>
      </c>
      <c r="G521" s="77">
        <v>17</v>
      </c>
      <c r="H521" s="92">
        <f t="shared" si="41"/>
        <v>2300</v>
      </c>
    </row>
    <row r="522" spans="1:8" ht="15" customHeight="1" x14ac:dyDescent="0.3">
      <c r="A522" s="179" t="s">
        <v>12</v>
      </c>
      <c r="B522" s="8" t="s">
        <v>13</v>
      </c>
      <c r="C522" s="38">
        <v>0</v>
      </c>
      <c r="D522" s="38">
        <v>4</v>
      </c>
      <c r="E522" s="38">
        <v>13</v>
      </c>
      <c r="F522" s="38">
        <v>19</v>
      </c>
      <c r="G522" s="38">
        <v>5</v>
      </c>
      <c r="H522" s="39">
        <f t="shared" si="41"/>
        <v>41</v>
      </c>
    </row>
    <row r="523" spans="1:8" ht="15" customHeight="1" x14ac:dyDescent="0.3">
      <c r="A523" s="179"/>
      <c r="B523" s="8" t="s">
        <v>14</v>
      </c>
      <c r="C523" s="38">
        <v>0</v>
      </c>
      <c r="D523" s="38">
        <v>276</v>
      </c>
      <c r="E523" s="38">
        <v>297</v>
      </c>
      <c r="F523" s="38">
        <v>533</v>
      </c>
      <c r="G523" s="38">
        <v>62</v>
      </c>
      <c r="H523" s="39">
        <f t="shared" si="41"/>
        <v>1168</v>
      </c>
    </row>
    <row r="524" spans="1:8" ht="15" customHeight="1" x14ac:dyDescent="0.3">
      <c r="A524" s="179"/>
      <c r="B524" s="8" t="s">
        <v>15</v>
      </c>
      <c r="C524" s="38">
        <v>0</v>
      </c>
      <c r="D524" s="38">
        <v>511</v>
      </c>
      <c r="E524" s="38">
        <v>576</v>
      </c>
      <c r="F524" s="38">
        <v>1005</v>
      </c>
      <c r="G524" s="38">
        <v>98</v>
      </c>
      <c r="H524" s="39">
        <f t="shared" si="41"/>
        <v>2190</v>
      </c>
    </row>
    <row r="525" spans="1:8" ht="15" customHeight="1" x14ac:dyDescent="0.3">
      <c r="A525" s="180" t="s">
        <v>2</v>
      </c>
      <c r="B525" s="111" t="s">
        <v>13</v>
      </c>
      <c r="C525" s="112">
        <f>C486+C489+C492+C495+C498+C501+C504+C507+C510+C513+C516+C519+C522</f>
        <v>95</v>
      </c>
      <c r="D525" s="112">
        <f t="shared" ref="D525:H525" si="43">D486+D489+D492+D495+D498+D501+D504+D507+D510+D513+D516+D519+D522</f>
        <v>352</v>
      </c>
      <c r="E525" s="112">
        <f t="shared" si="43"/>
        <v>457</v>
      </c>
      <c r="F525" s="112">
        <f t="shared" si="43"/>
        <v>938</v>
      </c>
      <c r="G525" s="112">
        <f t="shared" si="43"/>
        <v>231</v>
      </c>
      <c r="H525" s="112">
        <f t="shared" si="43"/>
        <v>2073</v>
      </c>
    </row>
    <row r="526" spans="1:8" ht="15" customHeight="1" x14ac:dyDescent="0.3">
      <c r="A526" s="180"/>
      <c r="B526" s="111" t="s">
        <v>14</v>
      </c>
      <c r="C526" s="112">
        <f t="shared" ref="C526:H526" si="44">C487+C490+C493+C496+C499+C502+C505+C508+C511+C514+C517+C520+C523</f>
        <v>14883</v>
      </c>
      <c r="D526" s="112">
        <f t="shared" si="44"/>
        <v>34863</v>
      </c>
      <c r="E526" s="112">
        <f t="shared" si="44"/>
        <v>19489</v>
      </c>
      <c r="F526" s="112">
        <f t="shared" si="44"/>
        <v>26085</v>
      </c>
      <c r="G526" s="112">
        <f t="shared" si="44"/>
        <v>3622</v>
      </c>
      <c r="H526" s="112">
        <f t="shared" si="44"/>
        <v>98942</v>
      </c>
    </row>
    <row r="527" spans="1:8" ht="15" customHeight="1" x14ac:dyDescent="0.3">
      <c r="A527" s="180"/>
      <c r="B527" s="111" t="s">
        <v>15</v>
      </c>
      <c r="C527" s="112">
        <f t="shared" ref="C527:H527" si="45">C488+C491+C494+C497+C500+C503+C506+C509+C512+C515+C518+C521+C524</f>
        <v>30986</v>
      </c>
      <c r="D527" s="112">
        <f t="shared" si="45"/>
        <v>67663</v>
      </c>
      <c r="E527" s="112">
        <f t="shared" si="45"/>
        <v>37683</v>
      </c>
      <c r="F527" s="112">
        <f t="shared" si="45"/>
        <v>49431</v>
      </c>
      <c r="G527" s="112">
        <f t="shared" si="45"/>
        <v>7063</v>
      </c>
      <c r="H527" s="112">
        <f t="shared" si="45"/>
        <v>192826</v>
      </c>
    </row>
    <row r="528" spans="1:8" ht="15" customHeight="1" x14ac:dyDescent="0.3">
      <c r="A528" s="90" t="s">
        <v>157</v>
      </c>
      <c r="B528" s="2"/>
      <c r="C528" s="2"/>
      <c r="D528" s="2"/>
    </row>
    <row r="531" spans="1:8" ht="15" customHeight="1" x14ac:dyDescent="0.3">
      <c r="A531" s="177" t="s">
        <v>120</v>
      </c>
      <c r="B531" s="177"/>
      <c r="C531" s="177"/>
      <c r="D531" s="177"/>
      <c r="E531" s="177"/>
      <c r="F531" s="177"/>
      <c r="G531" s="177"/>
      <c r="H531" s="177"/>
    </row>
    <row r="532" spans="1:8" ht="15" customHeight="1" x14ac:dyDescent="0.3">
      <c r="A532" s="177" t="s">
        <v>124</v>
      </c>
      <c r="B532" s="177"/>
      <c r="C532" s="177"/>
      <c r="D532" s="177"/>
      <c r="E532" s="177"/>
      <c r="F532" s="177"/>
      <c r="G532" s="177"/>
      <c r="H532" s="177"/>
    </row>
    <row r="533" spans="1:8" ht="15" customHeight="1" x14ac:dyDescent="0.3">
      <c r="A533" s="104" t="s">
        <v>148</v>
      </c>
      <c r="B533" s="99"/>
      <c r="C533" s="99" t="s">
        <v>77</v>
      </c>
      <c r="D533" s="99" t="s">
        <v>78</v>
      </c>
      <c r="E533" s="99" t="s">
        <v>79</v>
      </c>
      <c r="F533" s="99" t="s">
        <v>80</v>
      </c>
      <c r="G533" s="99" t="s">
        <v>0</v>
      </c>
      <c r="H533" s="99" t="s">
        <v>2</v>
      </c>
    </row>
    <row r="534" spans="1:8" ht="15" customHeight="1" x14ac:dyDescent="0.3">
      <c r="A534" s="179" t="s">
        <v>3</v>
      </c>
      <c r="B534" s="8" t="s">
        <v>13</v>
      </c>
      <c r="C534" s="38">
        <v>1</v>
      </c>
      <c r="D534" s="38">
        <v>3</v>
      </c>
      <c r="E534" s="38">
        <v>9</v>
      </c>
      <c r="F534" s="38">
        <v>11</v>
      </c>
      <c r="G534" s="38">
        <v>5</v>
      </c>
      <c r="H534" s="39">
        <f>SUM(C534:G534)</f>
        <v>29</v>
      </c>
    </row>
    <row r="535" spans="1:8" ht="15" customHeight="1" x14ac:dyDescent="0.3">
      <c r="A535" s="179"/>
      <c r="B535" s="8" t="s">
        <v>14</v>
      </c>
      <c r="C535" s="38">
        <v>17</v>
      </c>
      <c r="D535" s="38">
        <v>68</v>
      </c>
      <c r="E535" s="38">
        <v>270</v>
      </c>
      <c r="F535" s="38">
        <v>326</v>
      </c>
      <c r="G535" s="38">
        <v>89</v>
      </c>
      <c r="H535" s="39">
        <f t="shared" ref="H535:H536" si="46">SUM(C535:G535)</f>
        <v>770</v>
      </c>
    </row>
    <row r="536" spans="1:8" ht="15" customHeight="1" x14ac:dyDescent="0.3">
      <c r="A536" s="179"/>
      <c r="B536" s="8" t="s">
        <v>15</v>
      </c>
      <c r="C536" s="38">
        <v>39</v>
      </c>
      <c r="D536" s="38">
        <v>96</v>
      </c>
      <c r="E536" s="38">
        <v>520</v>
      </c>
      <c r="F536" s="38">
        <v>598</v>
      </c>
      <c r="G536" s="38">
        <v>148</v>
      </c>
      <c r="H536" s="39">
        <f t="shared" si="46"/>
        <v>1401</v>
      </c>
    </row>
    <row r="537" spans="1:8" ht="15" customHeight="1" x14ac:dyDescent="0.3">
      <c r="A537" s="178" t="s">
        <v>4</v>
      </c>
      <c r="B537" s="10" t="s">
        <v>13</v>
      </c>
      <c r="C537" s="77">
        <v>15</v>
      </c>
      <c r="D537" s="77">
        <v>86</v>
      </c>
      <c r="E537" s="77">
        <v>78</v>
      </c>
      <c r="F537" s="77">
        <v>121</v>
      </c>
      <c r="G537" s="77">
        <v>55</v>
      </c>
      <c r="H537" s="92">
        <v>355</v>
      </c>
    </row>
    <row r="538" spans="1:8" ht="15" customHeight="1" x14ac:dyDescent="0.3">
      <c r="A538" s="178"/>
      <c r="B538" s="10" t="s">
        <v>14</v>
      </c>
      <c r="C538" s="77">
        <v>453</v>
      </c>
      <c r="D538" s="77">
        <v>2191</v>
      </c>
      <c r="E538" s="77">
        <v>1516</v>
      </c>
      <c r="F538" s="77">
        <v>2796</v>
      </c>
      <c r="G538" s="77">
        <v>880</v>
      </c>
      <c r="H538" s="92">
        <v>7836</v>
      </c>
    </row>
    <row r="539" spans="1:8" ht="15" customHeight="1" x14ac:dyDescent="0.3">
      <c r="A539" s="178"/>
      <c r="B539" s="10" t="s">
        <v>15</v>
      </c>
      <c r="C539" s="77">
        <v>902</v>
      </c>
      <c r="D539" s="77">
        <v>4148</v>
      </c>
      <c r="E539" s="77">
        <v>2955</v>
      </c>
      <c r="F539" s="77">
        <v>5399</v>
      </c>
      <c r="G539" s="77">
        <v>1751</v>
      </c>
      <c r="H539" s="92">
        <v>15155</v>
      </c>
    </row>
    <row r="540" spans="1:8" ht="15" customHeight="1" x14ac:dyDescent="0.3">
      <c r="A540" s="179" t="s">
        <v>5</v>
      </c>
      <c r="B540" s="8" t="s">
        <v>13</v>
      </c>
      <c r="C540" s="38">
        <v>1</v>
      </c>
      <c r="D540" s="38">
        <v>5</v>
      </c>
      <c r="E540" s="38">
        <v>17</v>
      </c>
      <c r="F540" s="38">
        <v>92</v>
      </c>
      <c r="G540" s="38">
        <v>12</v>
      </c>
      <c r="H540" s="39">
        <v>127</v>
      </c>
    </row>
    <row r="541" spans="1:8" ht="15" customHeight="1" x14ac:dyDescent="0.3">
      <c r="A541" s="179"/>
      <c r="B541" s="8" t="s">
        <v>14</v>
      </c>
      <c r="C541" s="38">
        <v>64</v>
      </c>
      <c r="D541" s="38">
        <v>160</v>
      </c>
      <c r="E541" s="38">
        <v>597</v>
      </c>
      <c r="F541" s="38">
        <v>1848</v>
      </c>
      <c r="G541" s="38">
        <v>175</v>
      </c>
      <c r="H541" s="39">
        <v>2844</v>
      </c>
    </row>
    <row r="542" spans="1:8" ht="15" customHeight="1" x14ac:dyDescent="0.3">
      <c r="A542" s="179"/>
      <c r="B542" s="8" t="s">
        <v>15</v>
      </c>
      <c r="C542" s="38">
        <v>175</v>
      </c>
      <c r="D542" s="38">
        <v>314</v>
      </c>
      <c r="E542" s="38">
        <v>1133</v>
      </c>
      <c r="F542" s="38">
        <v>3452</v>
      </c>
      <c r="G542" s="38">
        <v>347</v>
      </c>
      <c r="H542" s="39">
        <v>5421</v>
      </c>
    </row>
    <row r="543" spans="1:8" ht="15" customHeight="1" x14ac:dyDescent="0.3">
      <c r="A543" s="178" t="s">
        <v>6</v>
      </c>
      <c r="B543" s="10" t="s">
        <v>13</v>
      </c>
      <c r="C543" s="77">
        <v>1</v>
      </c>
      <c r="D543" s="77">
        <v>9</v>
      </c>
      <c r="E543" s="77">
        <v>31</v>
      </c>
      <c r="F543" s="77">
        <v>73</v>
      </c>
      <c r="G543" s="77">
        <v>4</v>
      </c>
      <c r="H543" s="92">
        <v>118</v>
      </c>
    </row>
    <row r="544" spans="1:8" ht="15" customHeight="1" x14ac:dyDescent="0.3">
      <c r="A544" s="178"/>
      <c r="B544" s="10" t="s">
        <v>14</v>
      </c>
      <c r="C544" s="77">
        <v>139</v>
      </c>
      <c r="D544" s="77">
        <v>243</v>
      </c>
      <c r="E544" s="77">
        <v>997</v>
      </c>
      <c r="F544" s="77">
        <v>1534</v>
      </c>
      <c r="G544" s="77">
        <v>41</v>
      </c>
      <c r="H544" s="92">
        <v>2954</v>
      </c>
    </row>
    <row r="545" spans="1:8" ht="15" customHeight="1" x14ac:dyDescent="0.3">
      <c r="A545" s="178"/>
      <c r="B545" s="10" t="s">
        <v>15</v>
      </c>
      <c r="C545" s="77">
        <v>300</v>
      </c>
      <c r="D545" s="77">
        <v>472</v>
      </c>
      <c r="E545" s="77">
        <v>1874</v>
      </c>
      <c r="F545" s="77">
        <v>2839</v>
      </c>
      <c r="G545" s="77">
        <v>72</v>
      </c>
      <c r="H545" s="92">
        <v>5557</v>
      </c>
    </row>
    <row r="546" spans="1:8" ht="15" customHeight="1" x14ac:dyDescent="0.3">
      <c r="A546" s="179" t="s">
        <v>17</v>
      </c>
      <c r="B546" s="8" t="s">
        <v>13</v>
      </c>
      <c r="C546" s="38">
        <v>0</v>
      </c>
      <c r="D546" s="38">
        <v>1</v>
      </c>
      <c r="E546" s="38">
        <v>1</v>
      </c>
      <c r="F546" s="38">
        <v>6</v>
      </c>
      <c r="G546" s="38">
        <v>1</v>
      </c>
      <c r="H546" s="39">
        <v>9</v>
      </c>
    </row>
    <row r="547" spans="1:8" ht="15" customHeight="1" x14ac:dyDescent="0.3">
      <c r="A547" s="179"/>
      <c r="B547" s="8" t="s">
        <v>14</v>
      </c>
      <c r="C547" s="38">
        <v>0</v>
      </c>
      <c r="D547" s="38">
        <v>35</v>
      </c>
      <c r="E547" s="38">
        <v>20</v>
      </c>
      <c r="F547" s="38">
        <v>160</v>
      </c>
      <c r="G547" s="38">
        <v>16</v>
      </c>
      <c r="H547" s="39">
        <v>231</v>
      </c>
    </row>
    <row r="548" spans="1:8" ht="15" customHeight="1" x14ac:dyDescent="0.3">
      <c r="A548" s="179"/>
      <c r="B548" s="8" t="s">
        <v>15</v>
      </c>
      <c r="C548" s="38">
        <v>0</v>
      </c>
      <c r="D548" s="38">
        <v>68</v>
      </c>
      <c r="E548" s="38">
        <v>34</v>
      </c>
      <c r="F548" s="38">
        <v>311</v>
      </c>
      <c r="G548" s="38">
        <v>32</v>
      </c>
      <c r="H548" s="39">
        <v>445</v>
      </c>
    </row>
    <row r="549" spans="1:8" ht="15" customHeight="1" x14ac:dyDescent="0.3">
      <c r="A549" s="178" t="s">
        <v>51</v>
      </c>
      <c r="B549" s="10" t="s">
        <v>13</v>
      </c>
      <c r="C549" s="77">
        <v>20</v>
      </c>
      <c r="D549" s="77">
        <v>42</v>
      </c>
      <c r="E549" s="77">
        <v>51</v>
      </c>
      <c r="F549" s="77">
        <v>151</v>
      </c>
      <c r="G549" s="77">
        <v>5</v>
      </c>
      <c r="H549" s="92">
        <v>269</v>
      </c>
    </row>
    <row r="550" spans="1:8" ht="15" customHeight="1" x14ac:dyDescent="0.3">
      <c r="A550" s="178"/>
      <c r="B550" s="10" t="s">
        <v>14</v>
      </c>
      <c r="C550" s="77">
        <v>3948</v>
      </c>
      <c r="D550" s="77">
        <v>9213</v>
      </c>
      <c r="E550" s="77">
        <v>3411</v>
      </c>
      <c r="F550" s="77">
        <v>5896</v>
      </c>
      <c r="G550" s="77">
        <v>80</v>
      </c>
      <c r="H550" s="92">
        <v>22548</v>
      </c>
    </row>
    <row r="551" spans="1:8" ht="15" customHeight="1" x14ac:dyDescent="0.3">
      <c r="A551" s="178"/>
      <c r="B551" s="10" t="s">
        <v>15</v>
      </c>
      <c r="C551" s="77">
        <v>8469</v>
      </c>
      <c r="D551" s="77">
        <v>18248</v>
      </c>
      <c r="E551" s="77">
        <v>6732</v>
      </c>
      <c r="F551" s="77">
        <v>11035</v>
      </c>
      <c r="G551" s="77">
        <v>158</v>
      </c>
      <c r="H551" s="92">
        <v>44642</v>
      </c>
    </row>
    <row r="552" spans="1:8" ht="15" customHeight="1" x14ac:dyDescent="0.3">
      <c r="A552" s="179" t="s">
        <v>7</v>
      </c>
      <c r="B552" s="8" t="s">
        <v>13</v>
      </c>
      <c r="C552" s="38">
        <v>0</v>
      </c>
      <c r="D552" s="38">
        <v>3</v>
      </c>
      <c r="E552" s="38">
        <v>13</v>
      </c>
      <c r="F552" s="38">
        <v>47</v>
      </c>
      <c r="G552" s="38">
        <v>12</v>
      </c>
      <c r="H552" s="39">
        <v>75</v>
      </c>
    </row>
    <row r="553" spans="1:8" ht="15" customHeight="1" x14ac:dyDescent="0.3">
      <c r="A553" s="179"/>
      <c r="B553" s="8" t="s">
        <v>14</v>
      </c>
      <c r="C553" s="38">
        <v>0</v>
      </c>
      <c r="D553" s="38">
        <v>90</v>
      </c>
      <c r="E553" s="38">
        <v>184</v>
      </c>
      <c r="F553" s="38">
        <v>896</v>
      </c>
      <c r="G553" s="38">
        <v>168</v>
      </c>
      <c r="H553" s="39">
        <v>1338</v>
      </c>
    </row>
    <row r="554" spans="1:8" ht="15" customHeight="1" x14ac:dyDescent="0.3">
      <c r="A554" s="179"/>
      <c r="B554" s="8" t="s">
        <v>15</v>
      </c>
      <c r="C554" s="38">
        <v>0</v>
      </c>
      <c r="D554" s="38">
        <v>158</v>
      </c>
      <c r="E554" s="38">
        <v>357</v>
      </c>
      <c r="F554" s="38">
        <v>1733</v>
      </c>
      <c r="G554" s="38">
        <v>320</v>
      </c>
      <c r="H554" s="39">
        <v>2568</v>
      </c>
    </row>
    <row r="555" spans="1:8" ht="15" customHeight="1" x14ac:dyDescent="0.3">
      <c r="A555" s="178" t="s">
        <v>107</v>
      </c>
      <c r="B555" s="10" t="s">
        <v>13</v>
      </c>
      <c r="C555" s="77">
        <v>12</v>
      </c>
      <c r="D555" s="77">
        <v>48</v>
      </c>
      <c r="E555" s="77">
        <v>27</v>
      </c>
      <c r="F555" s="77">
        <v>41</v>
      </c>
      <c r="G555" s="77">
        <v>37</v>
      </c>
      <c r="H555" s="92">
        <f>SUM(C555:G555)</f>
        <v>165</v>
      </c>
    </row>
    <row r="556" spans="1:8" ht="15" customHeight="1" x14ac:dyDescent="0.3">
      <c r="A556" s="178"/>
      <c r="B556" s="10" t="s">
        <v>14</v>
      </c>
      <c r="C556" s="77">
        <v>996</v>
      </c>
      <c r="D556" s="77">
        <v>1730</v>
      </c>
      <c r="E556" s="77">
        <v>1054</v>
      </c>
      <c r="F556" s="77">
        <v>1007</v>
      </c>
      <c r="G556" s="77">
        <v>517</v>
      </c>
      <c r="H556" s="92">
        <f t="shared" ref="H556:H557" si="47">SUM(C556:G556)</f>
        <v>5304</v>
      </c>
    </row>
    <row r="557" spans="1:8" ht="15" customHeight="1" x14ac:dyDescent="0.3">
      <c r="A557" s="178"/>
      <c r="B557" s="10" t="s">
        <v>15</v>
      </c>
      <c r="C557" s="77">
        <v>2013</v>
      </c>
      <c r="D557" s="77">
        <v>3415</v>
      </c>
      <c r="E557" s="77">
        <v>2055</v>
      </c>
      <c r="F557" s="77">
        <v>2008</v>
      </c>
      <c r="G557" s="77">
        <v>1028</v>
      </c>
      <c r="H557" s="92">
        <f t="shared" si="47"/>
        <v>10519</v>
      </c>
    </row>
    <row r="558" spans="1:8" ht="15" customHeight="1" x14ac:dyDescent="0.3">
      <c r="A558" s="179" t="s">
        <v>8</v>
      </c>
      <c r="B558" s="8" t="s">
        <v>13</v>
      </c>
      <c r="C558" s="38">
        <v>1</v>
      </c>
      <c r="D558" s="38">
        <v>9</v>
      </c>
      <c r="E558" s="38">
        <v>22</v>
      </c>
      <c r="F558" s="38">
        <v>89</v>
      </c>
      <c r="G558" s="38">
        <v>26</v>
      </c>
      <c r="H558" s="39">
        <v>147</v>
      </c>
    </row>
    <row r="559" spans="1:8" ht="15" customHeight="1" x14ac:dyDescent="0.3">
      <c r="A559" s="179"/>
      <c r="B559" s="8" t="s">
        <v>14</v>
      </c>
      <c r="C559" s="38">
        <v>42</v>
      </c>
      <c r="D559" s="38">
        <v>255</v>
      </c>
      <c r="E559" s="38">
        <v>973</v>
      </c>
      <c r="F559" s="38">
        <v>1604</v>
      </c>
      <c r="G559" s="38">
        <v>336</v>
      </c>
      <c r="H559" s="39">
        <v>3210</v>
      </c>
    </row>
    <row r="560" spans="1:8" ht="15" customHeight="1" x14ac:dyDescent="0.3">
      <c r="A560" s="179"/>
      <c r="B560" s="8" t="s">
        <v>15</v>
      </c>
      <c r="C560" s="38">
        <v>87</v>
      </c>
      <c r="D560" s="38">
        <v>530</v>
      </c>
      <c r="E560" s="38">
        <v>1897</v>
      </c>
      <c r="F560" s="38">
        <v>3093</v>
      </c>
      <c r="G560" s="38">
        <v>667</v>
      </c>
      <c r="H560" s="39">
        <v>6274</v>
      </c>
    </row>
    <row r="561" spans="1:8" ht="15" customHeight="1" x14ac:dyDescent="0.3">
      <c r="A561" s="178" t="s">
        <v>9</v>
      </c>
      <c r="B561" s="10" t="s">
        <v>13</v>
      </c>
      <c r="C561" s="77">
        <v>2</v>
      </c>
      <c r="D561" s="77">
        <v>15</v>
      </c>
      <c r="E561" s="77">
        <v>20</v>
      </c>
      <c r="F561" s="77">
        <v>87</v>
      </c>
      <c r="G561" s="77">
        <v>23</v>
      </c>
      <c r="H561" s="92">
        <v>147</v>
      </c>
    </row>
    <row r="562" spans="1:8" ht="15" customHeight="1" x14ac:dyDescent="0.3">
      <c r="A562" s="178"/>
      <c r="B562" s="10" t="s">
        <v>14</v>
      </c>
      <c r="C562" s="77">
        <v>96</v>
      </c>
      <c r="D562" s="77">
        <v>708</v>
      </c>
      <c r="E562" s="77">
        <v>653</v>
      </c>
      <c r="F562" s="77">
        <v>1825</v>
      </c>
      <c r="G562" s="77">
        <v>331</v>
      </c>
      <c r="H562" s="92">
        <v>3613</v>
      </c>
    </row>
    <row r="563" spans="1:8" ht="15" customHeight="1" x14ac:dyDescent="0.3">
      <c r="A563" s="178"/>
      <c r="B563" s="10" t="s">
        <v>15</v>
      </c>
      <c r="C563" s="77">
        <v>180</v>
      </c>
      <c r="D563" s="77">
        <v>1318</v>
      </c>
      <c r="E563" s="77">
        <v>1228</v>
      </c>
      <c r="F563" s="77">
        <v>3491</v>
      </c>
      <c r="G563" s="77">
        <v>662</v>
      </c>
      <c r="H563" s="92">
        <v>6879</v>
      </c>
    </row>
    <row r="564" spans="1:8" ht="15" customHeight="1" x14ac:dyDescent="0.3">
      <c r="A564" s="179" t="s">
        <v>10</v>
      </c>
      <c r="B564" s="8" t="s">
        <v>13</v>
      </c>
      <c r="C564" s="38">
        <v>33</v>
      </c>
      <c r="D564" s="38">
        <v>109</v>
      </c>
      <c r="E564" s="38">
        <v>148</v>
      </c>
      <c r="F564" s="38">
        <v>182</v>
      </c>
      <c r="G564" s="38">
        <v>55</v>
      </c>
      <c r="H564" s="39">
        <v>527</v>
      </c>
    </row>
    <row r="565" spans="1:8" ht="15" customHeight="1" x14ac:dyDescent="0.3">
      <c r="A565" s="179"/>
      <c r="B565" s="8" t="s">
        <v>14</v>
      </c>
      <c r="C565" s="38">
        <v>8419</v>
      </c>
      <c r="D565" s="38">
        <v>19265</v>
      </c>
      <c r="E565" s="38">
        <v>8842</v>
      </c>
      <c r="F565" s="38">
        <v>7246</v>
      </c>
      <c r="G565" s="38">
        <v>1043</v>
      </c>
      <c r="H565" s="39">
        <v>44815</v>
      </c>
    </row>
    <row r="566" spans="1:8" ht="15" customHeight="1" x14ac:dyDescent="0.3">
      <c r="A566" s="179"/>
      <c r="B566" s="8" t="s">
        <v>15</v>
      </c>
      <c r="C566" s="38">
        <v>17071</v>
      </c>
      <c r="D566" s="38">
        <v>36998</v>
      </c>
      <c r="E566" s="38">
        <v>16932</v>
      </c>
      <c r="F566" s="38">
        <v>13665</v>
      </c>
      <c r="G566" s="38">
        <v>2014</v>
      </c>
      <c r="H566" s="39">
        <v>86680</v>
      </c>
    </row>
    <row r="567" spans="1:8" ht="15" customHeight="1" x14ac:dyDescent="0.3">
      <c r="A567" s="178" t="s">
        <v>11</v>
      </c>
      <c r="B567" s="10" t="s">
        <v>13</v>
      </c>
      <c r="C567" s="77">
        <v>3</v>
      </c>
      <c r="D567" s="77">
        <v>8</v>
      </c>
      <c r="E567" s="77">
        <v>10</v>
      </c>
      <c r="F567" s="77">
        <v>24</v>
      </c>
      <c r="G567" s="77">
        <v>3</v>
      </c>
      <c r="H567" s="92">
        <f>SUM(C567:G567)</f>
        <v>48</v>
      </c>
    </row>
    <row r="568" spans="1:8" ht="15" customHeight="1" x14ac:dyDescent="0.3">
      <c r="A568" s="178"/>
      <c r="B568" s="10" t="s">
        <v>14</v>
      </c>
      <c r="C568" s="77">
        <v>28</v>
      </c>
      <c r="D568" s="77">
        <v>377</v>
      </c>
      <c r="E568" s="77">
        <v>290</v>
      </c>
      <c r="F568" s="77">
        <v>533</v>
      </c>
      <c r="G568" s="77">
        <v>35</v>
      </c>
      <c r="H568" s="92">
        <f t="shared" ref="H568:H569" si="48">SUM(C568:G568)</f>
        <v>1263</v>
      </c>
    </row>
    <row r="569" spans="1:8" ht="15" customHeight="1" x14ac:dyDescent="0.3">
      <c r="A569" s="178"/>
      <c r="B569" s="10" t="s">
        <v>15</v>
      </c>
      <c r="C569" s="77">
        <v>56</v>
      </c>
      <c r="D569" s="77">
        <v>707</v>
      </c>
      <c r="E569" s="77">
        <v>547</v>
      </c>
      <c r="F569" s="77">
        <v>1014</v>
      </c>
      <c r="G569" s="77">
        <v>57</v>
      </c>
      <c r="H569" s="92">
        <f t="shared" si="48"/>
        <v>2381</v>
      </c>
    </row>
    <row r="570" spans="1:8" ht="15" customHeight="1" x14ac:dyDescent="0.3">
      <c r="A570" s="179" t="s">
        <v>12</v>
      </c>
      <c r="B570" s="8" t="s">
        <v>13</v>
      </c>
      <c r="C570" s="38">
        <v>0</v>
      </c>
      <c r="D570" s="38">
        <v>4</v>
      </c>
      <c r="E570" s="38">
        <v>13</v>
      </c>
      <c r="F570" s="38">
        <v>18</v>
      </c>
      <c r="G570" s="38">
        <v>5</v>
      </c>
      <c r="H570" s="39">
        <f>SUM(C570:G570)</f>
        <v>40</v>
      </c>
    </row>
    <row r="571" spans="1:8" ht="15" customHeight="1" x14ac:dyDescent="0.3">
      <c r="A571" s="179"/>
      <c r="B571" s="8" t="s">
        <v>14</v>
      </c>
      <c r="C571" s="38">
        <v>0</v>
      </c>
      <c r="D571" s="38">
        <v>276</v>
      </c>
      <c r="E571" s="38">
        <v>297</v>
      </c>
      <c r="F571" s="38">
        <v>521</v>
      </c>
      <c r="G571" s="38">
        <v>62</v>
      </c>
      <c r="H571" s="39">
        <f t="shared" ref="H571:H572" si="49">SUM(C571:G571)</f>
        <v>1156</v>
      </c>
    </row>
    <row r="572" spans="1:8" ht="15" customHeight="1" x14ac:dyDescent="0.3">
      <c r="A572" s="179"/>
      <c r="B572" s="8" t="s">
        <v>15</v>
      </c>
      <c r="C572" s="38">
        <v>0</v>
      </c>
      <c r="D572" s="38">
        <v>511</v>
      </c>
      <c r="E572" s="38">
        <v>576</v>
      </c>
      <c r="F572" s="38">
        <v>970</v>
      </c>
      <c r="G572" s="38">
        <v>98</v>
      </c>
      <c r="H572" s="39">
        <f t="shared" si="49"/>
        <v>2155</v>
      </c>
    </row>
    <row r="573" spans="1:8" ht="15" customHeight="1" x14ac:dyDescent="0.3">
      <c r="A573" s="180" t="s">
        <v>2</v>
      </c>
      <c r="B573" s="111" t="s">
        <v>13</v>
      </c>
      <c r="C573" s="112">
        <f>C534+C537+C540+C543+C546+C549+C552+C555+C558+C561+C564+C567+C570</f>
        <v>89</v>
      </c>
      <c r="D573" s="112">
        <f t="shared" ref="D573:H573" si="50">D534+D537+D540+D543+D546+D549+D552+D555+D558+D561+D564+D567+D570</f>
        <v>342</v>
      </c>
      <c r="E573" s="112">
        <f t="shared" si="50"/>
        <v>440</v>
      </c>
      <c r="F573" s="112">
        <f t="shared" si="50"/>
        <v>942</v>
      </c>
      <c r="G573" s="112">
        <f t="shared" si="50"/>
        <v>243</v>
      </c>
      <c r="H573" s="112">
        <f t="shared" si="50"/>
        <v>2056</v>
      </c>
    </row>
    <row r="574" spans="1:8" ht="15" customHeight="1" x14ac:dyDescent="0.3">
      <c r="A574" s="180"/>
      <c r="B574" s="111" t="s">
        <v>14</v>
      </c>
      <c r="C574" s="112">
        <f t="shared" ref="C574:H574" si="51">C535+C538+C541+C544+C547+C550+C553+C556+C559+C562+C565+C568+C571</f>
        <v>14202</v>
      </c>
      <c r="D574" s="112">
        <f t="shared" si="51"/>
        <v>34611</v>
      </c>
      <c r="E574" s="112">
        <f t="shared" si="51"/>
        <v>19104</v>
      </c>
      <c r="F574" s="112">
        <f t="shared" si="51"/>
        <v>26192</v>
      </c>
      <c r="G574" s="112">
        <f t="shared" si="51"/>
        <v>3773</v>
      </c>
      <c r="H574" s="112">
        <f t="shared" si="51"/>
        <v>97882</v>
      </c>
    </row>
    <row r="575" spans="1:8" ht="15" customHeight="1" x14ac:dyDescent="0.3">
      <c r="A575" s="180"/>
      <c r="B575" s="111" t="s">
        <v>15</v>
      </c>
      <c r="C575" s="112">
        <f t="shared" ref="C575:H575" si="52">C536+C539+C542+C545+C548+C551+C554+C557+C560+C563+C566+C569+C572</f>
        <v>29292</v>
      </c>
      <c r="D575" s="112">
        <f t="shared" si="52"/>
        <v>66983</v>
      </c>
      <c r="E575" s="112">
        <f t="shared" si="52"/>
        <v>36840</v>
      </c>
      <c r="F575" s="112">
        <f t="shared" si="52"/>
        <v>49608</v>
      </c>
      <c r="G575" s="112">
        <f t="shared" si="52"/>
        <v>7354</v>
      </c>
      <c r="H575" s="112">
        <f t="shared" si="52"/>
        <v>190077</v>
      </c>
    </row>
    <row r="576" spans="1:8" ht="15" customHeight="1" x14ac:dyDescent="0.3">
      <c r="A576" s="90" t="s">
        <v>157</v>
      </c>
      <c r="B576" s="2"/>
      <c r="C576" s="2"/>
      <c r="D576" s="2"/>
    </row>
    <row r="579" spans="1:8" ht="15" customHeight="1" x14ac:dyDescent="0.3">
      <c r="A579" s="177" t="s">
        <v>120</v>
      </c>
      <c r="B579" s="177"/>
      <c r="C579" s="177"/>
      <c r="D579" s="177"/>
      <c r="E579" s="177"/>
      <c r="F579" s="177"/>
      <c r="G579" s="177"/>
      <c r="H579" s="177"/>
    </row>
    <row r="580" spans="1:8" ht="15" customHeight="1" x14ac:dyDescent="0.3">
      <c r="A580" s="177" t="s">
        <v>123</v>
      </c>
      <c r="B580" s="177"/>
      <c r="C580" s="177"/>
      <c r="D580" s="177"/>
      <c r="E580" s="177"/>
      <c r="F580" s="177"/>
      <c r="G580" s="177"/>
      <c r="H580" s="177"/>
    </row>
    <row r="581" spans="1:8" ht="15" customHeight="1" x14ac:dyDescent="0.3">
      <c r="A581" s="104" t="s">
        <v>148</v>
      </c>
      <c r="B581" s="99"/>
      <c r="C581" s="99" t="s">
        <v>77</v>
      </c>
      <c r="D581" s="99" t="s">
        <v>78</v>
      </c>
      <c r="E581" s="99" t="s">
        <v>79</v>
      </c>
      <c r="F581" s="99" t="s">
        <v>80</v>
      </c>
      <c r="G581" s="99" t="s">
        <v>0</v>
      </c>
      <c r="H581" s="99" t="s">
        <v>2</v>
      </c>
    </row>
    <row r="582" spans="1:8" ht="15" customHeight="1" x14ac:dyDescent="0.3">
      <c r="A582" s="179" t="s">
        <v>3</v>
      </c>
      <c r="B582" s="8" t="s">
        <v>13</v>
      </c>
      <c r="C582" s="38">
        <v>1</v>
      </c>
      <c r="D582" s="38">
        <v>3</v>
      </c>
      <c r="E582" s="38">
        <v>10</v>
      </c>
      <c r="F582" s="38">
        <v>10</v>
      </c>
      <c r="G582" s="38">
        <v>5</v>
      </c>
      <c r="H582" s="39">
        <f>SUM(C582:G582)</f>
        <v>29</v>
      </c>
    </row>
    <row r="583" spans="1:8" ht="15" customHeight="1" x14ac:dyDescent="0.3">
      <c r="A583" s="179"/>
      <c r="B583" s="8" t="s">
        <v>14</v>
      </c>
      <c r="C583" s="38">
        <v>17</v>
      </c>
      <c r="D583" s="38">
        <v>68</v>
      </c>
      <c r="E583" s="38">
        <v>282</v>
      </c>
      <c r="F583" s="38">
        <v>304</v>
      </c>
      <c r="G583" s="38">
        <v>89</v>
      </c>
      <c r="H583" s="39">
        <f t="shared" ref="H583:H584" si="53">SUM(C583:G583)</f>
        <v>760</v>
      </c>
    </row>
    <row r="584" spans="1:8" ht="15" customHeight="1" x14ac:dyDescent="0.3">
      <c r="A584" s="179"/>
      <c r="B584" s="8" t="s">
        <v>15</v>
      </c>
      <c r="C584" s="38">
        <v>39</v>
      </c>
      <c r="D584" s="38">
        <v>96</v>
      </c>
      <c r="E584" s="38">
        <v>539</v>
      </c>
      <c r="F584" s="38">
        <v>554</v>
      </c>
      <c r="G584" s="38">
        <v>148</v>
      </c>
      <c r="H584" s="39">
        <f t="shared" si="53"/>
        <v>1376</v>
      </c>
    </row>
    <row r="585" spans="1:8" ht="15" customHeight="1" x14ac:dyDescent="0.3">
      <c r="A585" s="178" t="s">
        <v>4</v>
      </c>
      <c r="B585" s="10" t="s">
        <v>13</v>
      </c>
      <c r="C585" s="77">
        <v>15</v>
      </c>
      <c r="D585" s="77">
        <v>86</v>
      </c>
      <c r="E585" s="77">
        <v>78</v>
      </c>
      <c r="F585" s="77">
        <v>127</v>
      </c>
      <c r="G585" s="77">
        <v>55</v>
      </c>
      <c r="H585" s="92">
        <v>361</v>
      </c>
    </row>
    <row r="586" spans="1:8" ht="15" customHeight="1" x14ac:dyDescent="0.3">
      <c r="A586" s="178"/>
      <c r="B586" s="10" t="s">
        <v>14</v>
      </c>
      <c r="C586" s="77">
        <v>450</v>
      </c>
      <c r="D586" s="77">
        <v>2179</v>
      </c>
      <c r="E586" s="77">
        <v>1505</v>
      </c>
      <c r="F586" s="77">
        <v>2867</v>
      </c>
      <c r="G586" s="77">
        <v>880</v>
      </c>
      <c r="H586" s="92">
        <v>7881</v>
      </c>
    </row>
    <row r="587" spans="1:8" ht="15" customHeight="1" x14ac:dyDescent="0.3">
      <c r="A587" s="178"/>
      <c r="B587" s="10" t="s">
        <v>15</v>
      </c>
      <c r="C587" s="77">
        <v>897</v>
      </c>
      <c r="D587" s="77">
        <v>4124</v>
      </c>
      <c r="E587" s="77">
        <v>2910</v>
      </c>
      <c r="F587" s="77">
        <v>5534</v>
      </c>
      <c r="G587" s="77">
        <v>1751</v>
      </c>
      <c r="H587" s="92">
        <v>15216</v>
      </c>
    </row>
    <row r="588" spans="1:8" ht="15" customHeight="1" x14ac:dyDescent="0.3">
      <c r="A588" s="179" t="s">
        <v>5</v>
      </c>
      <c r="B588" s="8" t="s">
        <v>13</v>
      </c>
      <c r="C588" s="38">
        <v>1</v>
      </c>
      <c r="D588" s="38">
        <v>5</v>
      </c>
      <c r="E588" s="38">
        <v>17</v>
      </c>
      <c r="F588" s="38">
        <v>92</v>
      </c>
      <c r="G588" s="38">
        <v>12</v>
      </c>
      <c r="H588" s="39">
        <v>127</v>
      </c>
    </row>
    <row r="589" spans="1:8" ht="15" customHeight="1" x14ac:dyDescent="0.3">
      <c r="A589" s="179"/>
      <c r="B589" s="8" t="s">
        <v>14</v>
      </c>
      <c r="C589" s="38">
        <v>64</v>
      </c>
      <c r="D589" s="38">
        <v>160</v>
      </c>
      <c r="E589" s="38">
        <v>597</v>
      </c>
      <c r="F589" s="38">
        <v>1848</v>
      </c>
      <c r="G589" s="38">
        <v>175</v>
      </c>
      <c r="H589" s="39">
        <v>2844</v>
      </c>
    </row>
    <row r="590" spans="1:8" ht="15" customHeight="1" x14ac:dyDescent="0.3">
      <c r="A590" s="179"/>
      <c r="B590" s="8" t="s">
        <v>15</v>
      </c>
      <c r="C590" s="38">
        <v>175</v>
      </c>
      <c r="D590" s="38">
        <v>314</v>
      </c>
      <c r="E590" s="38">
        <v>1133</v>
      </c>
      <c r="F590" s="38">
        <v>3452</v>
      </c>
      <c r="G590" s="38">
        <v>347</v>
      </c>
      <c r="H590" s="39">
        <v>5421</v>
      </c>
    </row>
    <row r="591" spans="1:8" ht="15" customHeight="1" x14ac:dyDescent="0.3">
      <c r="A591" s="178" t="s">
        <v>6</v>
      </c>
      <c r="B591" s="10" t="s">
        <v>13</v>
      </c>
      <c r="C591" s="77">
        <v>1</v>
      </c>
      <c r="D591" s="77">
        <v>9</v>
      </c>
      <c r="E591" s="77">
        <v>31</v>
      </c>
      <c r="F591" s="77">
        <v>73</v>
      </c>
      <c r="G591" s="77">
        <v>4</v>
      </c>
      <c r="H591" s="92">
        <v>118</v>
      </c>
    </row>
    <row r="592" spans="1:8" ht="15" customHeight="1" x14ac:dyDescent="0.3">
      <c r="A592" s="178"/>
      <c r="B592" s="10" t="s">
        <v>14</v>
      </c>
      <c r="C592" s="77">
        <v>139</v>
      </c>
      <c r="D592" s="77">
        <v>243</v>
      </c>
      <c r="E592" s="77">
        <v>997</v>
      </c>
      <c r="F592" s="77">
        <v>1534</v>
      </c>
      <c r="G592" s="77">
        <v>41</v>
      </c>
      <c r="H592" s="92">
        <v>2954</v>
      </c>
    </row>
    <row r="593" spans="1:8" ht="15" customHeight="1" x14ac:dyDescent="0.3">
      <c r="A593" s="178"/>
      <c r="B593" s="10" t="s">
        <v>15</v>
      </c>
      <c r="C593" s="77">
        <v>300</v>
      </c>
      <c r="D593" s="77">
        <v>472</v>
      </c>
      <c r="E593" s="77">
        <v>1874</v>
      </c>
      <c r="F593" s="77">
        <v>2839</v>
      </c>
      <c r="G593" s="77">
        <v>72</v>
      </c>
      <c r="H593" s="92">
        <v>5557</v>
      </c>
    </row>
    <row r="594" spans="1:8" ht="15" customHeight="1" x14ac:dyDescent="0.3">
      <c r="A594" s="179" t="s">
        <v>17</v>
      </c>
      <c r="B594" s="8" t="s">
        <v>13</v>
      </c>
      <c r="C594" s="38">
        <v>0</v>
      </c>
      <c r="D594" s="38">
        <v>1</v>
      </c>
      <c r="E594" s="38">
        <v>1</v>
      </c>
      <c r="F594" s="38">
        <v>6</v>
      </c>
      <c r="G594" s="38">
        <v>1</v>
      </c>
      <c r="H594" s="39">
        <v>9</v>
      </c>
    </row>
    <row r="595" spans="1:8" ht="15" customHeight="1" x14ac:dyDescent="0.3">
      <c r="A595" s="179"/>
      <c r="B595" s="8" t="s">
        <v>14</v>
      </c>
      <c r="C595" s="38">
        <v>0</v>
      </c>
      <c r="D595" s="38">
        <v>35</v>
      </c>
      <c r="E595" s="38">
        <v>20</v>
      </c>
      <c r="F595" s="38">
        <v>160</v>
      </c>
      <c r="G595" s="38">
        <v>16</v>
      </c>
      <c r="H595" s="39">
        <v>231</v>
      </c>
    </row>
    <row r="596" spans="1:8" ht="15" customHeight="1" x14ac:dyDescent="0.3">
      <c r="A596" s="179"/>
      <c r="B596" s="8" t="s">
        <v>15</v>
      </c>
      <c r="C596" s="38">
        <v>0</v>
      </c>
      <c r="D596" s="38">
        <v>68</v>
      </c>
      <c r="E596" s="38">
        <v>34</v>
      </c>
      <c r="F596" s="38">
        <v>311</v>
      </c>
      <c r="G596" s="38">
        <v>32</v>
      </c>
      <c r="H596" s="39">
        <v>445</v>
      </c>
    </row>
    <row r="597" spans="1:8" ht="15" customHeight="1" x14ac:dyDescent="0.3">
      <c r="A597" s="178" t="s">
        <v>51</v>
      </c>
      <c r="B597" s="10" t="s">
        <v>13</v>
      </c>
      <c r="C597" s="77">
        <v>17</v>
      </c>
      <c r="D597" s="77">
        <v>42</v>
      </c>
      <c r="E597" s="77">
        <v>52</v>
      </c>
      <c r="F597" s="77">
        <v>150</v>
      </c>
      <c r="G597" s="77">
        <v>6</v>
      </c>
      <c r="H597" s="92">
        <v>267</v>
      </c>
    </row>
    <row r="598" spans="1:8" ht="15" customHeight="1" x14ac:dyDescent="0.3">
      <c r="A598" s="178"/>
      <c r="B598" s="10" t="s">
        <v>14</v>
      </c>
      <c r="C598" s="77">
        <v>3176</v>
      </c>
      <c r="D598" s="77">
        <v>9276</v>
      </c>
      <c r="E598" s="77">
        <v>3293</v>
      </c>
      <c r="F598" s="77">
        <v>5850</v>
      </c>
      <c r="G598" s="77">
        <v>99</v>
      </c>
      <c r="H598" s="92">
        <v>21694</v>
      </c>
    </row>
    <row r="599" spans="1:8" ht="15" customHeight="1" x14ac:dyDescent="0.3">
      <c r="A599" s="178"/>
      <c r="B599" s="10" t="s">
        <v>15</v>
      </c>
      <c r="C599" s="77">
        <v>6743</v>
      </c>
      <c r="D599" s="77">
        <v>18397</v>
      </c>
      <c r="E599" s="77">
        <v>6447</v>
      </c>
      <c r="F599" s="77">
        <v>10946</v>
      </c>
      <c r="G599" s="77">
        <v>191</v>
      </c>
      <c r="H599" s="92">
        <v>42724</v>
      </c>
    </row>
    <row r="600" spans="1:8" ht="15" customHeight="1" x14ac:dyDescent="0.3">
      <c r="A600" s="179" t="s">
        <v>7</v>
      </c>
      <c r="B600" s="8" t="s">
        <v>13</v>
      </c>
      <c r="C600" s="38">
        <v>0</v>
      </c>
      <c r="D600" s="38">
        <v>3</v>
      </c>
      <c r="E600" s="38">
        <v>13</v>
      </c>
      <c r="F600" s="38">
        <v>47</v>
      </c>
      <c r="G600" s="38">
        <v>12</v>
      </c>
      <c r="H600" s="39">
        <f>SUM(C600:G600)</f>
        <v>75</v>
      </c>
    </row>
    <row r="601" spans="1:8" ht="15" customHeight="1" x14ac:dyDescent="0.3">
      <c r="A601" s="179"/>
      <c r="B601" s="8" t="s">
        <v>14</v>
      </c>
      <c r="C601" s="38">
        <v>0</v>
      </c>
      <c r="D601" s="38">
        <v>90</v>
      </c>
      <c r="E601" s="38">
        <v>184</v>
      </c>
      <c r="F601" s="38">
        <v>896</v>
      </c>
      <c r="G601" s="38">
        <v>168</v>
      </c>
      <c r="H601" s="39">
        <f t="shared" ref="H601:H602" si="54">SUM(C601:G601)</f>
        <v>1338</v>
      </c>
    </row>
    <row r="602" spans="1:8" ht="15" customHeight="1" x14ac:dyDescent="0.3">
      <c r="A602" s="179"/>
      <c r="B602" s="8" t="s">
        <v>15</v>
      </c>
      <c r="C602" s="38">
        <v>0</v>
      </c>
      <c r="D602" s="38">
        <v>158</v>
      </c>
      <c r="E602" s="38">
        <v>357</v>
      </c>
      <c r="F602" s="38">
        <v>1733</v>
      </c>
      <c r="G602" s="38">
        <v>320</v>
      </c>
      <c r="H602" s="39">
        <f t="shared" si="54"/>
        <v>2568</v>
      </c>
    </row>
    <row r="603" spans="1:8" ht="15" customHeight="1" x14ac:dyDescent="0.3">
      <c r="A603" s="178" t="s">
        <v>107</v>
      </c>
      <c r="B603" s="10" t="s">
        <v>13</v>
      </c>
      <c r="C603" s="77">
        <v>12</v>
      </c>
      <c r="D603" s="77">
        <v>46</v>
      </c>
      <c r="E603" s="77">
        <v>28</v>
      </c>
      <c r="F603" s="77">
        <v>41</v>
      </c>
      <c r="G603" s="77">
        <v>37</v>
      </c>
      <c r="H603" s="92">
        <f>SUM(C603:G603)</f>
        <v>164</v>
      </c>
    </row>
    <row r="604" spans="1:8" ht="15" customHeight="1" x14ac:dyDescent="0.3">
      <c r="A604" s="178"/>
      <c r="B604" s="10" t="s">
        <v>14</v>
      </c>
      <c r="C604" s="77">
        <v>973</v>
      </c>
      <c r="D604" s="77">
        <v>1647</v>
      </c>
      <c r="E604" s="77">
        <v>1088</v>
      </c>
      <c r="F604" s="77">
        <v>1023</v>
      </c>
      <c r="G604" s="77">
        <v>517</v>
      </c>
      <c r="H604" s="92">
        <f t="shared" ref="H604:H605" si="55">SUM(C604:G604)</f>
        <v>5248</v>
      </c>
    </row>
    <row r="605" spans="1:8" ht="15" customHeight="1" x14ac:dyDescent="0.3">
      <c r="A605" s="178"/>
      <c r="B605" s="10" t="s">
        <v>15</v>
      </c>
      <c r="C605" s="77">
        <v>1959</v>
      </c>
      <c r="D605" s="77">
        <v>3245</v>
      </c>
      <c r="E605" s="77">
        <v>2128</v>
      </c>
      <c r="F605" s="77">
        <v>2026</v>
      </c>
      <c r="G605" s="77">
        <v>1028</v>
      </c>
      <c r="H605" s="92">
        <f t="shared" si="55"/>
        <v>10386</v>
      </c>
    </row>
    <row r="606" spans="1:8" ht="15" customHeight="1" x14ac:dyDescent="0.3">
      <c r="A606" s="179" t="s">
        <v>8</v>
      </c>
      <c r="B606" s="8" t="s">
        <v>13</v>
      </c>
      <c r="C606" s="38">
        <v>1</v>
      </c>
      <c r="D606" s="38">
        <v>8</v>
      </c>
      <c r="E606" s="38">
        <v>21</v>
      </c>
      <c r="F606" s="38">
        <v>90</v>
      </c>
      <c r="G606" s="38">
        <v>26</v>
      </c>
      <c r="H606" s="39">
        <v>146</v>
      </c>
    </row>
    <row r="607" spans="1:8" ht="15" customHeight="1" x14ac:dyDescent="0.3">
      <c r="A607" s="179"/>
      <c r="B607" s="8" t="s">
        <v>14</v>
      </c>
      <c r="C607" s="38">
        <v>42</v>
      </c>
      <c r="D607" s="38">
        <v>234</v>
      </c>
      <c r="E607" s="38">
        <v>917</v>
      </c>
      <c r="F607" s="38">
        <v>1630</v>
      </c>
      <c r="G607" s="38">
        <v>336</v>
      </c>
      <c r="H607" s="39">
        <v>3159</v>
      </c>
    </row>
    <row r="608" spans="1:8" ht="15" customHeight="1" x14ac:dyDescent="0.3">
      <c r="A608" s="179"/>
      <c r="B608" s="8" t="s">
        <v>15</v>
      </c>
      <c r="C608" s="38">
        <v>87</v>
      </c>
      <c r="D608" s="38">
        <v>485</v>
      </c>
      <c r="E608" s="38">
        <v>1797</v>
      </c>
      <c r="F608" s="38">
        <v>3142</v>
      </c>
      <c r="G608" s="38">
        <v>667</v>
      </c>
      <c r="H608" s="39">
        <v>6178</v>
      </c>
    </row>
    <row r="609" spans="1:8" ht="15" customHeight="1" x14ac:dyDescent="0.3">
      <c r="A609" s="178" t="s">
        <v>9</v>
      </c>
      <c r="B609" s="10" t="s">
        <v>13</v>
      </c>
      <c r="C609" s="77">
        <v>2</v>
      </c>
      <c r="D609" s="77">
        <v>15</v>
      </c>
      <c r="E609" s="77">
        <v>20</v>
      </c>
      <c r="F609" s="77">
        <v>87</v>
      </c>
      <c r="G609" s="77">
        <v>23</v>
      </c>
      <c r="H609" s="92">
        <v>147</v>
      </c>
    </row>
    <row r="610" spans="1:8" ht="15" customHeight="1" x14ac:dyDescent="0.3">
      <c r="A610" s="178"/>
      <c r="B610" s="10" t="s">
        <v>14</v>
      </c>
      <c r="C610" s="77">
        <v>96</v>
      </c>
      <c r="D610" s="77">
        <v>717</v>
      </c>
      <c r="E610" s="77">
        <v>656</v>
      </c>
      <c r="F610" s="77">
        <v>1825</v>
      </c>
      <c r="G610" s="77">
        <v>331</v>
      </c>
      <c r="H610" s="92">
        <v>3625</v>
      </c>
    </row>
    <row r="611" spans="1:8" ht="15" customHeight="1" x14ac:dyDescent="0.3">
      <c r="A611" s="178"/>
      <c r="B611" s="10" t="s">
        <v>15</v>
      </c>
      <c r="C611" s="77">
        <v>180</v>
      </c>
      <c r="D611" s="77">
        <v>1338</v>
      </c>
      <c r="E611" s="77">
        <v>1229</v>
      </c>
      <c r="F611" s="77">
        <v>3491</v>
      </c>
      <c r="G611" s="77">
        <v>662</v>
      </c>
      <c r="H611" s="92">
        <v>6900</v>
      </c>
    </row>
    <row r="612" spans="1:8" ht="15" customHeight="1" x14ac:dyDescent="0.3">
      <c r="A612" s="179" t="s">
        <v>10</v>
      </c>
      <c r="B612" s="8" t="s">
        <v>13</v>
      </c>
      <c r="C612" s="38">
        <v>33</v>
      </c>
      <c r="D612" s="38">
        <v>111</v>
      </c>
      <c r="E612" s="38">
        <v>148</v>
      </c>
      <c r="F612" s="38">
        <v>183</v>
      </c>
      <c r="G612" s="38">
        <v>54</v>
      </c>
      <c r="H612" s="39">
        <v>529</v>
      </c>
    </row>
    <row r="613" spans="1:8" ht="15" customHeight="1" x14ac:dyDescent="0.3">
      <c r="A613" s="179"/>
      <c r="B613" s="8" t="s">
        <v>14</v>
      </c>
      <c r="C613" s="38">
        <v>8419</v>
      </c>
      <c r="D613" s="38">
        <v>19310</v>
      </c>
      <c r="E613" s="38">
        <v>8830</v>
      </c>
      <c r="F613" s="38">
        <v>7268</v>
      </c>
      <c r="G613" s="38">
        <v>1033</v>
      </c>
      <c r="H613" s="39">
        <v>44860</v>
      </c>
    </row>
    <row r="614" spans="1:8" ht="15" customHeight="1" x14ac:dyDescent="0.3">
      <c r="A614" s="179"/>
      <c r="B614" s="8" t="s">
        <v>15</v>
      </c>
      <c r="C614" s="38">
        <v>17071</v>
      </c>
      <c r="D614" s="38">
        <v>37074</v>
      </c>
      <c r="E614" s="38">
        <v>16939</v>
      </c>
      <c r="F614" s="38">
        <v>13677</v>
      </c>
      <c r="G614" s="38">
        <v>1993</v>
      </c>
      <c r="H614" s="39">
        <v>86754</v>
      </c>
    </row>
    <row r="615" spans="1:8" ht="15" customHeight="1" x14ac:dyDescent="0.3">
      <c r="A615" s="178" t="s">
        <v>11</v>
      </c>
      <c r="B615" s="10" t="s">
        <v>13</v>
      </c>
      <c r="C615" s="77">
        <v>3</v>
      </c>
      <c r="D615" s="77">
        <v>8</v>
      </c>
      <c r="E615" s="77">
        <v>10</v>
      </c>
      <c r="F615" s="77">
        <v>24</v>
      </c>
      <c r="G615" s="77">
        <v>3</v>
      </c>
      <c r="H615" s="92">
        <f>SUM(C615:G615)</f>
        <v>48</v>
      </c>
    </row>
    <row r="616" spans="1:8" ht="15" customHeight="1" x14ac:dyDescent="0.3">
      <c r="A616" s="178"/>
      <c r="B616" s="10" t="s">
        <v>14</v>
      </c>
      <c r="C616" s="77">
        <v>28</v>
      </c>
      <c r="D616" s="77">
        <v>377</v>
      </c>
      <c r="E616" s="77">
        <v>290</v>
      </c>
      <c r="F616" s="77">
        <v>533</v>
      </c>
      <c r="G616" s="77">
        <v>35</v>
      </c>
      <c r="H616" s="92">
        <f t="shared" ref="H616:H617" si="56">SUM(C616:G616)</f>
        <v>1263</v>
      </c>
    </row>
    <row r="617" spans="1:8" ht="15" customHeight="1" x14ac:dyDescent="0.3">
      <c r="A617" s="178"/>
      <c r="B617" s="10" t="s">
        <v>15</v>
      </c>
      <c r="C617" s="77">
        <v>56</v>
      </c>
      <c r="D617" s="77">
        <v>707</v>
      </c>
      <c r="E617" s="77">
        <v>547</v>
      </c>
      <c r="F617" s="77">
        <v>1014</v>
      </c>
      <c r="G617" s="77">
        <v>57</v>
      </c>
      <c r="H617" s="92">
        <f t="shared" si="56"/>
        <v>2381</v>
      </c>
    </row>
    <row r="618" spans="1:8" ht="15" customHeight="1" x14ac:dyDescent="0.3">
      <c r="A618" s="179" t="s">
        <v>12</v>
      </c>
      <c r="B618" s="8" t="s">
        <v>13</v>
      </c>
      <c r="C618" s="38">
        <v>0</v>
      </c>
      <c r="D618" s="38">
        <v>4</v>
      </c>
      <c r="E618" s="38">
        <v>13</v>
      </c>
      <c r="F618" s="38">
        <v>19</v>
      </c>
      <c r="G618" s="38">
        <v>5</v>
      </c>
      <c r="H618" s="39">
        <f>SUM(C618:G618)</f>
        <v>41</v>
      </c>
    </row>
    <row r="619" spans="1:8" ht="15" customHeight="1" x14ac:dyDescent="0.3">
      <c r="A619" s="179"/>
      <c r="B619" s="8" t="s">
        <v>14</v>
      </c>
      <c r="C619" s="38">
        <v>0</v>
      </c>
      <c r="D619" s="38">
        <v>276</v>
      </c>
      <c r="E619" s="38">
        <v>297</v>
      </c>
      <c r="F619" s="38">
        <v>541</v>
      </c>
      <c r="G619" s="38">
        <v>62</v>
      </c>
      <c r="H619" s="39">
        <f t="shared" ref="H619:H620" si="57">SUM(C619:G619)</f>
        <v>1176</v>
      </c>
    </row>
    <row r="620" spans="1:8" ht="15" customHeight="1" x14ac:dyDescent="0.3">
      <c r="A620" s="179"/>
      <c r="B620" s="8" t="s">
        <v>15</v>
      </c>
      <c r="C620" s="38">
        <v>0</v>
      </c>
      <c r="D620" s="38">
        <v>511</v>
      </c>
      <c r="E620" s="38">
        <v>576</v>
      </c>
      <c r="F620" s="38">
        <v>1008</v>
      </c>
      <c r="G620" s="38">
        <v>98</v>
      </c>
      <c r="H620" s="39">
        <f t="shared" si="57"/>
        <v>2193</v>
      </c>
    </row>
    <row r="621" spans="1:8" ht="15" customHeight="1" x14ac:dyDescent="0.3">
      <c r="A621" s="180" t="s">
        <v>2</v>
      </c>
      <c r="B621" s="111" t="s">
        <v>13</v>
      </c>
      <c r="C621" s="112">
        <f>C582+C585+C588+C591+C594+C597+C600+C603+C606+C609+C612+C615+C618</f>
        <v>86</v>
      </c>
      <c r="D621" s="112">
        <f t="shared" ref="D621:H621" si="58">D582+D585+D588+D591+D594+D597+D600+D603+D606+D609+D612+D615+D618</f>
        <v>341</v>
      </c>
      <c r="E621" s="112">
        <f t="shared" si="58"/>
        <v>442</v>
      </c>
      <c r="F621" s="112">
        <f t="shared" si="58"/>
        <v>949</v>
      </c>
      <c r="G621" s="112">
        <f t="shared" si="58"/>
        <v>243</v>
      </c>
      <c r="H621" s="112">
        <f t="shared" si="58"/>
        <v>2061</v>
      </c>
    </row>
    <row r="622" spans="1:8" ht="15" customHeight="1" x14ac:dyDescent="0.3">
      <c r="A622" s="180"/>
      <c r="B622" s="111" t="s">
        <v>14</v>
      </c>
      <c r="C622" s="112">
        <f t="shared" ref="C622:H622" si="59">C583+C586+C589+C592+C595+C598+C601+C604+C607+C610+C613+C616+C619</f>
        <v>13404</v>
      </c>
      <c r="D622" s="112">
        <f t="shared" si="59"/>
        <v>34612</v>
      </c>
      <c r="E622" s="112">
        <f t="shared" si="59"/>
        <v>18956</v>
      </c>
      <c r="F622" s="112">
        <f t="shared" si="59"/>
        <v>26279</v>
      </c>
      <c r="G622" s="112">
        <f t="shared" si="59"/>
        <v>3782</v>
      </c>
      <c r="H622" s="112">
        <f t="shared" si="59"/>
        <v>97033</v>
      </c>
    </row>
    <row r="623" spans="1:8" ht="15" customHeight="1" x14ac:dyDescent="0.3">
      <c r="A623" s="180"/>
      <c r="B623" s="111" t="s">
        <v>15</v>
      </c>
      <c r="C623" s="112">
        <f t="shared" ref="C623:H623" si="60">C584+C587+C590+C593+C596+C599+C602+C605+C608+C611+C614+C617+C620</f>
        <v>27507</v>
      </c>
      <c r="D623" s="112">
        <f t="shared" si="60"/>
        <v>66989</v>
      </c>
      <c r="E623" s="112">
        <f t="shared" si="60"/>
        <v>36510</v>
      </c>
      <c r="F623" s="112">
        <f t="shared" si="60"/>
        <v>49727</v>
      </c>
      <c r="G623" s="112">
        <f t="shared" si="60"/>
        <v>7366</v>
      </c>
      <c r="H623" s="112">
        <f t="shared" si="60"/>
        <v>188099</v>
      </c>
    </row>
    <row r="624" spans="1:8" ht="15" customHeight="1" x14ac:dyDescent="0.3">
      <c r="A624" s="90" t="s">
        <v>157</v>
      </c>
      <c r="B624" s="2"/>
      <c r="C624" s="2"/>
      <c r="D624" s="2"/>
    </row>
    <row r="627" spans="1:8" ht="15" customHeight="1" x14ac:dyDescent="0.3">
      <c r="A627" s="177" t="s">
        <v>120</v>
      </c>
      <c r="B627" s="177"/>
      <c r="C627" s="177"/>
      <c r="D627" s="177"/>
      <c r="E627" s="177"/>
      <c r="F627" s="177"/>
      <c r="G627" s="177"/>
      <c r="H627" s="177"/>
    </row>
    <row r="628" spans="1:8" ht="15" customHeight="1" x14ac:dyDescent="0.3">
      <c r="A628" s="177" t="s">
        <v>122</v>
      </c>
      <c r="B628" s="177"/>
      <c r="C628" s="177"/>
      <c r="D628" s="177"/>
      <c r="E628" s="177"/>
      <c r="F628" s="177"/>
      <c r="G628" s="177"/>
      <c r="H628" s="177"/>
    </row>
    <row r="629" spans="1:8" ht="15" customHeight="1" x14ac:dyDescent="0.3">
      <c r="A629" s="104" t="s">
        <v>148</v>
      </c>
      <c r="B629" s="99"/>
      <c r="C629" s="99" t="s">
        <v>77</v>
      </c>
      <c r="D629" s="99" t="s">
        <v>78</v>
      </c>
      <c r="E629" s="99" t="s">
        <v>79</v>
      </c>
      <c r="F629" s="99" t="s">
        <v>80</v>
      </c>
      <c r="G629" s="99" t="s">
        <v>0</v>
      </c>
      <c r="H629" s="99" t="s">
        <v>2</v>
      </c>
    </row>
    <row r="630" spans="1:8" ht="15" customHeight="1" x14ac:dyDescent="0.3">
      <c r="A630" s="179" t="s">
        <v>3</v>
      </c>
      <c r="B630" s="8" t="s">
        <v>13</v>
      </c>
      <c r="C630" s="38">
        <v>1</v>
      </c>
      <c r="D630" s="38">
        <v>3</v>
      </c>
      <c r="E630" s="38">
        <v>10</v>
      </c>
      <c r="F630" s="38">
        <v>10</v>
      </c>
      <c r="G630" s="38">
        <v>5</v>
      </c>
      <c r="H630" s="39">
        <f>SUM(C630:G630)</f>
        <v>29</v>
      </c>
    </row>
    <row r="631" spans="1:8" ht="15" customHeight="1" x14ac:dyDescent="0.3">
      <c r="A631" s="179"/>
      <c r="B631" s="8" t="s">
        <v>14</v>
      </c>
      <c r="C631" s="38">
        <v>9</v>
      </c>
      <c r="D631" s="38">
        <v>68</v>
      </c>
      <c r="E631" s="38">
        <v>282</v>
      </c>
      <c r="F631" s="38">
        <v>317</v>
      </c>
      <c r="G631" s="38">
        <v>89</v>
      </c>
      <c r="H631" s="39">
        <f t="shared" ref="H631:H632" si="61">SUM(C631:G631)</f>
        <v>765</v>
      </c>
    </row>
    <row r="632" spans="1:8" ht="15" customHeight="1" x14ac:dyDescent="0.3">
      <c r="A632" s="179"/>
      <c r="B632" s="8" t="s">
        <v>15</v>
      </c>
      <c r="C632" s="38">
        <v>21</v>
      </c>
      <c r="D632" s="38">
        <v>96</v>
      </c>
      <c r="E632" s="38">
        <v>539</v>
      </c>
      <c r="F632" s="38">
        <v>577</v>
      </c>
      <c r="G632" s="38">
        <v>148</v>
      </c>
      <c r="H632" s="39">
        <f t="shared" si="61"/>
        <v>1381</v>
      </c>
    </row>
    <row r="633" spans="1:8" ht="15" customHeight="1" x14ac:dyDescent="0.3">
      <c r="A633" s="178" t="s">
        <v>4</v>
      </c>
      <c r="B633" s="10" t="s">
        <v>13</v>
      </c>
      <c r="C633" s="77">
        <v>12</v>
      </c>
      <c r="D633" s="77">
        <v>79</v>
      </c>
      <c r="E633" s="77">
        <v>73</v>
      </c>
      <c r="F633" s="77">
        <v>120</v>
      </c>
      <c r="G633" s="77">
        <v>58</v>
      </c>
      <c r="H633" s="92">
        <v>342</v>
      </c>
    </row>
    <row r="634" spans="1:8" ht="15" customHeight="1" x14ac:dyDescent="0.3">
      <c r="A634" s="178"/>
      <c r="B634" s="10" t="s">
        <v>14</v>
      </c>
      <c r="C634" s="77">
        <v>341</v>
      </c>
      <c r="D634" s="77">
        <v>2035</v>
      </c>
      <c r="E634" s="77">
        <v>1329</v>
      </c>
      <c r="F634" s="77">
        <v>2778</v>
      </c>
      <c r="G634" s="77">
        <v>922</v>
      </c>
      <c r="H634" s="92">
        <v>7405</v>
      </c>
    </row>
    <row r="635" spans="1:8" ht="15" customHeight="1" x14ac:dyDescent="0.3">
      <c r="A635" s="178"/>
      <c r="B635" s="10" t="s">
        <v>15</v>
      </c>
      <c r="C635" s="77">
        <v>668</v>
      </c>
      <c r="D635" s="77">
        <v>3833</v>
      </c>
      <c r="E635" s="77">
        <v>2561</v>
      </c>
      <c r="F635" s="77">
        <v>5355</v>
      </c>
      <c r="G635" s="77">
        <v>1842</v>
      </c>
      <c r="H635" s="92">
        <v>14259</v>
      </c>
    </row>
    <row r="636" spans="1:8" ht="15" customHeight="1" x14ac:dyDescent="0.3">
      <c r="A636" s="179" t="s">
        <v>5</v>
      </c>
      <c r="B636" s="8" t="s">
        <v>13</v>
      </c>
      <c r="C636" s="38">
        <v>0</v>
      </c>
      <c r="D636" s="38">
        <v>5</v>
      </c>
      <c r="E636" s="38">
        <v>17</v>
      </c>
      <c r="F636" s="38">
        <v>92</v>
      </c>
      <c r="G636" s="38">
        <v>12</v>
      </c>
      <c r="H636" s="39">
        <v>126</v>
      </c>
    </row>
    <row r="637" spans="1:8" ht="15" customHeight="1" x14ac:dyDescent="0.3">
      <c r="A637" s="179"/>
      <c r="B637" s="8" t="s">
        <v>14</v>
      </c>
      <c r="C637" s="38">
        <v>0</v>
      </c>
      <c r="D637" s="38">
        <v>160</v>
      </c>
      <c r="E637" s="38">
        <v>595</v>
      </c>
      <c r="F637" s="38">
        <v>1846</v>
      </c>
      <c r="G637" s="38">
        <v>170</v>
      </c>
      <c r="H637" s="39">
        <v>2771</v>
      </c>
    </row>
    <row r="638" spans="1:8" ht="15" customHeight="1" x14ac:dyDescent="0.3">
      <c r="A638" s="179"/>
      <c r="B638" s="8" t="s">
        <v>15</v>
      </c>
      <c r="C638" s="38">
        <v>0</v>
      </c>
      <c r="D638" s="38">
        <v>314</v>
      </c>
      <c r="E638" s="38">
        <v>1129</v>
      </c>
      <c r="F638" s="38">
        <v>3449</v>
      </c>
      <c r="G638" s="38">
        <v>338</v>
      </c>
      <c r="H638" s="39">
        <v>5230</v>
      </c>
    </row>
    <row r="639" spans="1:8" ht="15" customHeight="1" x14ac:dyDescent="0.3">
      <c r="A639" s="178" t="s">
        <v>6</v>
      </c>
      <c r="B639" s="10" t="s">
        <v>13</v>
      </c>
      <c r="C639" s="77">
        <v>1</v>
      </c>
      <c r="D639" s="77">
        <v>8</v>
      </c>
      <c r="E639" s="77">
        <v>31</v>
      </c>
      <c r="F639" s="77">
        <v>74</v>
      </c>
      <c r="G639" s="77">
        <v>4</v>
      </c>
      <c r="H639" s="92">
        <v>118</v>
      </c>
    </row>
    <row r="640" spans="1:8" ht="15" customHeight="1" x14ac:dyDescent="0.3">
      <c r="A640" s="178"/>
      <c r="B640" s="10" t="s">
        <v>14</v>
      </c>
      <c r="C640" s="77">
        <v>139</v>
      </c>
      <c r="D640" s="77">
        <v>225</v>
      </c>
      <c r="E640" s="77">
        <v>973</v>
      </c>
      <c r="F640" s="77">
        <v>1505</v>
      </c>
      <c r="G640" s="77">
        <v>41</v>
      </c>
      <c r="H640" s="92">
        <v>2883</v>
      </c>
    </row>
    <row r="641" spans="1:8" ht="15" customHeight="1" x14ac:dyDescent="0.3">
      <c r="A641" s="178"/>
      <c r="B641" s="10" t="s">
        <v>15</v>
      </c>
      <c r="C641" s="77">
        <v>300</v>
      </c>
      <c r="D641" s="77">
        <v>432</v>
      </c>
      <c r="E641" s="77">
        <v>1817</v>
      </c>
      <c r="F641" s="77">
        <v>2782</v>
      </c>
      <c r="G641" s="77">
        <v>72</v>
      </c>
      <c r="H641" s="92">
        <v>5403</v>
      </c>
    </row>
    <row r="642" spans="1:8" ht="15" customHeight="1" x14ac:dyDescent="0.3">
      <c r="A642" s="179" t="s">
        <v>17</v>
      </c>
      <c r="B642" s="8" t="s">
        <v>13</v>
      </c>
      <c r="C642" s="38">
        <v>0</v>
      </c>
      <c r="D642" s="38">
        <v>1</v>
      </c>
      <c r="E642" s="38">
        <v>1</v>
      </c>
      <c r="F642" s="38">
        <v>6</v>
      </c>
      <c r="G642" s="38">
        <v>1</v>
      </c>
      <c r="H642" s="39">
        <v>9</v>
      </c>
    </row>
    <row r="643" spans="1:8" ht="15" customHeight="1" x14ac:dyDescent="0.3">
      <c r="A643" s="179"/>
      <c r="B643" s="8" t="s">
        <v>14</v>
      </c>
      <c r="C643" s="38">
        <v>0</v>
      </c>
      <c r="D643" s="38">
        <v>35</v>
      </c>
      <c r="E643" s="38">
        <v>20</v>
      </c>
      <c r="F643" s="38">
        <v>160</v>
      </c>
      <c r="G643" s="38">
        <v>16</v>
      </c>
      <c r="H643" s="39">
        <v>231</v>
      </c>
    </row>
    <row r="644" spans="1:8" ht="15" customHeight="1" x14ac:dyDescent="0.3">
      <c r="A644" s="179"/>
      <c r="B644" s="8" t="s">
        <v>15</v>
      </c>
      <c r="C644" s="38">
        <v>0</v>
      </c>
      <c r="D644" s="38">
        <v>68</v>
      </c>
      <c r="E644" s="38">
        <v>34</v>
      </c>
      <c r="F644" s="38">
        <v>311</v>
      </c>
      <c r="G644" s="38">
        <v>32</v>
      </c>
      <c r="H644" s="39">
        <v>445</v>
      </c>
    </row>
    <row r="645" spans="1:8" ht="15" customHeight="1" x14ac:dyDescent="0.3">
      <c r="A645" s="178" t="s">
        <v>51</v>
      </c>
      <c r="B645" s="10" t="s">
        <v>13</v>
      </c>
      <c r="C645" s="77">
        <v>17</v>
      </c>
      <c r="D645" s="77">
        <v>43</v>
      </c>
      <c r="E645" s="77">
        <v>51</v>
      </c>
      <c r="F645" s="77">
        <v>151</v>
      </c>
      <c r="G645" s="77">
        <v>7</v>
      </c>
      <c r="H645" s="92">
        <v>269</v>
      </c>
    </row>
    <row r="646" spans="1:8" ht="15" customHeight="1" x14ac:dyDescent="0.3">
      <c r="A646" s="178"/>
      <c r="B646" s="10" t="s">
        <v>14</v>
      </c>
      <c r="C646" s="77">
        <v>3144</v>
      </c>
      <c r="D646" s="77">
        <v>9803</v>
      </c>
      <c r="E646" s="77">
        <v>3151</v>
      </c>
      <c r="F646" s="77">
        <v>5812</v>
      </c>
      <c r="G646" s="77">
        <v>107</v>
      </c>
      <c r="H646" s="92">
        <v>22017</v>
      </c>
    </row>
    <row r="647" spans="1:8" ht="15" customHeight="1" x14ac:dyDescent="0.3">
      <c r="A647" s="178"/>
      <c r="B647" s="10" t="s">
        <v>15</v>
      </c>
      <c r="C647" s="77">
        <v>6679</v>
      </c>
      <c r="D647" s="77">
        <v>19426</v>
      </c>
      <c r="E647" s="77">
        <v>6156</v>
      </c>
      <c r="F647" s="77">
        <v>10869</v>
      </c>
      <c r="G647" s="77">
        <v>205</v>
      </c>
      <c r="H647" s="92">
        <v>43335</v>
      </c>
    </row>
    <row r="648" spans="1:8" ht="15" customHeight="1" x14ac:dyDescent="0.3">
      <c r="A648" s="179" t="s">
        <v>7</v>
      </c>
      <c r="B648" s="8" t="s">
        <v>13</v>
      </c>
      <c r="C648" s="38">
        <v>0</v>
      </c>
      <c r="D648" s="38">
        <v>3</v>
      </c>
      <c r="E648" s="38">
        <v>13</v>
      </c>
      <c r="F648" s="38">
        <v>44</v>
      </c>
      <c r="G648" s="38">
        <v>12</v>
      </c>
      <c r="H648" s="39">
        <v>72</v>
      </c>
    </row>
    <row r="649" spans="1:8" ht="15" customHeight="1" x14ac:dyDescent="0.3">
      <c r="A649" s="179"/>
      <c r="B649" s="8" t="s">
        <v>14</v>
      </c>
      <c r="C649" s="38">
        <v>0</v>
      </c>
      <c r="D649" s="38">
        <v>90</v>
      </c>
      <c r="E649" s="38">
        <v>184</v>
      </c>
      <c r="F649" s="38">
        <v>841</v>
      </c>
      <c r="G649" s="38">
        <v>168</v>
      </c>
      <c r="H649" s="39">
        <v>1283</v>
      </c>
    </row>
    <row r="650" spans="1:8" ht="15" customHeight="1" x14ac:dyDescent="0.3">
      <c r="A650" s="179"/>
      <c r="B650" s="8" t="s">
        <v>15</v>
      </c>
      <c r="C650" s="38">
        <v>0</v>
      </c>
      <c r="D650" s="38">
        <v>158</v>
      </c>
      <c r="E650" s="38">
        <v>357</v>
      </c>
      <c r="F650" s="38">
        <v>1624</v>
      </c>
      <c r="G650" s="38">
        <v>320</v>
      </c>
      <c r="H650" s="39">
        <v>2459</v>
      </c>
    </row>
    <row r="651" spans="1:8" ht="15" customHeight="1" x14ac:dyDescent="0.3">
      <c r="A651" s="178" t="s">
        <v>107</v>
      </c>
      <c r="B651" s="10" t="s">
        <v>13</v>
      </c>
      <c r="C651" s="77">
        <v>11</v>
      </c>
      <c r="D651" s="77">
        <v>44</v>
      </c>
      <c r="E651" s="77">
        <v>30</v>
      </c>
      <c r="F651" s="77">
        <v>39</v>
      </c>
      <c r="G651" s="77">
        <v>40</v>
      </c>
      <c r="H651" s="92">
        <f>SUM(C651:G651)</f>
        <v>164</v>
      </c>
    </row>
    <row r="652" spans="1:8" ht="15" customHeight="1" x14ac:dyDescent="0.3">
      <c r="A652" s="178"/>
      <c r="B652" s="10" t="s">
        <v>14</v>
      </c>
      <c r="C652" s="77">
        <v>899</v>
      </c>
      <c r="D652" s="77">
        <v>1625</v>
      </c>
      <c r="E652" s="77">
        <v>1082</v>
      </c>
      <c r="F652" s="77">
        <v>1015</v>
      </c>
      <c r="G652" s="77">
        <v>557</v>
      </c>
      <c r="H652" s="92">
        <f t="shared" ref="H652:H653" si="62">SUM(C652:G652)</f>
        <v>5178</v>
      </c>
    </row>
    <row r="653" spans="1:8" ht="15" customHeight="1" x14ac:dyDescent="0.3">
      <c r="A653" s="178"/>
      <c r="B653" s="10" t="s">
        <v>15</v>
      </c>
      <c r="C653" s="77">
        <v>1800</v>
      </c>
      <c r="D653" s="77">
        <v>3199</v>
      </c>
      <c r="E653" s="77">
        <v>2119</v>
      </c>
      <c r="F653" s="77">
        <v>1992</v>
      </c>
      <c r="G653" s="77">
        <v>1091</v>
      </c>
      <c r="H653" s="92">
        <f t="shared" si="62"/>
        <v>10201</v>
      </c>
    </row>
    <row r="654" spans="1:8" ht="15" customHeight="1" x14ac:dyDescent="0.3">
      <c r="A654" s="179" t="s">
        <v>8</v>
      </c>
      <c r="B654" s="8" t="s">
        <v>13</v>
      </c>
      <c r="C654" s="38">
        <v>1</v>
      </c>
      <c r="D654" s="38">
        <v>7</v>
      </c>
      <c r="E654" s="38">
        <v>21</v>
      </c>
      <c r="F654" s="38">
        <v>88</v>
      </c>
      <c r="G654" s="38">
        <v>28</v>
      </c>
      <c r="H654" s="39">
        <v>145</v>
      </c>
    </row>
    <row r="655" spans="1:8" ht="15" customHeight="1" x14ac:dyDescent="0.3">
      <c r="A655" s="179"/>
      <c r="B655" s="8" t="s">
        <v>14</v>
      </c>
      <c r="C655" s="38">
        <v>42</v>
      </c>
      <c r="D655" s="38">
        <v>194</v>
      </c>
      <c r="E655" s="38">
        <v>911</v>
      </c>
      <c r="F655" s="38">
        <v>1557</v>
      </c>
      <c r="G655" s="38">
        <v>364</v>
      </c>
      <c r="H655" s="39">
        <v>3068</v>
      </c>
    </row>
    <row r="656" spans="1:8" ht="15" customHeight="1" x14ac:dyDescent="0.3">
      <c r="A656" s="179"/>
      <c r="B656" s="8" t="s">
        <v>15</v>
      </c>
      <c r="C656" s="38">
        <v>87</v>
      </c>
      <c r="D656" s="38">
        <v>403</v>
      </c>
      <c r="E656" s="38">
        <v>1787</v>
      </c>
      <c r="F656" s="38">
        <v>3007</v>
      </c>
      <c r="G656" s="38">
        <v>719</v>
      </c>
      <c r="H656" s="39">
        <v>6003</v>
      </c>
    </row>
    <row r="657" spans="1:8" ht="15" customHeight="1" x14ac:dyDescent="0.3">
      <c r="A657" s="178" t="s">
        <v>9</v>
      </c>
      <c r="B657" s="10" t="s">
        <v>13</v>
      </c>
      <c r="C657" s="77">
        <v>2</v>
      </c>
      <c r="D657" s="77">
        <v>14</v>
      </c>
      <c r="E657" s="77">
        <v>20</v>
      </c>
      <c r="F657" s="77">
        <v>87</v>
      </c>
      <c r="G657" s="77">
        <v>23</v>
      </c>
      <c r="H657" s="92">
        <v>146</v>
      </c>
    </row>
    <row r="658" spans="1:8" ht="15" customHeight="1" x14ac:dyDescent="0.3">
      <c r="A658" s="178"/>
      <c r="B658" s="10" t="s">
        <v>14</v>
      </c>
      <c r="C658" s="77">
        <v>96</v>
      </c>
      <c r="D658" s="77">
        <v>714</v>
      </c>
      <c r="E658" s="77">
        <v>656</v>
      </c>
      <c r="F658" s="77">
        <v>1825</v>
      </c>
      <c r="G658" s="77">
        <v>331</v>
      </c>
      <c r="H658" s="92">
        <v>3622</v>
      </c>
    </row>
    <row r="659" spans="1:8" ht="15" customHeight="1" x14ac:dyDescent="0.3">
      <c r="A659" s="178"/>
      <c r="B659" s="10" t="s">
        <v>15</v>
      </c>
      <c r="C659" s="77">
        <v>180</v>
      </c>
      <c r="D659" s="77">
        <v>1331</v>
      </c>
      <c r="E659" s="77">
        <v>1229</v>
      </c>
      <c r="F659" s="77">
        <v>3491</v>
      </c>
      <c r="G659" s="77">
        <v>662</v>
      </c>
      <c r="H659" s="92">
        <v>6893</v>
      </c>
    </row>
    <row r="660" spans="1:8" ht="15" customHeight="1" x14ac:dyDescent="0.3">
      <c r="A660" s="179" t="s">
        <v>10</v>
      </c>
      <c r="B660" s="8" t="s">
        <v>13</v>
      </c>
      <c r="C660" s="38">
        <v>31</v>
      </c>
      <c r="D660" s="38">
        <v>110</v>
      </c>
      <c r="E660" s="38">
        <v>150</v>
      </c>
      <c r="F660" s="38">
        <v>175</v>
      </c>
      <c r="G660" s="38">
        <v>54</v>
      </c>
      <c r="H660" s="39">
        <v>520</v>
      </c>
    </row>
    <row r="661" spans="1:8" ht="15" customHeight="1" x14ac:dyDescent="0.3">
      <c r="A661" s="179"/>
      <c r="B661" s="8" t="s">
        <v>14</v>
      </c>
      <c r="C661" s="38">
        <v>7627</v>
      </c>
      <c r="D661" s="38">
        <v>18945</v>
      </c>
      <c r="E661" s="38">
        <v>8693</v>
      </c>
      <c r="F661" s="38">
        <v>6973</v>
      </c>
      <c r="G661" s="38">
        <v>964</v>
      </c>
      <c r="H661" s="39">
        <v>43202</v>
      </c>
    </row>
    <row r="662" spans="1:8" ht="15" customHeight="1" x14ac:dyDescent="0.3">
      <c r="A662" s="179"/>
      <c r="B662" s="8" t="s">
        <v>15</v>
      </c>
      <c r="C662" s="38">
        <v>15245</v>
      </c>
      <c r="D662" s="38">
        <v>36329</v>
      </c>
      <c r="E662" s="38">
        <v>16666</v>
      </c>
      <c r="F662" s="38">
        <v>13094</v>
      </c>
      <c r="G662" s="38">
        <v>1856</v>
      </c>
      <c r="H662" s="39">
        <v>83190</v>
      </c>
    </row>
    <row r="663" spans="1:8" ht="15" customHeight="1" x14ac:dyDescent="0.3">
      <c r="A663" s="178" t="s">
        <v>11</v>
      </c>
      <c r="B663" s="10" t="s">
        <v>13</v>
      </c>
      <c r="C663" s="77">
        <v>3</v>
      </c>
      <c r="D663" s="77">
        <v>8</v>
      </c>
      <c r="E663" s="77">
        <v>11</v>
      </c>
      <c r="F663" s="77">
        <v>23</v>
      </c>
      <c r="G663" s="77">
        <v>2</v>
      </c>
      <c r="H663" s="92">
        <f>SUM(C663:G663)</f>
        <v>47</v>
      </c>
    </row>
    <row r="664" spans="1:8" ht="15" customHeight="1" x14ac:dyDescent="0.3">
      <c r="A664" s="178"/>
      <c r="B664" s="10" t="s">
        <v>14</v>
      </c>
      <c r="C664" s="77">
        <v>28</v>
      </c>
      <c r="D664" s="77">
        <v>355</v>
      </c>
      <c r="E664" s="77">
        <v>299</v>
      </c>
      <c r="F664" s="77">
        <v>515</v>
      </c>
      <c r="G664" s="77">
        <v>23</v>
      </c>
      <c r="H664" s="92">
        <f t="shared" ref="H664:H665" si="63">SUM(C664:G664)</f>
        <v>1220</v>
      </c>
    </row>
    <row r="665" spans="1:8" ht="15" customHeight="1" x14ac:dyDescent="0.3">
      <c r="A665" s="178"/>
      <c r="B665" s="10" t="s">
        <v>15</v>
      </c>
      <c r="C665" s="77">
        <v>56</v>
      </c>
      <c r="D665" s="77">
        <v>671</v>
      </c>
      <c r="E665" s="77">
        <v>566</v>
      </c>
      <c r="F665" s="77">
        <v>969</v>
      </c>
      <c r="G665" s="77">
        <v>39</v>
      </c>
      <c r="H665" s="92">
        <f t="shared" si="63"/>
        <v>2301</v>
      </c>
    </row>
    <row r="666" spans="1:8" ht="15" customHeight="1" x14ac:dyDescent="0.3">
      <c r="A666" s="179" t="s">
        <v>12</v>
      </c>
      <c r="B666" s="8" t="s">
        <v>13</v>
      </c>
      <c r="C666" s="38">
        <v>0</v>
      </c>
      <c r="D666" s="38">
        <v>3</v>
      </c>
      <c r="E666" s="38">
        <v>14</v>
      </c>
      <c r="F666" s="38">
        <v>19</v>
      </c>
      <c r="G666" s="38">
        <v>5</v>
      </c>
      <c r="H666" s="39">
        <f>SUM(C666:G666)</f>
        <v>41</v>
      </c>
    </row>
    <row r="667" spans="1:8" ht="15" customHeight="1" x14ac:dyDescent="0.3">
      <c r="A667" s="179"/>
      <c r="B667" s="8" t="s">
        <v>14</v>
      </c>
      <c r="C667" s="38">
        <v>0</v>
      </c>
      <c r="D667" s="38">
        <v>261</v>
      </c>
      <c r="E667" s="38">
        <v>331</v>
      </c>
      <c r="F667" s="38">
        <v>541</v>
      </c>
      <c r="G667" s="38">
        <v>62</v>
      </c>
      <c r="H667" s="39">
        <f t="shared" ref="H667:H668" si="64">SUM(C667:G667)</f>
        <v>1195</v>
      </c>
    </row>
    <row r="668" spans="1:8" ht="15" customHeight="1" x14ac:dyDescent="0.3">
      <c r="A668" s="179"/>
      <c r="B668" s="8" t="s">
        <v>15</v>
      </c>
      <c r="C668" s="38">
        <v>0</v>
      </c>
      <c r="D668" s="38">
        <v>491</v>
      </c>
      <c r="E668" s="38">
        <v>640</v>
      </c>
      <c r="F668" s="38">
        <v>1008</v>
      </c>
      <c r="G668" s="38">
        <v>98</v>
      </c>
      <c r="H668" s="39">
        <f t="shared" si="64"/>
        <v>2237</v>
      </c>
    </row>
    <row r="669" spans="1:8" ht="15" customHeight="1" x14ac:dyDescent="0.3">
      <c r="A669" s="180" t="s">
        <v>2</v>
      </c>
      <c r="B669" s="111" t="s">
        <v>13</v>
      </c>
      <c r="C669" s="112">
        <f>C630+C633+C636+C639+C642+C645+C648+C651+C654+C657+C660+C663+C666</f>
        <v>79</v>
      </c>
      <c r="D669" s="112">
        <f t="shared" ref="D669:H669" si="65">D630+D633+D636+D639+D642+D645+D648+D651+D654+D657+D660+D663+D666</f>
        <v>328</v>
      </c>
      <c r="E669" s="112">
        <f t="shared" si="65"/>
        <v>442</v>
      </c>
      <c r="F669" s="112">
        <f t="shared" si="65"/>
        <v>928</v>
      </c>
      <c r="G669" s="112">
        <f t="shared" si="65"/>
        <v>251</v>
      </c>
      <c r="H669" s="112">
        <f t="shared" si="65"/>
        <v>2028</v>
      </c>
    </row>
    <row r="670" spans="1:8" ht="15" customHeight="1" x14ac:dyDescent="0.3">
      <c r="A670" s="180"/>
      <c r="B670" s="111" t="s">
        <v>14</v>
      </c>
      <c r="C670" s="112">
        <f t="shared" ref="C670:H670" si="66">C631+C634+C637+C640+C643+C646+C649+C652+C655+C658+C661+C664+C667</f>
        <v>12325</v>
      </c>
      <c r="D670" s="112">
        <f t="shared" si="66"/>
        <v>34510</v>
      </c>
      <c r="E670" s="112">
        <f t="shared" si="66"/>
        <v>18506</v>
      </c>
      <c r="F670" s="112">
        <f t="shared" si="66"/>
        <v>25685</v>
      </c>
      <c r="G670" s="112">
        <f t="shared" si="66"/>
        <v>3814</v>
      </c>
      <c r="H670" s="112">
        <f t="shared" si="66"/>
        <v>94840</v>
      </c>
    </row>
    <row r="671" spans="1:8" ht="15" customHeight="1" x14ac:dyDescent="0.3">
      <c r="A671" s="180"/>
      <c r="B671" s="111" t="s">
        <v>15</v>
      </c>
      <c r="C671" s="112">
        <f t="shared" ref="C671:H671" si="67">C632+C635+C638+C641+C644+C647+C650+C653+C656+C659+C662+C665+C668</f>
        <v>25036</v>
      </c>
      <c r="D671" s="112">
        <f t="shared" si="67"/>
        <v>66751</v>
      </c>
      <c r="E671" s="112">
        <f t="shared" si="67"/>
        <v>35600</v>
      </c>
      <c r="F671" s="112">
        <f t="shared" si="67"/>
        <v>48528</v>
      </c>
      <c r="G671" s="112">
        <f t="shared" si="67"/>
        <v>7422</v>
      </c>
      <c r="H671" s="112">
        <f t="shared" si="67"/>
        <v>183337</v>
      </c>
    </row>
    <row r="672" spans="1:8" ht="15" customHeight="1" x14ac:dyDescent="0.3">
      <c r="A672" s="90" t="s">
        <v>157</v>
      </c>
      <c r="B672" s="2"/>
      <c r="C672" s="2"/>
      <c r="D672" s="2"/>
    </row>
  </sheetData>
  <mergeCells count="224">
    <mergeCell ref="A75:A77"/>
    <mergeCell ref="A78:A80"/>
    <mergeCell ref="A81:A83"/>
    <mergeCell ref="A84:A86"/>
    <mergeCell ref="A87:A89"/>
    <mergeCell ref="A90:A92"/>
    <mergeCell ref="A93:A95"/>
    <mergeCell ref="A51:H51"/>
    <mergeCell ref="A52:H52"/>
    <mergeCell ref="A54:A56"/>
    <mergeCell ref="A57:A59"/>
    <mergeCell ref="A60:A62"/>
    <mergeCell ref="A63:A65"/>
    <mergeCell ref="A66:A68"/>
    <mergeCell ref="A69:A71"/>
    <mergeCell ref="A72:A74"/>
    <mergeCell ref="A474:A476"/>
    <mergeCell ref="A387:H387"/>
    <mergeCell ref="A402:A404"/>
    <mergeCell ref="A405:A407"/>
    <mergeCell ref="A390:A392"/>
    <mergeCell ref="A393:A395"/>
    <mergeCell ref="A396:A398"/>
    <mergeCell ref="A339:H339"/>
    <mergeCell ref="A340:H340"/>
    <mergeCell ref="A342:A344"/>
    <mergeCell ref="A345:A347"/>
    <mergeCell ref="A348:A350"/>
    <mergeCell ref="A351:A353"/>
    <mergeCell ref="A354:A356"/>
    <mergeCell ref="A357:A359"/>
    <mergeCell ref="A360:A362"/>
    <mergeCell ref="A363:A365"/>
    <mergeCell ref="A381:A383"/>
    <mergeCell ref="A366:A368"/>
    <mergeCell ref="A369:A371"/>
    <mergeCell ref="A372:A374"/>
    <mergeCell ref="A375:A377"/>
    <mergeCell ref="A378:A380"/>
    <mergeCell ref="A388:H388"/>
    <mergeCell ref="A618:A620"/>
    <mergeCell ref="A621:A623"/>
    <mergeCell ref="A606:A608"/>
    <mergeCell ref="A609:A611"/>
    <mergeCell ref="A612:A614"/>
    <mergeCell ref="A594:A596"/>
    <mergeCell ref="A597:A599"/>
    <mergeCell ref="A573:A575"/>
    <mergeCell ref="A582:A584"/>
    <mergeCell ref="A477:A479"/>
    <mergeCell ref="A399:A401"/>
    <mergeCell ref="A504:A506"/>
    <mergeCell ref="A507:A509"/>
    <mergeCell ref="A510:A512"/>
    <mergeCell ref="A513:A515"/>
    <mergeCell ref="A486:A488"/>
    <mergeCell ref="A489:A491"/>
    <mergeCell ref="A492:A494"/>
    <mergeCell ref="A495:A497"/>
    <mergeCell ref="A498:A500"/>
    <mergeCell ref="A408:A410"/>
    <mergeCell ref="A411:A413"/>
    <mergeCell ref="A414:A416"/>
    <mergeCell ref="A438:A440"/>
    <mergeCell ref="A441:A443"/>
    <mergeCell ref="A417:A419"/>
    <mergeCell ref="A420:A422"/>
    <mergeCell ref="A423:A425"/>
    <mergeCell ref="A426:A428"/>
    <mergeCell ref="A429:A431"/>
    <mergeCell ref="A435:H435"/>
    <mergeCell ref="A436:H436"/>
    <mergeCell ref="A483:H483"/>
    <mergeCell ref="A484:H484"/>
    <mergeCell ref="A580:H580"/>
    <mergeCell ref="A543:A545"/>
    <mergeCell ref="A579:H579"/>
    <mergeCell ref="A558:A560"/>
    <mergeCell ref="A516:A518"/>
    <mergeCell ref="A519:A521"/>
    <mergeCell ref="A522:A524"/>
    <mergeCell ref="A525:A527"/>
    <mergeCell ref="A501:A503"/>
    <mergeCell ref="A561:A563"/>
    <mergeCell ref="A564:A566"/>
    <mergeCell ref="A567:A569"/>
    <mergeCell ref="A462:A464"/>
    <mergeCell ref="A465:A467"/>
    <mergeCell ref="A468:A470"/>
    <mergeCell ref="A471:A473"/>
    <mergeCell ref="A444:A446"/>
    <mergeCell ref="A447:A449"/>
    <mergeCell ref="A450:A452"/>
    <mergeCell ref="A453:A455"/>
    <mergeCell ref="A456:A458"/>
    <mergeCell ref="A669:A671"/>
    <mergeCell ref="A642:A644"/>
    <mergeCell ref="A645:A647"/>
    <mergeCell ref="A648:A650"/>
    <mergeCell ref="A651:A653"/>
    <mergeCell ref="A654:A656"/>
    <mergeCell ref="A630:A632"/>
    <mergeCell ref="A633:A635"/>
    <mergeCell ref="A657:A659"/>
    <mergeCell ref="A636:A638"/>
    <mergeCell ref="A639:A641"/>
    <mergeCell ref="A660:A662"/>
    <mergeCell ref="A663:A665"/>
    <mergeCell ref="A666:A668"/>
    <mergeCell ref="A294:A296"/>
    <mergeCell ref="A297:A299"/>
    <mergeCell ref="A300:A302"/>
    <mergeCell ref="A291:H291"/>
    <mergeCell ref="A292:H292"/>
    <mergeCell ref="A627:H627"/>
    <mergeCell ref="A628:H628"/>
    <mergeCell ref="A531:H531"/>
    <mergeCell ref="A532:H532"/>
    <mergeCell ref="A615:A617"/>
    <mergeCell ref="A600:A602"/>
    <mergeCell ref="A603:A605"/>
    <mergeCell ref="A585:A587"/>
    <mergeCell ref="A588:A590"/>
    <mergeCell ref="A591:A593"/>
    <mergeCell ref="A546:A548"/>
    <mergeCell ref="A549:A551"/>
    <mergeCell ref="A552:A554"/>
    <mergeCell ref="A555:A557"/>
    <mergeCell ref="A534:A536"/>
    <mergeCell ref="A537:A539"/>
    <mergeCell ref="A540:A542"/>
    <mergeCell ref="A570:A572"/>
    <mergeCell ref="A459:A461"/>
    <mergeCell ref="A333:A335"/>
    <mergeCell ref="A318:A320"/>
    <mergeCell ref="A321:A323"/>
    <mergeCell ref="A324:A326"/>
    <mergeCell ref="A327:A329"/>
    <mergeCell ref="A330:A332"/>
    <mergeCell ref="A303:A305"/>
    <mergeCell ref="A306:A308"/>
    <mergeCell ref="A309:A311"/>
    <mergeCell ref="A312:A314"/>
    <mergeCell ref="A315:A317"/>
    <mergeCell ref="A267:A269"/>
    <mergeCell ref="A270:A272"/>
    <mergeCell ref="A273:A275"/>
    <mergeCell ref="A276:A278"/>
    <mergeCell ref="A279:A281"/>
    <mergeCell ref="A282:A284"/>
    <mergeCell ref="A285:A287"/>
    <mergeCell ref="A243:H243"/>
    <mergeCell ref="A244:H244"/>
    <mergeCell ref="A246:A248"/>
    <mergeCell ref="A249:A251"/>
    <mergeCell ref="A252:A254"/>
    <mergeCell ref="A255:A257"/>
    <mergeCell ref="A258:A260"/>
    <mergeCell ref="A261:A263"/>
    <mergeCell ref="A264:A266"/>
    <mergeCell ref="A219:A221"/>
    <mergeCell ref="A222:A224"/>
    <mergeCell ref="A225:A227"/>
    <mergeCell ref="A228:A230"/>
    <mergeCell ref="A231:A233"/>
    <mergeCell ref="A234:A236"/>
    <mergeCell ref="A237:A239"/>
    <mergeCell ref="A195:H195"/>
    <mergeCell ref="A196:H196"/>
    <mergeCell ref="A198:A200"/>
    <mergeCell ref="A201:A203"/>
    <mergeCell ref="A204:A206"/>
    <mergeCell ref="A207:A209"/>
    <mergeCell ref="A210:A212"/>
    <mergeCell ref="A213:A215"/>
    <mergeCell ref="A216:A218"/>
    <mergeCell ref="A171:A173"/>
    <mergeCell ref="A174:A176"/>
    <mergeCell ref="A177:A179"/>
    <mergeCell ref="A180:A182"/>
    <mergeCell ref="A183:A185"/>
    <mergeCell ref="A186:A188"/>
    <mergeCell ref="A189:A191"/>
    <mergeCell ref="A147:H147"/>
    <mergeCell ref="A148:H148"/>
    <mergeCell ref="A150:A152"/>
    <mergeCell ref="A153:A155"/>
    <mergeCell ref="A156:A158"/>
    <mergeCell ref="A159:A161"/>
    <mergeCell ref="A162:A164"/>
    <mergeCell ref="A165:A167"/>
    <mergeCell ref="A168:A170"/>
    <mergeCell ref="A123:A125"/>
    <mergeCell ref="A126:A128"/>
    <mergeCell ref="A129:A131"/>
    <mergeCell ref="A132:A134"/>
    <mergeCell ref="A135:A137"/>
    <mergeCell ref="A138:A140"/>
    <mergeCell ref="A141:A143"/>
    <mergeCell ref="A99:H99"/>
    <mergeCell ref="A100:H100"/>
    <mergeCell ref="A102:A104"/>
    <mergeCell ref="A105:A107"/>
    <mergeCell ref="A108:A110"/>
    <mergeCell ref="A111:A113"/>
    <mergeCell ref="A114:A116"/>
    <mergeCell ref="A117:A119"/>
    <mergeCell ref="A120:A122"/>
    <mergeCell ref="A27:A29"/>
    <mergeCell ref="A30:A32"/>
    <mergeCell ref="A33:A35"/>
    <mergeCell ref="A36:A38"/>
    <mergeCell ref="A39:A41"/>
    <mergeCell ref="A42:A44"/>
    <mergeCell ref="A45:A47"/>
    <mergeCell ref="A3:H3"/>
    <mergeCell ref="A4:H4"/>
    <mergeCell ref="A6:A8"/>
    <mergeCell ref="A9:A11"/>
    <mergeCell ref="A12:A14"/>
    <mergeCell ref="A15:A17"/>
    <mergeCell ref="A18:A20"/>
    <mergeCell ref="A21:A23"/>
    <mergeCell ref="A24:A26"/>
  </mergeCells>
  <pageMargins left="0.70866141732283472" right="0.39370078740157483" top="0.74803149606299213" bottom="0.74803149606299213" header="0.31496062992125984" footer="0.31496062992125984"/>
  <pageSetup paperSize="9" scale="67" fitToWidth="0" orientation="landscape" r:id="rId1"/>
  <headerFooter>
    <oddHeader>&amp;R&amp;G</oddHeader>
    <oddFooter>&amp;L&amp;F&amp;C&amp;P / &amp;N&amp;R&amp;A</oddFooter>
  </headerFooter>
  <rowBreaks count="9" manualBreakCount="9">
    <brk id="240" max="7" man="1"/>
    <brk id="288" max="7" man="1"/>
    <brk id="336" max="7" man="1"/>
    <brk id="384" max="7" man="1"/>
    <brk id="432" max="7" man="1"/>
    <brk id="480" max="7" man="1"/>
    <brk id="528" max="7" man="1"/>
    <brk id="576" max="7" man="1"/>
    <brk id="624" max="7" man="1"/>
  </rowBreaks>
  <colBreaks count="2" manualBreakCount="2">
    <brk id="8" max="1048575" man="1"/>
    <brk id="1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E45AD-0F18-4E54-A52B-0EEB41229F46}">
  <sheetPr>
    <tabColor theme="5" tint="0.39997558519241921"/>
  </sheetPr>
  <dimension ref="A1:AA111"/>
  <sheetViews>
    <sheetView showGridLines="0" topLeftCell="E1" workbookViewId="0">
      <selection activeCell="S1" sqref="S1:S1048576"/>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ht="22.8" customHeight="1" x14ac:dyDescent="0.3">
      <c r="A1" s="184" t="s">
        <v>208</v>
      </c>
      <c r="B1" s="184"/>
      <c r="C1" s="184"/>
      <c r="D1" s="184"/>
      <c r="E1" s="184"/>
      <c r="F1" s="184"/>
      <c r="G1" s="184"/>
      <c r="H1" s="154"/>
      <c r="I1" s="154"/>
      <c r="J1" s="154"/>
      <c r="K1" s="184" t="s">
        <v>212</v>
      </c>
      <c r="L1" s="184"/>
      <c r="M1" s="184"/>
      <c r="N1" s="184"/>
      <c r="O1" s="184"/>
      <c r="P1" s="184"/>
      <c r="Q1" s="184"/>
      <c r="R1" s="154"/>
      <c r="S1" s="154"/>
      <c r="T1" s="154"/>
      <c r="U1" s="185" t="s">
        <v>209</v>
      </c>
      <c r="V1" s="185"/>
      <c r="W1" s="185"/>
      <c r="X1" s="185"/>
      <c r="Y1" s="185"/>
      <c r="Z1" s="185"/>
      <c r="AA1" s="185"/>
    </row>
    <row r="2" spans="1:27" x14ac:dyDescent="0.3">
      <c r="A2" s="155" t="s">
        <v>148</v>
      </c>
      <c r="B2" s="155" t="s">
        <v>207</v>
      </c>
      <c r="C2" s="155">
        <v>2019</v>
      </c>
      <c r="D2" s="155">
        <v>2020</v>
      </c>
      <c r="E2" s="155">
        <v>2021</v>
      </c>
      <c r="F2" s="155">
        <v>2022</v>
      </c>
      <c r="G2" s="155">
        <v>2023</v>
      </c>
      <c r="H2" s="154"/>
      <c r="I2" s="154"/>
      <c r="J2" s="154"/>
      <c r="K2" s="155" t="s">
        <v>148</v>
      </c>
      <c r="L2" s="155" t="s">
        <v>207</v>
      </c>
      <c r="M2" s="155">
        <v>2019</v>
      </c>
      <c r="N2" s="155">
        <v>2020</v>
      </c>
      <c r="O2" s="155">
        <v>2021</v>
      </c>
      <c r="P2" s="155">
        <v>2022</v>
      </c>
      <c r="Q2" s="155">
        <v>2023</v>
      </c>
      <c r="R2" s="154"/>
      <c r="S2" s="154"/>
      <c r="T2" s="154"/>
      <c r="U2" s="155" t="s">
        <v>148</v>
      </c>
      <c r="V2" s="155" t="s">
        <v>207</v>
      </c>
      <c r="W2" s="155">
        <v>2019</v>
      </c>
      <c r="X2" s="155">
        <v>2020</v>
      </c>
      <c r="Y2" s="155">
        <v>2021</v>
      </c>
      <c r="Z2" s="155">
        <v>2022</v>
      </c>
      <c r="AA2" s="155">
        <v>2023</v>
      </c>
    </row>
    <row r="3" spans="1:27" x14ac:dyDescent="0.3">
      <c r="A3" s="183" t="s">
        <v>4</v>
      </c>
      <c r="B3" s="154" t="s">
        <v>193</v>
      </c>
      <c r="C3" s="156">
        <v>4787</v>
      </c>
      <c r="D3" s="156">
        <v>4695</v>
      </c>
      <c r="E3" s="156">
        <v>5693</v>
      </c>
      <c r="F3" s="156">
        <v>5644</v>
      </c>
      <c r="G3" s="156">
        <v>5701</v>
      </c>
      <c r="H3" s="154"/>
      <c r="I3" s="154"/>
      <c r="J3" s="154"/>
      <c r="K3" s="183" t="s">
        <v>4</v>
      </c>
      <c r="L3" s="154" t="s">
        <v>193</v>
      </c>
      <c r="M3" s="156">
        <v>5979</v>
      </c>
      <c r="N3" s="156">
        <v>6537</v>
      </c>
      <c r="O3" s="156">
        <v>8411</v>
      </c>
      <c r="P3" s="156">
        <v>8408</v>
      </c>
      <c r="Q3" s="156">
        <v>8941</v>
      </c>
      <c r="R3" s="154"/>
      <c r="S3" s="154"/>
      <c r="T3" s="154"/>
      <c r="U3" s="183" t="s">
        <v>4</v>
      </c>
      <c r="V3" s="154" t="s">
        <v>193</v>
      </c>
      <c r="W3" s="156">
        <v>18246</v>
      </c>
      <c r="X3" s="156">
        <v>18525</v>
      </c>
      <c r="Y3" s="156">
        <v>22588</v>
      </c>
      <c r="Z3" s="156">
        <v>22182</v>
      </c>
      <c r="AA3" s="156">
        <v>22603</v>
      </c>
    </row>
    <row r="4" spans="1:27" x14ac:dyDescent="0.3">
      <c r="A4" s="183"/>
      <c r="B4" s="154" t="s">
        <v>194</v>
      </c>
      <c r="C4" s="156">
        <v>4763</v>
      </c>
      <c r="D4" s="156">
        <v>5445</v>
      </c>
      <c r="E4" s="156">
        <v>5598</v>
      </c>
      <c r="F4" s="156">
        <v>5717</v>
      </c>
      <c r="G4" s="156">
        <v>5792</v>
      </c>
      <c r="H4" s="154"/>
      <c r="I4" s="154"/>
      <c r="J4" s="154"/>
      <c r="K4" s="183"/>
      <c r="L4" s="154" t="s">
        <v>194</v>
      </c>
      <c r="M4" s="156">
        <v>5902</v>
      </c>
      <c r="N4" s="156">
        <v>7746</v>
      </c>
      <c r="O4" s="156">
        <v>8142</v>
      </c>
      <c r="P4" s="156">
        <v>8462</v>
      </c>
      <c r="Q4" s="156">
        <v>9045</v>
      </c>
      <c r="R4" s="154"/>
      <c r="S4" s="154"/>
      <c r="T4" s="154"/>
      <c r="U4" s="183"/>
      <c r="V4" s="154" t="s">
        <v>194</v>
      </c>
      <c r="W4" s="156">
        <v>17328</v>
      </c>
      <c r="X4" s="156">
        <v>21736</v>
      </c>
      <c r="Y4" s="156">
        <v>22238</v>
      </c>
      <c r="Z4" s="156">
        <v>22497</v>
      </c>
      <c r="AA4" s="156">
        <v>22892</v>
      </c>
    </row>
    <row r="5" spans="1:27" x14ac:dyDescent="0.3">
      <c r="A5" s="183"/>
      <c r="B5" s="154" t="s">
        <v>195</v>
      </c>
      <c r="C5" s="156">
        <v>4935</v>
      </c>
      <c r="D5" s="156">
        <v>5465</v>
      </c>
      <c r="E5" s="156">
        <v>5801</v>
      </c>
      <c r="F5" s="156">
        <v>5888</v>
      </c>
      <c r="G5" s="156">
        <v>5983</v>
      </c>
      <c r="H5" s="154"/>
      <c r="I5" s="154"/>
      <c r="J5" s="154"/>
      <c r="K5" s="183"/>
      <c r="L5" s="154" t="s">
        <v>195</v>
      </c>
      <c r="M5" s="156">
        <v>6242</v>
      </c>
      <c r="N5" s="156">
        <v>7794</v>
      </c>
      <c r="O5" s="156">
        <v>8342</v>
      </c>
      <c r="P5" s="156">
        <v>8664</v>
      </c>
      <c r="Q5" s="156">
        <v>9331</v>
      </c>
      <c r="R5" s="154"/>
      <c r="S5" s="154"/>
      <c r="T5" s="154"/>
      <c r="U5" s="183"/>
      <c r="V5" s="154" t="s">
        <v>195</v>
      </c>
      <c r="W5" s="156">
        <v>17940</v>
      </c>
      <c r="X5" s="156">
        <v>21873</v>
      </c>
      <c r="Y5" s="156">
        <v>22940</v>
      </c>
      <c r="Z5" s="156">
        <v>22967</v>
      </c>
      <c r="AA5" s="156">
        <v>23542</v>
      </c>
    </row>
    <row r="6" spans="1:27" x14ac:dyDescent="0.3">
      <c r="A6" s="183"/>
      <c r="B6" s="154" t="s">
        <v>196</v>
      </c>
      <c r="C6" s="156">
        <v>4650</v>
      </c>
      <c r="D6" s="156">
        <v>5506</v>
      </c>
      <c r="E6" s="156">
        <v>5977</v>
      </c>
      <c r="F6" s="156">
        <v>5935</v>
      </c>
      <c r="G6" s="156">
        <v>6150</v>
      </c>
      <c r="H6" s="154"/>
      <c r="I6" s="154"/>
      <c r="J6" s="154"/>
      <c r="K6" s="183"/>
      <c r="L6" s="154" t="s">
        <v>196</v>
      </c>
      <c r="M6" s="156">
        <v>5972</v>
      </c>
      <c r="N6" s="156">
        <v>7853</v>
      </c>
      <c r="O6" s="156">
        <v>8571</v>
      </c>
      <c r="P6" s="156">
        <v>8752</v>
      </c>
      <c r="Q6" s="156">
        <v>9598</v>
      </c>
      <c r="R6" s="154"/>
      <c r="S6" s="154"/>
      <c r="T6" s="154"/>
      <c r="U6" s="183"/>
      <c r="V6" s="154" t="s">
        <v>196</v>
      </c>
      <c r="W6" s="156">
        <v>17400</v>
      </c>
      <c r="X6" s="156">
        <v>21726</v>
      </c>
      <c r="Y6" s="156">
        <v>23543</v>
      </c>
      <c r="Z6" s="156">
        <v>23060</v>
      </c>
      <c r="AA6" s="156">
        <v>24256</v>
      </c>
    </row>
    <row r="7" spans="1:27" x14ac:dyDescent="0.3">
      <c r="A7" s="183"/>
      <c r="B7" s="154" t="s">
        <v>197</v>
      </c>
      <c r="C7" s="156">
        <v>4757</v>
      </c>
      <c r="D7" s="156">
        <v>5660</v>
      </c>
      <c r="E7" s="156">
        <v>6011</v>
      </c>
      <c r="F7" s="156">
        <v>5922</v>
      </c>
      <c r="G7" s="156">
        <v>6446</v>
      </c>
      <c r="H7" s="154"/>
      <c r="I7" s="154"/>
      <c r="J7" s="154"/>
      <c r="K7" s="183"/>
      <c r="L7" s="154" t="s">
        <v>197</v>
      </c>
      <c r="M7" s="156">
        <v>6404</v>
      </c>
      <c r="N7" s="156">
        <v>8118</v>
      </c>
      <c r="O7" s="156">
        <v>8622</v>
      </c>
      <c r="P7" s="156">
        <v>8938</v>
      </c>
      <c r="Q7" s="156">
        <v>10080</v>
      </c>
      <c r="R7" s="154"/>
      <c r="S7" s="154"/>
      <c r="T7" s="154"/>
      <c r="U7" s="183"/>
      <c r="V7" s="154" t="s">
        <v>197</v>
      </c>
      <c r="W7" s="156">
        <v>17827</v>
      </c>
      <c r="X7" s="156">
        <v>22365</v>
      </c>
      <c r="Y7" s="156">
        <v>23653</v>
      </c>
      <c r="Z7" s="156">
        <v>23234</v>
      </c>
      <c r="AA7" s="156">
        <v>25462</v>
      </c>
    </row>
    <row r="8" spans="1:27" x14ac:dyDescent="0.3">
      <c r="A8" s="183"/>
      <c r="B8" s="154" t="s">
        <v>198</v>
      </c>
      <c r="C8" s="156">
        <v>4860</v>
      </c>
      <c r="D8" s="156">
        <v>5826</v>
      </c>
      <c r="E8" s="156">
        <v>6158</v>
      </c>
      <c r="F8" s="156">
        <v>6439</v>
      </c>
      <c r="G8" s="156">
        <v>6678</v>
      </c>
      <c r="H8" s="154"/>
      <c r="I8" s="154"/>
      <c r="J8" s="154"/>
      <c r="K8" s="183"/>
      <c r="L8" s="154" t="s">
        <v>198</v>
      </c>
      <c r="M8" s="156">
        <v>6507</v>
      </c>
      <c r="N8" s="156">
        <v>8165</v>
      </c>
      <c r="O8" s="156">
        <v>9009</v>
      </c>
      <c r="P8" s="156">
        <v>9376</v>
      </c>
      <c r="Q8" s="156">
        <v>10465</v>
      </c>
      <c r="R8" s="154"/>
      <c r="S8" s="154"/>
      <c r="T8" s="154"/>
      <c r="U8" s="183"/>
      <c r="V8" s="154" t="s">
        <v>198</v>
      </c>
      <c r="W8" s="156">
        <v>18522</v>
      </c>
      <c r="X8" s="156">
        <v>22860</v>
      </c>
      <c r="Y8" s="156">
        <v>24241</v>
      </c>
      <c r="Z8" s="156">
        <v>24394</v>
      </c>
      <c r="AA8" s="156">
        <v>26201</v>
      </c>
    </row>
    <row r="9" spans="1:27" x14ac:dyDescent="0.3">
      <c r="A9" s="183"/>
      <c r="B9" s="154" t="s">
        <v>199</v>
      </c>
      <c r="C9" s="156">
        <v>5164</v>
      </c>
      <c r="D9" s="156">
        <v>5788</v>
      </c>
      <c r="E9" s="156">
        <v>6194</v>
      </c>
      <c r="F9" s="156">
        <v>6717</v>
      </c>
      <c r="G9" s="156">
        <v>6903</v>
      </c>
      <c r="H9" s="154"/>
      <c r="I9" s="154"/>
      <c r="J9" s="154"/>
      <c r="K9" s="183"/>
      <c r="L9" s="154" t="s">
        <v>199</v>
      </c>
      <c r="M9" s="156">
        <v>6893</v>
      </c>
      <c r="N9" s="156">
        <v>8144</v>
      </c>
      <c r="O9" s="156">
        <v>9114</v>
      </c>
      <c r="P9" s="156">
        <v>10519</v>
      </c>
      <c r="Q9" s="156">
        <v>10715</v>
      </c>
      <c r="R9" s="154"/>
      <c r="S9" s="154"/>
      <c r="T9" s="154"/>
      <c r="U9" s="183"/>
      <c r="V9" s="154" t="s">
        <v>199</v>
      </c>
      <c r="W9" s="156">
        <v>19897</v>
      </c>
      <c r="X9" s="156">
        <v>22780</v>
      </c>
      <c r="Y9" s="156">
        <v>24392</v>
      </c>
      <c r="Z9" s="156">
        <v>26589</v>
      </c>
      <c r="AA9" s="156">
        <v>27045</v>
      </c>
    </row>
    <row r="10" spans="1:27" x14ac:dyDescent="0.3">
      <c r="A10" s="183"/>
      <c r="B10" s="154" t="s">
        <v>200</v>
      </c>
      <c r="C10" s="156">
        <v>5237</v>
      </c>
      <c r="D10" s="156">
        <v>5834</v>
      </c>
      <c r="E10" s="156">
        <v>6081</v>
      </c>
      <c r="F10" s="156">
        <v>6345</v>
      </c>
      <c r="G10" s="156">
        <v>6881</v>
      </c>
      <c r="H10" s="154"/>
      <c r="I10" s="154"/>
      <c r="J10" s="154"/>
      <c r="K10" s="183"/>
      <c r="L10" s="154" t="s">
        <v>200</v>
      </c>
      <c r="M10" s="156">
        <v>6845</v>
      </c>
      <c r="N10" s="156">
        <v>8493</v>
      </c>
      <c r="O10" s="156">
        <v>8948</v>
      </c>
      <c r="P10" s="156">
        <v>9870</v>
      </c>
      <c r="Q10" s="156">
        <v>10657</v>
      </c>
      <c r="R10" s="154"/>
      <c r="S10" s="154"/>
      <c r="T10" s="154"/>
      <c r="U10" s="183"/>
      <c r="V10" s="154" t="s">
        <v>200</v>
      </c>
      <c r="W10" s="156">
        <v>20053</v>
      </c>
      <c r="X10" s="156">
        <v>23146</v>
      </c>
      <c r="Y10" s="156">
        <v>23894</v>
      </c>
      <c r="Z10" s="156">
        <v>24959</v>
      </c>
      <c r="AA10" s="156">
        <v>26878</v>
      </c>
    </row>
    <row r="11" spans="1:27" x14ac:dyDescent="0.3">
      <c r="A11" s="183"/>
      <c r="B11" s="154" t="s">
        <v>201</v>
      </c>
      <c r="C11" s="156">
        <v>5140</v>
      </c>
      <c r="D11" s="156">
        <v>5936</v>
      </c>
      <c r="E11" s="156">
        <v>5969</v>
      </c>
      <c r="F11" s="156">
        <v>6202</v>
      </c>
      <c r="G11" s="156">
        <v>6833</v>
      </c>
      <c r="H11" s="154"/>
      <c r="I11" s="154"/>
      <c r="J11" s="154"/>
      <c r="K11" s="183"/>
      <c r="L11" s="154" t="s">
        <v>201</v>
      </c>
      <c r="M11" s="156">
        <v>6718</v>
      </c>
      <c r="N11" s="156">
        <v>8866</v>
      </c>
      <c r="O11" s="156">
        <v>8792</v>
      </c>
      <c r="P11" s="156">
        <v>9558</v>
      </c>
      <c r="Q11" s="156">
        <v>10590</v>
      </c>
      <c r="R11" s="154"/>
      <c r="S11" s="154"/>
      <c r="T11" s="154"/>
      <c r="U11" s="183"/>
      <c r="V11" s="154" t="s">
        <v>201</v>
      </c>
      <c r="W11" s="156">
        <v>19753</v>
      </c>
      <c r="X11" s="156">
        <v>23756</v>
      </c>
      <c r="Y11" s="156">
        <v>23406</v>
      </c>
      <c r="Z11" s="156">
        <v>24215</v>
      </c>
      <c r="AA11" s="156">
        <v>26645</v>
      </c>
    </row>
    <row r="12" spans="1:27" x14ac:dyDescent="0.3">
      <c r="A12" s="183"/>
      <c r="B12" s="154" t="s">
        <v>202</v>
      </c>
      <c r="C12" s="156">
        <v>4864</v>
      </c>
      <c r="D12" s="156">
        <v>5655</v>
      </c>
      <c r="E12" s="156">
        <v>5810</v>
      </c>
      <c r="F12" s="156">
        <v>6018</v>
      </c>
      <c r="G12" s="156">
        <v>6720</v>
      </c>
      <c r="H12" s="154"/>
      <c r="I12" s="154"/>
      <c r="J12" s="154"/>
      <c r="K12" s="183"/>
      <c r="L12" s="154" t="s">
        <v>202</v>
      </c>
      <c r="M12" s="156">
        <v>6531</v>
      </c>
      <c r="N12" s="156">
        <v>8442</v>
      </c>
      <c r="O12" s="156">
        <v>8617</v>
      </c>
      <c r="P12" s="156">
        <v>9270</v>
      </c>
      <c r="Q12" s="156">
        <v>10448</v>
      </c>
      <c r="R12" s="154"/>
      <c r="S12" s="154"/>
      <c r="T12" s="154"/>
      <c r="U12" s="183"/>
      <c r="V12" s="154" t="s">
        <v>202</v>
      </c>
      <c r="W12" s="156">
        <v>18773</v>
      </c>
      <c r="X12" s="156">
        <v>22599</v>
      </c>
      <c r="Y12" s="156">
        <v>22931</v>
      </c>
      <c r="Z12" s="156">
        <v>23429</v>
      </c>
      <c r="AA12" s="156">
        <v>26345</v>
      </c>
    </row>
    <row r="13" spans="1:27" x14ac:dyDescent="0.3">
      <c r="A13" s="183"/>
      <c r="B13" s="154" t="s">
        <v>203</v>
      </c>
      <c r="C13" s="156">
        <v>4515</v>
      </c>
      <c r="D13" s="156">
        <v>5455</v>
      </c>
      <c r="E13" s="156">
        <v>5460</v>
      </c>
      <c r="F13" s="156">
        <v>5520</v>
      </c>
      <c r="G13" s="156">
        <v>6383</v>
      </c>
      <c r="H13" s="154"/>
      <c r="I13" s="154"/>
      <c r="J13" s="154"/>
      <c r="K13" s="183"/>
      <c r="L13" s="154" t="s">
        <v>203</v>
      </c>
      <c r="M13" s="156">
        <v>6247</v>
      </c>
      <c r="N13" s="156">
        <v>8156</v>
      </c>
      <c r="O13" s="156">
        <v>8203</v>
      </c>
      <c r="P13" s="156">
        <v>8596</v>
      </c>
      <c r="Q13" s="156">
        <v>10015</v>
      </c>
      <c r="R13" s="154"/>
      <c r="S13" s="154"/>
      <c r="T13" s="154"/>
      <c r="U13" s="183"/>
      <c r="V13" s="154" t="s">
        <v>203</v>
      </c>
      <c r="W13" s="156">
        <v>17655</v>
      </c>
      <c r="X13" s="156">
        <v>21803</v>
      </c>
      <c r="Y13" s="156">
        <v>21784</v>
      </c>
      <c r="Z13" s="156">
        <v>21778</v>
      </c>
      <c r="AA13" s="156">
        <v>25259</v>
      </c>
    </row>
    <row r="14" spans="1:27" x14ac:dyDescent="0.3">
      <c r="A14" s="183"/>
      <c r="B14" s="154" t="s">
        <v>204</v>
      </c>
      <c r="C14" s="156">
        <v>4394</v>
      </c>
      <c r="D14" s="156">
        <v>5452</v>
      </c>
      <c r="E14" s="156">
        <v>5325</v>
      </c>
      <c r="F14" s="156">
        <v>5581</v>
      </c>
      <c r="G14" s="156">
        <v>6291</v>
      </c>
      <c r="H14" s="154"/>
      <c r="I14" s="154"/>
      <c r="J14" s="154"/>
      <c r="K14" s="183"/>
      <c r="L14" s="154" t="s">
        <v>204</v>
      </c>
      <c r="M14" s="156">
        <v>6127</v>
      </c>
      <c r="N14" s="156">
        <v>8136</v>
      </c>
      <c r="O14" s="156">
        <v>8053</v>
      </c>
      <c r="P14" s="156">
        <v>8776</v>
      </c>
      <c r="Q14" s="156">
        <v>9889</v>
      </c>
      <c r="R14" s="154"/>
      <c r="S14" s="154"/>
      <c r="T14" s="154"/>
      <c r="U14" s="183"/>
      <c r="V14" s="154" t="s">
        <v>204</v>
      </c>
      <c r="W14" s="156">
        <v>17470</v>
      </c>
      <c r="X14" s="156">
        <v>21775</v>
      </c>
      <c r="Y14" s="156">
        <v>21273</v>
      </c>
      <c r="Z14" s="156">
        <v>22283</v>
      </c>
      <c r="AA14" s="156">
        <v>24971</v>
      </c>
    </row>
    <row r="15" spans="1:27" x14ac:dyDescent="0.3">
      <c r="A15" s="182" t="s">
        <v>107</v>
      </c>
      <c r="B15" s="157" t="s">
        <v>193</v>
      </c>
      <c r="C15" s="158">
        <v>4286</v>
      </c>
      <c r="D15" s="158">
        <v>4167</v>
      </c>
      <c r="E15" s="158">
        <v>4665</v>
      </c>
      <c r="F15" s="158">
        <v>4268</v>
      </c>
      <c r="G15" s="158">
        <v>4657</v>
      </c>
      <c r="H15" s="154"/>
      <c r="I15" s="154"/>
      <c r="J15" s="154"/>
      <c r="K15" s="182" t="s">
        <v>107</v>
      </c>
      <c r="L15" s="157" t="s">
        <v>193</v>
      </c>
      <c r="M15" s="158">
        <v>10324</v>
      </c>
      <c r="N15" s="158">
        <v>10819</v>
      </c>
      <c r="O15" s="158">
        <v>12804</v>
      </c>
      <c r="P15" s="158">
        <v>12289</v>
      </c>
      <c r="Q15" s="158">
        <v>13981</v>
      </c>
      <c r="R15" s="154"/>
      <c r="S15" s="154"/>
      <c r="T15" s="154"/>
      <c r="U15" s="182" t="s">
        <v>107</v>
      </c>
      <c r="V15" s="157" t="s">
        <v>193</v>
      </c>
      <c r="W15" s="158">
        <v>25728</v>
      </c>
      <c r="X15" s="158">
        <v>25297</v>
      </c>
      <c r="Y15" s="158">
        <v>29074</v>
      </c>
      <c r="Z15" s="158">
        <v>27341</v>
      </c>
      <c r="AA15" s="158">
        <v>30371</v>
      </c>
    </row>
    <row r="16" spans="1:27" x14ac:dyDescent="0.3">
      <c r="A16" s="182"/>
      <c r="B16" s="157" t="s">
        <v>194</v>
      </c>
      <c r="C16" s="158">
        <v>4021</v>
      </c>
      <c r="D16" s="158">
        <v>4458</v>
      </c>
      <c r="E16" s="158">
        <v>4632</v>
      </c>
      <c r="F16" s="158">
        <v>4338</v>
      </c>
      <c r="G16" s="158">
        <v>4779</v>
      </c>
      <c r="H16" s="154"/>
      <c r="I16" s="154"/>
      <c r="J16" s="154"/>
      <c r="K16" s="182"/>
      <c r="L16" s="157" t="s">
        <v>194</v>
      </c>
      <c r="M16" s="158">
        <v>9639</v>
      </c>
      <c r="N16" s="158">
        <v>11573</v>
      </c>
      <c r="O16" s="158">
        <v>12747</v>
      </c>
      <c r="P16" s="158">
        <v>12309</v>
      </c>
      <c r="Q16" s="158">
        <v>14141</v>
      </c>
      <c r="R16" s="154"/>
      <c r="S16" s="154"/>
      <c r="T16" s="154"/>
      <c r="U16" s="182"/>
      <c r="V16" s="157" t="s">
        <v>194</v>
      </c>
      <c r="W16" s="158">
        <v>23233</v>
      </c>
      <c r="X16" s="158">
        <v>27014</v>
      </c>
      <c r="Y16" s="158">
        <v>29235</v>
      </c>
      <c r="Z16" s="158">
        <v>27704</v>
      </c>
      <c r="AA16" s="158">
        <v>30951</v>
      </c>
    </row>
    <row r="17" spans="1:27" x14ac:dyDescent="0.3">
      <c r="A17" s="182"/>
      <c r="B17" s="157" t="s">
        <v>195</v>
      </c>
      <c r="C17" s="158">
        <v>4075</v>
      </c>
      <c r="D17" s="158">
        <v>4528</v>
      </c>
      <c r="E17" s="158">
        <v>4798</v>
      </c>
      <c r="F17" s="158">
        <v>4478</v>
      </c>
      <c r="G17" s="158">
        <v>4943</v>
      </c>
      <c r="H17" s="154"/>
      <c r="I17" s="154"/>
      <c r="J17" s="154"/>
      <c r="K17" s="182"/>
      <c r="L17" s="157" t="s">
        <v>195</v>
      </c>
      <c r="M17" s="158">
        <v>9766</v>
      </c>
      <c r="N17" s="158">
        <v>11847</v>
      </c>
      <c r="O17" s="158">
        <v>12910</v>
      </c>
      <c r="P17" s="158">
        <v>12508</v>
      </c>
      <c r="Q17" s="158">
        <v>14415</v>
      </c>
      <c r="R17" s="154"/>
      <c r="S17" s="154"/>
      <c r="T17" s="154"/>
      <c r="U17" s="182"/>
      <c r="V17" s="157" t="s">
        <v>195</v>
      </c>
      <c r="W17" s="158">
        <v>23374</v>
      </c>
      <c r="X17" s="158">
        <v>27629</v>
      </c>
      <c r="Y17" s="158">
        <v>29720</v>
      </c>
      <c r="Z17" s="158">
        <v>28018</v>
      </c>
      <c r="AA17" s="158">
        <v>31422</v>
      </c>
    </row>
    <row r="18" spans="1:27" x14ac:dyDescent="0.3">
      <c r="A18" s="182"/>
      <c r="B18" s="157" t="s">
        <v>196</v>
      </c>
      <c r="C18" s="158">
        <v>4233</v>
      </c>
      <c r="D18" s="158">
        <v>4483</v>
      </c>
      <c r="E18" s="158">
        <v>4974</v>
      </c>
      <c r="F18" s="158">
        <v>4693</v>
      </c>
      <c r="G18" s="158">
        <v>4970</v>
      </c>
      <c r="H18" s="154"/>
      <c r="I18" s="154"/>
      <c r="J18" s="154"/>
      <c r="K18" s="182"/>
      <c r="L18" s="157" t="s">
        <v>196</v>
      </c>
      <c r="M18" s="158">
        <v>10032</v>
      </c>
      <c r="N18" s="158">
        <v>11450</v>
      </c>
      <c r="O18" s="158">
        <v>13140</v>
      </c>
      <c r="P18" s="158">
        <v>12971</v>
      </c>
      <c r="Q18" s="158">
        <v>14201</v>
      </c>
      <c r="R18" s="154"/>
      <c r="S18" s="154"/>
      <c r="T18" s="154"/>
      <c r="U18" s="182"/>
      <c r="V18" s="157" t="s">
        <v>196</v>
      </c>
      <c r="W18" s="158">
        <v>24253</v>
      </c>
      <c r="X18" s="158">
        <v>26936</v>
      </c>
      <c r="Y18" s="158">
        <v>30436</v>
      </c>
      <c r="Z18" s="158">
        <v>29067</v>
      </c>
      <c r="AA18" s="158">
        <v>30986</v>
      </c>
    </row>
    <row r="19" spans="1:27" x14ac:dyDescent="0.3">
      <c r="A19" s="182"/>
      <c r="B19" s="157" t="s">
        <v>197</v>
      </c>
      <c r="C19" s="158">
        <v>4425</v>
      </c>
      <c r="D19" s="158">
        <v>4778</v>
      </c>
      <c r="E19" s="158">
        <v>5111</v>
      </c>
      <c r="F19" s="158">
        <v>4848</v>
      </c>
      <c r="G19" s="158">
        <v>5122</v>
      </c>
      <c r="H19" s="154"/>
      <c r="I19" s="154"/>
      <c r="J19" s="154"/>
      <c r="K19" s="182"/>
      <c r="L19" s="157" t="s">
        <v>197</v>
      </c>
      <c r="M19" s="158">
        <v>10548</v>
      </c>
      <c r="N19" s="158">
        <v>12255</v>
      </c>
      <c r="O19" s="158">
        <v>13800</v>
      </c>
      <c r="P19" s="158">
        <v>13296</v>
      </c>
      <c r="Q19" s="158">
        <v>14650</v>
      </c>
      <c r="R19" s="154"/>
      <c r="S19" s="154"/>
      <c r="T19" s="154"/>
      <c r="U19" s="182"/>
      <c r="V19" s="157" t="s">
        <v>197</v>
      </c>
      <c r="W19" s="158">
        <v>25179</v>
      </c>
      <c r="X19" s="158">
        <v>28853</v>
      </c>
      <c r="Y19" s="158">
        <v>31710</v>
      </c>
      <c r="Z19" s="158">
        <v>29787</v>
      </c>
      <c r="AA19" s="158">
        <v>31941</v>
      </c>
    </row>
    <row r="20" spans="1:27" x14ac:dyDescent="0.3">
      <c r="A20" s="182"/>
      <c r="B20" s="157" t="s">
        <v>198</v>
      </c>
      <c r="C20" s="158">
        <v>4591</v>
      </c>
      <c r="D20" s="158">
        <v>4881</v>
      </c>
      <c r="E20" s="158">
        <v>5206</v>
      </c>
      <c r="F20" s="158">
        <v>5333</v>
      </c>
      <c r="G20" s="158">
        <v>5230</v>
      </c>
      <c r="H20" s="154"/>
      <c r="I20" s="154"/>
      <c r="J20" s="154"/>
      <c r="K20" s="182"/>
      <c r="L20" s="157" t="s">
        <v>198</v>
      </c>
      <c r="M20" s="158">
        <v>10919</v>
      </c>
      <c r="N20" s="158">
        <v>12259</v>
      </c>
      <c r="O20" s="158">
        <v>14155</v>
      </c>
      <c r="P20" s="158">
        <v>13981</v>
      </c>
      <c r="Q20" s="158">
        <v>14892</v>
      </c>
      <c r="R20" s="154"/>
      <c r="S20" s="154"/>
      <c r="T20" s="154"/>
      <c r="U20" s="182"/>
      <c r="V20" s="157" t="s">
        <v>198</v>
      </c>
      <c r="W20" s="158">
        <v>26246</v>
      </c>
      <c r="X20" s="158">
        <v>29211</v>
      </c>
      <c r="Y20" s="158">
        <v>32297</v>
      </c>
      <c r="Z20" s="158">
        <v>31447</v>
      </c>
      <c r="AA20" s="158">
        <v>32341</v>
      </c>
    </row>
    <row r="21" spans="1:27" x14ac:dyDescent="0.3">
      <c r="A21" s="182"/>
      <c r="B21" s="157" t="s">
        <v>199</v>
      </c>
      <c r="C21" s="158">
        <v>4969</v>
      </c>
      <c r="D21" s="158">
        <v>4948</v>
      </c>
      <c r="E21" s="158">
        <v>5109</v>
      </c>
      <c r="F21" s="158">
        <v>5710</v>
      </c>
      <c r="G21" s="158">
        <v>5403</v>
      </c>
      <c r="H21" s="154"/>
      <c r="I21" s="154"/>
      <c r="J21" s="154"/>
      <c r="K21" s="182"/>
      <c r="L21" s="157" t="s">
        <v>199</v>
      </c>
      <c r="M21" s="158">
        <v>11764</v>
      </c>
      <c r="N21" s="158">
        <v>12366</v>
      </c>
      <c r="O21" s="158">
        <v>13702</v>
      </c>
      <c r="P21" s="158">
        <v>17263</v>
      </c>
      <c r="Q21" s="158">
        <v>15116</v>
      </c>
      <c r="R21" s="154"/>
      <c r="S21" s="154"/>
      <c r="T21" s="154"/>
      <c r="U21" s="182"/>
      <c r="V21" s="157" t="s">
        <v>199</v>
      </c>
      <c r="W21" s="158">
        <v>28437</v>
      </c>
      <c r="X21" s="158">
        <v>29478</v>
      </c>
      <c r="Y21" s="158">
        <v>31335</v>
      </c>
      <c r="Z21" s="158">
        <v>37737</v>
      </c>
      <c r="AA21" s="158">
        <v>33098</v>
      </c>
    </row>
    <row r="22" spans="1:27" x14ac:dyDescent="0.3">
      <c r="A22" s="182"/>
      <c r="B22" s="157" t="s">
        <v>200</v>
      </c>
      <c r="C22" s="158">
        <v>4808</v>
      </c>
      <c r="D22" s="158">
        <v>5026</v>
      </c>
      <c r="E22" s="158">
        <v>4887</v>
      </c>
      <c r="F22" s="158">
        <v>5102</v>
      </c>
      <c r="G22" s="158">
        <v>5250</v>
      </c>
      <c r="H22" s="154"/>
      <c r="I22" s="154"/>
      <c r="J22" s="154"/>
      <c r="K22" s="182"/>
      <c r="L22" s="157" t="s">
        <v>200</v>
      </c>
      <c r="M22" s="158">
        <v>11301</v>
      </c>
      <c r="N22" s="158">
        <v>12527</v>
      </c>
      <c r="O22" s="158">
        <v>12959</v>
      </c>
      <c r="P22" s="158">
        <v>14640</v>
      </c>
      <c r="Q22" s="158">
        <v>14490</v>
      </c>
      <c r="R22" s="154"/>
      <c r="S22" s="154"/>
      <c r="T22" s="154"/>
      <c r="U22" s="182"/>
      <c r="V22" s="157" t="s">
        <v>200</v>
      </c>
      <c r="W22" s="158">
        <v>27580</v>
      </c>
      <c r="X22" s="158">
        <v>29839</v>
      </c>
      <c r="Y22" s="158">
        <v>29923</v>
      </c>
      <c r="Z22" s="158">
        <v>32036</v>
      </c>
      <c r="AA22" s="158">
        <v>31880</v>
      </c>
    </row>
    <row r="23" spans="1:27" x14ac:dyDescent="0.3">
      <c r="A23" s="182"/>
      <c r="B23" s="157" t="s">
        <v>201</v>
      </c>
      <c r="C23" s="158">
        <v>4755</v>
      </c>
      <c r="D23" s="158">
        <v>4925</v>
      </c>
      <c r="E23" s="158">
        <v>4672</v>
      </c>
      <c r="F23" s="158">
        <v>4874</v>
      </c>
      <c r="G23" s="158">
        <v>5203</v>
      </c>
      <c r="H23" s="154"/>
      <c r="I23" s="154"/>
      <c r="J23" s="154"/>
      <c r="K23" s="182"/>
      <c r="L23" s="157" t="s">
        <v>201</v>
      </c>
      <c r="M23" s="158">
        <v>11316</v>
      </c>
      <c r="N23" s="158">
        <v>12627</v>
      </c>
      <c r="O23" s="158">
        <v>12150</v>
      </c>
      <c r="P23" s="158">
        <v>13938</v>
      </c>
      <c r="Q23" s="158">
        <v>14362</v>
      </c>
      <c r="R23" s="154"/>
      <c r="S23" s="154"/>
      <c r="T23" s="154"/>
      <c r="U23" s="182"/>
      <c r="V23" s="157" t="s">
        <v>201</v>
      </c>
      <c r="W23" s="158">
        <v>27402</v>
      </c>
      <c r="X23" s="158">
        <v>29461</v>
      </c>
      <c r="Y23" s="158">
        <v>28178</v>
      </c>
      <c r="Z23" s="158">
        <v>30444</v>
      </c>
      <c r="AA23" s="158">
        <v>31620</v>
      </c>
    </row>
    <row r="24" spans="1:27" x14ac:dyDescent="0.3">
      <c r="A24" s="182"/>
      <c r="B24" s="157" t="s">
        <v>202</v>
      </c>
      <c r="C24" s="158">
        <v>4637</v>
      </c>
      <c r="D24" s="158">
        <v>4773</v>
      </c>
      <c r="E24" s="158">
        <v>4463</v>
      </c>
      <c r="F24" s="158">
        <v>4617</v>
      </c>
      <c r="G24" s="158">
        <v>5148</v>
      </c>
      <c r="H24" s="154"/>
      <c r="I24" s="154"/>
      <c r="J24" s="154"/>
      <c r="K24" s="182"/>
      <c r="L24" s="157" t="s">
        <v>202</v>
      </c>
      <c r="M24" s="158">
        <v>11435</v>
      </c>
      <c r="N24" s="158">
        <v>12341</v>
      </c>
      <c r="O24" s="158">
        <v>11978</v>
      </c>
      <c r="P24" s="158">
        <v>13166</v>
      </c>
      <c r="Q24" s="158">
        <v>14333</v>
      </c>
      <c r="R24" s="154"/>
      <c r="S24" s="154"/>
      <c r="T24" s="154"/>
      <c r="U24" s="182"/>
      <c r="V24" s="157" t="s">
        <v>202</v>
      </c>
      <c r="W24" s="158">
        <v>27164</v>
      </c>
      <c r="X24" s="158">
        <v>28732</v>
      </c>
      <c r="Y24" s="158">
        <v>27208</v>
      </c>
      <c r="Z24" s="158">
        <v>28700</v>
      </c>
      <c r="AA24" s="158">
        <v>31524</v>
      </c>
    </row>
    <row r="25" spans="1:27" x14ac:dyDescent="0.3">
      <c r="A25" s="182"/>
      <c r="B25" s="157" t="s">
        <v>203</v>
      </c>
      <c r="C25" s="158">
        <v>4183</v>
      </c>
      <c r="D25" s="158">
        <v>4476</v>
      </c>
      <c r="E25" s="158">
        <v>4055</v>
      </c>
      <c r="F25" s="158">
        <v>4273</v>
      </c>
      <c r="G25" s="158">
        <v>4551</v>
      </c>
      <c r="H25" s="154"/>
      <c r="I25" s="154"/>
      <c r="J25" s="154"/>
      <c r="K25" s="182"/>
      <c r="L25" s="157" t="s">
        <v>203</v>
      </c>
      <c r="M25" s="158">
        <v>10639</v>
      </c>
      <c r="N25" s="158">
        <v>11916</v>
      </c>
      <c r="O25" s="158">
        <v>11451</v>
      </c>
      <c r="P25" s="158">
        <v>12696</v>
      </c>
      <c r="Q25" s="158">
        <v>13446</v>
      </c>
      <c r="R25" s="154"/>
      <c r="S25" s="154"/>
      <c r="T25" s="154"/>
      <c r="U25" s="182"/>
      <c r="V25" s="157" t="s">
        <v>203</v>
      </c>
      <c r="W25" s="158">
        <v>25138</v>
      </c>
      <c r="X25" s="158">
        <v>27504</v>
      </c>
      <c r="Y25" s="158">
        <v>25622</v>
      </c>
      <c r="Z25" s="158">
        <v>27564</v>
      </c>
      <c r="AA25" s="158">
        <v>29369</v>
      </c>
    </row>
    <row r="26" spans="1:27" x14ac:dyDescent="0.3">
      <c r="A26" s="182"/>
      <c r="B26" s="157" t="s">
        <v>204</v>
      </c>
      <c r="C26" s="158">
        <v>4036</v>
      </c>
      <c r="D26" s="158">
        <v>4413</v>
      </c>
      <c r="E26" s="158">
        <v>3916</v>
      </c>
      <c r="F26" s="158">
        <v>4510</v>
      </c>
      <c r="G26" s="158">
        <v>4535</v>
      </c>
      <c r="H26" s="154"/>
      <c r="I26" s="154"/>
      <c r="J26" s="154"/>
      <c r="K26" s="182"/>
      <c r="L26" s="157" t="s">
        <v>204</v>
      </c>
      <c r="M26" s="158">
        <v>10610</v>
      </c>
      <c r="N26" s="158">
        <v>11927</v>
      </c>
      <c r="O26" s="158">
        <v>11240</v>
      </c>
      <c r="P26" s="158">
        <v>13603</v>
      </c>
      <c r="Q26" s="158">
        <v>13294</v>
      </c>
      <c r="R26" s="154"/>
      <c r="S26" s="154"/>
      <c r="T26" s="154"/>
      <c r="U26" s="182"/>
      <c r="V26" s="157" t="s">
        <v>204</v>
      </c>
      <c r="W26" s="158">
        <v>24650</v>
      </c>
      <c r="X26" s="158">
        <v>27272</v>
      </c>
      <c r="Y26" s="158">
        <v>25011</v>
      </c>
      <c r="Z26" s="158">
        <v>29586</v>
      </c>
      <c r="AA26" s="158">
        <v>29013</v>
      </c>
    </row>
    <row r="27" spans="1:27" x14ac:dyDescent="0.3">
      <c r="A27" s="183" t="s">
        <v>9</v>
      </c>
      <c r="B27" s="154" t="s">
        <v>193</v>
      </c>
      <c r="C27" s="156">
        <v>3854</v>
      </c>
      <c r="D27" s="156">
        <v>3610</v>
      </c>
      <c r="E27" s="156">
        <v>3807</v>
      </c>
      <c r="F27" s="156">
        <v>3711</v>
      </c>
      <c r="G27" s="156">
        <v>4169</v>
      </c>
      <c r="H27" s="154"/>
      <c r="I27" s="154"/>
      <c r="J27" s="154"/>
      <c r="K27" s="183" t="s">
        <v>9</v>
      </c>
      <c r="L27" s="154" t="s">
        <v>193</v>
      </c>
      <c r="M27" s="156">
        <v>6885</v>
      </c>
      <c r="N27" s="156">
        <v>7164</v>
      </c>
      <c r="O27" s="156">
        <v>7799</v>
      </c>
      <c r="P27" s="156">
        <v>7508</v>
      </c>
      <c r="Q27" s="156">
        <v>8807</v>
      </c>
      <c r="R27" s="154"/>
      <c r="S27" s="154"/>
      <c r="T27" s="154"/>
      <c r="U27" s="183" t="s">
        <v>9</v>
      </c>
      <c r="V27" s="154" t="s">
        <v>193</v>
      </c>
      <c r="W27" s="156">
        <v>17912</v>
      </c>
      <c r="X27" s="156">
        <v>17860</v>
      </c>
      <c r="Y27" s="156">
        <v>19185</v>
      </c>
      <c r="Z27" s="156">
        <v>18300</v>
      </c>
      <c r="AA27" s="156">
        <v>20711</v>
      </c>
    </row>
    <row r="28" spans="1:27" x14ac:dyDescent="0.3">
      <c r="A28" s="183"/>
      <c r="B28" s="154" t="s">
        <v>194</v>
      </c>
      <c r="C28" s="156">
        <v>3709</v>
      </c>
      <c r="D28" s="156">
        <v>3921</v>
      </c>
      <c r="E28" s="156">
        <v>3800</v>
      </c>
      <c r="F28" s="156">
        <v>3859</v>
      </c>
      <c r="G28" s="156">
        <v>4303</v>
      </c>
      <c r="H28" s="154"/>
      <c r="I28" s="154"/>
      <c r="J28" s="154"/>
      <c r="K28" s="183"/>
      <c r="L28" s="154" t="s">
        <v>194</v>
      </c>
      <c r="M28" s="156">
        <v>6446</v>
      </c>
      <c r="N28" s="156">
        <v>7815</v>
      </c>
      <c r="O28" s="156">
        <v>7715</v>
      </c>
      <c r="P28" s="156">
        <v>7705</v>
      </c>
      <c r="Q28" s="156">
        <v>9040</v>
      </c>
      <c r="R28" s="154"/>
      <c r="S28" s="154"/>
      <c r="T28" s="154"/>
      <c r="U28" s="183"/>
      <c r="V28" s="154" t="s">
        <v>194</v>
      </c>
      <c r="W28" s="156">
        <v>17027</v>
      </c>
      <c r="X28" s="156">
        <v>19455</v>
      </c>
      <c r="Y28" s="156">
        <v>19180</v>
      </c>
      <c r="Z28" s="156">
        <v>18855</v>
      </c>
      <c r="AA28" s="156">
        <v>21260</v>
      </c>
    </row>
    <row r="29" spans="1:27" x14ac:dyDescent="0.3">
      <c r="A29" s="183"/>
      <c r="B29" s="154" t="s">
        <v>195</v>
      </c>
      <c r="C29" s="156">
        <v>3741</v>
      </c>
      <c r="D29" s="156">
        <v>3941</v>
      </c>
      <c r="E29" s="156">
        <v>3963</v>
      </c>
      <c r="F29" s="156">
        <v>3979</v>
      </c>
      <c r="G29" s="156">
        <v>4416</v>
      </c>
      <c r="H29" s="154"/>
      <c r="I29" s="154"/>
      <c r="J29" s="154"/>
      <c r="K29" s="183"/>
      <c r="L29" s="154" t="s">
        <v>195</v>
      </c>
      <c r="M29" s="156">
        <v>6593</v>
      </c>
      <c r="N29" s="156">
        <v>7815</v>
      </c>
      <c r="O29" s="156">
        <v>7939</v>
      </c>
      <c r="P29" s="156">
        <v>7860</v>
      </c>
      <c r="Q29" s="156">
        <v>9278</v>
      </c>
      <c r="R29" s="154"/>
      <c r="S29" s="154"/>
      <c r="T29" s="154"/>
      <c r="U29" s="183"/>
      <c r="V29" s="154" t="s">
        <v>195</v>
      </c>
      <c r="W29" s="156">
        <v>17176</v>
      </c>
      <c r="X29" s="156">
        <v>19421</v>
      </c>
      <c r="Y29" s="156">
        <v>19863</v>
      </c>
      <c r="Z29" s="156">
        <v>19224</v>
      </c>
      <c r="AA29" s="156">
        <v>21959</v>
      </c>
    </row>
    <row r="30" spans="1:27" x14ac:dyDescent="0.3">
      <c r="A30" s="183"/>
      <c r="B30" s="154" t="s">
        <v>196</v>
      </c>
      <c r="C30" s="156">
        <v>3718</v>
      </c>
      <c r="D30" s="156">
        <v>3978</v>
      </c>
      <c r="E30" s="156">
        <v>4133</v>
      </c>
      <c r="F30" s="156">
        <v>4116</v>
      </c>
      <c r="G30" s="156">
        <v>4522</v>
      </c>
      <c r="H30" s="154"/>
      <c r="I30" s="154"/>
      <c r="J30" s="154"/>
      <c r="K30" s="183"/>
      <c r="L30" s="154" t="s">
        <v>196</v>
      </c>
      <c r="M30" s="156">
        <v>6623</v>
      </c>
      <c r="N30" s="156">
        <v>7806</v>
      </c>
      <c r="O30" s="156">
        <v>8279</v>
      </c>
      <c r="P30" s="156">
        <v>8117</v>
      </c>
      <c r="Q30" s="156">
        <v>9519</v>
      </c>
      <c r="R30" s="154"/>
      <c r="S30" s="154"/>
      <c r="T30" s="154"/>
      <c r="U30" s="183"/>
      <c r="V30" s="154" t="s">
        <v>196</v>
      </c>
      <c r="W30" s="156">
        <v>17328</v>
      </c>
      <c r="X30" s="156">
        <v>19380</v>
      </c>
      <c r="Y30" s="156">
        <v>20672</v>
      </c>
      <c r="Z30" s="156">
        <v>19756</v>
      </c>
      <c r="AA30" s="156">
        <v>22377</v>
      </c>
    </row>
    <row r="31" spans="1:27" x14ac:dyDescent="0.3">
      <c r="A31" s="183"/>
      <c r="B31" s="154" t="s">
        <v>197</v>
      </c>
      <c r="C31" s="156">
        <v>3841</v>
      </c>
      <c r="D31" s="156">
        <v>4163</v>
      </c>
      <c r="E31" s="156">
        <v>4194</v>
      </c>
      <c r="F31" s="156">
        <v>4216</v>
      </c>
      <c r="G31" s="156">
        <v>4776</v>
      </c>
      <c r="H31" s="154"/>
      <c r="I31" s="154"/>
      <c r="J31" s="154"/>
      <c r="K31" s="183"/>
      <c r="L31" s="154" t="s">
        <v>197</v>
      </c>
      <c r="M31" s="156">
        <v>7007</v>
      </c>
      <c r="N31" s="156">
        <v>8127</v>
      </c>
      <c r="O31" s="156">
        <v>8398</v>
      </c>
      <c r="P31" s="156">
        <v>8397</v>
      </c>
      <c r="Q31" s="156">
        <v>9991</v>
      </c>
      <c r="R31" s="154"/>
      <c r="S31" s="154"/>
      <c r="T31" s="154"/>
      <c r="U31" s="183"/>
      <c r="V31" s="154" t="s">
        <v>197</v>
      </c>
      <c r="W31" s="156">
        <v>18009</v>
      </c>
      <c r="X31" s="156">
        <v>20248</v>
      </c>
      <c r="Y31" s="156">
        <v>20878</v>
      </c>
      <c r="Z31" s="156">
        <v>20263</v>
      </c>
      <c r="AA31" s="156">
        <v>23445</v>
      </c>
    </row>
    <row r="32" spans="1:27" x14ac:dyDescent="0.3">
      <c r="A32" s="183"/>
      <c r="B32" s="154" t="s">
        <v>198</v>
      </c>
      <c r="C32" s="156">
        <v>4017</v>
      </c>
      <c r="D32" s="156">
        <v>4176</v>
      </c>
      <c r="E32" s="156">
        <v>4272</v>
      </c>
      <c r="F32" s="156">
        <v>4697</v>
      </c>
      <c r="G32" s="156">
        <v>4960</v>
      </c>
      <c r="H32" s="154"/>
      <c r="I32" s="154"/>
      <c r="J32" s="154"/>
      <c r="K32" s="183"/>
      <c r="L32" s="154" t="s">
        <v>198</v>
      </c>
      <c r="M32" s="156">
        <v>7386</v>
      </c>
      <c r="N32" s="156">
        <v>8193</v>
      </c>
      <c r="O32" s="156">
        <v>8469</v>
      </c>
      <c r="P32" s="156">
        <v>8999</v>
      </c>
      <c r="Q32" s="156">
        <v>10368</v>
      </c>
      <c r="R32" s="154"/>
      <c r="S32" s="154"/>
      <c r="T32" s="154"/>
      <c r="U32" s="183"/>
      <c r="V32" s="154" t="s">
        <v>198</v>
      </c>
      <c r="W32" s="156">
        <v>18994</v>
      </c>
      <c r="X32" s="156">
        <v>20505</v>
      </c>
      <c r="Y32" s="156">
        <v>20924</v>
      </c>
      <c r="Z32" s="156">
        <v>21711</v>
      </c>
      <c r="AA32" s="156">
        <v>24151</v>
      </c>
    </row>
    <row r="33" spans="1:27" x14ac:dyDescent="0.3">
      <c r="A33" s="183"/>
      <c r="B33" s="154" t="s">
        <v>199</v>
      </c>
      <c r="C33" s="156">
        <v>4175</v>
      </c>
      <c r="D33" s="156">
        <v>4210</v>
      </c>
      <c r="E33" s="156">
        <v>4307</v>
      </c>
      <c r="F33" s="156">
        <v>4964</v>
      </c>
      <c r="G33" s="156">
        <v>5173</v>
      </c>
      <c r="H33" s="154"/>
      <c r="I33" s="154"/>
      <c r="J33" s="154"/>
      <c r="K33" s="183"/>
      <c r="L33" s="154" t="s">
        <v>199</v>
      </c>
      <c r="M33" s="156">
        <v>7796</v>
      </c>
      <c r="N33" s="156">
        <v>8318</v>
      </c>
      <c r="O33" s="156">
        <v>8483</v>
      </c>
      <c r="P33" s="156">
        <v>10202</v>
      </c>
      <c r="Q33" s="156">
        <v>10861</v>
      </c>
      <c r="R33" s="154"/>
      <c r="S33" s="154"/>
      <c r="T33" s="154"/>
      <c r="U33" s="183"/>
      <c r="V33" s="154" t="s">
        <v>199</v>
      </c>
      <c r="W33" s="156">
        <v>19889</v>
      </c>
      <c r="X33" s="156">
        <v>20659</v>
      </c>
      <c r="Y33" s="156">
        <v>20893</v>
      </c>
      <c r="Z33" s="156">
        <v>24056</v>
      </c>
      <c r="AA33" s="156">
        <v>25294</v>
      </c>
    </row>
    <row r="34" spans="1:27" x14ac:dyDescent="0.3">
      <c r="A34" s="183"/>
      <c r="B34" s="154" t="s">
        <v>200</v>
      </c>
      <c r="C34" s="156">
        <v>4078</v>
      </c>
      <c r="D34" s="156">
        <v>4245</v>
      </c>
      <c r="E34" s="156">
        <v>4201</v>
      </c>
      <c r="F34" s="156">
        <v>4680</v>
      </c>
      <c r="G34" s="156">
        <v>5063</v>
      </c>
      <c r="H34" s="154"/>
      <c r="I34" s="154"/>
      <c r="J34" s="154"/>
      <c r="K34" s="183"/>
      <c r="L34" s="154" t="s">
        <v>200</v>
      </c>
      <c r="M34" s="156">
        <v>7521</v>
      </c>
      <c r="N34" s="156">
        <v>8429</v>
      </c>
      <c r="O34" s="156">
        <v>8261</v>
      </c>
      <c r="P34" s="156">
        <v>9553</v>
      </c>
      <c r="Q34" s="156">
        <v>10557</v>
      </c>
      <c r="R34" s="154"/>
      <c r="S34" s="154"/>
      <c r="T34" s="154"/>
      <c r="U34" s="183"/>
      <c r="V34" s="154" t="s">
        <v>200</v>
      </c>
      <c r="W34" s="156">
        <v>19284</v>
      </c>
      <c r="X34" s="156">
        <v>20868</v>
      </c>
      <c r="Y34" s="156">
        <v>20303</v>
      </c>
      <c r="Z34" s="156">
        <v>22425</v>
      </c>
      <c r="AA34" s="156">
        <v>24554</v>
      </c>
    </row>
    <row r="35" spans="1:27" x14ac:dyDescent="0.3">
      <c r="A35" s="183"/>
      <c r="B35" s="154" t="s">
        <v>201</v>
      </c>
      <c r="C35" s="156">
        <v>4013</v>
      </c>
      <c r="D35" s="156">
        <v>4319</v>
      </c>
      <c r="E35" s="156">
        <v>4199</v>
      </c>
      <c r="F35" s="156">
        <v>4523</v>
      </c>
      <c r="G35" s="156">
        <v>5041</v>
      </c>
      <c r="H35" s="154"/>
      <c r="I35" s="154"/>
      <c r="J35" s="154"/>
      <c r="K35" s="183"/>
      <c r="L35" s="154" t="s">
        <v>201</v>
      </c>
      <c r="M35" s="156">
        <v>7511</v>
      </c>
      <c r="N35" s="156">
        <v>8826</v>
      </c>
      <c r="O35" s="156">
        <v>8275</v>
      </c>
      <c r="P35" s="156">
        <v>9188</v>
      </c>
      <c r="Q35" s="156">
        <v>10513</v>
      </c>
      <c r="R35" s="154"/>
      <c r="S35" s="154"/>
      <c r="T35" s="154"/>
      <c r="U35" s="183"/>
      <c r="V35" s="154" t="s">
        <v>201</v>
      </c>
      <c r="W35" s="156">
        <v>19114</v>
      </c>
      <c r="X35" s="156">
        <v>21742</v>
      </c>
      <c r="Y35" s="156">
        <v>20366</v>
      </c>
      <c r="Z35" s="156">
        <v>21597</v>
      </c>
      <c r="AA35" s="156">
        <v>24431</v>
      </c>
    </row>
    <row r="36" spans="1:27" x14ac:dyDescent="0.3">
      <c r="A36" s="183"/>
      <c r="B36" s="154" t="s">
        <v>202</v>
      </c>
      <c r="C36" s="156">
        <v>3699</v>
      </c>
      <c r="D36" s="156">
        <v>4020</v>
      </c>
      <c r="E36" s="156">
        <v>4002</v>
      </c>
      <c r="F36" s="156">
        <v>4300</v>
      </c>
      <c r="G36" s="156">
        <v>4819</v>
      </c>
      <c r="H36" s="154"/>
      <c r="I36" s="154"/>
      <c r="J36" s="154"/>
      <c r="K36" s="183"/>
      <c r="L36" s="154" t="s">
        <v>202</v>
      </c>
      <c r="M36" s="156">
        <v>7096</v>
      </c>
      <c r="N36" s="156">
        <v>8190</v>
      </c>
      <c r="O36" s="156">
        <v>7955</v>
      </c>
      <c r="P36" s="156">
        <v>8693</v>
      </c>
      <c r="Q36" s="156">
        <v>10232</v>
      </c>
      <c r="R36" s="154"/>
      <c r="S36" s="154"/>
      <c r="T36" s="154"/>
      <c r="U36" s="183"/>
      <c r="V36" s="154" t="s">
        <v>202</v>
      </c>
      <c r="W36" s="156">
        <v>17883</v>
      </c>
      <c r="X36" s="156">
        <v>20293</v>
      </c>
      <c r="Y36" s="156">
        <v>19519</v>
      </c>
      <c r="Z36" s="156">
        <v>20556</v>
      </c>
      <c r="AA36" s="156">
        <v>23763</v>
      </c>
    </row>
    <row r="37" spans="1:27" x14ac:dyDescent="0.3">
      <c r="A37" s="183"/>
      <c r="B37" s="154" t="s">
        <v>203</v>
      </c>
      <c r="C37" s="156">
        <v>3504</v>
      </c>
      <c r="D37" s="156">
        <v>3710</v>
      </c>
      <c r="E37" s="156">
        <v>3675</v>
      </c>
      <c r="F37" s="156">
        <v>3908</v>
      </c>
      <c r="G37" s="156">
        <v>4397</v>
      </c>
      <c r="H37" s="154"/>
      <c r="I37" s="154"/>
      <c r="J37" s="154"/>
      <c r="K37" s="183"/>
      <c r="L37" s="154" t="s">
        <v>203</v>
      </c>
      <c r="M37" s="156">
        <v>6881</v>
      </c>
      <c r="N37" s="156">
        <v>7663</v>
      </c>
      <c r="O37" s="156">
        <v>7489</v>
      </c>
      <c r="P37" s="156">
        <v>8118</v>
      </c>
      <c r="Q37" s="156">
        <v>9541</v>
      </c>
      <c r="R37" s="154"/>
      <c r="S37" s="154"/>
      <c r="T37" s="154"/>
      <c r="U37" s="183"/>
      <c r="V37" s="154" t="s">
        <v>203</v>
      </c>
      <c r="W37" s="156">
        <v>17354</v>
      </c>
      <c r="X37" s="156">
        <v>18812</v>
      </c>
      <c r="Y37" s="156">
        <v>18233</v>
      </c>
      <c r="Z37" s="156">
        <v>19189</v>
      </c>
      <c r="AA37" s="156">
        <v>22260</v>
      </c>
    </row>
    <row r="38" spans="1:27" x14ac:dyDescent="0.3">
      <c r="A38" s="183"/>
      <c r="B38" s="154" t="s">
        <v>204</v>
      </c>
      <c r="C38" s="156">
        <v>3433</v>
      </c>
      <c r="D38" s="156">
        <v>3661</v>
      </c>
      <c r="E38" s="156">
        <v>3573</v>
      </c>
      <c r="F38" s="156">
        <v>4051</v>
      </c>
      <c r="G38" s="156">
        <v>4374</v>
      </c>
      <c r="H38" s="154"/>
      <c r="I38" s="154"/>
      <c r="J38" s="154"/>
      <c r="K38" s="183"/>
      <c r="L38" s="154" t="s">
        <v>204</v>
      </c>
      <c r="M38" s="156">
        <v>6846</v>
      </c>
      <c r="N38" s="156">
        <v>7586</v>
      </c>
      <c r="O38" s="156">
        <v>7259</v>
      </c>
      <c r="P38" s="156">
        <v>8486</v>
      </c>
      <c r="Q38" s="156">
        <v>9490</v>
      </c>
      <c r="R38" s="154"/>
      <c r="S38" s="154"/>
      <c r="T38" s="154"/>
      <c r="U38" s="183"/>
      <c r="V38" s="154" t="s">
        <v>204</v>
      </c>
      <c r="W38" s="156">
        <v>17091</v>
      </c>
      <c r="X38" s="156">
        <v>18618</v>
      </c>
      <c r="Y38" s="156">
        <v>17685</v>
      </c>
      <c r="Z38" s="156">
        <v>19932</v>
      </c>
      <c r="AA38" s="156">
        <v>22017</v>
      </c>
    </row>
    <row r="39" spans="1:27" x14ac:dyDescent="0.3">
      <c r="A39" s="182" t="s">
        <v>8</v>
      </c>
      <c r="B39" s="157" t="s">
        <v>193</v>
      </c>
      <c r="C39" s="158">
        <v>3349</v>
      </c>
      <c r="D39" s="158">
        <v>3218</v>
      </c>
      <c r="E39" s="158">
        <v>3437</v>
      </c>
      <c r="F39" s="158">
        <v>3521</v>
      </c>
      <c r="G39" s="158">
        <v>4021</v>
      </c>
      <c r="H39" s="154"/>
      <c r="I39" s="154"/>
      <c r="J39" s="154"/>
      <c r="K39" s="182" t="s">
        <v>8</v>
      </c>
      <c r="L39" s="157" t="s">
        <v>193</v>
      </c>
      <c r="M39" s="158">
        <v>4582</v>
      </c>
      <c r="N39" s="158">
        <v>4836</v>
      </c>
      <c r="O39" s="158">
        <v>5343</v>
      </c>
      <c r="P39" s="158">
        <v>5441</v>
      </c>
      <c r="Q39" s="158">
        <v>6643</v>
      </c>
      <c r="R39" s="154"/>
      <c r="S39" s="154"/>
      <c r="T39" s="154"/>
      <c r="U39" s="182" t="s">
        <v>8</v>
      </c>
      <c r="V39" s="157" t="s">
        <v>193</v>
      </c>
      <c r="W39" s="158">
        <v>13382</v>
      </c>
      <c r="X39" s="158">
        <v>13533</v>
      </c>
      <c r="Y39" s="158">
        <v>14588</v>
      </c>
      <c r="Z39" s="158">
        <v>14597</v>
      </c>
      <c r="AA39" s="158">
        <v>16767</v>
      </c>
    </row>
    <row r="40" spans="1:27" x14ac:dyDescent="0.3">
      <c r="A40" s="182"/>
      <c r="B40" s="157" t="s">
        <v>194</v>
      </c>
      <c r="C40" s="158">
        <v>3392</v>
      </c>
      <c r="D40" s="158">
        <v>3386</v>
      </c>
      <c r="E40" s="158">
        <v>3487</v>
      </c>
      <c r="F40" s="158">
        <v>3670</v>
      </c>
      <c r="G40" s="158">
        <v>4116</v>
      </c>
      <c r="H40" s="154"/>
      <c r="I40" s="154"/>
      <c r="J40" s="154"/>
      <c r="K40" s="182"/>
      <c r="L40" s="157" t="s">
        <v>194</v>
      </c>
      <c r="M40" s="158">
        <v>4482</v>
      </c>
      <c r="N40" s="158">
        <v>5080</v>
      </c>
      <c r="O40" s="158">
        <v>5339</v>
      </c>
      <c r="P40" s="158">
        <v>5616</v>
      </c>
      <c r="Q40" s="158">
        <v>6772</v>
      </c>
      <c r="R40" s="154"/>
      <c r="S40" s="154"/>
      <c r="T40" s="154"/>
      <c r="U40" s="182"/>
      <c r="V40" s="157" t="s">
        <v>194</v>
      </c>
      <c r="W40" s="158">
        <v>13216</v>
      </c>
      <c r="X40" s="158">
        <v>14170</v>
      </c>
      <c r="Y40" s="158">
        <v>14725</v>
      </c>
      <c r="Z40" s="158">
        <v>15138</v>
      </c>
      <c r="AA40" s="158">
        <v>17016</v>
      </c>
    </row>
    <row r="41" spans="1:27" x14ac:dyDescent="0.3">
      <c r="A41" s="182"/>
      <c r="B41" s="157" t="s">
        <v>195</v>
      </c>
      <c r="C41" s="158">
        <v>3417</v>
      </c>
      <c r="D41" s="158">
        <v>3436</v>
      </c>
      <c r="E41" s="158">
        <v>3644</v>
      </c>
      <c r="F41" s="158">
        <v>3799</v>
      </c>
      <c r="G41" s="158">
        <v>4328</v>
      </c>
      <c r="H41" s="154"/>
      <c r="I41" s="154"/>
      <c r="J41" s="154"/>
      <c r="K41" s="182"/>
      <c r="L41" s="157" t="s">
        <v>195</v>
      </c>
      <c r="M41" s="158">
        <v>4639</v>
      </c>
      <c r="N41" s="158">
        <v>5147</v>
      </c>
      <c r="O41" s="158">
        <v>5497</v>
      </c>
      <c r="P41" s="158">
        <v>5783</v>
      </c>
      <c r="Q41" s="158">
        <v>7078</v>
      </c>
      <c r="R41" s="154"/>
      <c r="S41" s="154"/>
      <c r="T41" s="154"/>
      <c r="U41" s="182"/>
      <c r="V41" s="157" t="s">
        <v>195</v>
      </c>
      <c r="W41" s="158">
        <v>13508</v>
      </c>
      <c r="X41" s="158">
        <v>14361</v>
      </c>
      <c r="Y41" s="158">
        <v>15224</v>
      </c>
      <c r="Z41" s="158">
        <v>15591</v>
      </c>
      <c r="AA41" s="158">
        <v>17729</v>
      </c>
    </row>
    <row r="42" spans="1:27" x14ac:dyDescent="0.3">
      <c r="A42" s="182"/>
      <c r="B42" s="157" t="s">
        <v>196</v>
      </c>
      <c r="C42" s="158">
        <v>3251</v>
      </c>
      <c r="D42" s="158">
        <v>3552</v>
      </c>
      <c r="E42" s="158">
        <v>3794</v>
      </c>
      <c r="F42" s="158">
        <v>3993</v>
      </c>
      <c r="G42" s="158">
        <v>4458</v>
      </c>
      <c r="H42" s="154"/>
      <c r="I42" s="154"/>
      <c r="J42" s="154"/>
      <c r="K42" s="182"/>
      <c r="L42" s="157" t="s">
        <v>196</v>
      </c>
      <c r="M42" s="158">
        <v>4487</v>
      </c>
      <c r="N42" s="158">
        <v>5273</v>
      </c>
      <c r="O42" s="158">
        <v>5691</v>
      </c>
      <c r="P42" s="158">
        <v>6010</v>
      </c>
      <c r="Q42" s="158">
        <v>7214</v>
      </c>
      <c r="R42" s="154"/>
      <c r="S42" s="154"/>
      <c r="T42" s="154"/>
      <c r="U42" s="182"/>
      <c r="V42" s="157" t="s">
        <v>196</v>
      </c>
      <c r="W42" s="158">
        <v>13091</v>
      </c>
      <c r="X42" s="158">
        <v>14708</v>
      </c>
      <c r="Y42" s="158">
        <v>15684</v>
      </c>
      <c r="Z42" s="158">
        <v>16212</v>
      </c>
      <c r="AA42" s="158">
        <v>18077</v>
      </c>
    </row>
    <row r="43" spans="1:27" x14ac:dyDescent="0.3">
      <c r="A43" s="182"/>
      <c r="B43" s="157" t="s">
        <v>197</v>
      </c>
      <c r="C43" s="158">
        <v>3360</v>
      </c>
      <c r="D43" s="158">
        <v>3699</v>
      </c>
      <c r="E43" s="158">
        <v>3907</v>
      </c>
      <c r="F43" s="158">
        <v>4098</v>
      </c>
      <c r="G43" s="158">
        <v>4680</v>
      </c>
      <c r="H43" s="154"/>
      <c r="I43" s="154"/>
      <c r="J43" s="154"/>
      <c r="K43" s="182"/>
      <c r="L43" s="157" t="s">
        <v>197</v>
      </c>
      <c r="M43" s="158">
        <v>4788</v>
      </c>
      <c r="N43" s="158">
        <v>5438</v>
      </c>
      <c r="O43" s="158">
        <v>5835</v>
      </c>
      <c r="P43" s="158">
        <v>6244</v>
      </c>
      <c r="Q43" s="158">
        <v>7549</v>
      </c>
      <c r="R43" s="154"/>
      <c r="S43" s="154"/>
      <c r="T43" s="154"/>
      <c r="U43" s="182"/>
      <c r="V43" s="157" t="s">
        <v>197</v>
      </c>
      <c r="W43" s="158">
        <v>13539</v>
      </c>
      <c r="X43" s="158">
        <v>15224</v>
      </c>
      <c r="Y43" s="158">
        <v>16028</v>
      </c>
      <c r="Z43" s="158">
        <v>16669</v>
      </c>
      <c r="AA43" s="158">
        <v>18930</v>
      </c>
    </row>
    <row r="44" spans="1:27" x14ac:dyDescent="0.3">
      <c r="A44" s="182"/>
      <c r="B44" s="157" t="s">
        <v>198</v>
      </c>
      <c r="C44" s="158">
        <v>3502</v>
      </c>
      <c r="D44" s="158">
        <v>3807</v>
      </c>
      <c r="E44" s="158">
        <v>4058</v>
      </c>
      <c r="F44" s="158">
        <v>4558</v>
      </c>
      <c r="G44" s="158">
        <v>4904</v>
      </c>
      <c r="H44" s="154"/>
      <c r="I44" s="154"/>
      <c r="J44" s="154"/>
      <c r="K44" s="182"/>
      <c r="L44" s="157" t="s">
        <v>198</v>
      </c>
      <c r="M44" s="158">
        <v>4952</v>
      </c>
      <c r="N44" s="158">
        <v>5507</v>
      </c>
      <c r="O44" s="158">
        <v>6063</v>
      </c>
      <c r="P44" s="158">
        <v>6811</v>
      </c>
      <c r="Q44" s="158">
        <v>7926</v>
      </c>
      <c r="R44" s="154"/>
      <c r="S44" s="154"/>
      <c r="T44" s="154"/>
      <c r="U44" s="182"/>
      <c r="V44" s="157" t="s">
        <v>198</v>
      </c>
      <c r="W44" s="158">
        <v>14158</v>
      </c>
      <c r="X44" s="158">
        <v>15565</v>
      </c>
      <c r="Y44" s="158">
        <v>16564</v>
      </c>
      <c r="Z44" s="158">
        <v>18067</v>
      </c>
      <c r="AA44" s="158">
        <v>19804</v>
      </c>
    </row>
    <row r="45" spans="1:27" x14ac:dyDescent="0.3">
      <c r="A45" s="182"/>
      <c r="B45" s="157" t="s">
        <v>199</v>
      </c>
      <c r="C45" s="158">
        <v>3747</v>
      </c>
      <c r="D45" s="158">
        <v>3840</v>
      </c>
      <c r="E45" s="158">
        <v>4086</v>
      </c>
      <c r="F45" s="158">
        <v>4799</v>
      </c>
      <c r="G45" s="158">
        <v>5139</v>
      </c>
      <c r="H45" s="154"/>
      <c r="I45" s="154"/>
      <c r="J45" s="154"/>
      <c r="K45" s="182"/>
      <c r="L45" s="157" t="s">
        <v>199</v>
      </c>
      <c r="M45" s="158">
        <v>5290</v>
      </c>
      <c r="N45" s="158">
        <v>5580</v>
      </c>
      <c r="O45" s="158">
        <v>6130</v>
      </c>
      <c r="P45" s="158">
        <v>7744</v>
      </c>
      <c r="Q45" s="158">
        <v>8313</v>
      </c>
      <c r="R45" s="154"/>
      <c r="S45" s="154"/>
      <c r="T45" s="154"/>
      <c r="U45" s="182"/>
      <c r="V45" s="157" t="s">
        <v>199</v>
      </c>
      <c r="W45" s="158">
        <v>15177</v>
      </c>
      <c r="X45" s="158">
        <v>15631</v>
      </c>
      <c r="Y45" s="158">
        <v>16655</v>
      </c>
      <c r="Z45" s="158">
        <v>19894</v>
      </c>
      <c r="AA45" s="158">
        <v>20791</v>
      </c>
    </row>
    <row r="46" spans="1:27" x14ac:dyDescent="0.3">
      <c r="A46" s="182"/>
      <c r="B46" s="157" t="s">
        <v>200</v>
      </c>
      <c r="C46" s="158">
        <v>3730</v>
      </c>
      <c r="D46" s="158">
        <v>3865</v>
      </c>
      <c r="E46" s="158">
        <v>4097</v>
      </c>
      <c r="F46" s="158">
        <v>4539</v>
      </c>
      <c r="G46" s="158">
        <v>5005</v>
      </c>
      <c r="H46" s="154"/>
      <c r="I46" s="154"/>
      <c r="J46" s="154"/>
      <c r="K46" s="182"/>
      <c r="L46" s="157" t="s">
        <v>200</v>
      </c>
      <c r="M46" s="158">
        <v>5266</v>
      </c>
      <c r="N46" s="158">
        <v>5692</v>
      </c>
      <c r="O46" s="158">
        <v>6148</v>
      </c>
      <c r="P46" s="158">
        <v>7274</v>
      </c>
      <c r="Q46" s="158">
        <v>8096</v>
      </c>
      <c r="R46" s="154"/>
      <c r="S46" s="154"/>
      <c r="T46" s="154"/>
      <c r="U46" s="182"/>
      <c r="V46" s="157" t="s">
        <v>200</v>
      </c>
      <c r="W46" s="158">
        <v>15105</v>
      </c>
      <c r="X46" s="158">
        <v>15756</v>
      </c>
      <c r="Y46" s="158">
        <v>16628</v>
      </c>
      <c r="Z46" s="158">
        <v>18305</v>
      </c>
      <c r="AA46" s="158">
        <v>20174</v>
      </c>
    </row>
    <row r="47" spans="1:27" x14ac:dyDescent="0.3">
      <c r="A47" s="182"/>
      <c r="B47" s="157" t="s">
        <v>201</v>
      </c>
      <c r="C47" s="158">
        <v>3688</v>
      </c>
      <c r="D47" s="158">
        <v>3910</v>
      </c>
      <c r="E47" s="158">
        <v>4045</v>
      </c>
      <c r="F47" s="158">
        <v>4483</v>
      </c>
      <c r="G47" s="158">
        <v>4974</v>
      </c>
      <c r="H47" s="154"/>
      <c r="I47" s="154"/>
      <c r="J47" s="154"/>
      <c r="K47" s="182"/>
      <c r="L47" s="157" t="s">
        <v>201</v>
      </c>
      <c r="M47" s="158">
        <v>5288</v>
      </c>
      <c r="N47" s="158">
        <v>5928</v>
      </c>
      <c r="O47" s="158">
        <v>6053</v>
      </c>
      <c r="P47" s="158">
        <v>7215</v>
      </c>
      <c r="Q47" s="158">
        <v>8067</v>
      </c>
      <c r="R47" s="154"/>
      <c r="S47" s="154"/>
      <c r="T47" s="154"/>
      <c r="U47" s="182"/>
      <c r="V47" s="157" t="s">
        <v>201</v>
      </c>
      <c r="W47" s="158">
        <v>15037</v>
      </c>
      <c r="X47" s="158">
        <v>16185</v>
      </c>
      <c r="Y47" s="158">
        <v>16373</v>
      </c>
      <c r="Z47" s="158">
        <v>18069</v>
      </c>
      <c r="AA47" s="158">
        <v>20061</v>
      </c>
    </row>
    <row r="48" spans="1:27" x14ac:dyDescent="0.3">
      <c r="A48" s="182"/>
      <c r="B48" s="157" t="s">
        <v>202</v>
      </c>
      <c r="C48" s="158">
        <v>3454</v>
      </c>
      <c r="D48" s="158">
        <v>3656</v>
      </c>
      <c r="E48" s="158">
        <v>3806</v>
      </c>
      <c r="F48" s="158">
        <v>4223</v>
      </c>
      <c r="G48" s="158">
        <v>4800</v>
      </c>
      <c r="H48" s="154"/>
      <c r="I48" s="154"/>
      <c r="J48" s="154"/>
      <c r="K48" s="182"/>
      <c r="L48" s="157" t="s">
        <v>202</v>
      </c>
      <c r="M48" s="158">
        <v>5050</v>
      </c>
      <c r="N48" s="158">
        <v>5560</v>
      </c>
      <c r="O48" s="158">
        <v>5800</v>
      </c>
      <c r="P48" s="158">
        <v>6807</v>
      </c>
      <c r="Q48" s="158">
        <v>7817</v>
      </c>
      <c r="R48" s="154"/>
      <c r="S48" s="154"/>
      <c r="T48" s="154"/>
      <c r="U48" s="182"/>
      <c r="V48" s="157" t="s">
        <v>202</v>
      </c>
      <c r="W48" s="158">
        <v>14202</v>
      </c>
      <c r="X48" s="158">
        <v>15158</v>
      </c>
      <c r="Y48" s="158">
        <v>15587</v>
      </c>
      <c r="Z48" s="158">
        <v>17020</v>
      </c>
      <c r="AA48" s="158">
        <v>19431</v>
      </c>
    </row>
    <row r="49" spans="1:27" x14ac:dyDescent="0.3">
      <c r="A49" s="182"/>
      <c r="B49" s="157" t="s">
        <v>203</v>
      </c>
      <c r="C49" s="158">
        <v>3118</v>
      </c>
      <c r="D49" s="158">
        <v>3256</v>
      </c>
      <c r="E49" s="158">
        <v>3355</v>
      </c>
      <c r="F49" s="158">
        <v>3678</v>
      </c>
      <c r="G49" s="158">
        <v>4215</v>
      </c>
      <c r="H49" s="154"/>
      <c r="I49" s="154"/>
      <c r="J49" s="154"/>
      <c r="K49" s="182"/>
      <c r="L49" s="157" t="s">
        <v>203</v>
      </c>
      <c r="M49" s="158">
        <v>4643</v>
      </c>
      <c r="N49" s="158">
        <v>5092</v>
      </c>
      <c r="O49" s="158">
        <v>5229</v>
      </c>
      <c r="P49" s="158">
        <v>6119</v>
      </c>
      <c r="Q49" s="158">
        <v>7050</v>
      </c>
      <c r="R49" s="154"/>
      <c r="S49" s="154"/>
      <c r="T49" s="154"/>
      <c r="U49" s="182"/>
      <c r="V49" s="157" t="s">
        <v>203</v>
      </c>
      <c r="W49" s="158">
        <v>13111</v>
      </c>
      <c r="X49" s="158">
        <v>13805</v>
      </c>
      <c r="Y49" s="158">
        <v>14040</v>
      </c>
      <c r="Z49" s="158">
        <v>15436</v>
      </c>
      <c r="AA49" s="158">
        <v>17488</v>
      </c>
    </row>
    <row r="50" spans="1:27" x14ac:dyDescent="0.3">
      <c r="A50" s="182"/>
      <c r="B50" s="157" t="s">
        <v>204</v>
      </c>
      <c r="C50" s="158">
        <v>3029</v>
      </c>
      <c r="D50" s="158">
        <v>3185</v>
      </c>
      <c r="E50" s="158">
        <v>3178</v>
      </c>
      <c r="F50" s="158">
        <v>3729</v>
      </c>
      <c r="G50" s="158">
        <v>4215</v>
      </c>
      <c r="H50" s="154"/>
      <c r="I50" s="154"/>
      <c r="J50" s="154"/>
      <c r="K50" s="182"/>
      <c r="L50" s="157" t="s">
        <v>204</v>
      </c>
      <c r="M50" s="158">
        <v>4607</v>
      </c>
      <c r="N50" s="158">
        <v>5001</v>
      </c>
      <c r="O50" s="158">
        <v>5034</v>
      </c>
      <c r="P50" s="158">
        <v>6229</v>
      </c>
      <c r="Q50" s="158">
        <v>7007</v>
      </c>
      <c r="R50" s="154"/>
      <c r="S50" s="154"/>
      <c r="T50" s="154"/>
      <c r="U50" s="182"/>
      <c r="V50" s="157" t="s">
        <v>204</v>
      </c>
      <c r="W50" s="158">
        <v>12860</v>
      </c>
      <c r="X50" s="158">
        <v>13569</v>
      </c>
      <c r="Y50" s="158">
        <v>13476</v>
      </c>
      <c r="Z50" s="158">
        <v>15778</v>
      </c>
      <c r="AA50" s="158">
        <v>17371</v>
      </c>
    </row>
    <row r="51" spans="1:27" x14ac:dyDescent="0.3">
      <c r="A51" s="183" t="s">
        <v>7</v>
      </c>
      <c r="B51" s="154" t="s">
        <v>193</v>
      </c>
      <c r="C51" s="156">
        <v>2345</v>
      </c>
      <c r="D51" s="156">
        <v>2405</v>
      </c>
      <c r="E51" s="156">
        <v>2441</v>
      </c>
      <c r="F51" s="156">
        <v>2494</v>
      </c>
      <c r="G51" s="156">
        <v>2926</v>
      </c>
      <c r="H51" s="154"/>
      <c r="I51" s="154"/>
      <c r="J51" s="154"/>
      <c r="K51" s="183" t="s">
        <v>7</v>
      </c>
      <c r="L51" s="154" t="s">
        <v>193</v>
      </c>
      <c r="M51" s="156">
        <v>3103</v>
      </c>
      <c r="N51" s="156">
        <v>3294</v>
      </c>
      <c r="O51" s="156">
        <v>3457</v>
      </c>
      <c r="P51" s="156">
        <v>3592</v>
      </c>
      <c r="Q51" s="156">
        <v>4470</v>
      </c>
      <c r="R51" s="154"/>
      <c r="S51" s="154"/>
      <c r="T51" s="154"/>
      <c r="U51" s="183" t="s">
        <v>7</v>
      </c>
      <c r="V51" s="154" t="s">
        <v>193</v>
      </c>
      <c r="W51" s="156">
        <v>8588</v>
      </c>
      <c r="X51" s="156">
        <v>8851</v>
      </c>
      <c r="Y51" s="156">
        <v>9234</v>
      </c>
      <c r="Z51" s="156">
        <v>9347</v>
      </c>
      <c r="AA51" s="156">
        <v>10767</v>
      </c>
    </row>
    <row r="52" spans="1:27" x14ac:dyDescent="0.3">
      <c r="A52" s="183"/>
      <c r="B52" s="154" t="s">
        <v>194</v>
      </c>
      <c r="C52" s="156">
        <v>2407</v>
      </c>
      <c r="D52" s="156">
        <v>2617</v>
      </c>
      <c r="E52" s="156">
        <v>2552</v>
      </c>
      <c r="F52" s="156">
        <v>2696</v>
      </c>
      <c r="G52" s="156">
        <v>3129</v>
      </c>
      <c r="H52" s="154"/>
      <c r="I52" s="154"/>
      <c r="J52" s="154"/>
      <c r="K52" s="183"/>
      <c r="L52" s="154" t="s">
        <v>194</v>
      </c>
      <c r="M52" s="156">
        <v>3117</v>
      </c>
      <c r="N52" s="156">
        <v>3575</v>
      </c>
      <c r="O52" s="156">
        <v>3584</v>
      </c>
      <c r="P52" s="156">
        <v>3812</v>
      </c>
      <c r="Q52" s="156">
        <v>4721</v>
      </c>
      <c r="R52" s="154"/>
      <c r="S52" s="154"/>
      <c r="T52" s="154"/>
      <c r="U52" s="183"/>
      <c r="V52" s="154" t="s">
        <v>194</v>
      </c>
      <c r="W52" s="156">
        <v>8631</v>
      </c>
      <c r="X52" s="156">
        <v>9633</v>
      </c>
      <c r="Y52" s="156">
        <v>9577</v>
      </c>
      <c r="Z52" s="156">
        <v>9963</v>
      </c>
      <c r="AA52" s="156">
        <v>11360</v>
      </c>
    </row>
    <row r="53" spans="1:27" x14ac:dyDescent="0.3">
      <c r="A53" s="183"/>
      <c r="B53" s="154" t="s">
        <v>195</v>
      </c>
      <c r="C53" s="156">
        <v>2503</v>
      </c>
      <c r="D53" s="156">
        <v>2756</v>
      </c>
      <c r="E53" s="156">
        <v>2726</v>
      </c>
      <c r="F53" s="156">
        <v>2878</v>
      </c>
      <c r="G53" s="156">
        <v>3318</v>
      </c>
      <c r="H53" s="154"/>
      <c r="I53" s="154"/>
      <c r="J53" s="154"/>
      <c r="K53" s="183"/>
      <c r="L53" s="154" t="s">
        <v>195</v>
      </c>
      <c r="M53" s="156">
        <v>3237</v>
      </c>
      <c r="N53" s="156">
        <v>3738</v>
      </c>
      <c r="O53" s="156">
        <v>3797</v>
      </c>
      <c r="P53" s="156">
        <v>3984</v>
      </c>
      <c r="Q53" s="156">
        <v>4946</v>
      </c>
      <c r="R53" s="154"/>
      <c r="S53" s="154"/>
      <c r="T53" s="154"/>
      <c r="U53" s="183"/>
      <c r="V53" s="154" t="s">
        <v>195</v>
      </c>
      <c r="W53" s="156">
        <v>8947</v>
      </c>
      <c r="X53" s="156">
        <v>10055</v>
      </c>
      <c r="Y53" s="156">
        <v>10164</v>
      </c>
      <c r="Z53" s="156">
        <v>10346</v>
      </c>
      <c r="AA53" s="156">
        <v>11976</v>
      </c>
    </row>
    <row r="54" spans="1:27" x14ac:dyDescent="0.3">
      <c r="A54" s="183"/>
      <c r="B54" s="154" t="s">
        <v>196</v>
      </c>
      <c r="C54" s="156">
        <v>2531</v>
      </c>
      <c r="D54" s="156">
        <v>2789</v>
      </c>
      <c r="E54" s="156">
        <v>2882</v>
      </c>
      <c r="F54" s="156">
        <v>3122</v>
      </c>
      <c r="G54" s="156">
        <v>3514</v>
      </c>
      <c r="H54" s="154"/>
      <c r="I54" s="154"/>
      <c r="J54" s="154"/>
      <c r="K54" s="183"/>
      <c r="L54" s="154" t="s">
        <v>196</v>
      </c>
      <c r="M54" s="156">
        <v>3280</v>
      </c>
      <c r="N54" s="156">
        <v>3774</v>
      </c>
      <c r="O54" s="156">
        <v>3987</v>
      </c>
      <c r="P54" s="156">
        <v>4248</v>
      </c>
      <c r="Q54" s="156">
        <v>5196</v>
      </c>
      <c r="R54" s="154"/>
      <c r="S54" s="154"/>
      <c r="T54" s="154"/>
      <c r="U54" s="183"/>
      <c r="V54" s="154" t="s">
        <v>196</v>
      </c>
      <c r="W54" s="156">
        <v>9049</v>
      </c>
      <c r="X54" s="156">
        <v>10125</v>
      </c>
      <c r="Y54" s="156">
        <v>10653</v>
      </c>
      <c r="Z54" s="156">
        <v>11020</v>
      </c>
      <c r="AA54" s="156">
        <v>12577</v>
      </c>
    </row>
    <row r="55" spans="1:27" x14ac:dyDescent="0.3">
      <c r="A55" s="183"/>
      <c r="B55" s="154" t="s">
        <v>197</v>
      </c>
      <c r="C55" s="156">
        <v>2561</v>
      </c>
      <c r="D55" s="156">
        <v>2838</v>
      </c>
      <c r="E55" s="156">
        <v>2998</v>
      </c>
      <c r="F55" s="156">
        <v>3207</v>
      </c>
      <c r="G55" s="156">
        <v>3692</v>
      </c>
      <c r="H55" s="154"/>
      <c r="I55" s="154"/>
      <c r="J55" s="154"/>
      <c r="K55" s="183"/>
      <c r="L55" s="154" t="s">
        <v>197</v>
      </c>
      <c r="M55" s="156">
        <v>3441</v>
      </c>
      <c r="N55" s="156">
        <v>3860</v>
      </c>
      <c r="O55" s="156">
        <v>4104</v>
      </c>
      <c r="P55" s="156">
        <v>4425</v>
      </c>
      <c r="Q55" s="156">
        <v>5445</v>
      </c>
      <c r="R55" s="154"/>
      <c r="S55" s="154"/>
      <c r="T55" s="154"/>
      <c r="U55" s="183"/>
      <c r="V55" s="154" t="s">
        <v>197</v>
      </c>
      <c r="W55" s="156">
        <v>9208</v>
      </c>
      <c r="X55" s="156">
        <v>10350</v>
      </c>
      <c r="Y55" s="156">
        <v>11022</v>
      </c>
      <c r="Z55" s="156">
        <v>11473</v>
      </c>
      <c r="AA55" s="156">
        <v>13184</v>
      </c>
    </row>
    <row r="56" spans="1:27" x14ac:dyDescent="0.3">
      <c r="A56" s="183"/>
      <c r="B56" s="154" t="s">
        <v>198</v>
      </c>
      <c r="C56" s="156">
        <v>2820</v>
      </c>
      <c r="D56" s="156">
        <v>2888</v>
      </c>
      <c r="E56" s="156">
        <v>3144</v>
      </c>
      <c r="F56" s="156">
        <v>3579</v>
      </c>
      <c r="G56" s="156">
        <v>3859</v>
      </c>
      <c r="H56" s="154"/>
      <c r="I56" s="154"/>
      <c r="J56" s="154"/>
      <c r="K56" s="183"/>
      <c r="L56" s="154" t="s">
        <v>198</v>
      </c>
      <c r="M56" s="156">
        <v>3751</v>
      </c>
      <c r="N56" s="156">
        <v>3910</v>
      </c>
      <c r="O56" s="156">
        <v>4283</v>
      </c>
      <c r="P56" s="156">
        <v>4898</v>
      </c>
      <c r="Q56" s="156">
        <v>5719</v>
      </c>
      <c r="R56" s="154"/>
      <c r="S56" s="154"/>
      <c r="T56" s="154"/>
      <c r="U56" s="183"/>
      <c r="V56" s="154" t="s">
        <v>198</v>
      </c>
      <c r="W56" s="156">
        <v>10157</v>
      </c>
      <c r="X56" s="156">
        <v>10512</v>
      </c>
      <c r="Y56" s="156">
        <v>11502</v>
      </c>
      <c r="Z56" s="156">
        <v>12627</v>
      </c>
      <c r="AA56" s="156">
        <v>13725</v>
      </c>
    </row>
    <row r="57" spans="1:27" x14ac:dyDescent="0.3">
      <c r="A57" s="183"/>
      <c r="B57" s="154" t="s">
        <v>199</v>
      </c>
      <c r="C57" s="156">
        <v>2932</v>
      </c>
      <c r="D57" s="156">
        <v>2904</v>
      </c>
      <c r="E57" s="156">
        <v>3212</v>
      </c>
      <c r="F57" s="156">
        <v>3690</v>
      </c>
      <c r="G57" s="156">
        <v>3989</v>
      </c>
      <c r="H57" s="154"/>
      <c r="I57" s="154"/>
      <c r="J57" s="154"/>
      <c r="K57" s="183"/>
      <c r="L57" s="154" t="s">
        <v>199</v>
      </c>
      <c r="M57" s="156">
        <v>3853</v>
      </c>
      <c r="N57" s="156">
        <v>3921</v>
      </c>
      <c r="O57" s="156">
        <v>4350</v>
      </c>
      <c r="P57" s="156">
        <v>5297</v>
      </c>
      <c r="Q57" s="156">
        <v>5883</v>
      </c>
      <c r="R57" s="154"/>
      <c r="S57" s="154"/>
      <c r="T57" s="154"/>
      <c r="U57" s="183"/>
      <c r="V57" s="154" t="s">
        <v>199</v>
      </c>
      <c r="W57" s="156">
        <v>10541</v>
      </c>
      <c r="X57" s="156">
        <v>10556</v>
      </c>
      <c r="Y57" s="156">
        <v>11678</v>
      </c>
      <c r="Z57" s="156">
        <v>13172</v>
      </c>
      <c r="AA57" s="156">
        <v>14107</v>
      </c>
    </row>
    <row r="58" spans="1:27" x14ac:dyDescent="0.3">
      <c r="A58" s="183"/>
      <c r="B58" s="154" t="s">
        <v>200</v>
      </c>
      <c r="C58" s="156">
        <v>2964</v>
      </c>
      <c r="D58" s="156">
        <v>2930</v>
      </c>
      <c r="E58" s="156">
        <v>3185</v>
      </c>
      <c r="F58" s="156">
        <v>3639</v>
      </c>
      <c r="G58" s="156">
        <v>3963</v>
      </c>
      <c r="H58" s="154"/>
      <c r="I58" s="154"/>
      <c r="J58" s="154"/>
      <c r="K58" s="183"/>
      <c r="L58" s="154" t="s">
        <v>200</v>
      </c>
      <c r="M58" s="156">
        <v>3880</v>
      </c>
      <c r="N58" s="156">
        <v>3943</v>
      </c>
      <c r="O58" s="156">
        <v>4370</v>
      </c>
      <c r="P58" s="156">
        <v>5391</v>
      </c>
      <c r="Q58" s="156">
        <v>5822</v>
      </c>
      <c r="R58" s="154"/>
      <c r="S58" s="154"/>
      <c r="T58" s="154"/>
      <c r="U58" s="183"/>
      <c r="V58" s="154" t="s">
        <v>200</v>
      </c>
      <c r="W58" s="156">
        <v>10631</v>
      </c>
      <c r="X58" s="156">
        <v>10614</v>
      </c>
      <c r="Y58" s="156">
        <v>11624</v>
      </c>
      <c r="Z58" s="156">
        <v>12960</v>
      </c>
      <c r="AA58" s="156">
        <v>13964</v>
      </c>
    </row>
    <row r="59" spans="1:27" x14ac:dyDescent="0.3">
      <c r="A59" s="183"/>
      <c r="B59" s="154" t="s">
        <v>201</v>
      </c>
      <c r="C59" s="156">
        <v>2961</v>
      </c>
      <c r="D59" s="156">
        <v>2956</v>
      </c>
      <c r="E59" s="156">
        <v>3169</v>
      </c>
      <c r="F59" s="156">
        <v>3578</v>
      </c>
      <c r="G59" s="156">
        <v>3960</v>
      </c>
      <c r="H59" s="154"/>
      <c r="I59" s="154"/>
      <c r="J59" s="154"/>
      <c r="K59" s="183"/>
      <c r="L59" s="154" t="s">
        <v>201</v>
      </c>
      <c r="M59" s="156">
        <v>3869</v>
      </c>
      <c r="N59" s="156">
        <v>4026</v>
      </c>
      <c r="O59" s="156">
        <v>4327</v>
      </c>
      <c r="P59" s="156">
        <v>5288</v>
      </c>
      <c r="Q59" s="156">
        <v>5810</v>
      </c>
      <c r="R59" s="154"/>
      <c r="S59" s="154"/>
      <c r="T59" s="154"/>
      <c r="U59" s="183"/>
      <c r="V59" s="154" t="s">
        <v>201</v>
      </c>
      <c r="W59" s="156">
        <v>10581</v>
      </c>
      <c r="X59" s="156">
        <v>10758</v>
      </c>
      <c r="Y59" s="156">
        <v>11544</v>
      </c>
      <c r="Z59" s="156">
        <v>12700</v>
      </c>
      <c r="AA59" s="156">
        <v>13939</v>
      </c>
    </row>
    <row r="60" spans="1:27" x14ac:dyDescent="0.3">
      <c r="A60" s="183"/>
      <c r="B60" s="154" t="s">
        <v>202</v>
      </c>
      <c r="C60" s="156">
        <v>2712</v>
      </c>
      <c r="D60" s="156">
        <v>2585</v>
      </c>
      <c r="E60" s="156">
        <v>2975</v>
      </c>
      <c r="F60" s="156">
        <v>3372</v>
      </c>
      <c r="G60" s="156">
        <v>3771</v>
      </c>
      <c r="H60" s="154"/>
      <c r="I60" s="154"/>
      <c r="J60" s="154"/>
      <c r="K60" s="183"/>
      <c r="L60" s="154" t="s">
        <v>202</v>
      </c>
      <c r="M60" s="156">
        <v>3610</v>
      </c>
      <c r="N60" s="156">
        <v>3596</v>
      </c>
      <c r="O60" s="156">
        <v>4075</v>
      </c>
      <c r="P60" s="156">
        <v>4995</v>
      </c>
      <c r="Q60" s="156">
        <v>5552</v>
      </c>
      <c r="R60" s="154"/>
      <c r="S60" s="154"/>
      <c r="T60" s="154"/>
      <c r="U60" s="183"/>
      <c r="V60" s="154" t="s">
        <v>202</v>
      </c>
      <c r="W60" s="156">
        <v>9771</v>
      </c>
      <c r="X60" s="156">
        <v>9566</v>
      </c>
      <c r="Y60" s="156">
        <v>10793</v>
      </c>
      <c r="Z60" s="156">
        <v>12000</v>
      </c>
      <c r="AA60" s="156">
        <v>13295</v>
      </c>
    </row>
    <row r="61" spans="1:27" x14ac:dyDescent="0.3">
      <c r="A61" s="183"/>
      <c r="B61" s="154" t="s">
        <v>203</v>
      </c>
      <c r="C61" s="156">
        <v>2218</v>
      </c>
      <c r="D61" s="156">
        <v>2319</v>
      </c>
      <c r="E61" s="156">
        <v>2405</v>
      </c>
      <c r="F61" s="156">
        <v>2673</v>
      </c>
      <c r="G61" s="156">
        <v>2899</v>
      </c>
      <c r="H61" s="154"/>
      <c r="I61" s="154"/>
      <c r="J61" s="154"/>
      <c r="K61" s="183"/>
      <c r="L61" s="154" t="s">
        <v>203</v>
      </c>
      <c r="M61" s="156">
        <v>3063</v>
      </c>
      <c r="N61" s="156">
        <v>3234</v>
      </c>
      <c r="O61" s="156">
        <v>3452</v>
      </c>
      <c r="P61" s="156">
        <v>4089</v>
      </c>
      <c r="Q61" s="156">
        <v>4457</v>
      </c>
      <c r="R61" s="154"/>
      <c r="S61" s="154"/>
      <c r="T61" s="154"/>
      <c r="U61" s="183"/>
      <c r="V61" s="154" t="s">
        <v>203</v>
      </c>
      <c r="W61" s="156">
        <v>8212</v>
      </c>
      <c r="X61" s="156">
        <v>8744</v>
      </c>
      <c r="Y61" s="156">
        <v>9055</v>
      </c>
      <c r="Z61" s="156">
        <v>9894</v>
      </c>
      <c r="AA61" s="156">
        <v>10740</v>
      </c>
    </row>
    <row r="62" spans="1:27" x14ac:dyDescent="0.3">
      <c r="A62" s="183"/>
      <c r="B62" s="154" t="s">
        <v>204</v>
      </c>
      <c r="C62" s="156">
        <v>2202</v>
      </c>
      <c r="D62" s="156">
        <v>2272</v>
      </c>
      <c r="E62" s="156">
        <v>2208</v>
      </c>
      <c r="F62" s="156">
        <v>2612</v>
      </c>
      <c r="G62" s="156">
        <v>2804</v>
      </c>
      <c r="H62" s="154"/>
      <c r="I62" s="154"/>
      <c r="J62" s="154"/>
      <c r="K62" s="183"/>
      <c r="L62" s="154" t="s">
        <v>204</v>
      </c>
      <c r="M62" s="156">
        <v>3065</v>
      </c>
      <c r="N62" s="156">
        <v>3233</v>
      </c>
      <c r="O62" s="156">
        <v>3262</v>
      </c>
      <c r="P62" s="156">
        <v>4071</v>
      </c>
      <c r="Q62" s="156">
        <v>4340</v>
      </c>
      <c r="R62" s="154"/>
      <c r="S62" s="154"/>
      <c r="T62" s="154"/>
      <c r="U62" s="183"/>
      <c r="V62" s="154" t="s">
        <v>204</v>
      </c>
      <c r="W62" s="156">
        <v>8189</v>
      </c>
      <c r="X62" s="156">
        <v>8650</v>
      </c>
      <c r="Y62" s="156">
        <v>8477</v>
      </c>
      <c r="Z62" s="156">
        <v>9772</v>
      </c>
      <c r="AA62" s="156">
        <v>10440</v>
      </c>
    </row>
    <row r="63" spans="1:27" x14ac:dyDescent="0.3">
      <c r="A63" s="182" t="s">
        <v>12</v>
      </c>
      <c r="B63" s="157" t="s">
        <v>193</v>
      </c>
      <c r="C63" s="158">
        <v>1243</v>
      </c>
      <c r="D63" s="158">
        <v>1313</v>
      </c>
      <c r="E63" s="158">
        <v>1313</v>
      </c>
      <c r="F63" s="158">
        <v>1404</v>
      </c>
      <c r="G63" s="158">
        <v>1643</v>
      </c>
      <c r="H63" s="154"/>
      <c r="I63" s="154"/>
      <c r="J63" s="154"/>
      <c r="K63" s="182" t="s">
        <v>12</v>
      </c>
      <c r="L63" s="157" t="s">
        <v>193</v>
      </c>
      <c r="M63" s="158">
        <v>2258</v>
      </c>
      <c r="N63" s="158">
        <v>2433</v>
      </c>
      <c r="O63" s="158">
        <v>2430</v>
      </c>
      <c r="P63" s="158">
        <v>2538</v>
      </c>
      <c r="Q63" s="158">
        <v>3064</v>
      </c>
      <c r="R63" s="154"/>
      <c r="S63" s="154"/>
      <c r="T63" s="154"/>
      <c r="U63" s="182" t="s">
        <v>12</v>
      </c>
      <c r="V63" s="157" t="s">
        <v>193</v>
      </c>
      <c r="W63" s="158">
        <v>5727</v>
      </c>
      <c r="X63" s="158">
        <v>6090</v>
      </c>
      <c r="Y63" s="158">
        <v>6012</v>
      </c>
      <c r="Z63" s="158">
        <v>6312</v>
      </c>
      <c r="AA63" s="158">
        <v>7229</v>
      </c>
    </row>
    <row r="64" spans="1:27" x14ac:dyDescent="0.3">
      <c r="A64" s="182"/>
      <c r="B64" s="157" t="s">
        <v>194</v>
      </c>
      <c r="C64" s="158">
        <v>1186</v>
      </c>
      <c r="D64" s="158">
        <v>1373</v>
      </c>
      <c r="E64" s="158">
        <v>1340</v>
      </c>
      <c r="F64" s="158">
        <v>1443</v>
      </c>
      <c r="G64" s="158">
        <v>1707</v>
      </c>
      <c r="H64" s="154"/>
      <c r="I64" s="154"/>
      <c r="J64" s="154"/>
      <c r="K64" s="182"/>
      <c r="L64" s="157" t="s">
        <v>194</v>
      </c>
      <c r="M64" s="158">
        <v>2168</v>
      </c>
      <c r="N64" s="158">
        <v>2512</v>
      </c>
      <c r="O64" s="158">
        <v>2464</v>
      </c>
      <c r="P64" s="158">
        <v>2579</v>
      </c>
      <c r="Q64" s="158">
        <v>3152</v>
      </c>
      <c r="R64" s="154"/>
      <c r="S64" s="154"/>
      <c r="T64" s="154"/>
      <c r="U64" s="182"/>
      <c r="V64" s="157" t="s">
        <v>194</v>
      </c>
      <c r="W64" s="158">
        <v>5528</v>
      </c>
      <c r="X64" s="158">
        <v>6324</v>
      </c>
      <c r="Y64" s="158">
        <v>6119</v>
      </c>
      <c r="Z64" s="158">
        <v>6409</v>
      </c>
      <c r="AA64" s="158">
        <v>7439</v>
      </c>
    </row>
    <row r="65" spans="1:27" x14ac:dyDescent="0.3">
      <c r="A65" s="182"/>
      <c r="B65" s="157" t="s">
        <v>195</v>
      </c>
      <c r="C65" s="158">
        <v>1208</v>
      </c>
      <c r="D65" s="158">
        <v>1371</v>
      </c>
      <c r="E65" s="158">
        <v>1422</v>
      </c>
      <c r="F65" s="158">
        <v>1490</v>
      </c>
      <c r="G65" s="158">
        <v>1818</v>
      </c>
      <c r="H65" s="154"/>
      <c r="I65" s="154"/>
      <c r="J65" s="154"/>
      <c r="K65" s="182"/>
      <c r="L65" s="157" t="s">
        <v>195</v>
      </c>
      <c r="M65" s="158">
        <v>2192</v>
      </c>
      <c r="N65" s="158">
        <v>2518</v>
      </c>
      <c r="O65" s="158">
        <v>2584</v>
      </c>
      <c r="P65" s="158">
        <v>2636</v>
      </c>
      <c r="Q65" s="158">
        <v>3292</v>
      </c>
      <c r="R65" s="154"/>
      <c r="S65" s="154"/>
      <c r="T65" s="154"/>
      <c r="U65" s="182"/>
      <c r="V65" s="157" t="s">
        <v>195</v>
      </c>
      <c r="W65" s="158">
        <v>5563</v>
      </c>
      <c r="X65" s="158">
        <v>6327</v>
      </c>
      <c r="Y65" s="158">
        <v>6447</v>
      </c>
      <c r="Z65" s="158">
        <v>6534</v>
      </c>
      <c r="AA65" s="158">
        <v>7801</v>
      </c>
    </row>
    <row r="66" spans="1:27" x14ac:dyDescent="0.3">
      <c r="A66" s="182"/>
      <c r="B66" s="157" t="s">
        <v>196</v>
      </c>
      <c r="C66" s="158">
        <v>1277</v>
      </c>
      <c r="D66" s="158">
        <v>1374</v>
      </c>
      <c r="E66" s="158">
        <v>1479</v>
      </c>
      <c r="F66" s="158">
        <v>1611</v>
      </c>
      <c r="G66" s="158">
        <v>1865</v>
      </c>
      <c r="H66" s="154"/>
      <c r="I66" s="154"/>
      <c r="J66" s="154"/>
      <c r="K66" s="182"/>
      <c r="L66" s="157" t="s">
        <v>196</v>
      </c>
      <c r="M66" s="158">
        <v>2294</v>
      </c>
      <c r="N66" s="158">
        <v>2512</v>
      </c>
      <c r="O66" s="158">
        <v>2652</v>
      </c>
      <c r="P66" s="158">
        <v>2785</v>
      </c>
      <c r="Q66" s="158">
        <v>3357</v>
      </c>
      <c r="R66" s="154"/>
      <c r="S66" s="154"/>
      <c r="T66" s="154"/>
      <c r="U66" s="182"/>
      <c r="V66" s="157" t="s">
        <v>196</v>
      </c>
      <c r="W66" s="158">
        <v>5841</v>
      </c>
      <c r="X66" s="158">
        <v>6293</v>
      </c>
      <c r="Y66" s="158">
        <v>6651</v>
      </c>
      <c r="Z66" s="158">
        <v>6908</v>
      </c>
      <c r="AA66" s="158">
        <v>7936</v>
      </c>
    </row>
    <row r="67" spans="1:27" x14ac:dyDescent="0.3">
      <c r="A67" s="182"/>
      <c r="B67" s="157" t="s">
        <v>197</v>
      </c>
      <c r="C67" s="158">
        <v>1370</v>
      </c>
      <c r="D67" s="158">
        <v>1457</v>
      </c>
      <c r="E67" s="158">
        <v>1551</v>
      </c>
      <c r="F67" s="158">
        <v>1697</v>
      </c>
      <c r="G67" s="158">
        <v>1986</v>
      </c>
      <c r="H67" s="154"/>
      <c r="I67" s="154"/>
      <c r="J67" s="154"/>
      <c r="K67" s="182"/>
      <c r="L67" s="157" t="s">
        <v>197</v>
      </c>
      <c r="M67" s="158">
        <v>2464</v>
      </c>
      <c r="N67" s="158">
        <v>2647</v>
      </c>
      <c r="O67" s="158">
        <v>2751</v>
      </c>
      <c r="P67" s="158">
        <v>2947</v>
      </c>
      <c r="Q67" s="158">
        <v>3508</v>
      </c>
      <c r="R67" s="154"/>
      <c r="S67" s="154"/>
      <c r="T67" s="154"/>
      <c r="U67" s="182"/>
      <c r="V67" s="157" t="s">
        <v>197</v>
      </c>
      <c r="W67" s="158">
        <v>6233</v>
      </c>
      <c r="X67" s="158">
        <v>6639</v>
      </c>
      <c r="Y67" s="158">
        <v>6968</v>
      </c>
      <c r="Z67" s="158">
        <v>7270</v>
      </c>
      <c r="AA67" s="158">
        <v>8366</v>
      </c>
    </row>
    <row r="68" spans="1:27" x14ac:dyDescent="0.3">
      <c r="A68" s="182"/>
      <c r="B68" s="157" t="s">
        <v>198</v>
      </c>
      <c r="C68" s="158">
        <v>1429</v>
      </c>
      <c r="D68" s="158">
        <v>1502</v>
      </c>
      <c r="E68" s="158">
        <v>1605</v>
      </c>
      <c r="F68" s="158">
        <v>1907</v>
      </c>
      <c r="G68" s="158">
        <v>2088</v>
      </c>
      <c r="H68" s="154"/>
      <c r="I68" s="154"/>
      <c r="J68" s="154"/>
      <c r="K68" s="182"/>
      <c r="L68" s="157" t="s">
        <v>198</v>
      </c>
      <c r="M68" s="158">
        <v>2528</v>
      </c>
      <c r="N68" s="158">
        <v>2705</v>
      </c>
      <c r="O68" s="158">
        <v>2831</v>
      </c>
      <c r="P68" s="158">
        <v>3203</v>
      </c>
      <c r="Q68" s="158">
        <v>3672</v>
      </c>
      <c r="R68" s="154"/>
      <c r="S68" s="154"/>
      <c r="T68" s="154"/>
      <c r="U68" s="182"/>
      <c r="V68" s="157" t="s">
        <v>198</v>
      </c>
      <c r="W68" s="158">
        <v>6402</v>
      </c>
      <c r="X68" s="158">
        <v>6808</v>
      </c>
      <c r="Y68" s="158">
        <v>7140</v>
      </c>
      <c r="Z68" s="158">
        <v>7920</v>
      </c>
      <c r="AA68" s="158">
        <v>8738</v>
      </c>
    </row>
    <row r="69" spans="1:27" x14ac:dyDescent="0.3">
      <c r="A69" s="182"/>
      <c r="B69" s="157" t="s">
        <v>199</v>
      </c>
      <c r="C69" s="158">
        <v>1559</v>
      </c>
      <c r="D69" s="158">
        <v>1555</v>
      </c>
      <c r="E69" s="158">
        <v>1649</v>
      </c>
      <c r="F69" s="158">
        <v>1981</v>
      </c>
      <c r="G69" s="158">
        <v>2162</v>
      </c>
      <c r="H69" s="154"/>
      <c r="I69" s="154"/>
      <c r="J69" s="154"/>
      <c r="K69" s="182"/>
      <c r="L69" s="157" t="s">
        <v>199</v>
      </c>
      <c r="M69" s="158">
        <v>2742</v>
      </c>
      <c r="N69" s="158">
        <v>2765</v>
      </c>
      <c r="O69" s="158">
        <v>2885</v>
      </c>
      <c r="P69" s="158">
        <v>3522</v>
      </c>
      <c r="Q69" s="158">
        <v>3823</v>
      </c>
      <c r="R69" s="154"/>
      <c r="S69" s="154"/>
      <c r="T69" s="154"/>
      <c r="U69" s="182"/>
      <c r="V69" s="157" t="s">
        <v>199</v>
      </c>
      <c r="W69" s="158">
        <v>6947</v>
      </c>
      <c r="X69" s="158">
        <v>6981</v>
      </c>
      <c r="Y69" s="158">
        <v>7287</v>
      </c>
      <c r="Z69" s="158">
        <v>8438</v>
      </c>
      <c r="AA69" s="158">
        <v>9106</v>
      </c>
    </row>
    <row r="70" spans="1:27" x14ac:dyDescent="0.3">
      <c r="A70" s="182"/>
      <c r="B70" s="157" t="s">
        <v>200</v>
      </c>
      <c r="C70" s="158">
        <v>1544</v>
      </c>
      <c r="D70" s="158">
        <v>1586</v>
      </c>
      <c r="E70" s="158">
        <v>1635</v>
      </c>
      <c r="F70" s="158">
        <v>1918</v>
      </c>
      <c r="G70" s="158">
        <v>2123</v>
      </c>
      <c r="H70" s="154"/>
      <c r="I70" s="154"/>
      <c r="J70" s="154"/>
      <c r="K70" s="182"/>
      <c r="L70" s="157" t="s">
        <v>200</v>
      </c>
      <c r="M70" s="158">
        <v>2712</v>
      </c>
      <c r="N70" s="158">
        <v>2811</v>
      </c>
      <c r="O70" s="158">
        <v>2845</v>
      </c>
      <c r="P70" s="158">
        <v>3423</v>
      </c>
      <c r="Q70" s="158">
        <v>3743</v>
      </c>
      <c r="R70" s="154"/>
      <c r="S70" s="154"/>
      <c r="T70" s="154"/>
      <c r="U70" s="182"/>
      <c r="V70" s="157" t="s">
        <v>200</v>
      </c>
      <c r="W70" s="158">
        <v>6886</v>
      </c>
      <c r="X70" s="158">
        <v>7066</v>
      </c>
      <c r="Y70" s="158">
        <v>7181</v>
      </c>
      <c r="Z70" s="158">
        <v>8122</v>
      </c>
      <c r="AA70" s="158">
        <v>8905</v>
      </c>
    </row>
    <row r="71" spans="1:27" x14ac:dyDescent="0.3">
      <c r="A71" s="182"/>
      <c r="B71" s="157" t="s">
        <v>201</v>
      </c>
      <c r="C71" s="158">
        <v>1535</v>
      </c>
      <c r="D71" s="158">
        <v>1611</v>
      </c>
      <c r="E71" s="158">
        <v>1653</v>
      </c>
      <c r="F71" s="158">
        <v>1867</v>
      </c>
      <c r="G71" s="158">
        <v>2128</v>
      </c>
      <c r="H71" s="154"/>
      <c r="I71" s="154"/>
      <c r="J71" s="154"/>
      <c r="K71" s="182"/>
      <c r="L71" s="157" t="s">
        <v>201</v>
      </c>
      <c r="M71" s="158">
        <v>2715</v>
      </c>
      <c r="N71" s="158">
        <v>2892</v>
      </c>
      <c r="O71" s="158">
        <v>2858</v>
      </c>
      <c r="P71" s="158">
        <v>3322</v>
      </c>
      <c r="Q71" s="158">
        <v>3737</v>
      </c>
      <c r="R71" s="154"/>
      <c r="S71" s="154"/>
      <c r="T71" s="154"/>
      <c r="U71" s="182"/>
      <c r="V71" s="157" t="s">
        <v>201</v>
      </c>
      <c r="W71" s="158">
        <v>6850</v>
      </c>
      <c r="X71" s="158">
        <v>7206</v>
      </c>
      <c r="Y71" s="158">
        <v>7192</v>
      </c>
      <c r="Z71" s="158">
        <v>7855</v>
      </c>
      <c r="AA71" s="158">
        <v>8877</v>
      </c>
    </row>
    <row r="72" spans="1:27" x14ac:dyDescent="0.3">
      <c r="A72" s="182"/>
      <c r="B72" s="157" t="s">
        <v>202</v>
      </c>
      <c r="C72" s="158">
        <v>1455</v>
      </c>
      <c r="D72" s="158">
        <v>1529</v>
      </c>
      <c r="E72" s="158">
        <v>1574</v>
      </c>
      <c r="F72" s="158">
        <v>1767</v>
      </c>
      <c r="G72" s="158">
        <v>2059</v>
      </c>
      <c r="H72" s="154"/>
      <c r="I72" s="154"/>
      <c r="J72" s="154"/>
      <c r="K72" s="182"/>
      <c r="L72" s="157" t="s">
        <v>202</v>
      </c>
      <c r="M72" s="158">
        <v>2575</v>
      </c>
      <c r="N72" s="158">
        <v>2749</v>
      </c>
      <c r="O72" s="158">
        <v>2748</v>
      </c>
      <c r="P72" s="158">
        <v>3172</v>
      </c>
      <c r="Q72" s="158">
        <v>3604</v>
      </c>
      <c r="R72" s="154"/>
      <c r="S72" s="154"/>
      <c r="T72" s="154"/>
      <c r="U72" s="182"/>
      <c r="V72" s="157" t="s">
        <v>202</v>
      </c>
      <c r="W72" s="158">
        <v>6505</v>
      </c>
      <c r="X72" s="158">
        <v>6842</v>
      </c>
      <c r="Y72" s="158">
        <v>6890</v>
      </c>
      <c r="Z72" s="158">
        <v>7490</v>
      </c>
      <c r="AA72" s="158">
        <v>8546</v>
      </c>
    </row>
    <row r="73" spans="1:27" x14ac:dyDescent="0.3">
      <c r="A73" s="182"/>
      <c r="B73" s="157" t="s">
        <v>203</v>
      </c>
      <c r="C73" s="158">
        <v>1333</v>
      </c>
      <c r="D73" s="158">
        <v>1403</v>
      </c>
      <c r="E73" s="158">
        <v>1424</v>
      </c>
      <c r="F73" s="158">
        <v>1626</v>
      </c>
      <c r="G73" s="158">
        <v>1862</v>
      </c>
      <c r="H73" s="154"/>
      <c r="I73" s="154"/>
      <c r="J73" s="154"/>
      <c r="K73" s="182"/>
      <c r="L73" s="157" t="s">
        <v>203</v>
      </c>
      <c r="M73" s="158">
        <v>2426</v>
      </c>
      <c r="N73" s="158">
        <v>2520</v>
      </c>
      <c r="O73" s="158">
        <v>2540</v>
      </c>
      <c r="P73" s="158">
        <v>2975</v>
      </c>
      <c r="Q73" s="158">
        <v>3327</v>
      </c>
      <c r="R73" s="154"/>
      <c r="S73" s="154"/>
      <c r="T73" s="154"/>
      <c r="U73" s="182"/>
      <c r="V73" s="157" t="s">
        <v>203</v>
      </c>
      <c r="W73" s="158">
        <v>6119</v>
      </c>
      <c r="X73" s="158">
        <v>6274</v>
      </c>
      <c r="Y73" s="158">
        <v>6335</v>
      </c>
      <c r="Z73" s="158">
        <v>7009</v>
      </c>
      <c r="AA73" s="158">
        <v>7897</v>
      </c>
    </row>
    <row r="74" spans="1:27" x14ac:dyDescent="0.3">
      <c r="A74" s="182"/>
      <c r="B74" s="157" t="s">
        <v>204</v>
      </c>
      <c r="C74" s="158">
        <v>1281</v>
      </c>
      <c r="D74" s="158">
        <v>1300</v>
      </c>
      <c r="E74" s="158">
        <v>1321</v>
      </c>
      <c r="F74" s="158">
        <v>1599</v>
      </c>
      <c r="G74" s="158">
        <v>1775</v>
      </c>
      <c r="H74" s="154"/>
      <c r="I74" s="154"/>
      <c r="J74" s="154"/>
      <c r="K74" s="182"/>
      <c r="L74" s="157" t="s">
        <v>204</v>
      </c>
      <c r="M74" s="158">
        <v>2375</v>
      </c>
      <c r="N74" s="158">
        <v>2399</v>
      </c>
      <c r="O74" s="158">
        <v>2400</v>
      </c>
      <c r="P74" s="158">
        <v>2967</v>
      </c>
      <c r="Q74" s="158">
        <v>3199</v>
      </c>
      <c r="R74" s="154"/>
      <c r="S74" s="154"/>
      <c r="T74" s="154"/>
      <c r="U74" s="182"/>
      <c r="V74" s="157" t="s">
        <v>204</v>
      </c>
      <c r="W74" s="158">
        <v>5970</v>
      </c>
      <c r="X74" s="158">
        <v>5948</v>
      </c>
      <c r="Y74" s="158">
        <v>5980</v>
      </c>
      <c r="Z74" s="158">
        <v>7053</v>
      </c>
      <c r="AA74" s="158">
        <v>7604</v>
      </c>
    </row>
    <row r="75" spans="1:27" x14ac:dyDescent="0.3">
      <c r="A75" s="183" t="s">
        <v>11</v>
      </c>
      <c r="B75" s="154" t="s">
        <v>193</v>
      </c>
      <c r="C75" s="156">
        <v>1064</v>
      </c>
      <c r="D75" s="156">
        <v>1172</v>
      </c>
      <c r="E75" s="156">
        <v>1104</v>
      </c>
      <c r="F75" s="156">
        <v>1169</v>
      </c>
      <c r="G75" s="156">
        <v>1377</v>
      </c>
      <c r="H75" s="154"/>
      <c r="I75" s="154"/>
      <c r="J75" s="154"/>
      <c r="K75" s="183" t="s">
        <v>11</v>
      </c>
      <c r="L75" s="154" t="s">
        <v>193</v>
      </c>
      <c r="M75" s="156">
        <v>1805</v>
      </c>
      <c r="N75" s="156">
        <v>2035</v>
      </c>
      <c r="O75" s="156">
        <v>1967</v>
      </c>
      <c r="P75" s="156">
        <v>2013</v>
      </c>
      <c r="Q75" s="156">
        <v>2406</v>
      </c>
      <c r="R75" s="154"/>
      <c r="S75" s="154"/>
      <c r="T75" s="154"/>
      <c r="U75" s="183" t="s">
        <v>11</v>
      </c>
      <c r="V75" s="154" t="s">
        <v>193</v>
      </c>
      <c r="W75" s="156">
        <v>4686</v>
      </c>
      <c r="X75" s="156">
        <v>5074</v>
      </c>
      <c r="Y75" s="156">
        <v>4876</v>
      </c>
      <c r="Z75" s="156">
        <v>5004</v>
      </c>
      <c r="AA75" s="156">
        <v>5700</v>
      </c>
    </row>
    <row r="76" spans="1:27" x14ac:dyDescent="0.3">
      <c r="A76" s="183"/>
      <c r="B76" s="154" t="s">
        <v>194</v>
      </c>
      <c r="C76" s="156">
        <v>1078</v>
      </c>
      <c r="D76" s="156">
        <v>1230</v>
      </c>
      <c r="E76" s="156">
        <v>1106</v>
      </c>
      <c r="F76" s="156">
        <v>1197</v>
      </c>
      <c r="G76" s="156">
        <v>1422</v>
      </c>
      <c r="H76" s="154"/>
      <c r="I76" s="154"/>
      <c r="J76" s="154"/>
      <c r="K76" s="183"/>
      <c r="L76" s="154" t="s">
        <v>194</v>
      </c>
      <c r="M76" s="156">
        <v>1778</v>
      </c>
      <c r="N76" s="156">
        <v>2089</v>
      </c>
      <c r="O76" s="156">
        <v>1995</v>
      </c>
      <c r="P76" s="156">
        <v>2036</v>
      </c>
      <c r="Q76" s="156">
        <v>2446</v>
      </c>
      <c r="R76" s="154"/>
      <c r="S76" s="154"/>
      <c r="T76" s="154"/>
      <c r="U76" s="183"/>
      <c r="V76" s="154" t="s">
        <v>194</v>
      </c>
      <c r="W76" s="156">
        <v>4670</v>
      </c>
      <c r="X76" s="156">
        <v>5283</v>
      </c>
      <c r="Y76" s="156">
        <v>4925</v>
      </c>
      <c r="Z76" s="156">
        <v>5080</v>
      </c>
      <c r="AA76" s="156">
        <v>5794</v>
      </c>
    </row>
    <row r="77" spans="1:27" x14ac:dyDescent="0.3">
      <c r="A77" s="183"/>
      <c r="B77" s="154" t="s">
        <v>195</v>
      </c>
      <c r="C77" s="156">
        <v>1099</v>
      </c>
      <c r="D77" s="156">
        <v>1242</v>
      </c>
      <c r="E77" s="156">
        <v>1203</v>
      </c>
      <c r="F77" s="156">
        <v>1258</v>
      </c>
      <c r="G77" s="156">
        <v>1516</v>
      </c>
      <c r="H77" s="154"/>
      <c r="I77" s="154"/>
      <c r="J77" s="154"/>
      <c r="K77" s="183"/>
      <c r="L77" s="154" t="s">
        <v>195</v>
      </c>
      <c r="M77" s="156">
        <v>1825</v>
      </c>
      <c r="N77" s="156">
        <v>2119</v>
      </c>
      <c r="O77" s="156">
        <v>2106</v>
      </c>
      <c r="P77" s="156">
        <v>2106</v>
      </c>
      <c r="Q77" s="156">
        <v>2582</v>
      </c>
      <c r="R77" s="154"/>
      <c r="S77" s="154"/>
      <c r="T77" s="154"/>
      <c r="U77" s="183"/>
      <c r="V77" s="154" t="s">
        <v>195</v>
      </c>
      <c r="W77" s="156">
        <v>4737</v>
      </c>
      <c r="X77" s="156">
        <v>5335</v>
      </c>
      <c r="Y77" s="156">
        <v>5200</v>
      </c>
      <c r="Z77" s="156">
        <v>5262</v>
      </c>
      <c r="AA77" s="156">
        <v>6112</v>
      </c>
    </row>
    <row r="78" spans="1:27" x14ac:dyDescent="0.3">
      <c r="A78" s="183"/>
      <c r="B78" s="154" t="s">
        <v>196</v>
      </c>
      <c r="C78" s="156">
        <v>1092</v>
      </c>
      <c r="D78" s="156">
        <v>1276</v>
      </c>
      <c r="E78" s="156">
        <v>1243</v>
      </c>
      <c r="F78" s="156">
        <v>1325</v>
      </c>
      <c r="G78" s="156">
        <v>1597</v>
      </c>
      <c r="H78" s="154"/>
      <c r="I78" s="154"/>
      <c r="J78" s="154"/>
      <c r="K78" s="183"/>
      <c r="L78" s="154" t="s">
        <v>196</v>
      </c>
      <c r="M78" s="156">
        <v>1843</v>
      </c>
      <c r="N78" s="156">
        <v>2140</v>
      </c>
      <c r="O78" s="156">
        <v>2169</v>
      </c>
      <c r="P78" s="156">
        <v>2190</v>
      </c>
      <c r="Q78" s="156">
        <v>2698</v>
      </c>
      <c r="R78" s="154"/>
      <c r="S78" s="154"/>
      <c r="T78" s="154"/>
      <c r="U78" s="183"/>
      <c r="V78" s="154" t="s">
        <v>196</v>
      </c>
      <c r="W78" s="156">
        <v>4686</v>
      </c>
      <c r="X78" s="156">
        <v>5426</v>
      </c>
      <c r="Y78" s="156">
        <v>5370</v>
      </c>
      <c r="Z78" s="156">
        <v>5467</v>
      </c>
      <c r="AA78" s="156">
        <v>6394</v>
      </c>
    </row>
    <row r="79" spans="1:27" x14ac:dyDescent="0.3">
      <c r="A79" s="183"/>
      <c r="B79" s="154" t="s">
        <v>197</v>
      </c>
      <c r="C79" s="156">
        <v>1152</v>
      </c>
      <c r="D79" s="156">
        <v>1309</v>
      </c>
      <c r="E79" s="156">
        <v>1360</v>
      </c>
      <c r="F79" s="156">
        <v>1437</v>
      </c>
      <c r="G79" s="156">
        <v>1694</v>
      </c>
      <c r="H79" s="154"/>
      <c r="I79" s="154"/>
      <c r="J79" s="154"/>
      <c r="K79" s="183"/>
      <c r="L79" s="154" t="s">
        <v>197</v>
      </c>
      <c r="M79" s="156">
        <v>1933</v>
      </c>
      <c r="N79" s="156">
        <v>2200</v>
      </c>
      <c r="O79" s="156">
        <v>2299</v>
      </c>
      <c r="P79" s="156">
        <v>2385</v>
      </c>
      <c r="Q79" s="156">
        <v>2871</v>
      </c>
      <c r="R79" s="154"/>
      <c r="S79" s="154"/>
      <c r="T79" s="154"/>
      <c r="U79" s="183"/>
      <c r="V79" s="154" t="s">
        <v>197</v>
      </c>
      <c r="W79" s="156">
        <v>4911</v>
      </c>
      <c r="X79" s="156">
        <v>5567</v>
      </c>
      <c r="Y79" s="156">
        <v>5800</v>
      </c>
      <c r="Z79" s="156">
        <v>5924</v>
      </c>
      <c r="AA79" s="156">
        <v>6799</v>
      </c>
    </row>
    <row r="80" spans="1:27" x14ac:dyDescent="0.3">
      <c r="A80" s="183"/>
      <c r="B80" s="154" t="s">
        <v>198</v>
      </c>
      <c r="C80" s="156">
        <v>1208</v>
      </c>
      <c r="D80" s="156">
        <v>1357</v>
      </c>
      <c r="E80" s="156">
        <v>1358</v>
      </c>
      <c r="F80" s="156">
        <v>1624</v>
      </c>
      <c r="G80" s="156">
        <v>1769</v>
      </c>
      <c r="H80" s="154"/>
      <c r="I80" s="154"/>
      <c r="J80" s="154"/>
      <c r="K80" s="183"/>
      <c r="L80" s="154" t="s">
        <v>198</v>
      </c>
      <c r="M80" s="156">
        <v>2041</v>
      </c>
      <c r="N80" s="156">
        <v>2220</v>
      </c>
      <c r="O80" s="156">
        <v>2298</v>
      </c>
      <c r="P80" s="156">
        <v>2637</v>
      </c>
      <c r="Q80" s="156">
        <v>3000</v>
      </c>
      <c r="R80" s="154"/>
      <c r="S80" s="154"/>
      <c r="T80" s="154"/>
      <c r="U80" s="183"/>
      <c r="V80" s="154" t="s">
        <v>198</v>
      </c>
      <c r="W80" s="156">
        <v>5156</v>
      </c>
      <c r="X80" s="156">
        <v>5709</v>
      </c>
      <c r="Y80" s="156">
        <v>5814</v>
      </c>
      <c r="Z80" s="156">
        <v>6522</v>
      </c>
      <c r="AA80" s="156">
        <v>7106</v>
      </c>
    </row>
    <row r="81" spans="1:27" x14ac:dyDescent="0.3">
      <c r="A81" s="183"/>
      <c r="B81" s="154" t="s">
        <v>199</v>
      </c>
      <c r="C81" s="156">
        <v>1297</v>
      </c>
      <c r="D81" s="156">
        <v>1375</v>
      </c>
      <c r="E81" s="156">
        <v>1372</v>
      </c>
      <c r="F81" s="156">
        <v>1689</v>
      </c>
      <c r="G81" s="156">
        <v>1835</v>
      </c>
      <c r="H81" s="154"/>
      <c r="I81" s="154"/>
      <c r="J81" s="154"/>
      <c r="K81" s="183"/>
      <c r="L81" s="154" t="s">
        <v>199</v>
      </c>
      <c r="M81" s="156">
        <v>2162</v>
      </c>
      <c r="N81" s="156">
        <v>2224</v>
      </c>
      <c r="O81" s="156">
        <v>2330</v>
      </c>
      <c r="P81" s="156">
        <v>2905</v>
      </c>
      <c r="Q81" s="156">
        <v>3069</v>
      </c>
      <c r="R81" s="154"/>
      <c r="S81" s="154"/>
      <c r="T81" s="154"/>
      <c r="U81" s="183"/>
      <c r="V81" s="154" t="s">
        <v>199</v>
      </c>
      <c r="W81" s="156">
        <v>5552</v>
      </c>
      <c r="X81" s="156">
        <v>5731</v>
      </c>
      <c r="Y81" s="156">
        <v>5844</v>
      </c>
      <c r="Z81" s="156">
        <v>6961</v>
      </c>
      <c r="AA81" s="156">
        <v>7330</v>
      </c>
    </row>
    <row r="82" spans="1:27" x14ac:dyDescent="0.3">
      <c r="A82" s="183"/>
      <c r="B82" s="154" t="s">
        <v>200</v>
      </c>
      <c r="C82" s="156">
        <v>1304</v>
      </c>
      <c r="D82" s="156">
        <v>1402</v>
      </c>
      <c r="E82" s="156">
        <v>1384</v>
      </c>
      <c r="F82" s="156">
        <v>1631</v>
      </c>
      <c r="G82" s="156">
        <v>1802</v>
      </c>
      <c r="H82" s="154"/>
      <c r="I82" s="154"/>
      <c r="J82" s="154"/>
      <c r="K82" s="183"/>
      <c r="L82" s="154" t="s">
        <v>200</v>
      </c>
      <c r="M82" s="156">
        <v>2183</v>
      </c>
      <c r="N82" s="156">
        <v>2287</v>
      </c>
      <c r="O82" s="156">
        <v>2334</v>
      </c>
      <c r="P82" s="156">
        <v>2802</v>
      </c>
      <c r="Q82" s="156">
        <v>3023</v>
      </c>
      <c r="R82" s="154"/>
      <c r="S82" s="154"/>
      <c r="T82" s="154"/>
      <c r="U82" s="183"/>
      <c r="V82" s="154" t="s">
        <v>200</v>
      </c>
      <c r="W82" s="156">
        <v>5492</v>
      </c>
      <c r="X82" s="156">
        <v>5824</v>
      </c>
      <c r="Y82" s="156">
        <v>5850</v>
      </c>
      <c r="Z82" s="156">
        <v>6559</v>
      </c>
      <c r="AA82" s="156">
        <v>7145</v>
      </c>
    </row>
    <row r="83" spans="1:27" x14ac:dyDescent="0.3">
      <c r="A83" s="183"/>
      <c r="B83" s="154" t="s">
        <v>201</v>
      </c>
      <c r="C83" s="156">
        <v>1299</v>
      </c>
      <c r="D83" s="156">
        <v>1380</v>
      </c>
      <c r="E83" s="156">
        <v>1379</v>
      </c>
      <c r="F83" s="156">
        <v>1595</v>
      </c>
      <c r="G83" s="156">
        <v>1779</v>
      </c>
      <c r="H83" s="154"/>
      <c r="I83" s="154"/>
      <c r="J83" s="154"/>
      <c r="K83" s="183"/>
      <c r="L83" s="154" t="s">
        <v>201</v>
      </c>
      <c r="M83" s="156">
        <v>2171</v>
      </c>
      <c r="N83" s="156">
        <v>2313</v>
      </c>
      <c r="O83" s="156">
        <v>2293</v>
      </c>
      <c r="P83" s="156">
        <v>2721</v>
      </c>
      <c r="Q83" s="156">
        <v>3003</v>
      </c>
      <c r="R83" s="154"/>
      <c r="S83" s="154"/>
      <c r="T83" s="154"/>
      <c r="U83" s="183"/>
      <c r="V83" s="154" t="s">
        <v>201</v>
      </c>
      <c r="W83" s="156">
        <v>5469</v>
      </c>
      <c r="X83" s="156">
        <v>5857</v>
      </c>
      <c r="Y83" s="156">
        <v>5761</v>
      </c>
      <c r="Z83" s="156">
        <v>6331</v>
      </c>
      <c r="AA83" s="156">
        <v>7068</v>
      </c>
    </row>
    <row r="84" spans="1:27" x14ac:dyDescent="0.3">
      <c r="A84" s="183"/>
      <c r="B84" s="154" t="s">
        <v>202</v>
      </c>
      <c r="C84" s="156">
        <v>1232</v>
      </c>
      <c r="D84" s="156">
        <v>1268</v>
      </c>
      <c r="E84" s="156">
        <v>1306</v>
      </c>
      <c r="F84" s="156">
        <v>1481</v>
      </c>
      <c r="G84" s="156">
        <v>1613</v>
      </c>
      <c r="H84" s="154"/>
      <c r="I84" s="154"/>
      <c r="J84" s="154"/>
      <c r="K84" s="183"/>
      <c r="L84" s="154" t="s">
        <v>202</v>
      </c>
      <c r="M84" s="156">
        <v>2095</v>
      </c>
      <c r="N84" s="156">
        <v>2183</v>
      </c>
      <c r="O84" s="156">
        <v>2176</v>
      </c>
      <c r="P84" s="156">
        <v>2513</v>
      </c>
      <c r="Q84" s="156">
        <v>2719</v>
      </c>
      <c r="R84" s="154"/>
      <c r="S84" s="154"/>
      <c r="T84" s="154"/>
      <c r="U84" s="183"/>
      <c r="V84" s="154" t="s">
        <v>202</v>
      </c>
      <c r="W84" s="156">
        <v>5265</v>
      </c>
      <c r="X84" s="156">
        <v>5435</v>
      </c>
      <c r="Y84" s="156">
        <v>5469</v>
      </c>
      <c r="Z84" s="156">
        <v>5882</v>
      </c>
      <c r="AA84" s="156">
        <v>6416</v>
      </c>
    </row>
    <row r="85" spans="1:27" x14ac:dyDescent="0.3">
      <c r="A85" s="183"/>
      <c r="B85" s="154" t="s">
        <v>203</v>
      </c>
      <c r="C85" s="156">
        <v>1129</v>
      </c>
      <c r="D85" s="156">
        <v>1143</v>
      </c>
      <c r="E85" s="156">
        <v>1192</v>
      </c>
      <c r="F85" s="156">
        <v>1341</v>
      </c>
      <c r="G85" s="156">
        <v>1481</v>
      </c>
      <c r="H85" s="154"/>
      <c r="I85" s="154"/>
      <c r="J85" s="154"/>
      <c r="K85" s="183"/>
      <c r="L85" s="154" t="s">
        <v>203</v>
      </c>
      <c r="M85" s="156">
        <v>1990</v>
      </c>
      <c r="N85" s="156">
        <v>1989</v>
      </c>
      <c r="O85" s="156">
        <v>2041</v>
      </c>
      <c r="P85" s="156">
        <v>2307</v>
      </c>
      <c r="Q85" s="156">
        <v>2526</v>
      </c>
      <c r="R85" s="154"/>
      <c r="S85" s="154"/>
      <c r="T85" s="154"/>
      <c r="U85" s="183"/>
      <c r="V85" s="154" t="s">
        <v>203</v>
      </c>
      <c r="W85" s="156">
        <v>4939</v>
      </c>
      <c r="X85" s="156">
        <v>4942</v>
      </c>
      <c r="Y85" s="156">
        <v>5062</v>
      </c>
      <c r="Z85" s="156">
        <v>5404</v>
      </c>
      <c r="AA85" s="156">
        <v>5961</v>
      </c>
    </row>
    <row r="86" spans="1:27" x14ac:dyDescent="0.3">
      <c r="A86" s="183"/>
      <c r="B86" s="154" t="s">
        <v>204</v>
      </c>
      <c r="C86" s="156">
        <v>1112</v>
      </c>
      <c r="D86" s="156">
        <v>1095</v>
      </c>
      <c r="E86" s="156">
        <v>1121</v>
      </c>
      <c r="F86" s="156">
        <v>1336</v>
      </c>
      <c r="G86" s="156">
        <v>1450</v>
      </c>
      <c r="H86" s="154"/>
      <c r="I86" s="154"/>
      <c r="J86" s="154"/>
      <c r="K86" s="183"/>
      <c r="L86" s="154" t="s">
        <v>204</v>
      </c>
      <c r="M86" s="156">
        <v>1934</v>
      </c>
      <c r="N86" s="156">
        <v>1950</v>
      </c>
      <c r="O86" s="156">
        <v>1938</v>
      </c>
      <c r="P86" s="156">
        <v>2341</v>
      </c>
      <c r="Q86" s="156">
        <v>2504</v>
      </c>
      <c r="R86" s="154"/>
      <c r="S86" s="154"/>
      <c r="T86" s="154"/>
      <c r="U86" s="183"/>
      <c r="V86" s="154" t="s">
        <v>204</v>
      </c>
      <c r="W86" s="156">
        <v>4827</v>
      </c>
      <c r="X86" s="156">
        <v>4840</v>
      </c>
      <c r="Y86" s="156">
        <v>4826</v>
      </c>
      <c r="Z86" s="156">
        <v>5534</v>
      </c>
      <c r="AA86" s="156">
        <v>5899</v>
      </c>
    </row>
    <row r="87" spans="1:27" x14ac:dyDescent="0.3">
      <c r="A87" s="182" t="s">
        <v>3</v>
      </c>
      <c r="B87" s="157" t="s">
        <v>193</v>
      </c>
      <c r="C87" s="158">
        <v>843</v>
      </c>
      <c r="D87" s="158">
        <v>886</v>
      </c>
      <c r="E87" s="158">
        <v>998</v>
      </c>
      <c r="F87" s="158">
        <v>1058</v>
      </c>
      <c r="G87" s="158">
        <v>1224</v>
      </c>
      <c r="H87" s="154"/>
      <c r="I87" s="154"/>
      <c r="J87" s="154"/>
      <c r="K87" s="182" t="s">
        <v>3</v>
      </c>
      <c r="L87" s="157" t="s">
        <v>193</v>
      </c>
      <c r="M87" s="158">
        <v>1492</v>
      </c>
      <c r="N87" s="158">
        <v>1657</v>
      </c>
      <c r="O87" s="158">
        <v>1974</v>
      </c>
      <c r="P87" s="158">
        <v>1984</v>
      </c>
      <c r="Q87" s="158">
        <v>2401</v>
      </c>
      <c r="R87" s="154"/>
      <c r="S87" s="154"/>
      <c r="T87" s="154"/>
      <c r="U87" s="182" t="s">
        <v>3</v>
      </c>
      <c r="V87" s="157" t="s">
        <v>193</v>
      </c>
      <c r="W87" s="158">
        <v>3797</v>
      </c>
      <c r="X87" s="158">
        <v>4067</v>
      </c>
      <c r="Y87" s="158">
        <v>4809</v>
      </c>
      <c r="Z87" s="158">
        <v>4831</v>
      </c>
      <c r="AA87" s="158">
        <v>5663</v>
      </c>
    </row>
    <row r="88" spans="1:27" x14ac:dyDescent="0.3">
      <c r="A88" s="182"/>
      <c r="B88" s="157" t="s">
        <v>194</v>
      </c>
      <c r="C88" s="158">
        <v>838</v>
      </c>
      <c r="D88" s="158">
        <v>998</v>
      </c>
      <c r="E88" s="158">
        <v>991</v>
      </c>
      <c r="F88" s="158">
        <v>1091</v>
      </c>
      <c r="G88" s="158">
        <v>1269</v>
      </c>
      <c r="H88" s="154"/>
      <c r="I88" s="154"/>
      <c r="J88" s="154"/>
      <c r="K88" s="182"/>
      <c r="L88" s="157" t="s">
        <v>194</v>
      </c>
      <c r="M88" s="158">
        <v>1468</v>
      </c>
      <c r="N88" s="158">
        <v>1923</v>
      </c>
      <c r="O88" s="158">
        <v>1955</v>
      </c>
      <c r="P88" s="158">
        <v>2047</v>
      </c>
      <c r="Q88" s="158">
        <v>2473</v>
      </c>
      <c r="R88" s="154"/>
      <c r="S88" s="154"/>
      <c r="T88" s="154"/>
      <c r="U88" s="182"/>
      <c r="V88" s="157" t="s">
        <v>194</v>
      </c>
      <c r="W88" s="158">
        <v>3751</v>
      </c>
      <c r="X88" s="158">
        <v>4701</v>
      </c>
      <c r="Y88" s="158">
        <v>4760</v>
      </c>
      <c r="Z88" s="158">
        <v>4964</v>
      </c>
      <c r="AA88" s="158">
        <v>5831</v>
      </c>
    </row>
    <row r="89" spans="1:27" x14ac:dyDescent="0.3">
      <c r="A89" s="182"/>
      <c r="B89" s="157" t="s">
        <v>195</v>
      </c>
      <c r="C89" s="158">
        <v>807</v>
      </c>
      <c r="D89" s="158">
        <v>1011</v>
      </c>
      <c r="E89" s="158">
        <v>1010</v>
      </c>
      <c r="F89" s="158">
        <v>1087</v>
      </c>
      <c r="G89" s="158">
        <v>1301</v>
      </c>
      <c r="H89" s="154"/>
      <c r="I89" s="154"/>
      <c r="J89" s="154"/>
      <c r="K89" s="182"/>
      <c r="L89" s="157" t="s">
        <v>195</v>
      </c>
      <c r="M89" s="158">
        <v>1455</v>
      </c>
      <c r="N89" s="158">
        <v>1959</v>
      </c>
      <c r="O89" s="158">
        <v>1943</v>
      </c>
      <c r="P89" s="158">
        <v>2028</v>
      </c>
      <c r="Q89" s="158">
        <v>2534</v>
      </c>
      <c r="R89" s="154"/>
      <c r="S89" s="154"/>
      <c r="T89" s="154"/>
      <c r="U89" s="182"/>
      <c r="V89" s="157" t="s">
        <v>195</v>
      </c>
      <c r="W89" s="158">
        <v>3666</v>
      </c>
      <c r="X89" s="158">
        <v>4797</v>
      </c>
      <c r="Y89" s="158">
        <v>4789</v>
      </c>
      <c r="Z89" s="158">
        <v>4901</v>
      </c>
      <c r="AA89" s="158">
        <v>5943</v>
      </c>
    </row>
    <row r="90" spans="1:27" x14ac:dyDescent="0.3">
      <c r="A90" s="182"/>
      <c r="B90" s="157" t="s">
        <v>196</v>
      </c>
      <c r="C90" s="158">
        <v>793</v>
      </c>
      <c r="D90" s="158">
        <v>1037</v>
      </c>
      <c r="E90" s="158">
        <v>1051</v>
      </c>
      <c r="F90" s="158">
        <v>1123</v>
      </c>
      <c r="G90" s="158">
        <v>1354</v>
      </c>
      <c r="H90" s="154"/>
      <c r="I90" s="154"/>
      <c r="J90" s="154"/>
      <c r="K90" s="182"/>
      <c r="L90" s="157" t="s">
        <v>196</v>
      </c>
      <c r="M90" s="158">
        <v>1486</v>
      </c>
      <c r="N90" s="158">
        <v>1974</v>
      </c>
      <c r="O90" s="158">
        <v>1988</v>
      </c>
      <c r="P90" s="158">
        <v>2044</v>
      </c>
      <c r="Q90" s="158">
        <v>2624</v>
      </c>
      <c r="R90" s="154"/>
      <c r="S90" s="154"/>
      <c r="T90" s="154"/>
      <c r="U90" s="182"/>
      <c r="V90" s="157" t="s">
        <v>196</v>
      </c>
      <c r="W90" s="158">
        <v>3707</v>
      </c>
      <c r="X90" s="158">
        <v>4855</v>
      </c>
      <c r="Y90" s="158">
        <v>4933</v>
      </c>
      <c r="Z90" s="158">
        <v>4966</v>
      </c>
      <c r="AA90" s="158">
        <v>6138</v>
      </c>
    </row>
    <row r="91" spans="1:27" x14ac:dyDescent="0.3">
      <c r="A91" s="182"/>
      <c r="B91" s="157" t="s">
        <v>197</v>
      </c>
      <c r="C91" s="158">
        <v>836</v>
      </c>
      <c r="D91" s="158">
        <v>1062</v>
      </c>
      <c r="E91" s="158">
        <v>1065</v>
      </c>
      <c r="F91" s="158">
        <v>1181</v>
      </c>
      <c r="G91" s="158">
        <v>1429</v>
      </c>
      <c r="H91" s="154"/>
      <c r="I91" s="154"/>
      <c r="J91" s="154"/>
      <c r="K91" s="182"/>
      <c r="L91" s="157" t="s">
        <v>197</v>
      </c>
      <c r="M91" s="158">
        <v>1568</v>
      </c>
      <c r="N91" s="158">
        <v>2063</v>
      </c>
      <c r="O91" s="158">
        <v>2003</v>
      </c>
      <c r="P91" s="158">
        <v>2170</v>
      </c>
      <c r="Q91" s="158">
        <v>2755</v>
      </c>
      <c r="R91" s="154"/>
      <c r="S91" s="154"/>
      <c r="T91" s="154"/>
      <c r="U91" s="182"/>
      <c r="V91" s="157" t="s">
        <v>197</v>
      </c>
      <c r="W91" s="158">
        <v>3868</v>
      </c>
      <c r="X91" s="158">
        <v>5014</v>
      </c>
      <c r="Y91" s="158">
        <v>4938</v>
      </c>
      <c r="Z91" s="158">
        <v>5310</v>
      </c>
      <c r="AA91" s="158">
        <v>6388</v>
      </c>
    </row>
    <row r="92" spans="1:27" x14ac:dyDescent="0.3">
      <c r="A92" s="182"/>
      <c r="B92" s="157" t="s">
        <v>198</v>
      </c>
      <c r="C92" s="158">
        <v>865</v>
      </c>
      <c r="D92" s="158">
        <v>1052</v>
      </c>
      <c r="E92" s="158">
        <v>1118</v>
      </c>
      <c r="F92" s="158">
        <v>1341</v>
      </c>
      <c r="G92" s="158">
        <v>1479</v>
      </c>
      <c r="H92" s="154"/>
      <c r="I92" s="154"/>
      <c r="J92" s="154"/>
      <c r="K92" s="182"/>
      <c r="L92" s="157" t="s">
        <v>198</v>
      </c>
      <c r="M92" s="158">
        <v>1567</v>
      </c>
      <c r="N92" s="158">
        <v>2029</v>
      </c>
      <c r="O92" s="158">
        <v>2082</v>
      </c>
      <c r="P92" s="158">
        <v>2433</v>
      </c>
      <c r="Q92" s="158">
        <v>2874</v>
      </c>
      <c r="R92" s="154"/>
      <c r="S92" s="154"/>
      <c r="T92" s="154"/>
      <c r="U92" s="182"/>
      <c r="V92" s="157" t="s">
        <v>198</v>
      </c>
      <c r="W92" s="158">
        <v>3960</v>
      </c>
      <c r="X92" s="158">
        <v>4957</v>
      </c>
      <c r="Y92" s="158">
        <v>5110</v>
      </c>
      <c r="Z92" s="158">
        <v>5881</v>
      </c>
      <c r="AA92" s="158">
        <v>6632</v>
      </c>
    </row>
    <row r="93" spans="1:27" x14ac:dyDescent="0.3">
      <c r="A93" s="182"/>
      <c r="B93" s="157" t="s">
        <v>199</v>
      </c>
      <c r="C93" s="158">
        <v>931</v>
      </c>
      <c r="D93" s="158">
        <v>1075</v>
      </c>
      <c r="E93" s="158">
        <v>1153</v>
      </c>
      <c r="F93" s="158">
        <v>1400</v>
      </c>
      <c r="G93" s="158">
        <v>1562</v>
      </c>
      <c r="H93" s="154"/>
      <c r="I93" s="154"/>
      <c r="J93" s="154"/>
      <c r="K93" s="182"/>
      <c r="L93" s="157" t="s">
        <v>199</v>
      </c>
      <c r="M93" s="158">
        <v>1679</v>
      </c>
      <c r="N93" s="158">
        <v>2028</v>
      </c>
      <c r="O93" s="158">
        <v>2133</v>
      </c>
      <c r="P93" s="158">
        <v>2675</v>
      </c>
      <c r="Q93" s="158">
        <v>3022</v>
      </c>
      <c r="R93" s="154"/>
      <c r="S93" s="154"/>
      <c r="T93" s="154"/>
      <c r="U93" s="182"/>
      <c r="V93" s="157" t="s">
        <v>199</v>
      </c>
      <c r="W93" s="158">
        <v>4250</v>
      </c>
      <c r="X93" s="158">
        <v>5022</v>
      </c>
      <c r="Y93" s="158">
        <v>5218</v>
      </c>
      <c r="Z93" s="158">
        <v>6336</v>
      </c>
      <c r="AA93" s="158">
        <v>7011</v>
      </c>
    </row>
    <row r="94" spans="1:27" x14ac:dyDescent="0.3">
      <c r="A94" s="182"/>
      <c r="B94" s="157" t="s">
        <v>200</v>
      </c>
      <c r="C94" s="158">
        <v>928</v>
      </c>
      <c r="D94" s="158">
        <v>1061</v>
      </c>
      <c r="E94" s="158">
        <v>1153</v>
      </c>
      <c r="F94" s="158">
        <v>1340</v>
      </c>
      <c r="G94" s="158">
        <v>1523</v>
      </c>
      <c r="H94" s="154"/>
      <c r="I94" s="154"/>
      <c r="J94" s="154"/>
      <c r="K94" s="182"/>
      <c r="L94" s="157" t="s">
        <v>200</v>
      </c>
      <c r="M94" s="158">
        <v>1675</v>
      </c>
      <c r="N94" s="158">
        <v>2008</v>
      </c>
      <c r="O94" s="158">
        <v>2121</v>
      </c>
      <c r="P94" s="158">
        <v>2564</v>
      </c>
      <c r="Q94" s="158">
        <v>2898</v>
      </c>
      <c r="R94" s="154"/>
      <c r="S94" s="154"/>
      <c r="T94" s="154"/>
      <c r="U94" s="182"/>
      <c r="V94" s="157" t="s">
        <v>200</v>
      </c>
      <c r="W94" s="158">
        <v>4223</v>
      </c>
      <c r="X94" s="158">
        <v>4948</v>
      </c>
      <c r="Y94" s="158">
        <v>5176</v>
      </c>
      <c r="Z94" s="158">
        <v>6060</v>
      </c>
      <c r="AA94" s="158">
        <v>6727</v>
      </c>
    </row>
    <row r="95" spans="1:27" x14ac:dyDescent="0.3">
      <c r="A95" s="182"/>
      <c r="B95" s="157" t="s">
        <v>201</v>
      </c>
      <c r="C95" s="158">
        <v>926</v>
      </c>
      <c r="D95" s="158">
        <v>1078</v>
      </c>
      <c r="E95" s="158">
        <v>1128</v>
      </c>
      <c r="F95" s="158">
        <v>1309</v>
      </c>
      <c r="G95" s="158">
        <v>1493</v>
      </c>
      <c r="H95" s="154"/>
      <c r="I95" s="154"/>
      <c r="J95" s="154"/>
      <c r="K95" s="182"/>
      <c r="L95" s="157" t="s">
        <v>201</v>
      </c>
      <c r="M95" s="158">
        <v>1684</v>
      </c>
      <c r="N95" s="158">
        <v>2085</v>
      </c>
      <c r="O95" s="158">
        <v>2092</v>
      </c>
      <c r="P95" s="158">
        <v>2518</v>
      </c>
      <c r="Q95" s="158">
        <v>2852</v>
      </c>
      <c r="R95" s="154"/>
      <c r="S95" s="154"/>
      <c r="T95" s="154"/>
      <c r="U95" s="182"/>
      <c r="V95" s="157" t="s">
        <v>201</v>
      </c>
      <c r="W95" s="158">
        <v>4207</v>
      </c>
      <c r="X95" s="158">
        <v>5118</v>
      </c>
      <c r="Y95" s="158">
        <v>5082</v>
      </c>
      <c r="Z95" s="158">
        <v>5936</v>
      </c>
      <c r="AA95" s="158">
        <v>6598</v>
      </c>
    </row>
    <row r="96" spans="1:27" x14ac:dyDescent="0.3">
      <c r="A96" s="182"/>
      <c r="B96" s="157" t="s">
        <v>202</v>
      </c>
      <c r="C96" s="158">
        <v>883</v>
      </c>
      <c r="D96" s="158">
        <v>1037</v>
      </c>
      <c r="E96" s="158">
        <v>1081</v>
      </c>
      <c r="F96" s="158">
        <v>1234</v>
      </c>
      <c r="G96" s="158">
        <v>1434</v>
      </c>
      <c r="H96" s="154"/>
      <c r="I96" s="154"/>
      <c r="J96" s="154"/>
      <c r="K96" s="182"/>
      <c r="L96" s="157" t="s">
        <v>202</v>
      </c>
      <c r="M96" s="158">
        <v>1630</v>
      </c>
      <c r="N96" s="158">
        <v>2016</v>
      </c>
      <c r="O96" s="158">
        <v>2028</v>
      </c>
      <c r="P96" s="158">
        <v>2406</v>
      </c>
      <c r="Q96" s="158">
        <v>2771</v>
      </c>
      <c r="R96" s="154"/>
      <c r="S96" s="154"/>
      <c r="T96" s="154"/>
      <c r="U96" s="182"/>
      <c r="V96" s="157" t="s">
        <v>202</v>
      </c>
      <c r="W96" s="158">
        <v>4068</v>
      </c>
      <c r="X96" s="158">
        <v>4933</v>
      </c>
      <c r="Y96" s="158">
        <v>4920</v>
      </c>
      <c r="Z96" s="158">
        <v>5677</v>
      </c>
      <c r="AA96" s="158">
        <v>6409</v>
      </c>
    </row>
    <row r="97" spans="1:27" x14ac:dyDescent="0.3">
      <c r="A97" s="182"/>
      <c r="B97" s="157" t="s">
        <v>203</v>
      </c>
      <c r="C97" s="158">
        <v>866</v>
      </c>
      <c r="D97" s="158">
        <v>976</v>
      </c>
      <c r="E97" s="158">
        <v>1019</v>
      </c>
      <c r="F97" s="158">
        <v>1193</v>
      </c>
      <c r="G97" s="158">
        <v>1344</v>
      </c>
      <c r="H97" s="154"/>
      <c r="I97" s="154"/>
      <c r="J97" s="154"/>
      <c r="K97" s="182"/>
      <c r="L97" s="157" t="s">
        <v>203</v>
      </c>
      <c r="M97" s="158">
        <v>1625</v>
      </c>
      <c r="N97" s="158">
        <v>1877</v>
      </c>
      <c r="O97" s="158">
        <v>1939</v>
      </c>
      <c r="P97" s="158">
        <v>2344</v>
      </c>
      <c r="Q97" s="158">
        <v>2594</v>
      </c>
      <c r="R97" s="154"/>
      <c r="S97" s="154"/>
      <c r="T97" s="154"/>
      <c r="U97" s="182"/>
      <c r="V97" s="157" t="s">
        <v>203</v>
      </c>
      <c r="W97" s="158">
        <v>4008</v>
      </c>
      <c r="X97" s="158">
        <v>4630</v>
      </c>
      <c r="Y97" s="158">
        <v>4708</v>
      </c>
      <c r="Z97" s="158">
        <v>5537</v>
      </c>
      <c r="AA97" s="158">
        <v>6014</v>
      </c>
    </row>
    <row r="98" spans="1:27" x14ac:dyDescent="0.3">
      <c r="A98" s="182"/>
      <c r="B98" s="157" t="s">
        <v>204</v>
      </c>
      <c r="C98" s="158">
        <v>842</v>
      </c>
      <c r="D98" s="158">
        <v>959</v>
      </c>
      <c r="E98" s="158">
        <v>984</v>
      </c>
      <c r="F98" s="158">
        <v>1205</v>
      </c>
      <c r="G98" s="158">
        <v>1315</v>
      </c>
      <c r="H98" s="154"/>
      <c r="I98" s="154"/>
      <c r="J98" s="154"/>
      <c r="K98" s="182"/>
      <c r="L98" s="157" t="s">
        <v>204</v>
      </c>
      <c r="M98" s="158">
        <v>1587</v>
      </c>
      <c r="N98" s="158">
        <v>1882</v>
      </c>
      <c r="O98" s="158">
        <v>1885</v>
      </c>
      <c r="P98" s="158">
        <v>2382</v>
      </c>
      <c r="Q98" s="158">
        <v>2543</v>
      </c>
      <c r="R98" s="154"/>
      <c r="S98" s="154"/>
      <c r="T98" s="154"/>
      <c r="U98" s="182"/>
      <c r="V98" s="157" t="s">
        <v>204</v>
      </c>
      <c r="W98" s="158">
        <v>3904</v>
      </c>
      <c r="X98" s="158">
        <v>4596</v>
      </c>
      <c r="Y98" s="158">
        <v>4578</v>
      </c>
      <c r="Z98" s="158">
        <v>5627</v>
      </c>
      <c r="AA98" s="158">
        <v>5885</v>
      </c>
    </row>
    <row r="99" spans="1:27" x14ac:dyDescent="0.3">
      <c r="A99" s="181" t="s">
        <v>205</v>
      </c>
      <c r="B99" s="159" t="s">
        <v>193</v>
      </c>
      <c r="C99" s="160">
        <v>848</v>
      </c>
      <c r="D99" s="160">
        <v>862</v>
      </c>
      <c r="E99" s="160">
        <v>954</v>
      </c>
      <c r="F99" s="160">
        <v>998</v>
      </c>
      <c r="G99" s="160">
        <v>1130</v>
      </c>
      <c r="H99" s="154"/>
      <c r="I99" s="154"/>
      <c r="J99" s="154"/>
      <c r="K99" s="181" t="s">
        <v>205</v>
      </c>
      <c r="L99" s="159" t="s">
        <v>193</v>
      </c>
      <c r="M99" s="160">
        <v>1981</v>
      </c>
      <c r="N99" s="160">
        <v>2004</v>
      </c>
      <c r="O99" s="160">
        <v>2302</v>
      </c>
      <c r="P99" s="160">
        <v>2264</v>
      </c>
      <c r="Q99" s="160">
        <v>2689</v>
      </c>
      <c r="R99" s="154"/>
      <c r="S99" s="154"/>
      <c r="T99" s="154"/>
      <c r="U99" s="181" t="s">
        <v>205</v>
      </c>
      <c r="V99" s="159" t="s">
        <v>193</v>
      </c>
      <c r="W99" s="160">
        <v>4787</v>
      </c>
      <c r="X99" s="160">
        <v>4818</v>
      </c>
      <c r="Y99" s="160">
        <v>5516</v>
      </c>
      <c r="Z99" s="160">
        <v>5459</v>
      </c>
      <c r="AA99" s="160">
        <v>6163</v>
      </c>
    </row>
    <row r="100" spans="1:27" x14ac:dyDescent="0.3">
      <c r="A100" s="181"/>
      <c r="B100" s="159" t="s">
        <v>194</v>
      </c>
      <c r="C100" s="160">
        <v>834</v>
      </c>
      <c r="D100" s="160">
        <v>1023</v>
      </c>
      <c r="E100" s="160">
        <v>973</v>
      </c>
      <c r="F100" s="160">
        <v>1026</v>
      </c>
      <c r="G100" s="160">
        <v>1158</v>
      </c>
      <c r="H100" s="154"/>
      <c r="I100" s="154"/>
      <c r="J100" s="154"/>
      <c r="K100" s="181"/>
      <c r="L100" s="159" t="s">
        <v>194</v>
      </c>
      <c r="M100" s="160">
        <v>1864</v>
      </c>
      <c r="N100" s="160">
        <v>2376</v>
      </c>
      <c r="O100" s="160">
        <v>2358</v>
      </c>
      <c r="P100" s="160">
        <v>2335</v>
      </c>
      <c r="Q100" s="160">
        <v>2761</v>
      </c>
      <c r="R100" s="154"/>
      <c r="S100" s="154"/>
      <c r="T100" s="154"/>
      <c r="U100" s="181"/>
      <c r="V100" s="159" t="s">
        <v>194</v>
      </c>
      <c r="W100" s="160">
        <v>4546</v>
      </c>
      <c r="X100" s="160">
        <v>5741</v>
      </c>
      <c r="Y100" s="160">
        <v>5657</v>
      </c>
      <c r="Z100" s="160">
        <v>5636</v>
      </c>
      <c r="AA100" s="160">
        <v>6304</v>
      </c>
    </row>
    <row r="101" spans="1:27" x14ac:dyDescent="0.3">
      <c r="A101" s="181"/>
      <c r="B101" s="159" t="s">
        <v>195</v>
      </c>
      <c r="C101" s="160">
        <v>875</v>
      </c>
      <c r="D101" s="160">
        <v>1017</v>
      </c>
      <c r="E101" s="160">
        <v>998</v>
      </c>
      <c r="F101" s="160">
        <v>1073</v>
      </c>
      <c r="G101" s="160">
        <v>1222</v>
      </c>
      <c r="H101" s="154"/>
      <c r="I101" s="154"/>
      <c r="J101" s="154"/>
      <c r="K101" s="181"/>
      <c r="L101" s="159" t="s">
        <v>195</v>
      </c>
      <c r="M101" s="160">
        <v>1961</v>
      </c>
      <c r="N101" s="160">
        <v>2353</v>
      </c>
      <c r="O101" s="160">
        <v>2405</v>
      </c>
      <c r="P101" s="160">
        <v>2418</v>
      </c>
      <c r="Q101" s="160">
        <v>2858</v>
      </c>
      <c r="R101" s="154"/>
      <c r="S101" s="154"/>
      <c r="T101" s="154"/>
      <c r="U101" s="181"/>
      <c r="V101" s="159" t="s">
        <v>195</v>
      </c>
      <c r="W101" s="160">
        <v>4748</v>
      </c>
      <c r="X101" s="160">
        <v>5674</v>
      </c>
      <c r="Y101" s="160">
        <v>5789</v>
      </c>
      <c r="Z101" s="160">
        <v>5820</v>
      </c>
      <c r="AA101" s="160">
        <v>6547</v>
      </c>
    </row>
    <row r="102" spans="1:27" x14ac:dyDescent="0.3">
      <c r="A102" s="181"/>
      <c r="B102" s="159" t="s">
        <v>196</v>
      </c>
      <c r="C102" s="160">
        <v>863</v>
      </c>
      <c r="D102" s="160">
        <v>1025</v>
      </c>
      <c r="E102" s="160">
        <v>1013</v>
      </c>
      <c r="F102" s="160">
        <v>1138</v>
      </c>
      <c r="G102" s="160">
        <v>1288</v>
      </c>
      <c r="H102" s="154"/>
      <c r="I102" s="154"/>
      <c r="J102" s="154"/>
      <c r="K102" s="181"/>
      <c r="L102" s="159" t="s">
        <v>196</v>
      </c>
      <c r="M102" s="160">
        <v>1960</v>
      </c>
      <c r="N102" s="160">
        <v>2350</v>
      </c>
      <c r="O102" s="160">
        <v>2394</v>
      </c>
      <c r="P102" s="160">
        <v>2473</v>
      </c>
      <c r="Q102" s="160">
        <v>2981</v>
      </c>
      <c r="R102" s="154"/>
      <c r="S102" s="154"/>
      <c r="T102" s="154"/>
      <c r="U102" s="181"/>
      <c r="V102" s="159" t="s">
        <v>196</v>
      </c>
      <c r="W102" s="160">
        <v>4715</v>
      </c>
      <c r="X102" s="160">
        <v>5680</v>
      </c>
      <c r="Y102" s="160">
        <v>5771</v>
      </c>
      <c r="Z102" s="160">
        <v>6015</v>
      </c>
      <c r="AA102" s="160">
        <v>6822</v>
      </c>
    </row>
    <row r="103" spans="1:27" x14ac:dyDescent="0.3">
      <c r="A103" s="181"/>
      <c r="B103" s="159" t="s">
        <v>197</v>
      </c>
      <c r="C103" s="160">
        <v>904</v>
      </c>
      <c r="D103" s="160">
        <v>1057</v>
      </c>
      <c r="E103" s="160">
        <v>1037</v>
      </c>
      <c r="F103" s="160">
        <v>1184</v>
      </c>
      <c r="G103" s="160">
        <v>1347</v>
      </c>
      <c r="H103" s="154"/>
      <c r="I103" s="154"/>
      <c r="J103" s="154"/>
      <c r="K103" s="181"/>
      <c r="L103" s="159" t="s">
        <v>197</v>
      </c>
      <c r="M103" s="160">
        <v>2023</v>
      </c>
      <c r="N103" s="160">
        <v>2414</v>
      </c>
      <c r="O103" s="160">
        <v>2409</v>
      </c>
      <c r="P103" s="160">
        <v>2560</v>
      </c>
      <c r="Q103" s="160">
        <v>3085</v>
      </c>
      <c r="R103" s="154"/>
      <c r="S103" s="154"/>
      <c r="T103" s="154"/>
      <c r="U103" s="181"/>
      <c r="V103" s="159" t="s">
        <v>197</v>
      </c>
      <c r="W103" s="160">
        <v>4875</v>
      </c>
      <c r="X103" s="160">
        <v>5868</v>
      </c>
      <c r="Y103" s="160">
        <v>5785</v>
      </c>
      <c r="Z103" s="160">
        <v>6251</v>
      </c>
      <c r="AA103" s="160">
        <v>7071</v>
      </c>
    </row>
    <row r="104" spans="1:27" x14ac:dyDescent="0.3">
      <c r="A104" s="181"/>
      <c r="B104" s="159" t="s">
        <v>198</v>
      </c>
      <c r="C104" s="160">
        <v>935</v>
      </c>
      <c r="D104" s="160">
        <v>1100</v>
      </c>
      <c r="E104" s="160">
        <v>1103</v>
      </c>
      <c r="F104" s="160">
        <v>1334</v>
      </c>
      <c r="G104" s="160">
        <v>1418</v>
      </c>
      <c r="H104" s="154"/>
      <c r="I104" s="154"/>
      <c r="J104" s="154"/>
      <c r="K104" s="181"/>
      <c r="L104" s="159" t="s">
        <v>198</v>
      </c>
      <c r="M104" s="160">
        <v>2105</v>
      </c>
      <c r="N104" s="160">
        <v>2449</v>
      </c>
      <c r="O104" s="160">
        <v>2483</v>
      </c>
      <c r="P104" s="160">
        <v>2749</v>
      </c>
      <c r="Q104" s="160">
        <v>3192</v>
      </c>
      <c r="R104" s="154"/>
      <c r="S104" s="154"/>
      <c r="T104" s="154"/>
      <c r="U104" s="181"/>
      <c r="V104" s="159" t="s">
        <v>198</v>
      </c>
      <c r="W104" s="160">
        <v>5102</v>
      </c>
      <c r="X104" s="160">
        <v>5965</v>
      </c>
      <c r="Y104" s="160">
        <v>6012</v>
      </c>
      <c r="Z104" s="160">
        <v>6713</v>
      </c>
      <c r="AA104" s="160">
        <v>7300</v>
      </c>
    </row>
    <row r="105" spans="1:27" x14ac:dyDescent="0.3">
      <c r="A105" s="181"/>
      <c r="B105" s="159" t="s">
        <v>199</v>
      </c>
      <c r="C105" s="160">
        <v>948</v>
      </c>
      <c r="D105" s="160">
        <v>1098</v>
      </c>
      <c r="E105" s="160">
        <v>1134</v>
      </c>
      <c r="F105" s="160">
        <v>1400</v>
      </c>
      <c r="G105" s="160">
        <v>1452</v>
      </c>
      <c r="H105" s="154"/>
      <c r="I105" s="154"/>
      <c r="J105" s="154"/>
      <c r="K105" s="181"/>
      <c r="L105" s="159" t="s">
        <v>199</v>
      </c>
      <c r="M105" s="160">
        <v>2125</v>
      </c>
      <c r="N105" s="160">
        <v>2456</v>
      </c>
      <c r="O105" s="160">
        <v>2491</v>
      </c>
      <c r="P105" s="160">
        <v>3244</v>
      </c>
      <c r="Q105" s="160">
        <v>3263</v>
      </c>
      <c r="R105" s="154"/>
      <c r="S105" s="154"/>
      <c r="T105" s="154"/>
      <c r="U105" s="181"/>
      <c r="V105" s="159" t="s">
        <v>199</v>
      </c>
      <c r="W105" s="160">
        <v>5191</v>
      </c>
      <c r="X105" s="160">
        <v>5970</v>
      </c>
      <c r="Y105" s="160">
        <v>6090</v>
      </c>
      <c r="Z105" s="160">
        <v>7542</v>
      </c>
      <c r="AA105" s="160">
        <v>7487</v>
      </c>
    </row>
    <row r="106" spans="1:27" x14ac:dyDescent="0.3">
      <c r="A106" s="181"/>
      <c r="B106" s="159" t="s">
        <v>200</v>
      </c>
      <c r="C106" s="160">
        <v>942</v>
      </c>
      <c r="D106" s="160">
        <v>1091</v>
      </c>
      <c r="E106" s="160">
        <v>1127</v>
      </c>
      <c r="F106" s="160">
        <v>1323</v>
      </c>
      <c r="G106" s="160">
        <v>1408</v>
      </c>
      <c r="H106" s="154"/>
      <c r="I106" s="154"/>
      <c r="J106" s="154"/>
      <c r="K106" s="181"/>
      <c r="L106" s="159" t="s">
        <v>200</v>
      </c>
      <c r="M106" s="160">
        <v>2076</v>
      </c>
      <c r="N106" s="160">
        <v>2454</v>
      </c>
      <c r="O106" s="160">
        <v>2476</v>
      </c>
      <c r="P106" s="160">
        <v>2996</v>
      </c>
      <c r="Q106" s="160">
        <v>3151</v>
      </c>
      <c r="R106" s="154"/>
      <c r="S106" s="154"/>
      <c r="T106" s="154"/>
      <c r="U106" s="181"/>
      <c r="V106" s="159" t="s">
        <v>200</v>
      </c>
      <c r="W106" s="160">
        <v>5101</v>
      </c>
      <c r="X106" s="160">
        <v>5956</v>
      </c>
      <c r="Y106" s="160">
        <v>6046</v>
      </c>
      <c r="Z106" s="160">
        <v>6896</v>
      </c>
      <c r="AA106" s="160">
        <v>7245</v>
      </c>
    </row>
    <row r="107" spans="1:27" x14ac:dyDescent="0.3">
      <c r="A107" s="181"/>
      <c r="B107" s="159" t="s">
        <v>201</v>
      </c>
      <c r="C107" s="160">
        <v>947</v>
      </c>
      <c r="D107" s="160">
        <v>1149</v>
      </c>
      <c r="E107" s="160">
        <v>1110</v>
      </c>
      <c r="F107" s="160">
        <v>1295</v>
      </c>
      <c r="G107" s="160">
        <v>1395</v>
      </c>
      <c r="H107" s="154"/>
      <c r="I107" s="154"/>
      <c r="J107" s="154"/>
      <c r="K107" s="181"/>
      <c r="L107" s="159" t="s">
        <v>201</v>
      </c>
      <c r="M107" s="160">
        <v>2088</v>
      </c>
      <c r="N107" s="160">
        <v>2715</v>
      </c>
      <c r="O107" s="160">
        <v>2416</v>
      </c>
      <c r="P107" s="160">
        <v>2934</v>
      </c>
      <c r="Q107" s="160">
        <v>3136</v>
      </c>
      <c r="R107" s="154"/>
      <c r="S107" s="154"/>
      <c r="T107" s="154"/>
      <c r="U107" s="181"/>
      <c r="V107" s="159" t="s">
        <v>201</v>
      </c>
      <c r="W107" s="160">
        <v>5106</v>
      </c>
      <c r="X107" s="160">
        <v>6526</v>
      </c>
      <c r="Y107" s="160">
        <v>5949</v>
      </c>
      <c r="Z107" s="160">
        <v>6761</v>
      </c>
      <c r="AA107" s="160">
        <v>7201</v>
      </c>
    </row>
    <row r="108" spans="1:27" x14ac:dyDescent="0.3">
      <c r="A108" s="181"/>
      <c r="B108" s="159" t="s">
        <v>202</v>
      </c>
      <c r="C108" s="160">
        <v>902</v>
      </c>
      <c r="D108" s="160">
        <v>1031</v>
      </c>
      <c r="E108" s="160">
        <v>1057</v>
      </c>
      <c r="F108" s="160">
        <v>1209</v>
      </c>
      <c r="G108" s="160">
        <v>1306</v>
      </c>
      <c r="H108" s="154"/>
      <c r="I108" s="154"/>
      <c r="J108" s="154"/>
      <c r="K108" s="181"/>
      <c r="L108" s="159" t="s">
        <v>202</v>
      </c>
      <c r="M108" s="160">
        <v>2001</v>
      </c>
      <c r="N108" s="160">
        <v>2441</v>
      </c>
      <c r="O108" s="160">
        <v>2353</v>
      </c>
      <c r="P108" s="160">
        <v>2767</v>
      </c>
      <c r="Q108" s="160">
        <v>2991</v>
      </c>
      <c r="R108" s="154"/>
      <c r="S108" s="154"/>
      <c r="T108" s="154"/>
      <c r="U108" s="181"/>
      <c r="V108" s="159" t="s">
        <v>202</v>
      </c>
      <c r="W108" s="160">
        <v>4887</v>
      </c>
      <c r="X108" s="160">
        <v>5843</v>
      </c>
      <c r="Y108" s="160">
        <v>5732</v>
      </c>
      <c r="Z108" s="160">
        <v>6380</v>
      </c>
      <c r="AA108" s="160">
        <v>6860</v>
      </c>
    </row>
    <row r="109" spans="1:27" x14ac:dyDescent="0.3">
      <c r="A109" s="181"/>
      <c r="B109" s="159" t="s">
        <v>203</v>
      </c>
      <c r="C109" s="160">
        <v>841</v>
      </c>
      <c r="D109" s="160">
        <v>948</v>
      </c>
      <c r="E109" s="160">
        <v>982</v>
      </c>
      <c r="F109" s="160">
        <v>1103</v>
      </c>
      <c r="G109" s="160">
        <v>1127</v>
      </c>
      <c r="H109" s="154"/>
      <c r="I109" s="154"/>
      <c r="J109" s="154"/>
      <c r="K109" s="181"/>
      <c r="L109" s="159" t="s">
        <v>203</v>
      </c>
      <c r="M109" s="160">
        <v>1913</v>
      </c>
      <c r="N109" s="160">
        <v>2285</v>
      </c>
      <c r="O109" s="160">
        <v>2218</v>
      </c>
      <c r="P109" s="160">
        <v>2587</v>
      </c>
      <c r="Q109" s="160">
        <v>2671</v>
      </c>
      <c r="R109" s="154"/>
      <c r="S109" s="154"/>
      <c r="T109" s="154"/>
      <c r="U109" s="181"/>
      <c r="V109" s="159" t="s">
        <v>203</v>
      </c>
      <c r="W109" s="160">
        <v>4660</v>
      </c>
      <c r="X109" s="160">
        <v>5427</v>
      </c>
      <c r="Y109" s="160">
        <v>5371</v>
      </c>
      <c r="Z109" s="160">
        <v>5978</v>
      </c>
      <c r="AA109" s="160">
        <v>6133</v>
      </c>
    </row>
    <row r="110" spans="1:27" x14ac:dyDescent="0.3">
      <c r="A110" s="181"/>
      <c r="B110" s="159" t="s">
        <v>204</v>
      </c>
      <c r="C110" s="160">
        <v>829</v>
      </c>
      <c r="D110" s="160">
        <v>915</v>
      </c>
      <c r="E110" s="160">
        <v>982</v>
      </c>
      <c r="F110" s="160">
        <v>1098</v>
      </c>
      <c r="G110" s="160">
        <v>1132</v>
      </c>
      <c r="H110" s="154"/>
      <c r="I110" s="154"/>
      <c r="J110" s="154"/>
      <c r="K110" s="181"/>
      <c r="L110" s="159" t="s">
        <v>204</v>
      </c>
      <c r="M110" s="160">
        <v>1896</v>
      </c>
      <c r="N110" s="160">
        <v>2209</v>
      </c>
      <c r="O110" s="160">
        <v>2213</v>
      </c>
      <c r="P110" s="160">
        <v>2658</v>
      </c>
      <c r="Q110" s="160">
        <v>2695</v>
      </c>
      <c r="R110" s="154"/>
      <c r="S110" s="154"/>
      <c r="T110" s="154"/>
      <c r="U110" s="181"/>
      <c r="V110" s="159" t="s">
        <v>204</v>
      </c>
      <c r="W110" s="160">
        <v>4594</v>
      </c>
      <c r="X110" s="160">
        <v>5278</v>
      </c>
      <c r="Y110" s="160">
        <v>5371</v>
      </c>
      <c r="Z110" s="160">
        <v>6095</v>
      </c>
      <c r="AA110" s="160">
        <v>6170</v>
      </c>
    </row>
    <row r="111" spans="1:27" x14ac:dyDescent="0.3">
      <c r="A111" s="161" t="s">
        <v>206</v>
      </c>
      <c r="B111" s="154"/>
      <c r="C111" s="154"/>
      <c r="D111" s="154"/>
      <c r="E111" s="154"/>
      <c r="F111" s="154"/>
      <c r="G111" s="154"/>
      <c r="H111" s="154"/>
      <c r="I111" s="154"/>
      <c r="J111" s="154"/>
      <c r="K111" s="161" t="s">
        <v>206</v>
      </c>
      <c r="L111" s="154"/>
      <c r="M111" s="154"/>
      <c r="N111" s="154"/>
      <c r="O111" s="154"/>
      <c r="P111" s="154"/>
      <c r="Q111" s="154"/>
      <c r="R111" s="154"/>
      <c r="S111" s="154"/>
      <c r="T111" s="154"/>
      <c r="U111" s="161" t="s">
        <v>206</v>
      </c>
      <c r="V111" s="154"/>
      <c r="W111" s="154"/>
      <c r="X111" s="154"/>
      <c r="Y111" s="154"/>
      <c r="Z111" s="154"/>
      <c r="AA111" s="154"/>
    </row>
  </sheetData>
  <mergeCells count="30">
    <mergeCell ref="A1:G1"/>
    <mergeCell ref="U1:AA1"/>
    <mergeCell ref="A3:A14"/>
    <mergeCell ref="U3:U14"/>
    <mergeCell ref="A15:A26"/>
    <mergeCell ref="U15:U26"/>
    <mergeCell ref="K1:Q1"/>
    <mergeCell ref="K3:K14"/>
    <mergeCell ref="K15:K26"/>
    <mergeCell ref="A27:A38"/>
    <mergeCell ref="U27:U38"/>
    <mergeCell ref="A39:A50"/>
    <mergeCell ref="U39:U50"/>
    <mergeCell ref="A51:A62"/>
    <mergeCell ref="U51:U62"/>
    <mergeCell ref="K27:K38"/>
    <mergeCell ref="K39:K50"/>
    <mergeCell ref="K51:K62"/>
    <mergeCell ref="A99:A110"/>
    <mergeCell ref="U99:U110"/>
    <mergeCell ref="A63:A74"/>
    <mergeCell ref="U63:U74"/>
    <mergeCell ref="A75:A86"/>
    <mergeCell ref="U75:U86"/>
    <mergeCell ref="A87:A98"/>
    <mergeCell ref="U87:U98"/>
    <mergeCell ref="K63:K74"/>
    <mergeCell ref="K75:K86"/>
    <mergeCell ref="K87:K98"/>
    <mergeCell ref="K99:K110"/>
  </mergeCells>
  <pageMargins left="0.7" right="0.7" top="0.75" bottom="0.75" header="0.3" footer="0.3"/>
  <ignoredErrors>
    <ignoredError sqref="V3:V110 B3:B110 L3:L1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D0F27-AA0C-4BE1-9AA1-241CEE688417}">
  <sheetPr>
    <tabColor theme="2" tint="-0.749992370372631"/>
  </sheetPr>
  <dimension ref="A1:AA51"/>
  <sheetViews>
    <sheetView showGridLines="0" workbookViewId="0">
      <selection activeCell="H7" sqref="H7"/>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ht="27.6" customHeight="1" x14ac:dyDescent="0.3">
      <c r="A1" s="184" t="s">
        <v>210</v>
      </c>
      <c r="B1" s="184"/>
      <c r="C1" s="184"/>
      <c r="D1" s="184"/>
      <c r="E1" s="184"/>
      <c r="F1" s="184"/>
      <c r="G1" s="184"/>
      <c r="H1" s="154"/>
      <c r="I1" s="154"/>
      <c r="J1" s="154"/>
      <c r="K1" s="184" t="s">
        <v>213</v>
      </c>
      <c r="L1" s="184"/>
      <c r="M1" s="184"/>
      <c r="N1" s="184"/>
      <c r="O1" s="184"/>
      <c r="P1" s="184"/>
      <c r="Q1" s="184"/>
      <c r="R1" s="154"/>
      <c r="S1" s="154"/>
      <c r="T1" s="154"/>
      <c r="U1" s="184" t="s">
        <v>211</v>
      </c>
      <c r="V1" s="184"/>
      <c r="W1" s="184"/>
      <c r="X1" s="184"/>
      <c r="Y1" s="184"/>
      <c r="Z1" s="184"/>
      <c r="AA1" s="184"/>
    </row>
    <row r="2" spans="1:27" x14ac:dyDescent="0.3">
      <c r="A2" s="155" t="s">
        <v>148</v>
      </c>
      <c r="B2" s="155" t="s">
        <v>207</v>
      </c>
      <c r="C2" s="155">
        <v>2019</v>
      </c>
      <c r="D2" s="155">
        <v>2020</v>
      </c>
      <c r="E2" s="155">
        <v>2021</v>
      </c>
      <c r="F2" s="155">
        <v>2022</v>
      </c>
      <c r="G2" s="155">
        <v>2023</v>
      </c>
      <c r="H2" s="154"/>
      <c r="I2" s="154"/>
      <c r="J2" s="154"/>
      <c r="K2" s="155" t="s">
        <v>148</v>
      </c>
      <c r="L2" s="155" t="s">
        <v>207</v>
      </c>
      <c r="M2" s="155">
        <v>2019</v>
      </c>
      <c r="N2" s="155">
        <v>2020</v>
      </c>
      <c r="O2" s="155">
        <v>2021</v>
      </c>
      <c r="P2" s="155">
        <v>2022</v>
      </c>
      <c r="Q2" s="155">
        <v>2023</v>
      </c>
      <c r="R2" s="154"/>
      <c r="S2" s="154"/>
      <c r="T2" s="154"/>
      <c r="U2" s="155" t="s">
        <v>148</v>
      </c>
      <c r="V2" s="155" t="s">
        <v>207</v>
      </c>
      <c r="W2" s="155">
        <v>2019</v>
      </c>
      <c r="X2" s="155">
        <v>2020</v>
      </c>
      <c r="Y2" s="155">
        <v>2021</v>
      </c>
      <c r="Z2" s="155">
        <v>2022</v>
      </c>
      <c r="AA2" s="155">
        <v>2023</v>
      </c>
    </row>
    <row r="3" spans="1:27" x14ac:dyDescent="0.3">
      <c r="A3" s="183" t="s">
        <v>10</v>
      </c>
      <c r="B3" s="154" t="s">
        <v>193</v>
      </c>
      <c r="C3" s="156">
        <v>4856</v>
      </c>
      <c r="D3" s="156">
        <v>4721</v>
      </c>
      <c r="E3" s="156">
        <v>5353</v>
      </c>
      <c r="F3" s="156">
        <v>5578</v>
      </c>
      <c r="G3" s="156">
        <v>6390</v>
      </c>
      <c r="H3" s="154"/>
      <c r="I3" s="154"/>
      <c r="J3" s="154"/>
      <c r="K3" s="183" t="s">
        <v>10</v>
      </c>
      <c r="L3" s="154" t="s">
        <v>193</v>
      </c>
      <c r="M3" s="156">
        <v>8357</v>
      </c>
      <c r="N3" s="156">
        <v>8806</v>
      </c>
      <c r="O3" s="156">
        <v>10203</v>
      </c>
      <c r="P3" s="156">
        <v>10455</v>
      </c>
      <c r="Q3" s="156">
        <v>12653</v>
      </c>
      <c r="R3" s="154"/>
      <c r="S3" s="154"/>
      <c r="T3" s="154"/>
      <c r="U3" s="183" t="s">
        <v>10</v>
      </c>
      <c r="V3" s="154" t="s">
        <v>193</v>
      </c>
      <c r="W3" s="156">
        <v>21850</v>
      </c>
      <c r="X3" s="156">
        <v>22385</v>
      </c>
      <c r="Y3" s="156">
        <v>25443</v>
      </c>
      <c r="Z3" s="156">
        <v>25953</v>
      </c>
      <c r="AA3" s="156">
        <v>29892</v>
      </c>
    </row>
    <row r="4" spans="1:27" x14ac:dyDescent="0.3">
      <c r="A4" s="183"/>
      <c r="B4" s="154" t="s">
        <v>194</v>
      </c>
      <c r="C4" s="156">
        <v>4757</v>
      </c>
      <c r="D4" s="156">
        <v>5019</v>
      </c>
      <c r="E4" s="156">
        <v>5336</v>
      </c>
      <c r="F4" s="156">
        <v>5724</v>
      </c>
      <c r="G4" s="156">
        <v>6519</v>
      </c>
      <c r="H4" s="154"/>
      <c r="I4" s="154"/>
      <c r="J4" s="154"/>
      <c r="K4" s="183"/>
      <c r="L4" s="154" t="s">
        <v>194</v>
      </c>
      <c r="M4" s="156">
        <v>8100</v>
      </c>
      <c r="N4" s="156">
        <v>9321</v>
      </c>
      <c r="O4" s="156">
        <v>10031</v>
      </c>
      <c r="P4" s="156">
        <v>10683</v>
      </c>
      <c r="Q4" s="156">
        <v>12861</v>
      </c>
      <c r="R4" s="154"/>
      <c r="S4" s="154"/>
      <c r="T4" s="154"/>
      <c r="U4" s="183"/>
      <c r="V4" s="154" t="s">
        <v>194</v>
      </c>
      <c r="W4" s="156">
        <v>21330</v>
      </c>
      <c r="X4" s="156">
        <v>23797</v>
      </c>
      <c r="Y4" s="156">
        <v>25367</v>
      </c>
      <c r="Z4" s="156">
        <v>26538</v>
      </c>
      <c r="AA4" s="156">
        <v>30356</v>
      </c>
    </row>
    <row r="5" spans="1:27" x14ac:dyDescent="0.3">
      <c r="A5" s="183"/>
      <c r="B5" s="154" t="s">
        <v>195</v>
      </c>
      <c r="C5" s="156">
        <v>4859</v>
      </c>
      <c r="D5" s="156">
        <v>5052</v>
      </c>
      <c r="E5" s="156">
        <v>5656</v>
      </c>
      <c r="F5" s="156">
        <v>5936</v>
      </c>
      <c r="G5" s="156">
        <v>6734</v>
      </c>
      <c r="H5" s="154"/>
      <c r="I5" s="154"/>
      <c r="J5" s="154"/>
      <c r="K5" s="183"/>
      <c r="L5" s="154" t="s">
        <v>195</v>
      </c>
      <c r="M5" s="156">
        <v>8324</v>
      </c>
      <c r="N5" s="156">
        <v>9410</v>
      </c>
      <c r="O5" s="156">
        <v>10385</v>
      </c>
      <c r="P5" s="156">
        <v>10977</v>
      </c>
      <c r="Q5" s="156">
        <v>13222</v>
      </c>
      <c r="R5" s="154"/>
      <c r="S5" s="154"/>
      <c r="T5" s="154"/>
      <c r="U5" s="183"/>
      <c r="V5" s="154" t="s">
        <v>195</v>
      </c>
      <c r="W5" s="156">
        <v>21862</v>
      </c>
      <c r="X5" s="156">
        <v>23987</v>
      </c>
      <c r="Y5" s="156">
        <v>26558</v>
      </c>
      <c r="Z5" s="156">
        <v>27198</v>
      </c>
      <c r="AA5" s="156">
        <v>31203</v>
      </c>
    </row>
    <row r="6" spans="1:27" x14ac:dyDescent="0.3">
      <c r="A6" s="183"/>
      <c r="B6" s="154" t="s">
        <v>196</v>
      </c>
      <c r="C6" s="156">
        <v>4698</v>
      </c>
      <c r="D6" s="156">
        <v>5099</v>
      </c>
      <c r="E6" s="156">
        <v>5791</v>
      </c>
      <c r="F6" s="156">
        <v>6089</v>
      </c>
      <c r="G6" s="156">
        <v>6866</v>
      </c>
      <c r="H6" s="154"/>
      <c r="I6" s="154"/>
      <c r="J6" s="154"/>
      <c r="K6" s="183"/>
      <c r="L6" s="154" t="s">
        <v>196</v>
      </c>
      <c r="M6" s="156">
        <v>8254</v>
      </c>
      <c r="N6" s="156">
        <v>9358</v>
      </c>
      <c r="O6" s="156">
        <v>10614</v>
      </c>
      <c r="P6" s="156">
        <v>11211</v>
      </c>
      <c r="Q6" s="156">
        <v>13346</v>
      </c>
      <c r="R6" s="154"/>
      <c r="S6" s="154"/>
      <c r="T6" s="154"/>
      <c r="U6" s="183"/>
      <c r="V6" s="154" t="s">
        <v>196</v>
      </c>
      <c r="W6" s="156">
        <v>21533</v>
      </c>
      <c r="X6" s="156">
        <v>23962</v>
      </c>
      <c r="Y6" s="156">
        <v>27099</v>
      </c>
      <c r="Z6" s="156">
        <v>27683</v>
      </c>
      <c r="AA6" s="156">
        <v>31539</v>
      </c>
    </row>
    <row r="7" spans="1:27" x14ac:dyDescent="0.3">
      <c r="A7" s="183"/>
      <c r="B7" s="154" t="s">
        <v>197</v>
      </c>
      <c r="C7" s="156">
        <v>4627</v>
      </c>
      <c r="D7" s="156">
        <v>5186</v>
      </c>
      <c r="E7" s="156">
        <v>5810</v>
      </c>
      <c r="F7" s="156">
        <v>6202</v>
      </c>
      <c r="G7" s="156">
        <v>7149</v>
      </c>
      <c r="H7" s="154"/>
      <c r="I7" s="154"/>
      <c r="J7" s="154"/>
      <c r="K7" s="183"/>
      <c r="L7" s="154" t="s">
        <v>197</v>
      </c>
      <c r="M7" s="156">
        <v>8432</v>
      </c>
      <c r="N7" s="156">
        <v>9481</v>
      </c>
      <c r="O7" s="156">
        <v>10604</v>
      </c>
      <c r="P7" s="156">
        <v>11523</v>
      </c>
      <c r="Q7" s="156">
        <v>13826</v>
      </c>
      <c r="R7" s="154"/>
      <c r="S7" s="154"/>
      <c r="T7" s="154"/>
      <c r="U7" s="183"/>
      <c r="V7" s="154" t="s">
        <v>197</v>
      </c>
      <c r="W7" s="156">
        <v>21512</v>
      </c>
      <c r="X7" s="156">
        <v>24330</v>
      </c>
      <c r="Y7" s="156">
        <v>26964</v>
      </c>
      <c r="Z7" s="156">
        <v>28189</v>
      </c>
      <c r="AA7" s="156">
        <v>32691</v>
      </c>
    </row>
    <row r="8" spans="1:27" x14ac:dyDescent="0.3">
      <c r="A8" s="183"/>
      <c r="B8" s="154" t="s">
        <v>198</v>
      </c>
      <c r="C8" s="156">
        <v>4939</v>
      </c>
      <c r="D8" s="156">
        <v>5355</v>
      </c>
      <c r="E8" s="156">
        <v>5879</v>
      </c>
      <c r="F8" s="156">
        <v>6915</v>
      </c>
      <c r="G8" s="156">
        <v>7325</v>
      </c>
      <c r="H8" s="154"/>
      <c r="I8" s="154"/>
      <c r="J8" s="154"/>
      <c r="K8" s="183"/>
      <c r="L8" s="154" t="s">
        <v>198</v>
      </c>
      <c r="M8" s="156">
        <v>8805</v>
      </c>
      <c r="N8" s="156">
        <v>9793</v>
      </c>
      <c r="O8" s="156">
        <v>10925</v>
      </c>
      <c r="P8" s="156">
        <v>12369</v>
      </c>
      <c r="Q8" s="156">
        <v>14357</v>
      </c>
      <c r="R8" s="154"/>
      <c r="S8" s="154"/>
      <c r="T8" s="154"/>
      <c r="U8" s="183"/>
      <c r="V8" s="154" t="s">
        <v>198</v>
      </c>
      <c r="W8" s="156">
        <v>22680</v>
      </c>
      <c r="X8" s="156">
        <v>25139</v>
      </c>
      <c r="Y8" s="156">
        <v>27330</v>
      </c>
      <c r="Z8" s="156">
        <v>30228</v>
      </c>
      <c r="AA8" s="156">
        <v>33633</v>
      </c>
    </row>
    <row r="9" spans="1:27" x14ac:dyDescent="0.3">
      <c r="A9" s="183"/>
      <c r="B9" s="154" t="s">
        <v>199</v>
      </c>
      <c r="C9" s="156">
        <v>5043</v>
      </c>
      <c r="D9" s="156">
        <v>5448</v>
      </c>
      <c r="E9" s="156">
        <v>5960</v>
      </c>
      <c r="F9" s="156">
        <v>7261</v>
      </c>
      <c r="G9" s="156">
        <v>7569</v>
      </c>
      <c r="H9" s="154"/>
      <c r="I9" s="154"/>
      <c r="J9" s="154"/>
      <c r="K9" s="183"/>
      <c r="L9" s="154" t="s">
        <v>199</v>
      </c>
      <c r="M9" s="156">
        <v>8894</v>
      </c>
      <c r="N9" s="156">
        <v>9919</v>
      </c>
      <c r="O9" s="156">
        <v>10944</v>
      </c>
      <c r="P9" s="156">
        <v>14126</v>
      </c>
      <c r="Q9" s="156">
        <v>14894</v>
      </c>
      <c r="R9" s="154"/>
      <c r="S9" s="154"/>
      <c r="T9" s="154"/>
      <c r="U9" s="183"/>
      <c r="V9" s="154" t="s">
        <v>199</v>
      </c>
      <c r="W9" s="156">
        <v>23069</v>
      </c>
      <c r="X9" s="156">
        <v>25483</v>
      </c>
      <c r="Y9" s="156">
        <v>27464</v>
      </c>
      <c r="Z9" s="156">
        <v>33624</v>
      </c>
      <c r="AA9" s="156">
        <v>34933</v>
      </c>
    </row>
    <row r="10" spans="1:27" x14ac:dyDescent="0.3">
      <c r="A10" s="183"/>
      <c r="B10" s="154" t="s">
        <v>200</v>
      </c>
      <c r="C10" s="156">
        <v>5057</v>
      </c>
      <c r="D10" s="156">
        <v>5559</v>
      </c>
      <c r="E10" s="156">
        <v>5906</v>
      </c>
      <c r="F10" s="156">
        <v>6612</v>
      </c>
      <c r="G10" s="156">
        <v>7366</v>
      </c>
      <c r="H10" s="154"/>
      <c r="I10" s="154"/>
      <c r="J10" s="154"/>
      <c r="K10" s="183"/>
      <c r="L10" s="154" t="s">
        <v>200</v>
      </c>
      <c r="M10" s="156">
        <v>8982</v>
      </c>
      <c r="N10" s="156">
        <v>10172</v>
      </c>
      <c r="O10" s="156">
        <v>10891</v>
      </c>
      <c r="P10" s="156">
        <v>12831</v>
      </c>
      <c r="Q10" s="156">
        <v>14451</v>
      </c>
      <c r="R10" s="154"/>
      <c r="S10" s="154"/>
      <c r="T10" s="154"/>
      <c r="U10" s="183"/>
      <c r="V10" s="154" t="s">
        <v>200</v>
      </c>
      <c r="W10" s="156">
        <v>23368</v>
      </c>
      <c r="X10" s="156">
        <v>25926</v>
      </c>
      <c r="Y10" s="156">
        <v>27276</v>
      </c>
      <c r="Z10" s="156">
        <v>30316</v>
      </c>
      <c r="AA10" s="156">
        <v>33873</v>
      </c>
    </row>
    <row r="11" spans="1:27" x14ac:dyDescent="0.3">
      <c r="A11" s="183"/>
      <c r="B11" s="154" t="s">
        <v>201</v>
      </c>
      <c r="C11" s="156">
        <v>4960</v>
      </c>
      <c r="D11" s="156">
        <v>5695</v>
      </c>
      <c r="E11" s="156">
        <v>5869</v>
      </c>
      <c r="F11" s="156">
        <v>6545</v>
      </c>
      <c r="G11" s="156">
        <v>7367</v>
      </c>
      <c r="H11" s="154"/>
      <c r="I11" s="154"/>
      <c r="J11" s="154"/>
      <c r="K11" s="183"/>
      <c r="L11" s="154" t="s">
        <v>201</v>
      </c>
      <c r="M11" s="156">
        <v>8894</v>
      </c>
      <c r="N11" s="156">
        <v>10732</v>
      </c>
      <c r="O11" s="156">
        <v>10837</v>
      </c>
      <c r="P11" s="156">
        <v>12653</v>
      </c>
      <c r="Q11" s="156">
        <v>14414</v>
      </c>
      <c r="R11" s="154"/>
      <c r="S11" s="154"/>
      <c r="T11" s="154"/>
      <c r="U11" s="183"/>
      <c r="V11" s="154" t="s">
        <v>201</v>
      </c>
      <c r="W11" s="156">
        <v>23070</v>
      </c>
      <c r="X11" s="156">
        <v>27013</v>
      </c>
      <c r="Y11" s="156">
        <v>27184</v>
      </c>
      <c r="Z11" s="156">
        <v>29879</v>
      </c>
      <c r="AA11" s="156">
        <v>33749</v>
      </c>
    </row>
    <row r="12" spans="1:27" x14ac:dyDescent="0.3">
      <c r="A12" s="183"/>
      <c r="B12" s="154" t="s">
        <v>202</v>
      </c>
      <c r="C12" s="156">
        <v>4852</v>
      </c>
      <c r="D12" s="156">
        <v>5428</v>
      </c>
      <c r="E12" s="156">
        <v>5815</v>
      </c>
      <c r="F12" s="156">
        <v>6552</v>
      </c>
      <c r="G12" s="156">
        <v>7323</v>
      </c>
      <c r="H12" s="154"/>
      <c r="I12" s="154"/>
      <c r="J12" s="154"/>
      <c r="K12" s="183"/>
      <c r="L12" s="154" t="s">
        <v>202</v>
      </c>
      <c r="M12" s="156">
        <v>8866</v>
      </c>
      <c r="N12" s="156">
        <v>10126</v>
      </c>
      <c r="O12" s="156">
        <v>10784</v>
      </c>
      <c r="P12" s="156">
        <v>12677</v>
      </c>
      <c r="Q12" s="156">
        <v>14331</v>
      </c>
      <c r="R12" s="154"/>
      <c r="S12" s="154"/>
      <c r="T12" s="154"/>
      <c r="U12" s="183"/>
      <c r="V12" s="154" t="s">
        <v>202</v>
      </c>
      <c r="W12" s="156">
        <v>22711</v>
      </c>
      <c r="X12" s="156">
        <v>25609</v>
      </c>
      <c r="Y12" s="156">
        <v>27029</v>
      </c>
      <c r="Z12" s="156">
        <v>30012</v>
      </c>
      <c r="AA12" s="156">
        <v>33586</v>
      </c>
    </row>
    <row r="13" spans="1:27" x14ac:dyDescent="0.3">
      <c r="A13" s="183"/>
      <c r="B13" s="154" t="s">
        <v>203</v>
      </c>
      <c r="C13" s="156">
        <v>4694</v>
      </c>
      <c r="D13" s="156">
        <v>5264</v>
      </c>
      <c r="E13" s="156">
        <v>5652</v>
      </c>
      <c r="F13" s="156">
        <v>6413</v>
      </c>
      <c r="G13" s="156">
        <v>7041</v>
      </c>
      <c r="H13" s="154"/>
      <c r="I13" s="154"/>
      <c r="J13" s="154"/>
      <c r="K13" s="183"/>
      <c r="L13" s="154" t="s">
        <v>203</v>
      </c>
      <c r="M13" s="156">
        <v>8680</v>
      </c>
      <c r="N13" s="156">
        <v>9835</v>
      </c>
      <c r="O13" s="156">
        <v>10465</v>
      </c>
      <c r="P13" s="156">
        <v>12567</v>
      </c>
      <c r="Q13" s="156">
        <v>13839</v>
      </c>
      <c r="R13" s="154"/>
      <c r="S13" s="154"/>
      <c r="T13" s="154"/>
      <c r="U13" s="183"/>
      <c r="V13" s="154" t="s">
        <v>203</v>
      </c>
      <c r="W13" s="156">
        <v>22424</v>
      </c>
      <c r="X13" s="156">
        <v>24866</v>
      </c>
      <c r="Y13" s="156">
        <v>26205</v>
      </c>
      <c r="Z13" s="156">
        <v>29816</v>
      </c>
      <c r="AA13" s="156">
        <v>32504</v>
      </c>
    </row>
    <row r="14" spans="1:27" x14ac:dyDescent="0.3">
      <c r="A14" s="183"/>
      <c r="B14" s="154" t="s">
        <v>204</v>
      </c>
      <c r="C14" s="156">
        <v>4634</v>
      </c>
      <c r="D14" s="156">
        <v>5196</v>
      </c>
      <c r="E14" s="156">
        <v>5388</v>
      </c>
      <c r="F14" s="156">
        <v>6260</v>
      </c>
      <c r="G14" s="156">
        <v>6924</v>
      </c>
      <c r="H14" s="154"/>
      <c r="I14" s="154"/>
      <c r="J14" s="154"/>
      <c r="K14" s="183"/>
      <c r="L14" s="154" t="s">
        <v>204</v>
      </c>
      <c r="M14" s="156">
        <v>8671</v>
      </c>
      <c r="N14" s="156">
        <v>9913</v>
      </c>
      <c r="O14" s="156">
        <v>10229</v>
      </c>
      <c r="P14" s="156">
        <v>12274</v>
      </c>
      <c r="Q14" s="156">
        <v>13669</v>
      </c>
      <c r="R14" s="154"/>
      <c r="S14" s="154"/>
      <c r="T14" s="154"/>
      <c r="U14" s="183"/>
      <c r="V14" s="154" t="s">
        <v>204</v>
      </c>
      <c r="W14" s="156">
        <v>22093</v>
      </c>
      <c r="X14" s="156">
        <v>24743</v>
      </c>
      <c r="Y14" s="156">
        <v>25462</v>
      </c>
      <c r="Z14" s="156">
        <v>29175</v>
      </c>
      <c r="AA14" s="156">
        <v>32153</v>
      </c>
    </row>
    <row r="15" spans="1:27" x14ac:dyDescent="0.3">
      <c r="A15" s="182" t="s">
        <v>5</v>
      </c>
      <c r="B15" s="157" t="s">
        <v>193</v>
      </c>
      <c r="C15" s="158">
        <v>1418</v>
      </c>
      <c r="D15" s="158">
        <v>1410</v>
      </c>
      <c r="E15" s="158">
        <v>1490</v>
      </c>
      <c r="F15" s="158">
        <v>1408</v>
      </c>
      <c r="G15" s="158">
        <v>1559</v>
      </c>
      <c r="H15" s="154"/>
      <c r="I15" s="154"/>
      <c r="J15" s="154"/>
      <c r="K15" s="182" t="s">
        <v>5</v>
      </c>
      <c r="L15" s="157" t="s">
        <v>193</v>
      </c>
      <c r="M15" s="158">
        <v>2027</v>
      </c>
      <c r="N15" s="158">
        <v>2170</v>
      </c>
      <c r="O15" s="158">
        <v>2278</v>
      </c>
      <c r="P15" s="158">
        <v>2159</v>
      </c>
      <c r="Q15" s="158">
        <v>2519</v>
      </c>
      <c r="R15" s="154"/>
      <c r="S15" s="154"/>
      <c r="T15" s="154"/>
      <c r="U15" s="182" t="s">
        <v>5</v>
      </c>
      <c r="V15" s="157" t="s">
        <v>193</v>
      </c>
      <c r="W15" s="158">
        <v>5537</v>
      </c>
      <c r="X15" s="158">
        <v>5688</v>
      </c>
      <c r="Y15" s="158">
        <v>5942</v>
      </c>
      <c r="Z15" s="158">
        <v>5652</v>
      </c>
      <c r="AA15" s="158">
        <v>6146</v>
      </c>
    </row>
    <row r="16" spans="1:27" x14ac:dyDescent="0.3">
      <c r="A16" s="182"/>
      <c r="B16" s="157" t="s">
        <v>194</v>
      </c>
      <c r="C16" s="158">
        <v>1441</v>
      </c>
      <c r="D16" s="158">
        <v>1476</v>
      </c>
      <c r="E16" s="158">
        <v>1483</v>
      </c>
      <c r="F16" s="158">
        <v>1459</v>
      </c>
      <c r="G16" s="158">
        <v>1652</v>
      </c>
      <c r="H16" s="154"/>
      <c r="I16" s="154"/>
      <c r="J16" s="154"/>
      <c r="K16" s="182"/>
      <c r="L16" s="157" t="s">
        <v>194</v>
      </c>
      <c r="M16" s="158">
        <v>1999</v>
      </c>
      <c r="N16" s="158">
        <v>2272</v>
      </c>
      <c r="O16" s="158">
        <v>2262</v>
      </c>
      <c r="P16" s="158">
        <v>2220</v>
      </c>
      <c r="Q16" s="158">
        <v>2654</v>
      </c>
      <c r="R16" s="154"/>
      <c r="S16" s="154"/>
      <c r="T16" s="154"/>
      <c r="U16" s="182"/>
      <c r="V16" s="157" t="s">
        <v>194</v>
      </c>
      <c r="W16" s="158">
        <v>5573</v>
      </c>
      <c r="X16" s="158">
        <v>5954</v>
      </c>
      <c r="Y16" s="158">
        <v>5920</v>
      </c>
      <c r="Z16" s="158">
        <v>5816</v>
      </c>
      <c r="AA16" s="158">
        <v>6447</v>
      </c>
    </row>
    <row r="17" spans="1:27" x14ac:dyDescent="0.3">
      <c r="A17" s="182"/>
      <c r="B17" s="157" t="s">
        <v>195</v>
      </c>
      <c r="C17" s="158">
        <v>1430</v>
      </c>
      <c r="D17" s="158">
        <v>1499</v>
      </c>
      <c r="E17" s="158">
        <v>1517</v>
      </c>
      <c r="F17" s="158">
        <v>1529</v>
      </c>
      <c r="G17" s="158">
        <v>1736</v>
      </c>
      <c r="H17" s="154"/>
      <c r="I17" s="154"/>
      <c r="J17" s="154"/>
      <c r="K17" s="182"/>
      <c r="L17" s="157" t="s">
        <v>195</v>
      </c>
      <c r="M17" s="158">
        <v>2015</v>
      </c>
      <c r="N17" s="158">
        <v>2290</v>
      </c>
      <c r="O17" s="158">
        <v>2296</v>
      </c>
      <c r="P17" s="158">
        <v>2284</v>
      </c>
      <c r="Q17" s="158">
        <v>2779</v>
      </c>
      <c r="R17" s="154"/>
      <c r="S17" s="154"/>
      <c r="T17" s="154"/>
      <c r="U17" s="182"/>
      <c r="V17" s="157" t="s">
        <v>195</v>
      </c>
      <c r="W17" s="158">
        <v>5556</v>
      </c>
      <c r="X17" s="158">
        <v>6022</v>
      </c>
      <c r="Y17" s="158">
        <v>6043</v>
      </c>
      <c r="Z17" s="158">
        <v>5983</v>
      </c>
      <c r="AA17" s="158">
        <v>6755</v>
      </c>
    </row>
    <row r="18" spans="1:27" x14ac:dyDescent="0.3">
      <c r="A18" s="182"/>
      <c r="B18" s="157" t="s">
        <v>196</v>
      </c>
      <c r="C18" s="158">
        <v>1343</v>
      </c>
      <c r="D18" s="158">
        <v>1509</v>
      </c>
      <c r="E18" s="158">
        <v>1545</v>
      </c>
      <c r="F18" s="158">
        <v>1587</v>
      </c>
      <c r="G18" s="158">
        <v>1788</v>
      </c>
      <c r="H18" s="154"/>
      <c r="I18" s="154"/>
      <c r="J18" s="154"/>
      <c r="K18" s="182"/>
      <c r="L18" s="157" t="s">
        <v>196</v>
      </c>
      <c r="M18" s="158">
        <v>1976</v>
      </c>
      <c r="N18" s="158">
        <v>2280</v>
      </c>
      <c r="O18" s="158">
        <v>2325</v>
      </c>
      <c r="P18" s="158">
        <v>2339</v>
      </c>
      <c r="Q18" s="158">
        <v>2850</v>
      </c>
      <c r="R18" s="154"/>
      <c r="S18" s="154"/>
      <c r="T18" s="154"/>
      <c r="U18" s="182"/>
      <c r="V18" s="157" t="s">
        <v>196</v>
      </c>
      <c r="W18" s="158">
        <v>5397</v>
      </c>
      <c r="X18" s="158">
        <v>6011</v>
      </c>
      <c r="Y18" s="158">
        <v>6128</v>
      </c>
      <c r="Z18" s="158">
        <v>6112</v>
      </c>
      <c r="AA18" s="158">
        <v>6924</v>
      </c>
    </row>
    <row r="19" spans="1:27" x14ac:dyDescent="0.3">
      <c r="A19" s="182"/>
      <c r="B19" s="157" t="s">
        <v>197</v>
      </c>
      <c r="C19" s="158">
        <v>1376</v>
      </c>
      <c r="D19" s="158">
        <v>1530</v>
      </c>
      <c r="E19" s="158">
        <v>1590</v>
      </c>
      <c r="F19" s="158">
        <v>1602</v>
      </c>
      <c r="G19" s="158">
        <v>1875</v>
      </c>
      <c r="H19" s="154"/>
      <c r="I19" s="154"/>
      <c r="J19" s="154"/>
      <c r="K19" s="182"/>
      <c r="L19" s="157" t="s">
        <v>197</v>
      </c>
      <c r="M19" s="158">
        <v>2055</v>
      </c>
      <c r="N19" s="158">
        <v>2323</v>
      </c>
      <c r="O19" s="158">
        <v>2366</v>
      </c>
      <c r="P19" s="158">
        <v>2392</v>
      </c>
      <c r="Q19" s="158">
        <v>2996</v>
      </c>
      <c r="R19" s="154"/>
      <c r="S19" s="154"/>
      <c r="T19" s="154"/>
      <c r="U19" s="182"/>
      <c r="V19" s="157" t="s">
        <v>197</v>
      </c>
      <c r="W19" s="158">
        <v>5485</v>
      </c>
      <c r="X19" s="158">
        <v>6096</v>
      </c>
      <c r="Y19" s="158">
        <v>6254</v>
      </c>
      <c r="Z19" s="158">
        <v>6207</v>
      </c>
      <c r="AA19" s="158">
        <v>7266</v>
      </c>
    </row>
    <row r="20" spans="1:27" x14ac:dyDescent="0.3">
      <c r="A20" s="182"/>
      <c r="B20" s="157" t="s">
        <v>198</v>
      </c>
      <c r="C20" s="158">
        <v>1452</v>
      </c>
      <c r="D20" s="158">
        <v>1550</v>
      </c>
      <c r="E20" s="158">
        <v>1581</v>
      </c>
      <c r="F20" s="158">
        <v>1750</v>
      </c>
      <c r="G20" s="158">
        <v>1947</v>
      </c>
      <c r="H20" s="154"/>
      <c r="I20" s="154"/>
      <c r="J20" s="154"/>
      <c r="K20" s="182"/>
      <c r="L20" s="157" t="s">
        <v>198</v>
      </c>
      <c r="M20" s="158">
        <v>2153</v>
      </c>
      <c r="N20" s="158">
        <v>2310</v>
      </c>
      <c r="O20" s="158">
        <v>2381</v>
      </c>
      <c r="P20" s="158">
        <v>2541</v>
      </c>
      <c r="Q20" s="158">
        <v>3134</v>
      </c>
      <c r="R20" s="154"/>
      <c r="S20" s="154"/>
      <c r="T20" s="154"/>
      <c r="U20" s="182"/>
      <c r="V20" s="157" t="s">
        <v>198</v>
      </c>
      <c r="W20" s="158">
        <v>5762</v>
      </c>
      <c r="X20" s="158">
        <v>6134</v>
      </c>
      <c r="Y20" s="158">
        <v>6216</v>
      </c>
      <c r="Z20" s="158">
        <v>6558</v>
      </c>
      <c r="AA20" s="158">
        <v>7525</v>
      </c>
    </row>
    <row r="21" spans="1:27" x14ac:dyDescent="0.3">
      <c r="A21" s="182"/>
      <c r="B21" s="157" t="s">
        <v>199</v>
      </c>
      <c r="C21" s="158">
        <v>1514</v>
      </c>
      <c r="D21" s="158">
        <v>1575</v>
      </c>
      <c r="E21" s="158">
        <v>1585</v>
      </c>
      <c r="F21" s="158">
        <v>1834</v>
      </c>
      <c r="G21" s="158">
        <v>2040</v>
      </c>
      <c r="H21" s="154"/>
      <c r="I21" s="154"/>
      <c r="J21" s="154"/>
      <c r="K21" s="182"/>
      <c r="L21" s="157" t="s">
        <v>199</v>
      </c>
      <c r="M21" s="158">
        <v>2240</v>
      </c>
      <c r="N21" s="158">
        <v>2345</v>
      </c>
      <c r="O21" s="158">
        <v>2379</v>
      </c>
      <c r="P21" s="158">
        <v>2819</v>
      </c>
      <c r="Q21" s="158">
        <v>3279</v>
      </c>
      <c r="R21" s="154"/>
      <c r="S21" s="154"/>
      <c r="T21" s="154"/>
      <c r="U21" s="182"/>
      <c r="V21" s="157" t="s">
        <v>199</v>
      </c>
      <c r="W21" s="158">
        <v>6010</v>
      </c>
      <c r="X21" s="158">
        <v>6199</v>
      </c>
      <c r="Y21" s="158">
        <v>6212</v>
      </c>
      <c r="Z21" s="158">
        <v>7074</v>
      </c>
      <c r="AA21" s="158">
        <v>7877</v>
      </c>
    </row>
    <row r="22" spans="1:27" x14ac:dyDescent="0.3">
      <c r="A22" s="182"/>
      <c r="B22" s="157" t="s">
        <v>200</v>
      </c>
      <c r="C22" s="158">
        <v>1529</v>
      </c>
      <c r="D22" s="158">
        <v>1584</v>
      </c>
      <c r="E22" s="158">
        <v>1558</v>
      </c>
      <c r="F22" s="158">
        <v>1794</v>
      </c>
      <c r="G22" s="158">
        <v>1995</v>
      </c>
      <c r="H22" s="154"/>
      <c r="I22" s="154"/>
      <c r="J22" s="154"/>
      <c r="K22" s="182"/>
      <c r="L22" s="157" t="s">
        <v>200</v>
      </c>
      <c r="M22" s="158">
        <v>2246</v>
      </c>
      <c r="N22" s="158">
        <v>2347</v>
      </c>
      <c r="O22" s="158">
        <v>2335</v>
      </c>
      <c r="P22" s="158">
        <v>2841</v>
      </c>
      <c r="Q22" s="158">
        <v>3197</v>
      </c>
      <c r="R22" s="154"/>
      <c r="S22" s="154"/>
      <c r="T22" s="154"/>
      <c r="U22" s="182"/>
      <c r="V22" s="157" t="s">
        <v>200</v>
      </c>
      <c r="W22" s="158">
        <v>6082</v>
      </c>
      <c r="X22" s="158">
        <v>6166</v>
      </c>
      <c r="Y22" s="158">
        <v>6097</v>
      </c>
      <c r="Z22" s="158">
        <v>6883</v>
      </c>
      <c r="AA22" s="158">
        <v>7660</v>
      </c>
    </row>
    <row r="23" spans="1:27" x14ac:dyDescent="0.3">
      <c r="A23" s="182"/>
      <c r="B23" s="157" t="s">
        <v>201</v>
      </c>
      <c r="C23" s="158">
        <v>1530</v>
      </c>
      <c r="D23" s="158">
        <v>1611</v>
      </c>
      <c r="E23" s="158">
        <v>1550</v>
      </c>
      <c r="F23" s="158">
        <v>1765</v>
      </c>
      <c r="G23" s="158">
        <v>1978</v>
      </c>
      <c r="H23" s="154"/>
      <c r="I23" s="154"/>
      <c r="J23" s="154"/>
      <c r="K23" s="182"/>
      <c r="L23" s="157" t="s">
        <v>201</v>
      </c>
      <c r="M23" s="158">
        <v>2255</v>
      </c>
      <c r="N23" s="158">
        <v>2448</v>
      </c>
      <c r="O23" s="158">
        <v>2305</v>
      </c>
      <c r="P23" s="158">
        <v>2795</v>
      </c>
      <c r="Q23" s="158">
        <v>3159</v>
      </c>
      <c r="R23" s="154"/>
      <c r="S23" s="154"/>
      <c r="T23" s="154"/>
      <c r="U23" s="182"/>
      <c r="V23" s="157" t="s">
        <v>201</v>
      </c>
      <c r="W23" s="158">
        <v>6068</v>
      </c>
      <c r="X23" s="158">
        <v>6420</v>
      </c>
      <c r="Y23" s="158">
        <v>6038</v>
      </c>
      <c r="Z23" s="158">
        <v>6797</v>
      </c>
      <c r="AA23" s="158">
        <v>7605</v>
      </c>
    </row>
    <row r="24" spans="1:27" x14ac:dyDescent="0.3">
      <c r="A24" s="182"/>
      <c r="B24" s="157" t="s">
        <v>202</v>
      </c>
      <c r="C24" s="158">
        <v>1464</v>
      </c>
      <c r="D24" s="158">
        <v>1573</v>
      </c>
      <c r="E24" s="158">
        <v>1506</v>
      </c>
      <c r="F24" s="158">
        <v>1724</v>
      </c>
      <c r="G24" s="158">
        <v>1911</v>
      </c>
      <c r="H24" s="154"/>
      <c r="I24" s="154"/>
      <c r="J24" s="154"/>
      <c r="K24" s="182"/>
      <c r="L24" s="157" t="s">
        <v>202</v>
      </c>
      <c r="M24" s="158">
        <v>2231</v>
      </c>
      <c r="N24" s="158">
        <v>2409</v>
      </c>
      <c r="O24" s="158">
        <v>2251</v>
      </c>
      <c r="P24" s="158">
        <v>2741</v>
      </c>
      <c r="Q24" s="158">
        <v>3066</v>
      </c>
      <c r="R24" s="154"/>
      <c r="S24" s="154"/>
      <c r="T24" s="154"/>
      <c r="U24" s="182"/>
      <c r="V24" s="157" t="s">
        <v>202</v>
      </c>
      <c r="W24" s="158">
        <v>5878</v>
      </c>
      <c r="X24" s="158">
        <v>6291</v>
      </c>
      <c r="Y24" s="158">
        <v>5879</v>
      </c>
      <c r="Z24" s="158">
        <v>6633</v>
      </c>
      <c r="AA24" s="158">
        <v>7407</v>
      </c>
    </row>
    <row r="25" spans="1:27" x14ac:dyDescent="0.3">
      <c r="A25" s="182"/>
      <c r="B25" s="157" t="s">
        <v>203</v>
      </c>
      <c r="C25" s="158">
        <v>1397</v>
      </c>
      <c r="D25" s="158">
        <v>1476</v>
      </c>
      <c r="E25" s="158">
        <v>1417</v>
      </c>
      <c r="F25" s="158">
        <v>1618</v>
      </c>
      <c r="G25" s="158">
        <v>1789</v>
      </c>
      <c r="H25" s="154"/>
      <c r="I25" s="154"/>
      <c r="J25" s="154"/>
      <c r="K25" s="182"/>
      <c r="L25" s="157" t="s">
        <v>203</v>
      </c>
      <c r="M25" s="158">
        <v>2129</v>
      </c>
      <c r="N25" s="158">
        <v>2236</v>
      </c>
      <c r="O25" s="158">
        <v>2165</v>
      </c>
      <c r="P25" s="158">
        <v>2589</v>
      </c>
      <c r="Q25" s="158">
        <v>2907</v>
      </c>
      <c r="R25" s="154"/>
      <c r="S25" s="154"/>
      <c r="T25" s="154"/>
      <c r="U25" s="182"/>
      <c r="V25" s="157" t="s">
        <v>203</v>
      </c>
      <c r="W25" s="158">
        <v>5636</v>
      </c>
      <c r="X25" s="158">
        <v>5844</v>
      </c>
      <c r="Y25" s="158">
        <v>5654</v>
      </c>
      <c r="Z25" s="158">
        <v>6367</v>
      </c>
      <c r="AA25" s="158">
        <v>7051</v>
      </c>
    </row>
    <row r="26" spans="1:27" x14ac:dyDescent="0.3">
      <c r="A26" s="182"/>
      <c r="B26" s="157" t="s">
        <v>204</v>
      </c>
      <c r="C26" s="158">
        <v>1364</v>
      </c>
      <c r="D26" s="158">
        <v>1451</v>
      </c>
      <c r="E26" s="158">
        <v>1378</v>
      </c>
      <c r="F26" s="158">
        <v>1573</v>
      </c>
      <c r="G26" s="158">
        <v>1755</v>
      </c>
      <c r="H26" s="154"/>
      <c r="I26" s="154"/>
      <c r="J26" s="154"/>
      <c r="K26" s="182"/>
      <c r="L26" s="157" t="s">
        <v>204</v>
      </c>
      <c r="M26" s="158">
        <v>2123</v>
      </c>
      <c r="N26" s="158">
        <v>2225</v>
      </c>
      <c r="O26" s="158">
        <v>2117</v>
      </c>
      <c r="P26" s="158">
        <v>2532</v>
      </c>
      <c r="Q26" s="158">
        <v>2867</v>
      </c>
      <c r="R26" s="154"/>
      <c r="S26" s="154"/>
      <c r="T26" s="154"/>
      <c r="U26" s="182"/>
      <c r="V26" s="157" t="s">
        <v>204</v>
      </c>
      <c r="W26" s="158">
        <v>5523</v>
      </c>
      <c r="X26" s="158">
        <v>5807</v>
      </c>
      <c r="Y26" s="158">
        <v>5558</v>
      </c>
      <c r="Z26" s="158">
        <v>6220</v>
      </c>
      <c r="AA26" s="158">
        <v>6978</v>
      </c>
    </row>
    <row r="27" spans="1:27" x14ac:dyDescent="0.3">
      <c r="A27" s="183" t="s">
        <v>51</v>
      </c>
      <c r="B27" s="154" t="s">
        <v>193</v>
      </c>
      <c r="C27" s="156">
        <v>891</v>
      </c>
      <c r="D27" s="156">
        <v>717</v>
      </c>
      <c r="E27" s="156">
        <v>841</v>
      </c>
      <c r="F27" s="156">
        <v>897</v>
      </c>
      <c r="G27" s="156">
        <v>1084</v>
      </c>
      <c r="H27" s="154"/>
      <c r="I27" s="154"/>
      <c r="J27" s="154"/>
      <c r="K27" s="183" t="s">
        <v>51</v>
      </c>
      <c r="L27" s="154" t="s">
        <v>193</v>
      </c>
      <c r="M27" s="156">
        <v>936</v>
      </c>
      <c r="N27" s="156">
        <v>964</v>
      </c>
      <c r="O27" s="156">
        <v>1241</v>
      </c>
      <c r="P27" s="156">
        <v>1312</v>
      </c>
      <c r="Q27" s="156">
        <v>1759</v>
      </c>
      <c r="R27" s="154"/>
      <c r="S27" s="154"/>
      <c r="T27" s="154"/>
      <c r="U27" s="183" t="s">
        <v>51</v>
      </c>
      <c r="V27" s="154" t="s">
        <v>193</v>
      </c>
      <c r="W27" s="156">
        <v>2963</v>
      </c>
      <c r="X27" s="156">
        <v>2740</v>
      </c>
      <c r="Y27" s="156">
        <v>3301</v>
      </c>
      <c r="Z27" s="156">
        <v>3420</v>
      </c>
      <c r="AA27" s="156">
        <v>4190</v>
      </c>
    </row>
    <row r="28" spans="1:27" x14ac:dyDescent="0.3">
      <c r="A28" s="183"/>
      <c r="B28" s="154" t="s">
        <v>194</v>
      </c>
      <c r="C28" s="156">
        <v>857</v>
      </c>
      <c r="D28" s="156">
        <v>834</v>
      </c>
      <c r="E28" s="156">
        <v>849</v>
      </c>
      <c r="F28" s="156">
        <v>946</v>
      </c>
      <c r="G28" s="156">
        <v>1136</v>
      </c>
      <c r="H28" s="154"/>
      <c r="I28" s="154"/>
      <c r="J28" s="154"/>
      <c r="K28" s="183"/>
      <c r="L28" s="154" t="s">
        <v>194</v>
      </c>
      <c r="M28" s="156">
        <v>912</v>
      </c>
      <c r="N28" s="156">
        <v>1141</v>
      </c>
      <c r="O28" s="156">
        <v>1217</v>
      </c>
      <c r="P28" s="156">
        <v>1381</v>
      </c>
      <c r="Q28" s="156">
        <v>1892</v>
      </c>
      <c r="R28" s="154"/>
      <c r="S28" s="154"/>
      <c r="T28" s="154"/>
      <c r="U28" s="183"/>
      <c r="V28" s="154" t="s">
        <v>194</v>
      </c>
      <c r="W28" s="156">
        <v>2885</v>
      </c>
      <c r="X28" s="156">
        <v>3208</v>
      </c>
      <c r="Y28" s="156">
        <v>3322</v>
      </c>
      <c r="Z28" s="156">
        <v>3624</v>
      </c>
      <c r="AA28" s="156">
        <v>4487</v>
      </c>
    </row>
    <row r="29" spans="1:27" x14ac:dyDescent="0.3">
      <c r="A29" s="183"/>
      <c r="B29" s="154" t="s">
        <v>195</v>
      </c>
      <c r="C29" s="156">
        <v>842</v>
      </c>
      <c r="D29" s="156">
        <v>836</v>
      </c>
      <c r="E29" s="156">
        <v>879</v>
      </c>
      <c r="F29" s="156">
        <v>1011</v>
      </c>
      <c r="G29" s="156">
        <v>1201</v>
      </c>
      <c r="H29" s="154"/>
      <c r="I29" s="154"/>
      <c r="J29" s="154"/>
      <c r="K29" s="183"/>
      <c r="L29" s="154" t="s">
        <v>195</v>
      </c>
      <c r="M29" s="156">
        <v>958</v>
      </c>
      <c r="N29" s="156">
        <v>1150</v>
      </c>
      <c r="O29" s="156">
        <v>1246</v>
      </c>
      <c r="P29" s="156">
        <v>1463</v>
      </c>
      <c r="Q29" s="156">
        <v>1962</v>
      </c>
      <c r="R29" s="154"/>
      <c r="S29" s="154"/>
      <c r="T29" s="154"/>
      <c r="U29" s="183"/>
      <c r="V29" s="154" t="s">
        <v>195</v>
      </c>
      <c r="W29" s="156">
        <v>2944</v>
      </c>
      <c r="X29" s="156">
        <v>3226</v>
      </c>
      <c r="Y29" s="156">
        <v>3418</v>
      </c>
      <c r="Z29" s="156">
        <v>3804</v>
      </c>
      <c r="AA29" s="156">
        <v>4671</v>
      </c>
    </row>
    <row r="30" spans="1:27" x14ac:dyDescent="0.3">
      <c r="A30" s="183"/>
      <c r="B30" s="154" t="s">
        <v>196</v>
      </c>
      <c r="C30" s="156">
        <v>753</v>
      </c>
      <c r="D30" s="156">
        <v>822</v>
      </c>
      <c r="E30" s="156">
        <v>935</v>
      </c>
      <c r="F30" s="156">
        <v>1046</v>
      </c>
      <c r="G30" s="156">
        <v>1263</v>
      </c>
      <c r="H30" s="154"/>
      <c r="I30" s="154"/>
      <c r="J30" s="154"/>
      <c r="K30" s="183"/>
      <c r="L30" s="154" t="s">
        <v>196</v>
      </c>
      <c r="M30" s="156">
        <v>879</v>
      </c>
      <c r="N30" s="156">
        <v>1117</v>
      </c>
      <c r="O30" s="156">
        <v>1328</v>
      </c>
      <c r="P30" s="156">
        <v>1505</v>
      </c>
      <c r="Q30" s="156">
        <v>2064</v>
      </c>
      <c r="R30" s="154"/>
      <c r="S30" s="154"/>
      <c r="T30" s="154"/>
      <c r="U30" s="183"/>
      <c r="V30" s="154" t="s">
        <v>196</v>
      </c>
      <c r="W30" s="156">
        <v>2674</v>
      </c>
      <c r="X30" s="156">
        <v>3145</v>
      </c>
      <c r="Y30" s="156">
        <v>3605</v>
      </c>
      <c r="Z30" s="156">
        <v>3899</v>
      </c>
      <c r="AA30" s="156">
        <v>4888</v>
      </c>
    </row>
    <row r="31" spans="1:27" x14ac:dyDescent="0.3">
      <c r="A31" s="183"/>
      <c r="B31" s="154" t="s">
        <v>197</v>
      </c>
      <c r="C31" s="156">
        <v>788</v>
      </c>
      <c r="D31" s="156">
        <v>830</v>
      </c>
      <c r="E31" s="156">
        <v>918</v>
      </c>
      <c r="F31" s="156">
        <v>1090</v>
      </c>
      <c r="G31" s="156">
        <v>1319</v>
      </c>
      <c r="H31" s="154"/>
      <c r="I31" s="154"/>
      <c r="J31" s="154"/>
      <c r="K31" s="183"/>
      <c r="L31" s="154" t="s">
        <v>197</v>
      </c>
      <c r="M31" s="156">
        <v>944</v>
      </c>
      <c r="N31" s="156">
        <v>1165</v>
      </c>
      <c r="O31" s="156">
        <v>1299</v>
      </c>
      <c r="P31" s="156">
        <v>1598</v>
      </c>
      <c r="Q31" s="156">
        <v>2145</v>
      </c>
      <c r="R31" s="154"/>
      <c r="S31" s="154"/>
      <c r="T31" s="154"/>
      <c r="U31" s="183"/>
      <c r="V31" s="154" t="s">
        <v>197</v>
      </c>
      <c r="W31" s="156">
        <v>2800</v>
      </c>
      <c r="X31" s="156">
        <v>3231</v>
      </c>
      <c r="Y31" s="156">
        <v>3517</v>
      </c>
      <c r="Z31" s="156">
        <v>4073</v>
      </c>
      <c r="AA31" s="156">
        <v>5066</v>
      </c>
    </row>
    <row r="32" spans="1:27" x14ac:dyDescent="0.3">
      <c r="A32" s="183"/>
      <c r="B32" s="154" t="s">
        <v>198</v>
      </c>
      <c r="C32" s="156">
        <v>831</v>
      </c>
      <c r="D32" s="156">
        <v>887</v>
      </c>
      <c r="E32" s="156">
        <v>946</v>
      </c>
      <c r="F32" s="156">
        <v>1208</v>
      </c>
      <c r="G32" s="156">
        <v>1376</v>
      </c>
      <c r="H32" s="154"/>
      <c r="I32" s="154"/>
      <c r="J32" s="154"/>
      <c r="K32" s="183"/>
      <c r="L32" s="154" t="s">
        <v>198</v>
      </c>
      <c r="M32" s="156">
        <v>1012</v>
      </c>
      <c r="N32" s="156">
        <v>1213</v>
      </c>
      <c r="O32" s="156">
        <v>1392</v>
      </c>
      <c r="P32" s="156">
        <v>1810</v>
      </c>
      <c r="Q32" s="156">
        <v>2256</v>
      </c>
      <c r="R32" s="154"/>
      <c r="S32" s="154"/>
      <c r="T32" s="154"/>
      <c r="U32" s="183"/>
      <c r="V32" s="154" t="s">
        <v>198</v>
      </c>
      <c r="W32" s="156">
        <v>3009</v>
      </c>
      <c r="X32" s="156">
        <v>3400</v>
      </c>
      <c r="Y32" s="156">
        <v>3596</v>
      </c>
      <c r="Z32" s="156">
        <v>4534</v>
      </c>
      <c r="AA32" s="156">
        <v>5299</v>
      </c>
    </row>
    <row r="33" spans="1:27" x14ac:dyDescent="0.3">
      <c r="A33" s="183"/>
      <c r="B33" s="154" t="s">
        <v>199</v>
      </c>
      <c r="C33" s="156">
        <v>815</v>
      </c>
      <c r="D33" s="156">
        <v>896</v>
      </c>
      <c r="E33" s="156">
        <v>991</v>
      </c>
      <c r="F33" s="156">
        <v>1199</v>
      </c>
      <c r="G33" s="156">
        <v>1478</v>
      </c>
      <c r="H33" s="154"/>
      <c r="I33" s="154"/>
      <c r="J33" s="154"/>
      <c r="K33" s="183"/>
      <c r="L33" s="154" t="s">
        <v>199</v>
      </c>
      <c r="M33" s="156">
        <v>1008</v>
      </c>
      <c r="N33" s="156">
        <v>1221</v>
      </c>
      <c r="O33" s="156">
        <v>1426</v>
      </c>
      <c r="P33" s="156">
        <v>1904</v>
      </c>
      <c r="Q33" s="156">
        <v>2449</v>
      </c>
      <c r="R33" s="154"/>
      <c r="S33" s="154"/>
      <c r="T33" s="154"/>
      <c r="U33" s="183"/>
      <c r="V33" s="154" t="s">
        <v>199</v>
      </c>
      <c r="W33" s="156">
        <v>2982</v>
      </c>
      <c r="X33" s="156">
        <v>3439</v>
      </c>
      <c r="Y33" s="156">
        <v>3732</v>
      </c>
      <c r="Z33" s="156">
        <v>4596</v>
      </c>
      <c r="AA33" s="156">
        <v>5756</v>
      </c>
    </row>
    <row r="34" spans="1:27" x14ac:dyDescent="0.3">
      <c r="A34" s="183"/>
      <c r="B34" s="154" t="s">
        <v>200</v>
      </c>
      <c r="C34" s="156">
        <v>785</v>
      </c>
      <c r="D34" s="156">
        <v>898</v>
      </c>
      <c r="E34" s="156">
        <v>996</v>
      </c>
      <c r="F34" s="156">
        <v>1149</v>
      </c>
      <c r="G34" s="156">
        <v>1445</v>
      </c>
      <c r="H34" s="154"/>
      <c r="I34" s="154"/>
      <c r="J34" s="154"/>
      <c r="K34" s="183"/>
      <c r="L34" s="154" t="s">
        <v>200</v>
      </c>
      <c r="M34" s="156">
        <v>1006</v>
      </c>
      <c r="N34" s="156">
        <v>1261</v>
      </c>
      <c r="O34" s="156">
        <v>1441</v>
      </c>
      <c r="P34" s="156">
        <v>1831</v>
      </c>
      <c r="Q34" s="156">
        <v>2364</v>
      </c>
      <c r="R34" s="154"/>
      <c r="S34" s="154"/>
      <c r="T34" s="154"/>
      <c r="U34" s="183"/>
      <c r="V34" s="154" t="s">
        <v>200</v>
      </c>
      <c r="W34" s="156">
        <v>2938</v>
      </c>
      <c r="X34" s="156">
        <v>3482</v>
      </c>
      <c r="Y34" s="156">
        <v>3767</v>
      </c>
      <c r="Z34" s="156">
        <v>4376</v>
      </c>
      <c r="AA34" s="156">
        <v>5577</v>
      </c>
    </row>
    <row r="35" spans="1:27" x14ac:dyDescent="0.3">
      <c r="A35" s="183"/>
      <c r="B35" s="154" t="s">
        <v>201</v>
      </c>
      <c r="C35" s="156">
        <v>756</v>
      </c>
      <c r="D35" s="156">
        <v>908</v>
      </c>
      <c r="E35" s="156">
        <v>994</v>
      </c>
      <c r="F35" s="156">
        <v>1132</v>
      </c>
      <c r="G35" s="156">
        <v>1429</v>
      </c>
      <c r="H35" s="154"/>
      <c r="I35" s="154"/>
      <c r="J35" s="154"/>
      <c r="K35" s="183"/>
      <c r="L35" s="154" t="s">
        <v>201</v>
      </c>
      <c r="M35" s="156">
        <v>983</v>
      </c>
      <c r="N35" s="156">
        <v>1328</v>
      </c>
      <c r="O35" s="156">
        <v>1431</v>
      </c>
      <c r="P35" s="156">
        <v>1802</v>
      </c>
      <c r="Q35" s="156">
        <v>2318</v>
      </c>
      <c r="R35" s="154"/>
      <c r="S35" s="154"/>
      <c r="T35" s="154"/>
      <c r="U35" s="183"/>
      <c r="V35" s="154" t="s">
        <v>201</v>
      </c>
      <c r="W35" s="156">
        <v>2860</v>
      </c>
      <c r="X35" s="156">
        <v>3580</v>
      </c>
      <c r="Y35" s="156">
        <v>3725</v>
      </c>
      <c r="Z35" s="156">
        <v>4300</v>
      </c>
      <c r="AA35" s="156">
        <v>5518</v>
      </c>
    </row>
    <row r="36" spans="1:27" x14ac:dyDescent="0.3">
      <c r="A36" s="183"/>
      <c r="B36" s="154" t="s">
        <v>202</v>
      </c>
      <c r="C36" s="156">
        <v>716</v>
      </c>
      <c r="D36" s="156">
        <v>881</v>
      </c>
      <c r="E36" s="156">
        <v>971</v>
      </c>
      <c r="F36" s="156">
        <v>1125</v>
      </c>
      <c r="G36" s="156">
        <v>1390</v>
      </c>
      <c r="H36" s="154"/>
      <c r="I36" s="154"/>
      <c r="J36" s="154"/>
      <c r="K36" s="183"/>
      <c r="L36" s="154" t="s">
        <v>202</v>
      </c>
      <c r="M36" s="156">
        <v>966</v>
      </c>
      <c r="N36" s="156">
        <v>1295</v>
      </c>
      <c r="O36" s="156">
        <v>1398</v>
      </c>
      <c r="P36" s="156">
        <v>1788</v>
      </c>
      <c r="Q36" s="156">
        <v>2258</v>
      </c>
      <c r="R36" s="154"/>
      <c r="S36" s="154"/>
      <c r="T36" s="154"/>
      <c r="U36" s="183"/>
      <c r="V36" s="154" t="s">
        <v>202</v>
      </c>
      <c r="W36" s="156">
        <v>2742</v>
      </c>
      <c r="X36" s="156">
        <v>3458</v>
      </c>
      <c r="Y36" s="156">
        <v>3641</v>
      </c>
      <c r="Z36" s="156">
        <v>4266</v>
      </c>
      <c r="AA36" s="156">
        <v>5373</v>
      </c>
    </row>
    <row r="37" spans="1:27" x14ac:dyDescent="0.3">
      <c r="A37" s="183"/>
      <c r="B37" s="154" t="s">
        <v>203</v>
      </c>
      <c r="C37" s="156">
        <v>702</v>
      </c>
      <c r="D37" s="156">
        <v>843</v>
      </c>
      <c r="E37" s="156">
        <v>920</v>
      </c>
      <c r="F37" s="156">
        <v>1078</v>
      </c>
      <c r="G37" s="156">
        <v>1343</v>
      </c>
      <c r="H37" s="154"/>
      <c r="I37" s="154"/>
      <c r="J37" s="154"/>
      <c r="K37" s="183"/>
      <c r="L37" s="154" t="s">
        <v>203</v>
      </c>
      <c r="M37" s="156">
        <v>963</v>
      </c>
      <c r="N37" s="156">
        <v>1233</v>
      </c>
      <c r="O37" s="156">
        <v>1336</v>
      </c>
      <c r="P37" s="156">
        <v>1738</v>
      </c>
      <c r="Q37" s="156">
        <v>2175</v>
      </c>
      <c r="R37" s="154"/>
      <c r="S37" s="154"/>
      <c r="T37" s="154"/>
      <c r="U37" s="183"/>
      <c r="V37" s="154" t="s">
        <v>203</v>
      </c>
      <c r="W37" s="156">
        <v>2787</v>
      </c>
      <c r="X37" s="156">
        <v>3281</v>
      </c>
      <c r="Y37" s="156">
        <v>3507</v>
      </c>
      <c r="Z37" s="156">
        <v>4112</v>
      </c>
      <c r="AA37" s="156">
        <v>5202</v>
      </c>
    </row>
    <row r="38" spans="1:27" x14ac:dyDescent="0.3">
      <c r="A38" s="183"/>
      <c r="B38" s="154" t="s">
        <v>204</v>
      </c>
      <c r="C38" s="156">
        <v>688</v>
      </c>
      <c r="D38" s="156">
        <v>806</v>
      </c>
      <c r="E38" s="156">
        <v>845</v>
      </c>
      <c r="F38" s="156">
        <v>1047</v>
      </c>
      <c r="G38" s="156">
        <v>1321</v>
      </c>
      <c r="H38" s="154"/>
      <c r="I38" s="154"/>
      <c r="J38" s="154"/>
      <c r="K38" s="183"/>
      <c r="L38" s="154" t="s">
        <v>204</v>
      </c>
      <c r="M38" s="156">
        <v>934</v>
      </c>
      <c r="N38" s="156">
        <v>1202</v>
      </c>
      <c r="O38" s="156">
        <v>1257</v>
      </c>
      <c r="P38" s="156">
        <v>1690</v>
      </c>
      <c r="Q38" s="156">
        <v>2142</v>
      </c>
      <c r="R38" s="154"/>
      <c r="S38" s="154"/>
      <c r="T38" s="154"/>
      <c r="U38" s="183"/>
      <c r="V38" s="154" t="s">
        <v>204</v>
      </c>
      <c r="W38" s="156">
        <v>2625</v>
      </c>
      <c r="X38" s="156">
        <v>3184</v>
      </c>
      <c r="Y38" s="156">
        <v>3257</v>
      </c>
      <c r="Z38" s="156">
        <v>4025</v>
      </c>
      <c r="AA38" s="156">
        <v>5131</v>
      </c>
    </row>
    <row r="39" spans="1:27" x14ac:dyDescent="0.3">
      <c r="A39" s="182" t="s">
        <v>6</v>
      </c>
      <c r="B39" s="157" t="s">
        <v>193</v>
      </c>
      <c r="C39" s="158">
        <v>586</v>
      </c>
      <c r="D39" s="158">
        <v>620</v>
      </c>
      <c r="E39" s="158">
        <v>676</v>
      </c>
      <c r="F39" s="158">
        <v>647</v>
      </c>
      <c r="G39" s="158">
        <v>724</v>
      </c>
      <c r="H39" s="154"/>
      <c r="I39" s="154"/>
      <c r="J39" s="154"/>
      <c r="K39" s="182" t="s">
        <v>6</v>
      </c>
      <c r="L39" s="157" t="s">
        <v>193</v>
      </c>
      <c r="M39" s="158">
        <v>736</v>
      </c>
      <c r="N39" s="158">
        <v>825</v>
      </c>
      <c r="O39" s="158">
        <v>895</v>
      </c>
      <c r="P39" s="158">
        <v>884</v>
      </c>
      <c r="Q39" s="158">
        <v>1063</v>
      </c>
      <c r="R39" s="154"/>
      <c r="S39" s="154"/>
      <c r="T39" s="154"/>
      <c r="U39" s="182" t="s">
        <v>6</v>
      </c>
      <c r="V39" s="157" t="s">
        <v>193</v>
      </c>
      <c r="W39" s="158">
        <v>2161</v>
      </c>
      <c r="X39" s="158">
        <v>2322</v>
      </c>
      <c r="Y39" s="158">
        <v>3110</v>
      </c>
      <c r="Z39" s="158">
        <v>2428</v>
      </c>
      <c r="AA39" s="158">
        <v>2681</v>
      </c>
    </row>
    <row r="40" spans="1:27" x14ac:dyDescent="0.3">
      <c r="A40" s="182"/>
      <c r="B40" s="157" t="s">
        <v>194</v>
      </c>
      <c r="C40" s="158">
        <v>634</v>
      </c>
      <c r="D40" s="158">
        <v>647</v>
      </c>
      <c r="E40" s="158">
        <v>675</v>
      </c>
      <c r="F40" s="158">
        <v>671</v>
      </c>
      <c r="G40" s="158">
        <v>744</v>
      </c>
      <c r="H40" s="154"/>
      <c r="I40" s="154"/>
      <c r="J40" s="154"/>
      <c r="K40" s="182"/>
      <c r="L40" s="157" t="s">
        <v>194</v>
      </c>
      <c r="M40" s="158">
        <v>805</v>
      </c>
      <c r="N40" s="158">
        <v>846</v>
      </c>
      <c r="O40" s="158">
        <v>871</v>
      </c>
      <c r="P40" s="158">
        <v>912</v>
      </c>
      <c r="Q40" s="158">
        <v>1095</v>
      </c>
      <c r="R40" s="154"/>
      <c r="S40" s="154"/>
      <c r="T40" s="154"/>
      <c r="U40" s="182"/>
      <c r="V40" s="157" t="s">
        <v>194</v>
      </c>
      <c r="W40" s="158">
        <v>2314</v>
      </c>
      <c r="X40" s="158">
        <v>2413</v>
      </c>
      <c r="Y40" s="158">
        <v>3095</v>
      </c>
      <c r="Z40" s="158">
        <v>2496</v>
      </c>
      <c r="AA40" s="158">
        <v>2761</v>
      </c>
    </row>
    <row r="41" spans="1:27" x14ac:dyDescent="0.3">
      <c r="A41" s="182"/>
      <c r="B41" s="157" t="s">
        <v>195</v>
      </c>
      <c r="C41" s="158">
        <v>652</v>
      </c>
      <c r="D41" s="158">
        <v>665</v>
      </c>
      <c r="E41" s="158">
        <v>691</v>
      </c>
      <c r="F41" s="158">
        <v>718</v>
      </c>
      <c r="G41" s="158">
        <v>790</v>
      </c>
      <c r="H41" s="154"/>
      <c r="I41" s="154"/>
      <c r="J41" s="154"/>
      <c r="K41" s="182"/>
      <c r="L41" s="157" t="s">
        <v>195</v>
      </c>
      <c r="M41" s="158">
        <v>824</v>
      </c>
      <c r="N41" s="158">
        <v>851</v>
      </c>
      <c r="O41" s="158">
        <v>876</v>
      </c>
      <c r="P41" s="158">
        <v>960</v>
      </c>
      <c r="Q41" s="158">
        <v>1163</v>
      </c>
      <c r="R41" s="154"/>
      <c r="S41" s="154"/>
      <c r="T41" s="154"/>
      <c r="U41" s="182"/>
      <c r="V41" s="157" t="s">
        <v>195</v>
      </c>
      <c r="W41" s="158">
        <v>2384</v>
      </c>
      <c r="X41" s="158">
        <v>2462</v>
      </c>
      <c r="Y41" s="158">
        <v>2553</v>
      </c>
      <c r="Z41" s="158">
        <v>2642</v>
      </c>
      <c r="AA41" s="158">
        <v>2902</v>
      </c>
    </row>
    <row r="42" spans="1:27" x14ac:dyDescent="0.3">
      <c r="A42" s="182"/>
      <c r="B42" s="157" t="s">
        <v>196</v>
      </c>
      <c r="C42" s="158">
        <v>621</v>
      </c>
      <c r="D42" s="158">
        <v>671</v>
      </c>
      <c r="E42" s="158">
        <v>722</v>
      </c>
      <c r="F42" s="158">
        <v>748</v>
      </c>
      <c r="G42" s="158">
        <v>820</v>
      </c>
      <c r="H42" s="154"/>
      <c r="I42" s="154"/>
      <c r="J42" s="154"/>
      <c r="K42" s="182"/>
      <c r="L42" s="157" t="s">
        <v>196</v>
      </c>
      <c r="M42" s="158">
        <v>811</v>
      </c>
      <c r="N42" s="158">
        <v>863</v>
      </c>
      <c r="O42" s="158">
        <v>913</v>
      </c>
      <c r="P42" s="158">
        <v>985</v>
      </c>
      <c r="Q42" s="158">
        <v>1215</v>
      </c>
      <c r="R42" s="154"/>
      <c r="S42" s="154"/>
      <c r="T42" s="154"/>
      <c r="U42" s="182"/>
      <c r="V42" s="157" t="s">
        <v>196</v>
      </c>
      <c r="W42" s="158">
        <v>2335</v>
      </c>
      <c r="X42" s="158">
        <v>2465</v>
      </c>
      <c r="Y42" s="158">
        <v>2643</v>
      </c>
      <c r="Z42" s="158">
        <v>2725</v>
      </c>
      <c r="AA42" s="158">
        <v>3001</v>
      </c>
    </row>
    <row r="43" spans="1:27" x14ac:dyDescent="0.3">
      <c r="A43" s="182"/>
      <c r="B43" s="157" t="s">
        <v>197</v>
      </c>
      <c r="C43" s="158">
        <v>645</v>
      </c>
      <c r="D43" s="158">
        <v>697</v>
      </c>
      <c r="E43" s="158">
        <v>743</v>
      </c>
      <c r="F43" s="158">
        <v>767</v>
      </c>
      <c r="G43" s="158">
        <v>861</v>
      </c>
      <c r="H43" s="154"/>
      <c r="I43" s="154"/>
      <c r="J43" s="154"/>
      <c r="K43" s="182"/>
      <c r="L43" s="157" t="s">
        <v>197</v>
      </c>
      <c r="M43" s="158">
        <v>868</v>
      </c>
      <c r="N43" s="158">
        <v>909</v>
      </c>
      <c r="O43" s="158">
        <v>959</v>
      </c>
      <c r="P43" s="158">
        <v>1015</v>
      </c>
      <c r="Q43" s="158">
        <v>1280</v>
      </c>
      <c r="R43" s="154"/>
      <c r="S43" s="154"/>
      <c r="T43" s="154"/>
      <c r="U43" s="182"/>
      <c r="V43" s="157" t="s">
        <v>197</v>
      </c>
      <c r="W43" s="158">
        <v>2435</v>
      </c>
      <c r="X43" s="158">
        <v>2567</v>
      </c>
      <c r="Y43" s="158">
        <v>2755</v>
      </c>
      <c r="Z43" s="158">
        <v>2801</v>
      </c>
      <c r="AA43" s="158">
        <v>3141</v>
      </c>
    </row>
    <row r="44" spans="1:27" x14ac:dyDescent="0.3">
      <c r="A44" s="182"/>
      <c r="B44" s="157" t="s">
        <v>198</v>
      </c>
      <c r="C44" s="158">
        <v>658</v>
      </c>
      <c r="D44" s="158">
        <v>722</v>
      </c>
      <c r="E44" s="158">
        <v>759</v>
      </c>
      <c r="F44" s="158">
        <v>845</v>
      </c>
      <c r="G44" s="158">
        <v>879</v>
      </c>
      <c r="H44" s="154"/>
      <c r="I44" s="154"/>
      <c r="J44" s="154"/>
      <c r="K44" s="182"/>
      <c r="L44" s="157" t="s">
        <v>198</v>
      </c>
      <c r="M44" s="158">
        <v>871</v>
      </c>
      <c r="N44" s="158">
        <v>941</v>
      </c>
      <c r="O44" s="158">
        <v>998</v>
      </c>
      <c r="P44" s="158">
        <v>1121</v>
      </c>
      <c r="Q44" s="158">
        <v>1336</v>
      </c>
      <c r="R44" s="154"/>
      <c r="S44" s="154"/>
      <c r="T44" s="154"/>
      <c r="U44" s="182"/>
      <c r="V44" s="157" t="s">
        <v>198</v>
      </c>
      <c r="W44" s="158">
        <v>2476</v>
      </c>
      <c r="X44" s="158">
        <v>2669</v>
      </c>
      <c r="Y44" s="158">
        <v>2837</v>
      </c>
      <c r="Z44" s="158">
        <v>3022</v>
      </c>
      <c r="AA44" s="158">
        <v>3228</v>
      </c>
    </row>
    <row r="45" spans="1:27" x14ac:dyDescent="0.3">
      <c r="A45" s="182"/>
      <c r="B45" s="157" t="s">
        <v>199</v>
      </c>
      <c r="C45" s="158">
        <v>665</v>
      </c>
      <c r="D45" s="158">
        <v>716</v>
      </c>
      <c r="E45" s="158">
        <v>767</v>
      </c>
      <c r="F45" s="158">
        <v>869</v>
      </c>
      <c r="G45" s="158">
        <v>883</v>
      </c>
      <c r="H45" s="154"/>
      <c r="I45" s="154"/>
      <c r="J45" s="154"/>
      <c r="K45" s="182"/>
      <c r="L45" s="157" t="s">
        <v>199</v>
      </c>
      <c r="M45" s="158">
        <v>885</v>
      </c>
      <c r="N45" s="158">
        <v>928</v>
      </c>
      <c r="O45" s="158">
        <v>1011</v>
      </c>
      <c r="P45" s="158">
        <v>1234</v>
      </c>
      <c r="Q45" s="158">
        <v>1339</v>
      </c>
      <c r="R45" s="154"/>
      <c r="S45" s="154"/>
      <c r="T45" s="154"/>
      <c r="U45" s="182"/>
      <c r="V45" s="157" t="s">
        <v>199</v>
      </c>
      <c r="W45" s="158">
        <v>2499</v>
      </c>
      <c r="X45" s="158">
        <v>2644</v>
      </c>
      <c r="Y45" s="158">
        <v>2838</v>
      </c>
      <c r="Z45" s="158">
        <v>3149</v>
      </c>
      <c r="AA45" s="158">
        <v>3223</v>
      </c>
    </row>
    <row r="46" spans="1:27" x14ac:dyDescent="0.3">
      <c r="A46" s="182"/>
      <c r="B46" s="157" t="s">
        <v>200</v>
      </c>
      <c r="C46" s="158">
        <v>675</v>
      </c>
      <c r="D46" s="158">
        <v>724</v>
      </c>
      <c r="E46" s="158">
        <v>755</v>
      </c>
      <c r="F46" s="158">
        <v>827</v>
      </c>
      <c r="G46" s="158">
        <v>860</v>
      </c>
      <c r="H46" s="154"/>
      <c r="I46" s="154"/>
      <c r="J46" s="154"/>
      <c r="K46" s="182"/>
      <c r="L46" s="157" t="s">
        <v>200</v>
      </c>
      <c r="M46" s="158">
        <v>889</v>
      </c>
      <c r="N46" s="158">
        <v>950</v>
      </c>
      <c r="O46" s="158">
        <v>986</v>
      </c>
      <c r="P46" s="158">
        <v>1216</v>
      </c>
      <c r="Q46" s="158">
        <v>1315</v>
      </c>
      <c r="R46" s="154"/>
      <c r="S46" s="154"/>
      <c r="T46" s="154"/>
      <c r="U46" s="182"/>
      <c r="V46" s="157" t="s">
        <v>200</v>
      </c>
      <c r="W46" s="158">
        <v>2529</v>
      </c>
      <c r="X46" s="158">
        <v>2674</v>
      </c>
      <c r="Y46" s="158">
        <v>2788</v>
      </c>
      <c r="Z46" s="158">
        <v>3015</v>
      </c>
      <c r="AA46" s="158">
        <v>3143</v>
      </c>
    </row>
    <row r="47" spans="1:27" x14ac:dyDescent="0.3">
      <c r="A47" s="182"/>
      <c r="B47" s="157" t="s">
        <v>201</v>
      </c>
      <c r="C47" s="158">
        <v>667</v>
      </c>
      <c r="D47" s="158">
        <v>740</v>
      </c>
      <c r="E47" s="158">
        <v>747</v>
      </c>
      <c r="F47" s="158">
        <v>817</v>
      </c>
      <c r="G47" s="158">
        <v>855</v>
      </c>
      <c r="H47" s="154"/>
      <c r="I47" s="154"/>
      <c r="J47" s="154"/>
      <c r="K47" s="182"/>
      <c r="L47" s="157" t="s">
        <v>201</v>
      </c>
      <c r="M47" s="158">
        <v>869</v>
      </c>
      <c r="N47" s="158">
        <v>983</v>
      </c>
      <c r="O47" s="158">
        <v>985</v>
      </c>
      <c r="P47" s="158">
        <v>1195</v>
      </c>
      <c r="Q47" s="158">
        <v>1308</v>
      </c>
      <c r="R47" s="154"/>
      <c r="S47" s="154"/>
      <c r="T47" s="154"/>
      <c r="U47" s="182"/>
      <c r="V47" s="157" t="s">
        <v>201</v>
      </c>
      <c r="W47" s="158">
        <v>2472</v>
      </c>
      <c r="X47" s="158">
        <v>2759</v>
      </c>
      <c r="Y47" s="158">
        <v>2745</v>
      </c>
      <c r="Z47" s="158">
        <v>2974</v>
      </c>
      <c r="AA47" s="158">
        <v>3118</v>
      </c>
    </row>
    <row r="48" spans="1:27" x14ac:dyDescent="0.3">
      <c r="A48" s="182"/>
      <c r="B48" s="157" t="s">
        <v>202</v>
      </c>
      <c r="C48" s="158">
        <v>630</v>
      </c>
      <c r="D48" s="158">
        <v>700</v>
      </c>
      <c r="E48" s="158">
        <v>707</v>
      </c>
      <c r="F48" s="158">
        <v>794</v>
      </c>
      <c r="G48" s="158">
        <v>835</v>
      </c>
      <c r="H48" s="154"/>
      <c r="I48" s="154"/>
      <c r="J48" s="154"/>
      <c r="K48" s="182"/>
      <c r="L48" s="157" t="s">
        <v>202</v>
      </c>
      <c r="M48" s="158">
        <v>824</v>
      </c>
      <c r="N48" s="158">
        <v>926</v>
      </c>
      <c r="O48" s="158">
        <v>935</v>
      </c>
      <c r="P48" s="158">
        <v>1166</v>
      </c>
      <c r="Q48" s="158">
        <v>1284</v>
      </c>
      <c r="R48" s="154"/>
      <c r="S48" s="154"/>
      <c r="T48" s="154"/>
      <c r="U48" s="182"/>
      <c r="V48" s="157" t="s">
        <v>202</v>
      </c>
      <c r="W48" s="158">
        <v>2313</v>
      </c>
      <c r="X48" s="158">
        <v>2613</v>
      </c>
      <c r="Y48" s="158">
        <v>2605</v>
      </c>
      <c r="Z48" s="158">
        <v>2894</v>
      </c>
      <c r="AA48" s="158">
        <v>3078</v>
      </c>
    </row>
    <row r="49" spans="1:27" x14ac:dyDescent="0.3">
      <c r="A49" s="182"/>
      <c r="B49" s="157" t="s">
        <v>203</v>
      </c>
      <c r="C49" s="158">
        <v>599</v>
      </c>
      <c r="D49" s="158">
        <v>650</v>
      </c>
      <c r="E49" s="158">
        <v>632</v>
      </c>
      <c r="F49" s="158">
        <v>734</v>
      </c>
      <c r="G49" s="158">
        <v>773</v>
      </c>
      <c r="H49" s="154"/>
      <c r="I49" s="154"/>
      <c r="J49" s="154"/>
      <c r="K49" s="182"/>
      <c r="L49" s="157" t="s">
        <v>203</v>
      </c>
      <c r="M49" s="158">
        <v>793</v>
      </c>
      <c r="N49" s="158">
        <v>869</v>
      </c>
      <c r="O49" s="158">
        <v>850</v>
      </c>
      <c r="P49" s="158">
        <v>1061</v>
      </c>
      <c r="Q49" s="158">
        <v>1188</v>
      </c>
      <c r="R49" s="154"/>
      <c r="S49" s="154"/>
      <c r="T49" s="154"/>
      <c r="U49" s="182"/>
      <c r="V49" s="157" t="s">
        <v>203</v>
      </c>
      <c r="W49" s="158">
        <v>2244</v>
      </c>
      <c r="X49" s="158">
        <v>2448</v>
      </c>
      <c r="Y49" s="158">
        <v>2378</v>
      </c>
      <c r="Z49" s="158">
        <v>2706</v>
      </c>
      <c r="AA49" s="158">
        <v>2879</v>
      </c>
    </row>
    <row r="50" spans="1:27" x14ac:dyDescent="0.3">
      <c r="A50" s="182"/>
      <c r="B50" s="157" t="s">
        <v>204</v>
      </c>
      <c r="C50" s="158">
        <v>596</v>
      </c>
      <c r="D50" s="158">
        <v>591</v>
      </c>
      <c r="E50" s="158">
        <v>583</v>
      </c>
      <c r="F50" s="158">
        <v>721</v>
      </c>
      <c r="G50" s="158">
        <v>761</v>
      </c>
      <c r="H50" s="154"/>
      <c r="I50" s="154"/>
      <c r="J50" s="154"/>
      <c r="K50" s="182"/>
      <c r="L50" s="157" t="s">
        <v>204</v>
      </c>
      <c r="M50" s="158">
        <v>796</v>
      </c>
      <c r="N50" s="158">
        <v>794</v>
      </c>
      <c r="O50" s="158">
        <v>805</v>
      </c>
      <c r="P50" s="158">
        <v>1046</v>
      </c>
      <c r="Q50" s="158">
        <v>1175</v>
      </c>
      <c r="R50" s="154"/>
      <c r="S50" s="154"/>
      <c r="T50" s="154"/>
      <c r="U50" s="182"/>
      <c r="V50" s="157" t="s">
        <v>204</v>
      </c>
      <c r="W50" s="158">
        <v>2253</v>
      </c>
      <c r="X50" s="158">
        <v>2233</v>
      </c>
      <c r="Y50" s="158">
        <v>2213</v>
      </c>
      <c r="Z50" s="158">
        <v>2660</v>
      </c>
      <c r="AA50" s="158">
        <v>2851</v>
      </c>
    </row>
    <row r="51" spans="1:27" x14ac:dyDescent="0.3">
      <c r="A51" s="161" t="s">
        <v>206</v>
      </c>
      <c r="B51" s="154"/>
      <c r="C51" s="154"/>
      <c r="D51" s="154"/>
      <c r="E51" s="154"/>
      <c r="F51" s="154"/>
      <c r="G51" s="154"/>
      <c r="H51" s="154"/>
      <c r="I51" s="154"/>
      <c r="J51" s="154"/>
      <c r="K51" s="161" t="s">
        <v>206</v>
      </c>
      <c r="L51" s="154"/>
      <c r="M51" s="154"/>
      <c r="N51" s="154"/>
      <c r="O51" s="154"/>
      <c r="P51" s="154"/>
      <c r="Q51" s="154"/>
      <c r="R51" s="154"/>
      <c r="S51" s="154"/>
      <c r="T51" s="154"/>
      <c r="U51" s="161" t="s">
        <v>206</v>
      </c>
      <c r="V51" s="154"/>
      <c r="W51" s="154"/>
      <c r="X51" s="154"/>
      <c r="Y51" s="154"/>
      <c r="Z51" s="154"/>
      <c r="AA51" s="154"/>
    </row>
  </sheetData>
  <mergeCells count="15">
    <mergeCell ref="A27:A38"/>
    <mergeCell ref="U27:U38"/>
    <mergeCell ref="A39:A50"/>
    <mergeCell ref="U39:U50"/>
    <mergeCell ref="A1:G1"/>
    <mergeCell ref="U1:AA1"/>
    <mergeCell ref="A3:A14"/>
    <mergeCell ref="U3:U14"/>
    <mergeCell ref="A15:A26"/>
    <mergeCell ref="U15:U26"/>
    <mergeCell ref="K1:Q1"/>
    <mergeCell ref="K3:K14"/>
    <mergeCell ref="K15:K26"/>
    <mergeCell ref="K27:K38"/>
    <mergeCell ref="K39:K50"/>
  </mergeCells>
  <pageMargins left="0.7" right="0.7" top="0.75" bottom="0.75" header="0.3" footer="0.3"/>
  <ignoredErrors>
    <ignoredError sqref="V3:V50 B3:B50 L3:L5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0252E-2E45-4313-B42F-74B66B8177BC}">
  <sheetPr>
    <tabColor theme="5" tint="-0.249977111117893"/>
  </sheetPr>
  <dimension ref="A3:H144"/>
  <sheetViews>
    <sheetView showGridLines="0" zoomScaleNormal="100" workbookViewId="0">
      <selection activeCell="A144" sqref="A144"/>
    </sheetView>
  </sheetViews>
  <sheetFormatPr defaultRowHeight="15" customHeight="1" x14ac:dyDescent="0.3"/>
  <cols>
    <col min="1" max="1" width="14.5546875" style="10" customWidth="1"/>
    <col min="2" max="2" width="12.44140625" style="10" customWidth="1"/>
    <col min="3" max="6" width="9" style="10" bestFit="1" customWidth="1"/>
    <col min="7" max="7" width="9.6640625" style="10" bestFit="1" customWidth="1"/>
    <col min="8" max="16384" width="8.88671875" style="10"/>
  </cols>
  <sheetData>
    <row r="3" spans="1:7" ht="15" customHeight="1" x14ac:dyDescent="0.3">
      <c r="A3" s="177" t="s">
        <v>120</v>
      </c>
      <c r="B3" s="177"/>
      <c r="C3" s="177"/>
      <c r="D3" s="177"/>
      <c r="E3" s="177"/>
      <c r="F3" s="177"/>
      <c r="G3" s="177"/>
    </row>
    <row r="4" spans="1:7" ht="15" customHeight="1" x14ac:dyDescent="0.3">
      <c r="A4" s="177" t="s">
        <v>135</v>
      </c>
      <c r="B4" s="177"/>
      <c r="C4" s="177"/>
      <c r="D4" s="177"/>
      <c r="E4" s="177"/>
      <c r="F4" s="177"/>
      <c r="G4" s="177"/>
    </row>
    <row r="5" spans="1:7" ht="15" customHeight="1" x14ac:dyDescent="0.3">
      <c r="A5" s="104" t="s">
        <v>148</v>
      </c>
      <c r="B5" s="99"/>
      <c r="C5" s="99" t="s">
        <v>102</v>
      </c>
      <c r="D5" s="99" t="s">
        <v>103</v>
      </c>
      <c r="E5" s="99" t="s">
        <v>104</v>
      </c>
      <c r="F5" s="99" t="s">
        <v>105</v>
      </c>
      <c r="G5" s="99" t="s">
        <v>2</v>
      </c>
    </row>
    <row r="6" spans="1:7" ht="15" customHeight="1" x14ac:dyDescent="0.3">
      <c r="A6" s="187" t="s">
        <v>3</v>
      </c>
      <c r="B6" s="30" t="s">
        <v>13</v>
      </c>
      <c r="C6" s="31">
        <v>11</v>
      </c>
      <c r="D6" s="31">
        <v>79</v>
      </c>
      <c r="E6" s="31">
        <v>136</v>
      </c>
      <c r="F6" s="31">
        <v>22</v>
      </c>
      <c r="G6" s="32">
        <f t="shared" ref="G6:G17" si="0">SUM(C6:F6)</f>
        <v>248</v>
      </c>
    </row>
    <row r="7" spans="1:7" ht="15" customHeight="1" x14ac:dyDescent="0.3">
      <c r="A7" s="187"/>
      <c r="B7" s="30" t="s">
        <v>14</v>
      </c>
      <c r="C7" s="31">
        <v>79</v>
      </c>
      <c r="D7" s="31">
        <v>538</v>
      </c>
      <c r="E7" s="31">
        <v>846</v>
      </c>
      <c r="F7" s="31">
        <v>101</v>
      </c>
      <c r="G7" s="32">
        <f t="shared" si="0"/>
        <v>1564</v>
      </c>
    </row>
    <row r="8" spans="1:7" ht="15" customHeight="1" x14ac:dyDescent="0.3">
      <c r="A8" s="187"/>
      <c r="B8" s="30" t="s">
        <v>15</v>
      </c>
      <c r="C8" s="31">
        <v>195</v>
      </c>
      <c r="D8" s="31">
        <v>1315</v>
      </c>
      <c r="E8" s="31">
        <v>1935</v>
      </c>
      <c r="F8" s="31">
        <v>246</v>
      </c>
      <c r="G8" s="32">
        <f t="shared" si="0"/>
        <v>3691</v>
      </c>
    </row>
    <row r="9" spans="1:7" ht="15" customHeight="1" x14ac:dyDescent="0.3">
      <c r="A9" s="175" t="s">
        <v>4</v>
      </c>
      <c r="B9" s="8" t="s">
        <v>13</v>
      </c>
      <c r="C9" s="33">
        <v>210</v>
      </c>
      <c r="D9" s="33">
        <v>508</v>
      </c>
      <c r="E9" s="33">
        <v>589</v>
      </c>
      <c r="F9" s="33">
        <v>138</v>
      </c>
      <c r="G9" s="34">
        <f t="shared" si="0"/>
        <v>1445</v>
      </c>
    </row>
    <row r="10" spans="1:7" ht="15" customHeight="1" x14ac:dyDescent="0.3">
      <c r="A10" s="175"/>
      <c r="B10" s="8" t="s">
        <v>14</v>
      </c>
      <c r="C10" s="33">
        <v>1857</v>
      </c>
      <c r="D10" s="33">
        <v>4100</v>
      </c>
      <c r="E10" s="33">
        <v>4569</v>
      </c>
      <c r="F10" s="33">
        <v>929</v>
      </c>
      <c r="G10" s="34">
        <f t="shared" si="0"/>
        <v>11455</v>
      </c>
    </row>
    <row r="11" spans="1:7" ht="15" customHeight="1" x14ac:dyDescent="0.3">
      <c r="A11" s="175"/>
      <c r="B11" s="8" t="s">
        <v>15</v>
      </c>
      <c r="C11" s="33">
        <v>4507</v>
      </c>
      <c r="D11" s="33">
        <v>9497</v>
      </c>
      <c r="E11" s="33">
        <v>10318</v>
      </c>
      <c r="F11" s="33">
        <v>2087</v>
      </c>
      <c r="G11" s="34">
        <f t="shared" si="0"/>
        <v>26409</v>
      </c>
    </row>
    <row r="12" spans="1:7" ht="15" customHeight="1" x14ac:dyDescent="0.3">
      <c r="A12" s="187" t="s">
        <v>5</v>
      </c>
      <c r="B12" s="30" t="s">
        <v>13</v>
      </c>
      <c r="C12" s="31">
        <v>5</v>
      </c>
      <c r="D12" s="31">
        <v>77</v>
      </c>
      <c r="E12" s="31">
        <v>190</v>
      </c>
      <c r="F12" s="31">
        <v>79</v>
      </c>
      <c r="G12" s="32">
        <f t="shared" si="0"/>
        <v>351</v>
      </c>
    </row>
    <row r="13" spans="1:7" ht="15" customHeight="1" x14ac:dyDescent="0.3">
      <c r="A13" s="187"/>
      <c r="B13" s="30" t="s">
        <v>14</v>
      </c>
      <c r="C13" s="31">
        <v>34</v>
      </c>
      <c r="D13" s="31">
        <v>500</v>
      </c>
      <c r="E13" s="31">
        <v>1097</v>
      </c>
      <c r="F13" s="31">
        <v>391</v>
      </c>
      <c r="G13" s="32">
        <f t="shared" si="0"/>
        <v>2022</v>
      </c>
    </row>
    <row r="14" spans="1:7" ht="15" customHeight="1" x14ac:dyDescent="0.3">
      <c r="A14" s="187"/>
      <c r="B14" s="30" t="s">
        <v>15</v>
      </c>
      <c r="C14" s="31">
        <v>97</v>
      </c>
      <c r="D14" s="31">
        <v>1116</v>
      </c>
      <c r="E14" s="31">
        <v>2319</v>
      </c>
      <c r="F14" s="31">
        <v>831</v>
      </c>
      <c r="G14" s="32">
        <f t="shared" si="0"/>
        <v>4363</v>
      </c>
    </row>
    <row r="15" spans="1:7" ht="15" customHeight="1" x14ac:dyDescent="0.3">
      <c r="A15" s="175" t="s">
        <v>6</v>
      </c>
      <c r="B15" s="8" t="s">
        <v>13</v>
      </c>
      <c r="C15" s="33">
        <v>0</v>
      </c>
      <c r="D15" s="33">
        <v>21</v>
      </c>
      <c r="E15" s="33">
        <v>46</v>
      </c>
      <c r="F15" s="33">
        <v>28</v>
      </c>
      <c r="G15" s="34">
        <f t="shared" si="0"/>
        <v>95</v>
      </c>
    </row>
    <row r="16" spans="1:7" ht="15" customHeight="1" x14ac:dyDescent="0.3">
      <c r="A16" s="175"/>
      <c r="B16" s="8" t="s">
        <v>14</v>
      </c>
      <c r="C16" s="33">
        <v>0</v>
      </c>
      <c r="D16" s="33">
        <v>153</v>
      </c>
      <c r="E16" s="33">
        <v>344</v>
      </c>
      <c r="F16" s="33">
        <v>181</v>
      </c>
      <c r="G16" s="34">
        <f t="shared" si="0"/>
        <v>678</v>
      </c>
    </row>
    <row r="17" spans="1:7" ht="15" customHeight="1" x14ac:dyDescent="0.3">
      <c r="A17" s="175"/>
      <c r="B17" s="8" t="s">
        <v>15</v>
      </c>
      <c r="C17" s="33">
        <v>0</v>
      </c>
      <c r="D17" s="33">
        <v>341</v>
      </c>
      <c r="E17" s="33">
        <v>726</v>
      </c>
      <c r="F17" s="33">
        <v>361</v>
      </c>
      <c r="G17" s="34">
        <f t="shared" si="0"/>
        <v>1428</v>
      </c>
    </row>
    <row r="18" spans="1:7" ht="15" customHeight="1" x14ac:dyDescent="0.3">
      <c r="A18" s="187" t="s">
        <v>17</v>
      </c>
      <c r="B18" s="30" t="s">
        <v>13</v>
      </c>
      <c r="C18" s="31">
        <v>6</v>
      </c>
      <c r="D18" s="31">
        <v>54</v>
      </c>
      <c r="E18" s="31">
        <v>86</v>
      </c>
      <c r="F18" s="31">
        <v>28</v>
      </c>
      <c r="G18" s="32">
        <f>SUM(C18:F18)</f>
        <v>174</v>
      </c>
    </row>
    <row r="19" spans="1:7" ht="15" customHeight="1" x14ac:dyDescent="0.3">
      <c r="A19" s="187"/>
      <c r="B19" s="30" t="s">
        <v>14</v>
      </c>
      <c r="C19" s="31">
        <v>31</v>
      </c>
      <c r="D19" s="31">
        <v>312</v>
      </c>
      <c r="E19" s="31">
        <v>508</v>
      </c>
      <c r="F19" s="31">
        <v>147</v>
      </c>
      <c r="G19" s="32">
        <f t="shared" ref="G19:G44" si="1">SUM(C19:F19)</f>
        <v>998</v>
      </c>
    </row>
    <row r="20" spans="1:7" ht="15" customHeight="1" x14ac:dyDescent="0.3">
      <c r="A20" s="187"/>
      <c r="B20" s="30" t="s">
        <v>15</v>
      </c>
      <c r="C20" s="31">
        <v>86</v>
      </c>
      <c r="D20" s="31">
        <v>812</v>
      </c>
      <c r="E20" s="31">
        <v>1262</v>
      </c>
      <c r="F20" s="31">
        <v>346</v>
      </c>
      <c r="G20" s="32">
        <f t="shared" si="1"/>
        <v>2506</v>
      </c>
    </row>
    <row r="21" spans="1:7" ht="15" customHeight="1" x14ac:dyDescent="0.3">
      <c r="A21" s="175" t="s">
        <v>51</v>
      </c>
      <c r="B21" s="8" t="s">
        <v>13</v>
      </c>
      <c r="C21" s="33">
        <v>8</v>
      </c>
      <c r="D21" s="33">
        <v>54</v>
      </c>
      <c r="E21" s="33">
        <v>93</v>
      </c>
      <c r="F21" s="33">
        <v>115</v>
      </c>
      <c r="G21" s="34">
        <f t="shared" si="1"/>
        <v>270</v>
      </c>
    </row>
    <row r="22" spans="1:7" ht="15" customHeight="1" x14ac:dyDescent="0.3">
      <c r="A22" s="175"/>
      <c r="B22" s="8" t="s">
        <v>14</v>
      </c>
      <c r="C22" s="33">
        <v>74</v>
      </c>
      <c r="D22" s="33">
        <v>734</v>
      </c>
      <c r="E22" s="33">
        <v>1032</v>
      </c>
      <c r="F22" s="33">
        <v>973</v>
      </c>
      <c r="G22" s="34">
        <f t="shared" si="1"/>
        <v>2813</v>
      </c>
    </row>
    <row r="23" spans="1:7" ht="15" customHeight="1" x14ac:dyDescent="0.3">
      <c r="A23" s="175"/>
      <c r="B23" s="8" t="s">
        <v>15</v>
      </c>
      <c r="C23" s="33">
        <v>162</v>
      </c>
      <c r="D23" s="33">
        <v>1504</v>
      </c>
      <c r="E23" s="33">
        <v>2176</v>
      </c>
      <c r="F23" s="33">
        <v>2013</v>
      </c>
      <c r="G23" s="34">
        <f t="shared" si="1"/>
        <v>5855</v>
      </c>
    </row>
    <row r="24" spans="1:7" ht="15" customHeight="1" x14ac:dyDescent="0.3">
      <c r="A24" s="187" t="s">
        <v>7</v>
      </c>
      <c r="B24" s="30" t="s">
        <v>13</v>
      </c>
      <c r="C24" s="31">
        <v>36</v>
      </c>
      <c r="D24" s="31">
        <v>214</v>
      </c>
      <c r="E24" s="31">
        <v>478</v>
      </c>
      <c r="F24" s="31">
        <v>134</v>
      </c>
      <c r="G24" s="32">
        <f t="shared" si="1"/>
        <v>862</v>
      </c>
    </row>
    <row r="25" spans="1:7" ht="15" customHeight="1" x14ac:dyDescent="0.3">
      <c r="A25" s="187"/>
      <c r="B25" s="30" t="s">
        <v>14</v>
      </c>
      <c r="C25" s="31">
        <v>205</v>
      </c>
      <c r="D25" s="31">
        <v>1348</v>
      </c>
      <c r="E25" s="31">
        <v>2606</v>
      </c>
      <c r="F25" s="31">
        <v>571</v>
      </c>
      <c r="G25" s="32">
        <f t="shared" si="1"/>
        <v>4730</v>
      </c>
    </row>
    <row r="26" spans="1:7" ht="15" customHeight="1" x14ac:dyDescent="0.3">
      <c r="A26" s="187"/>
      <c r="B26" s="30" t="s">
        <v>15</v>
      </c>
      <c r="C26" s="31">
        <v>489</v>
      </c>
      <c r="D26" s="31">
        <v>3176</v>
      </c>
      <c r="E26" s="31">
        <v>5737</v>
      </c>
      <c r="F26" s="31">
        <v>1241</v>
      </c>
      <c r="G26" s="32">
        <f t="shared" si="1"/>
        <v>10643</v>
      </c>
    </row>
    <row r="27" spans="1:7" ht="15" customHeight="1" x14ac:dyDescent="0.3">
      <c r="A27" s="175" t="s">
        <v>107</v>
      </c>
      <c r="B27" s="8" t="s">
        <v>13</v>
      </c>
      <c r="C27" s="33">
        <v>73</v>
      </c>
      <c r="D27" s="33">
        <v>177</v>
      </c>
      <c r="E27" s="33">
        <v>220</v>
      </c>
      <c r="F27" s="33">
        <v>65</v>
      </c>
      <c r="G27" s="34">
        <f t="shared" si="1"/>
        <v>535</v>
      </c>
    </row>
    <row r="28" spans="1:7" ht="15" customHeight="1" x14ac:dyDescent="0.3">
      <c r="A28" s="175"/>
      <c r="B28" s="8" t="s">
        <v>14</v>
      </c>
      <c r="C28" s="33">
        <v>633</v>
      </c>
      <c r="D28" s="33">
        <v>1564</v>
      </c>
      <c r="E28" s="33">
        <v>1444</v>
      </c>
      <c r="F28" s="33">
        <v>348</v>
      </c>
      <c r="G28" s="34">
        <f t="shared" si="1"/>
        <v>3989</v>
      </c>
    </row>
    <row r="29" spans="1:7" ht="15" customHeight="1" x14ac:dyDescent="0.3">
      <c r="A29" s="175"/>
      <c r="B29" s="8" t="s">
        <v>15</v>
      </c>
      <c r="C29" s="33">
        <v>1581</v>
      </c>
      <c r="D29" s="33">
        <v>3756</v>
      </c>
      <c r="E29" s="33">
        <v>3267</v>
      </c>
      <c r="F29" s="33">
        <v>878</v>
      </c>
      <c r="G29" s="34">
        <f t="shared" si="1"/>
        <v>9482</v>
      </c>
    </row>
    <row r="30" spans="1:7" ht="15" customHeight="1" x14ac:dyDescent="0.3">
      <c r="A30" s="187" t="s">
        <v>8</v>
      </c>
      <c r="B30" s="30" t="s">
        <v>13</v>
      </c>
      <c r="C30" s="31">
        <v>48</v>
      </c>
      <c r="D30" s="31">
        <v>279</v>
      </c>
      <c r="E30" s="31">
        <v>459</v>
      </c>
      <c r="F30" s="31">
        <v>114</v>
      </c>
      <c r="G30" s="32">
        <f t="shared" si="1"/>
        <v>900</v>
      </c>
    </row>
    <row r="31" spans="1:7" ht="15" customHeight="1" x14ac:dyDescent="0.3">
      <c r="A31" s="187"/>
      <c r="B31" s="30" t="s">
        <v>14</v>
      </c>
      <c r="C31" s="31">
        <v>309</v>
      </c>
      <c r="D31" s="31">
        <v>1887</v>
      </c>
      <c r="E31" s="31">
        <v>3275</v>
      </c>
      <c r="F31" s="31">
        <v>768</v>
      </c>
      <c r="G31" s="32">
        <f t="shared" si="1"/>
        <v>6239</v>
      </c>
    </row>
    <row r="32" spans="1:7" ht="15" customHeight="1" x14ac:dyDescent="0.3">
      <c r="A32" s="187"/>
      <c r="B32" s="30" t="s">
        <v>15</v>
      </c>
      <c r="C32" s="31">
        <v>718</v>
      </c>
      <c r="D32" s="31">
        <v>4289</v>
      </c>
      <c r="E32" s="31">
        <v>7424</v>
      </c>
      <c r="F32" s="31">
        <v>1711</v>
      </c>
      <c r="G32" s="32">
        <f t="shared" si="1"/>
        <v>14142</v>
      </c>
    </row>
    <row r="33" spans="1:7" ht="15" customHeight="1" x14ac:dyDescent="0.3">
      <c r="A33" s="175" t="s">
        <v>9</v>
      </c>
      <c r="B33" s="8" t="s">
        <v>13</v>
      </c>
      <c r="C33" s="33">
        <v>84</v>
      </c>
      <c r="D33" s="33">
        <v>191</v>
      </c>
      <c r="E33" s="33">
        <v>517</v>
      </c>
      <c r="F33" s="33">
        <v>118</v>
      </c>
      <c r="G33" s="34">
        <f t="shared" si="1"/>
        <v>910</v>
      </c>
    </row>
    <row r="34" spans="1:7" ht="15" customHeight="1" x14ac:dyDescent="0.3">
      <c r="A34" s="175"/>
      <c r="B34" s="8" t="s">
        <v>14</v>
      </c>
      <c r="C34" s="33">
        <v>607</v>
      </c>
      <c r="D34" s="33">
        <v>1560</v>
      </c>
      <c r="E34" s="33">
        <v>3371</v>
      </c>
      <c r="F34" s="33">
        <v>675</v>
      </c>
      <c r="G34" s="34">
        <f t="shared" si="1"/>
        <v>6213</v>
      </c>
    </row>
    <row r="35" spans="1:7" ht="15" customHeight="1" x14ac:dyDescent="0.3">
      <c r="A35" s="175"/>
      <c r="B35" s="8" t="s">
        <v>15</v>
      </c>
      <c r="C35" s="33">
        <v>1549</v>
      </c>
      <c r="D35" s="33">
        <v>3833</v>
      </c>
      <c r="E35" s="33">
        <v>7920</v>
      </c>
      <c r="F35" s="33">
        <v>1545</v>
      </c>
      <c r="G35" s="34">
        <f t="shared" si="1"/>
        <v>14847</v>
      </c>
    </row>
    <row r="36" spans="1:7" ht="15" customHeight="1" x14ac:dyDescent="0.3">
      <c r="A36" s="187" t="s">
        <v>10</v>
      </c>
      <c r="B36" s="30" t="s">
        <v>13</v>
      </c>
      <c r="C36" s="31">
        <v>65</v>
      </c>
      <c r="D36" s="31">
        <v>203</v>
      </c>
      <c r="E36" s="31">
        <v>363</v>
      </c>
      <c r="F36" s="31">
        <v>234</v>
      </c>
      <c r="G36" s="32">
        <f t="shared" si="1"/>
        <v>865</v>
      </c>
    </row>
    <row r="37" spans="1:7" ht="15" customHeight="1" x14ac:dyDescent="0.3">
      <c r="A37" s="187"/>
      <c r="B37" s="30" t="s">
        <v>14</v>
      </c>
      <c r="C37" s="31">
        <v>539</v>
      </c>
      <c r="D37" s="31">
        <v>1944</v>
      </c>
      <c r="E37" s="31">
        <v>2744</v>
      </c>
      <c r="F37" s="31">
        <v>1451</v>
      </c>
      <c r="G37" s="32">
        <f t="shared" si="1"/>
        <v>6678</v>
      </c>
    </row>
    <row r="38" spans="1:7" ht="15" customHeight="1" x14ac:dyDescent="0.3">
      <c r="A38" s="187"/>
      <c r="B38" s="30" t="s">
        <v>15</v>
      </c>
      <c r="C38" s="31">
        <v>1195</v>
      </c>
      <c r="D38" s="31">
        <v>4262</v>
      </c>
      <c r="E38" s="31">
        <v>5868</v>
      </c>
      <c r="F38" s="31">
        <v>3129</v>
      </c>
      <c r="G38" s="32">
        <f t="shared" si="1"/>
        <v>14454</v>
      </c>
    </row>
    <row r="39" spans="1:7" ht="15" customHeight="1" x14ac:dyDescent="0.3">
      <c r="A39" s="175" t="s">
        <v>11</v>
      </c>
      <c r="B39" s="8" t="s">
        <v>13</v>
      </c>
      <c r="C39" s="33">
        <v>7</v>
      </c>
      <c r="D39" s="33">
        <v>93</v>
      </c>
      <c r="E39" s="33">
        <v>208</v>
      </c>
      <c r="F39" s="33">
        <v>55</v>
      </c>
      <c r="G39" s="34">
        <f t="shared" si="1"/>
        <v>363</v>
      </c>
    </row>
    <row r="40" spans="1:7" ht="15" customHeight="1" x14ac:dyDescent="0.3">
      <c r="A40" s="175"/>
      <c r="B40" s="8" t="s">
        <v>14</v>
      </c>
      <c r="C40" s="33">
        <v>62</v>
      </c>
      <c r="D40" s="33">
        <v>605</v>
      </c>
      <c r="E40" s="33">
        <v>1108</v>
      </c>
      <c r="F40" s="33">
        <v>227</v>
      </c>
      <c r="G40" s="34">
        <f t="shared" si="1"/>
        <v>2002</v>
      </c>
    </row>
    <row r="41" spans="1:7" ht="15" customHeight="1" x14ac:dyDescent="0.3">
      <c r="A41" s="175"/>
      <c r="B41" s="8" t="s">
        <v>15</v>
      </c>
      <c r="C41" s="33">
        <v>155</v>
      </c>
      <c r="D41" s="33">
        <v>1411</v>
      </c>
      <c r="E41" s="33">
        <v>2643</v>
      </c>
      <c r="F41" s="33">
        <v>545</v>
      </c>
      <c r="G41" s="34">
        <f t="shared" si="1"/>
        <v>4754</v>
      </c>
    </row>
    <row r="42" spans="1:7" ht="15" customHeight="1" x14ac:dyDescent="0.3">
      <c r="A42" s="187" t="s">
        <v>12</v>
      </c>
      <c r="B42" s="35" t="s">
        <v>13</v>
      </c>
      <c r="C42" s="31">
        <v>29</v>
      </c>
      <c r="D42" s="31">
        <v>110</v>
      </c>
      <c r="E42" s="31">
        <v>132</v>
      </c>
      <c r="F42" s="31">
        <v>35</v>
      </c>
      <c r="G42" s="32">
        <f t="shared" si="1"/>
        <v>306</v>
      </c>
    </row>
    <row r="43" spans="1:7" ht="15" customHeight="1" x14ac:dyDescent="0.3">
      <c r="A43" s="187"/>
      <c r="B43" s="35" t="s">
        <v>14</v>
      </c>
      <c r="C43" s="31">
        <v>134</v>
      </c>
      <c r="D43" s="31">
        <v>647</v>
      </c>
      <c r="E43" s="31">
        <v>647</v>
      </c>
      <c r="F43" s="31">
        <v>129</v>
      </c>
      <c r="G43" s="32">
        <f t="shared" si="1"/>
        <v>1557</v>
      </c>
    </row>
    <row r="44" spans="1:7" ht="15" customHeight="1" x14ac:dyDescent="0.3">
      <c r="A44" s="187"/>
      <c r="B44" s="35" t="s">
        <v>15</v>
      </c>
      <c r="C44" s="31">
        <v>326</v>
      </c>
      <c r="D44" s="31">
        <v>1567</v>
      </c>
      <c r="E44" s="31">
        <v>1551</v>
      </c>
      <c r="F44" s="31">
        <v>296</v>
      </c>
      <c r="G44" s="32">
        <f t="shared" si="1"/>
        <v>3740</v>
      </c>
    </row>
    <row r="45" spans="1:7" ht="15" customHeight="1" x14ac:dyDescent="0.3">
      <c r="A45" s="186" t="s">
        <v>2</v>
      </c>
      <c r="B45" s="111" t="s">
        <v>13</v>
      </c>
      <c r="C45" s="113">
        <f>C6+C9+C12+C15+C18+C21+C24+C27+C30+C33+C36+C39+C42</f>
        <v>582</v>
      </c>
      <c r="D45" s="113">
        <f t="shared" ref="D45:G45" si="2">D6+D9+D12+D15+D18+D21+D24+D27+D30+D33+D36+D39+D42</f>
        <v>2060</v>
      </c>
      <c r="E45" s="113">
        <f t="shared" si="2"/>
        <v>3517</v>
      </c>
      <c r="F45" s="113">
        <f t="shared" si="2"/>
        <v>1165</v>
      </c>
      <c r="G45" s="113">
        <f t="shared" si="2"/>
        <v>7324</v>
      </c>
    </row>
    <row r="46" spans="1:7" ht="15" customHeight="1" x14ac:dyDescent="0.3">
      <c r="A46" s="186"/>
      <c r="B46" s="111" t="s">
        <v>14</v>
      </c>
      <c r="C46" s="113">
        <f t="shared" ref="C46:G46" si="3">C7+C10+C13+C16+C19+C22+C25+C28+C31+C34+C37+C40+C43</f>
        <v>4564</v>
      </c>
      <c r="D46" s="113">
        <f t="shared" si="3"/>
        <v>15892</v>
      </c>
      <c r="E46" s="113">
        <f t="shared" si="3"/>
        <v>23591</v>
      </c>
      <c r="F46" s="113">
        <f t="shared" si="3"/>
        <v>6891</v>
      </c>
      <c r="G46" s="113">
        <f t="shared" si="3"/>
        <v>50938</v>
      </c>
    </row>
    <row r="47" spans="1:7" ht="15" customHeight="1" x14ac:dyDescent="0.3">
      <c r="A47" s="186"/>
      <c r="B47" s="111" t="s">
        <v>15</v>
      </c>
      <c r="C47" s="113">
        <f t="shared" ref="C47:G47" si="4">C8+C11+C14+C17+C20+C23+C26+C29+C32+C35+C38+C41+C44</f>
        <v>11060</v>
      </c>
      <c r="D47" s="113">
        <f t="shared" si="4"/>
        <v>36879</v>
      </c>
      <c r="E47" s="113">
        <f t="shared" si="4"/>
        <v>53146</v>
      </c>
      <c r="F47" s="113">
        <f t="shared" si="4"/>
        <v>15229</v>
      </c>
      <c r="G47" s="113">
        <f t="shared" si="4"/>
        <v>116314</v>
      </c>
    </row>
    <row r="48" spans="1:7" ht="15" customHeight="1" x14ac:dyDescent="0.3">
      <c r="A48" s="89" t="s">
        <v>158</v>
      </c>
      <c r="B48" s="90"/>
      <c r="C48" s="90"/>
      <c r="D48" s="90"/>
      <c r="E48" s="91"/>
      <c r="F48" s="91"/>
      <c r="G48" s="91"/>
    </row>
    <row r="51" spans="1:7" ht="15" customHeight="1" x14ac:dyDescent="0.3">
      <c r="A51" s="177" t="s">
        <v>120</v>
      </c>
      <c r="B51" s="177"/>
      <c r="C51" s="177"/>
      <c r="D51" s="177"/>
      <c r="E51" s="177"/>
      <c r="F51" s="177"/>
      <c r="G51" s="177"/>
    </row>
    <row r="52" spans="1:7" ht="15" customHeight="1" x14ac:dyDescent="0.3">
      <c r="A52" s="177" t="s">
        <v>132</v>
      </c>
      <c r="B52" s="177"/>
      <c r="C52" s="177"/>
      <c r="D52" s="177"/>
      <c r="E52" s="177"/>
      <c r="F52" s="177"/>
      <c r="G52" s="177"/>
    </row>
    <row r="53" spans="1:7" ht="15" customHeight="1" x14ac:dyDescent="0.3">
      <c r="A53" s="104" t="s">
        <v>148</v>
      </c>
      <c r="B53" s="99"/>
      <c r="C53" s="99" t="s">
        <v>102</v>
      </c>
      <c r="D53" s="99" t="s">
        <v>103</v>
      </c>
      <c r="E53" s="99" t="s">
        <v>104</v>
      </c>
      <c r="F53" s="99" t="s">
        <v>105</v>
      </c>
      <c r="G53" s="99" t="s">
        <v>2</v>
      </c>
    </row>
    <row r="54" spans="1:7" ht="15" customHeight="1" x14ac:dyDescent="0.3">
      <c r="A54" s="187" t="s">
        <v>3</v>
      </c>
      <c r="B54" s="30" t="s">
        <v>13</v>
      </c>
      <c r="C54" s="31">
        <v>11</v>
      </c>
      <c r="D54" s="31">
        <v>79</v>
      </c>
      <c r="E54" s="31">
        <v>136</v>
      </c>
      <c r="F54" s="31">
        <v>22</v>
      </c>
      <c r="G54" s="32">
        <f t="shared" ref="G54:G65" si="5">SUM(C54:F54)</f>
        <v>248</v>
      </c>
    </row>
    <row r="55" spans="1:7" ht="15" customHeight="1" x14ac:dyDescent="0.3">
      <c r="A55" s="187"/>
      <c r="B55" s="30" t="s">
        <v>14</v>
      </c>
      <c r="C55" s="31">
        <v>79</v>
      </c>
      <c r="D55" s="31">
        <v>538</v>
      </c>
      <c r="E55" s="31">
        <v>846</v>
      </c>
      <c r="F55" s="31">
        <v>101</v>
      </c>
      <c r="G55" s="32">
        <f t="shared" si="5"/>
        <v>1564</v>
      </c>
    </row>
    <row r="56" spans="1:7" ht="15" customHeight="1" x14ac:dyDescent="0.3">
      <c r="A56" s="187"/>
      <c r="B56" s="30" t="s">
        <v>15</v>
      </c>
      <c r="C56" s="31">
        <v>195</v>
      </c>
      <c r="D56" s="31">
        <v>1315</v>
      </c>
      <c r="E56" s="31">
        <v>1935</v>
      </c>
      <c r="F56" s="31">
        <v>246</v>
      </c>
      <c r="G56" s="32">
        <f t="shared" si="5"/>
        <v>3691</v>
      </c>
    </row>
    <row r="57" spans="1:7" ht="15" customHeight="1" x14ac:dyDescent="0.3">
      <c r="A57" s="175" t="s">
        <v>4</v>
      </c>
      <c r="B57" s="8" t="s">
        <v>13</v>
      </c>
      <c r="C57" s="33">
        <v>211</v>
      </c>
      <c r="D57" s="33">
        <v>507</v>
      </c>
      <c r="E57" s="33">
        <v>589</v>
      </c>
      <c r="F57" s="33">
        <v>138</v>
      </c>
      <c r="G57" s="34">
        <f t="shared" si="5"/>
        <v>1445</v>
      </c>
    </row>
    <row r="58" spans="1:7" ht="15" customHeight="1" x14ac:dyDescent="0.3">
      <c r="A58" s="175"/>
      <c r="B58" s="8" t="s">
        <v>14</v>
      </c>
      <c r="C58" s="33">
        <v>1874</v>
      </c>
      <c r="D58" s="33">
        <v>4098</v>
      </c>
      <c r="E58" s="33">
        <v>4569</v>
      </c>
      <c r="F58" s="33">
        <v>929</v>
      </c>
      <c r="G58" s="34">
        <f t="shared" si="5"/>
        <v>11470</v>
      </c>
    </row>
    <row r="59" spans="1:7" ht="15" customHeight="1" x14ac:dyDescent="0.3">
      <c r="A59" s="175"/>
      <c r="B59" s="8" t="s">
        <v>15</v>
      </c>
      <c r="C59" s="33">
        <v>4550</v>
      </c>
      <c r="D59" s="33">
        <v>9489</v>
      </c>
      <c r="E59" s="33">
        <v>10318</v>
      </c>
      <c r="F59" s="33">
        <v>2087</v>
      </c>
      <c r="G59" s="34">
        <f t="shared" si="5"/>
        <v>26444</v>
      </c>
    </row>
    <row r="60" spans="1:7" ht="15" customHeight="1" x14ac:dyDescent="0.3">
      <c r="A60" s="187" t="s">
        <v>5</v>
      </c>
      <c r="B60" s="30" t="s">
        <v>13</v>
      </c>
      <c r="C60" s="31">
        <v>6</v>
      </c>
      <c r="D60" s="31">
        <v>77</v>
      </c>
      <c r="E60" s="31">
        <v>192</v>
      </c>
      <c r="F60" s="31">
        <v>79</v>
      </c>
      <c r="G60" s="32">
        <f t="shared" si="5"/>
        <v>354</v>
      </c>
    </row>
    <row r="61" spans="1:7" ht="15" customHeight="1" x14ac:dyDescent="0.3">
      <c r="A61" s="187"/>
      <c r="B61" s="30" t="s">
        <v>14</v>
      </c>
      <c r="C61" s="31">
        <v>41</v>
      </c>
      <c r="D61" s="31">
        <v>500</v>
      </c>
      <c r="E61" s="31">
        <v>1108</v>
      </c>
      <c r="F61" s="31">
        <v>391</v>
      </c>
      <c r="G61" s="32">
        <f t="shared" si="5"/>
        <v>2040</v>
      </c>
    </row>
    <row r="62" spans="1:7" ht="15" customHeight="1" x14ac:dyDescent="0.3">
      <c r="A62" s="187"/>
      <c r="B62" s="30" t="s">
        <v>15</v>
      </c>
      <c r="C62" s="31">
        <v>117</v>
      </c>
      <c r="D62" s="31">
        <v>1116</v>
      </c>
      <c r="E62" s="31">
        <v>2341</v>
      </c>
      <c r="F62" s="31">
        <v>831</v>
      </c>
      <c r="G62" s="32">
        <f t="shared" si="5"/>
        <v>4405</v>
      </c>
    </row>
    <row r="63" spans="1:7" ht="15" customHeight="1" x14ac:dyDescent="0.3">
      <c r="A63" s="175" t="s">
        <v>6</v>
      </c>
      <c r="B63" s="8" t="s">
        <v>13</v>
      </c>
      <c r="C63" s="33">
        <v>0</v>
      </c>
      <c r="D63" s="33">
        <v>22</v>
      </c>
      <c r="E63" s="33">
        <v>46</v>
      </c>
      <c r="F63" s="33">
        <v>28</v>
      </c>
      <c r="G63" s="34">
        <f t="shared" si="5"/>
        <v>96</v>
      </c>
    </row>
    <row r="64" spans="1:7" ht="15" customHeight="1" x14ac:dyDescent="0.3">
      <c r="A64" s="175"/>
      <c r="B64" s="8" t="s">
        <v>14</v>
      </c>
      <c r="C64" s="33">
        <v>0</v>
      </c>
      <c r="D64" s="33">
        <v>161</v>
      </c>
      <c r="E64" s="33">
        <v>344</v>
      </c>
      <c r="F64" s="33">
        <v>181</v>
      </c>
      <c r="G64" s="34">
        <f t="shared" si="5"/>
        <v>686</v>
      </c>
    </row>
    <row r="65" spans="1:7" ht="15" customHeight="1" x14ac:dyDescent="0.3">
      <c r="A65" s="175"/>
      <c r="B65" s="8" t="s">
        <v>15</v>
      </c>
      <c r="C65" s="33">
        <v>0</v>
      </c>
      <c r="D65" s="33">
        <v>357</v>
      </c>
      <c r="E65" s="33">
        <v>726</v>
      </c>
      <c r="F65" s="33">
        <v>361</v>
      </c>
      <c r="G65" s="34">
        <f t="shared" si="5"/>
        <v>1444</v>
      </c>
    </row>
    <row r="66" spans="1:7" ht="15" customHeight="1" x14ac:dyDescent="0.3">
      <c r="A66" s="187" t="s">
        <v>17</v>
      </c>
      <c r="B66" s="30" t="s">
        <v>13</v>
      </c>
      <c r="C66" s="31">
        <v>6</v>
      </c>
      <c r="D66" s="31">
        <v>54</v>
      </c>
      <c r="E66" s="31">
        <v>86</v>
      </c>
      <c r="F66" s="31">
        <v>28</v>
      </c>
      <c r="G66" s="32">
        <f>SUM(C66:F66)</f>
        <v>174</v>
      </c>
    </row>
    <row r="67" spans="1:7" ht="15" customHeight="1" x14ac:dyDescent="0.3">
      <c r="A67" s="187"/>
      <c r="B67" s="30" t="s">
        <v>14</v>
      </c>
      <c r="C67" s="31">
        <v>31</v>
      </c>
      <c r="D67" s="31">
        <v>312</v>
      </c>
      <c r="E67" s="31">
        <v>508</v>
      </c>
      <c r="F67" s="31">
        <v>147</v>
      </c>
      <c r="G67" s="32">
        <f t="shared" ref="G67:G92" si="6">SUM(C67:F67)</f>
        <v>998</v>
      </c>
    </row>
    <row r="68" spans="1:7" ht="15" customHeight="1" x14ac:dyDescent="0.3">
      <c r="A68" s="187"/>
      <c r="B68" s="30" t="s">
        <v>15</v>
      </c>
      <c r="C68" s="31">
        <v>86</v>
      </c>
      <c r="D68" s="31">
        <v>812</v>
      </c>
      <c r="E68" s="31">
        <v>1262</v>
      </c>
      <c r="F68" s="31">
        <v>346</v>
      </c>
      <c r="G68" s="32">
        <f t="shared" si="6"/>
        <v>2506</v>
      </c>
    </row>
    <row r="69" spans="1:7" ht="15" customHeight="1" x14ac:dyDescent="0.3">
      <c r="A69" s="175" t="s">
        <v>51</v>
      </c>
      <c r="B69" s="8" t="s">
        <v>13</v>
      </c>
      <c r="C69" s="33">
        <v>8</v>
      </c>
      <c r="D69" s="33">
        <v>54</v>
      </c>
      <c r="E69" s="33">
        <v>93</v>
      </c>
      <c r="F69" s="33">
        <v>115</v>
      </c>
      <c r="G69" s="34">
        <f t="shared" si="6"/>
        <v>270</v>
      </c>
    </row>
    <row r="70" spans="1:7" ht="15" customHeight="1" x14ac:dyDescent="0.3">
      <c r="A70" s="175"/>
      <c r="B70" s="8" t="s">
        <v>14</v>
      </c>
      <c r="C70" s="33">
        <v>74</v>
      </c>
      <c r="D70" s="33">
        <v>734</v>
      </c>
      <c r="E70" s="33">
        <v>1032</v>
      </c>
      <c r="F70" s="33">
        <v>973</v>
      </c>
      <c r="G70" s="34">
        <f t="shared" si="6"/>
        <v>2813</v>
      </c>
    </row>
    <row r="71" spans="1:7" ht="15" customHeight="1" x14ac:dyDescent="0.3">
      <c r="A71" s="175"/>
      <c r="B71" s="8" t="s">
        <v>15</v>
      </c>
      <c r="C71" s="33">
        <v>162</v>
      </c>
      <c r="D71" s="33">
        <v>1504</v>
      </c>
      <c r="E71" s="33">
        <v>2176</v>
      </c>
      <c r="F71" s="33">
        <v>2013</v>
      </c>
      <c r="G71" s="34">
        <f t="shared" si="6"/>
        <v>5855</v>
      </c>
    </row>
    <row r="72" spans="1:7" ht="15" customHeight="1" x14ac:dyDescent="0.3">
      <c r="A72" s="187" t="s">
        <v>7</v>
      </c>
      <c r="B72" s="30" t="s">
        <v>13</v>
      </c>
      <c r="C72" s="31">
        <v>36</v>
      </c>
      <c r="D72" s="31">
        <v>214</v>
      </c>
      <c r="E72" s="31">
        <v>477</v>
      </c>
      <c r="F72" s="31">
        <v>134</v>
      </c>
      <c r="G72" s="32">
        <f t="shared" si="6"/>
        <v>861</v>
      </c>
    </row>
    <row r="73" spans="1:7" ht="15" customHeight="1" x14ac:dyDescent="0.3">
      <c r="A73" s="187"/>
      <c r="B73" s="30" t="s">
        <v>14</v>
      </c>
      <c r="C73" s="31">
        <v>205</v>
      </c>
      <c r="D73" s="31">
        <v>1348</v>
      </c>
      <c r="E73" s="31">
        <v>2604</v>
      </c>
      <c r="F73" s="31">
        <v>571</v>
      </c>
      <c r="G73" s="32">
        <f t="shared" si="6"/>
        <v>4728</v>
      </c>
    </row>
    <row r="74" spans="1:7" ht="15" customHeight="1" x14ac:dyDescent="0.3">
      <c r="A74" s="187"/>
      <c r="B74" s="30" t="s">
        <v>15</v>
      </c>
      <c r="C74" s="31">
        <v>489</v>
      </c>
      <c r="D74" s="31">
        <v>3176</v>
      </c>
      <c r="E74" s="31">
        <v>5733</v>
      </c>
      <c r="F74" s="31">
        <v>1241</v>
      </c>
      <c r="G74" s="32">
        <f t="shared" si="6"/>
        <v>10639</v>
      </c>
    </row>
    <row r="75" spans="1:7" ht="15" customHeight="1" x14ac:dyDescent="0.3">
      <c r="A75" s="175" t="s">
        <v>107</v>
      </c>
      <c r="B75" s="8" t="s">
        <v>13</v>
      </c>
      <c r="C75" s="33">
        <v>73</v>
      </c>
      <c r="D75" s="33">
        <v>177</v>
      </c>
      <c r="E75" s="33">
        <v>220</v>
      </c>
      <c r="F75" s="33">
        <v>61</v>
      </c>
      <c r="G75" s="34">
        <f t="shared" si="6"/>
        <v>531</v>
      </c>
    </row>
    <row r="76" spans="1:7" ht="15" customHeight="1" x14ac:dyDescent="0.3">
      <c r="A76" s="175"/>
      <c r="B76" s="8" t="s">
        <v>14</v>
      </c>
      <c r="C76" s="33">
        <v>633</v>
      </c>
      <c r="D76" s="33">
        <v>1562</v>
      </c>
      <c r="E76" s="33">
        <v>1436</v>
      </c>
      <c r="F76" s="33">
        <v>331</v>
      </c>
      <c r="G76" s="34">
        <f t="shared" si="6"/>
        <v>3962</v>
      </c>
    </row>
    <row r="77" spans="1:7" ht="15" customHeight="1" x14ac:dyDescent="0.3">
      <c r="A77" s="175"/>
      <c r="B77" s="8" t="s">
        <v>15</v>
      </c>
      <c r="C77" s="33">
        <v>1581</v>
      </c>
      <c r="D77" s="33">
        <v>3752</v>
      </c>
      <c r="E77" s="33">
        <v>3251</v>
      </c>
      <c r="F77" s="33">
        <v>839</v>
      </c>
      <c r="G77" s="34">
        <f t="shared" si="6"/>
        <v>9423</v>
      </c>
    </row>
    <row r="78" spans="1:7" ht="15" customHeight="1" x14ac:dyDescent="0.3">
      <c r="A78" s="187" t="s">
        <v>8</v>
      </c>
      <c r="B78" s="30" t="s">
        <v>13</v>
      </c>
      <c r="C78" s="31">
        <v>48</v>
      </c>
      <c r="D78" s="31">
        <v>279</v>
      </c>
      <c r="E78" s="31">
        <v>459</v>
      </c>
      <c r="F78" s="31">
        <v>114</v>
      </c>
      <c r="G78" s="32">
        <f t="shared" si="6"/>
        <v>900</v>
      </c>
    </row>
    <row r="79" spans="1:7" ht="15" customHeight="1" x14ac:dyDescent="0.3">
      <c r="A79" s="187"/>
      <c r="B79" s="30" t="s">
        <v>14</v>
      </c>
      <c r="C79" s="31">
        <v>309</v>
      </c>
      <c r="D79" s="31">
        <v>1887</v>
      </c>
      <c r="E79" s="31">
        <v>3275</v>
      </c>
      <c r="F79" s="31">
        <v>768</v>
      </c>
      <c r="G79" s="32">
        <f t="shared" si="6"/>
        <v>6239</v>
      </c>
    </row>
    <row r="80" spans="1:7" ht="15" customHeight="1" x14ac:dyDescent="0.3">
      <c r="A80" s="187"/>
      <c r="B80" s="30" t="s">
        <v>15</v>
      </c>
      <c r="C80" s="31">
        <v>718</v>
      </c>
      <c r="D80" s="31">
        <v>4289</v>
      </c>
      <c r="E80" s="31">
        <v>7424</v>
      </c>
      <c r="F80" s="31">
        <v>1711</v>
      </c>
      <c r="G80" s="32">
        <f t="shared" si="6"/>
        <v>14142</v>
      </c>
    </row>
    <row r="81" spans="1:7" ht="15" customHeight="1" x14ac:dyDescent="0.3">
      <c r="A81" s="175" t="s">
        <v>9</v>
      </c>
      <c r="B81" s="8" t="s">
        <v>13</v>
      </c>
      <c r="C81" s="33">
        <v>84</v>
      </c>
      <c r="D81" s="33">
        <v>192</v>
      </c>
      <c r="E81" s="33">
        <v>517</v>
      </c>
      <c r="F81" s="33">
        <v>117</v>
      </c>
      <c r="G81" s="34">
        <f t="shared" si="6"/>
        <v>910</v>
      </c>
    </row>
    <row r="82" spans="1:7" ht="15" customHeight="1" x14ac:dyDescent="0.3">
      <c r="A82" s="175"/>
      <c r="B82" s="8" t="s">
        <v>14</v>
      </c>
      <c r="C82" s="33">
        <v>607</v>
      </c>
      <c r="D82" s="33">
        <v>1573</v>
      </c>
      <c r="E82" s="33">
        <v>3371</v>
      </c>
      <c r="F82" s="33">
        <v>662</v>
      </c>
      <c r="G82" s="34">
        <f t="shared" si="6"/>
        <v>6213</v>
      </c>
    </row>
    <row r="83" spans="1:7" ht="15" customHeight="1" x14ac:dyDescent="0.3">
      <c r="A83" s="175"/>
      <c r="B83" s="8" t="s">
        <v>15</v>
      </c>
      <c r="C83" s="33">
        <v>1549</v>
      </c>
      <c r="D83" s="33">
        <v>3869</v>
      </c>
      <c r="E83" s="33">
        <v>7920</v>
      </c>
      <c r="F83" s="33">
        <v>1509</v>
      </c>
      <c r="G83" s="34">
        <f t="shared" si="6"/>
        <v>14847</v>
      </c>
    </row>
    <row r="84" spans="1:7" ht="15" customHeight="1" x14ac:dyDescent="0.3">
      <c r="A84" s="187" t="s">
        <v>10</v>
      </c>
      <c r="B84" s="30" t="s">
        <v>13</v>
      </c>
      <c r="C84" s="31">
        <v>66</v>
      </c>
      <c r="D84" s="31">
        <v>206</v>
      </c>
      <c r="E84" s="31">
        <v>368</v>
      </c>
      <c r="F84" s="31">
        <v>237</v>
      </c>
      <c r="G84" s="32">
        <f t="shared" si="6"/>
        <v>877</v>
      </c>
    </row>
    <row r="85" spans="1:7" ht="15" customHeight="1" x14ac:dyDescent="0.3">
      <c r="A85" s="187"/>
      <c r="B85" s="30" t="s">
        <v>14</v>
      </c>
      <c r="C85" s="31">
        <v>542</v>
      </c>
      <c r="D85" s="31">
        <v>1979</v>
      </c>
      <c r="E85" s="31">
        <v>2793</v>
      </c>
      <c r="F85" s="31">
        <v>1466</v>
      </c>
      <c r="G85" s="32">
        <f t="shared" si="6"/>
        <v>6780</v>
      </c>
    </row>
    <row r="86" spans="1:7" ht="15" customHeight="1" x14ac:dyDescent="0.3">
      <c r="A86" s="187"/>
      <c r="B86" s="30" t="s">
        <v>15</v>
      </c>
      <c r="C86" s="31">
        <v>1204</v>
      </c>
      <c r="D86" s="31">
        <v>4332</v>
      </c>
      <c r="E86" s="31">
        <v>5970</v>
      </c>
      <c r="F86" s="31">
        <v>3166</v>
      </c>
      <c r="G86" s="32">
        <f t="shared" si="6"/>
        <v>14672</v>
      </c>
    </row>
    <row r="87" spans="1:7" ht="15" customHeight="1" x14ac:dyDescent="0.3">
      <c r="A87" s="175" t="s">
        <v>11</v>
      </c>
      <c r="B87" s="8" t="s">
        <v>13</v>
      </c>
      <c r="C87" s="33">
        <v>7</v>
      </c>
      <c r="D87" s="33">
        <v>96</v>
      </c>
      <c r="E87" s="33">
        <v>210</v>
      </c>
      <c r="F87" s="33">
        <v>50</v>
      </c>
      <c r="G87" s="34">
        <f t="shared" si="6"/>
        <v>363</v>
      </c>
    </row>
    <row r="88" spans="1:7" ht="15" customHeight="1" x14ac:dyDescent="0.3">
      <c r="A88" s="175"/>
      <c r="B88" s="8" t="s">
        <v>14</v>
      </c>
      <c r="C88" s="33">
        <v>62</v>
      </c>
      <c r="D88" s="33">
        <v>620</v>
      </c>
      <c r="E88" s="33">
        <v>1121</v>
      </c>
      <c r="F88" s="33">
        <v>199</v>
      </c>
      <c r="G88" s="34">
        <f t="shared" si="6"/>
        <v>2002</v>
      </c>
    </row>
    <row r="89" spans="1:7" ht="15" customHeight="1" x14ac:dyDescent="0.3">
      <c r="A89" s="175"/>
      <c r="B89" s="8" t="s">
        <v>15</v>
      </c>
      <c r="C89" s="33">
        <v>155</v>
      </c>
      <c r="D89" s="33">
        <v>1447</v>
      </c>
      <c r="E89" s="33">
        <v>2673</v>
      </c>
      <c r="F89" s="33">
        <v>479</v>
      </c>
      <c r="G89" s="34">
        <f t="shared" si="6"/>
        <v>4754</v>
      </c>
    </row>
    <row r="90" spans="1:7" ht="15" customHeight="1" x14ac:dyDescent="0.3">
      <c r="A90" s="187" t="s">
        <v>12</v>
      </c>
      <c r="B90" s="35" t="s">
        <v>13</v>
      </c>
      <c r="C90" s="31">
        <v>29</v>
      </c>
      <c r="D90" s="31">
        <v>110</v>
      </c>
      <c r="E90" s="31">
        <v>131</v>
      </c>
      <c r="F90" s="31">
        <v>34</v>
      </c>
      <c r="G90" s="32">
        <f t="shared" si="6"/>
        <v>304</v>
      </c>
    </row>
    <row r="91" spans="1:7" ht="15" customHeight="1" x14ac:dyDescent="0.3">
      <c r="A91" s="187"/>
      <c r="B91" s="35" t="s">
        <v>14</v>
      </c>
      <c r="C91" s="31">
        <v>134</v>
      </c>
      <c r="D91" s="31">
        <v>647</v>
      </c>
      <c r="E91" s="31">
        <v>642</v>
      </c>
      <c r="F91" s="31">
        <v>128</v>
      </c>
      <c r="G91" s="32">
        <f t="shared" si="6"/>
        <v>1551</v>
      </c>
    </row>
    <row r="92" spans="1:7" ht="15" customHeight="1" x14ac:dyDescent="0.3">
      <c r="A92" s="187"/>
      <c r="B92" s="35" t="s">
        <v>15</v>
      </c>
      <c r="C92" s="31">
        <v>326</v>
      </c>
      <c r="D92" s="31">
        <v>1567</v>
      </c>
      <c r="E92" s="31">
        <v>1541</v>
      </c>
      <c r="F92" s="31">
        <v>292</v>
      </c>
      <c r="G92" s="32">
        <f t="shared" si="6"/>
        <v>3726</v>
      </c>
    </row>
    <row r="93" spans="1:7" ht="15" customHeight="1" x14ac:dyDescent="0.3">
      <c r="A93" s="186" t="s">
        <v>2</v>
      </c>
      <c r="B93" s="111" t="s">
        <v>13</v>
      </c>
      <c r="C93" s="113">
        <f>C54+C57+C60+C63+C66+C69+C72+C75+C78+C81+C84+C87+C90</f>
        <v>585</v>
      </c>
      <c r="D93" s="113">
        <f t="shared" ref="D93:G93" si="7">D54+D57+D60+D63+D66+D69+D72+D75+D78+D81+D84+D87+D90</f>
        <v>2067</v>
      </c>
      <c r="E93" s="113">
        <f t="shared" si="7"/>
        <v>3524</v>
      </c>
      <c r="F93" s="113">
        <f t="shared" si="7"/>
        <v>1157</v>
      </c>
      <c r="G93" s="113">
        <f t="shared" si="7"/>
        <v>7333</v>
      </c>
    </row>
    <row r="94" spans="1:7" ht="15" customHeight="1" x14ac:dyDescent="0.3">
      <c r="A94" s="186"/>
      <c r="B94" s="111" t="s">
        <v>14</v>
      </c>
      <c r="C94" s="113">
        <f t="shared" ref="C94:G95" si="8">C55+C58+C61+C64+C67+C70+C73+C76+C79+C82+C85+C88+C91</f>
        <v>4591</v>
      </c>
      <c r="D94" s="113">
        <f t="shared" si="8"/>
        <v>15959</v>
      </c>
      <c r="E94" s="113">
        <f t="shared" si="8"/>
        <v>23649</v>
      </c>
      <c r="F94" s="113">
        <f t="shared" si="8"/>
        <v>6847</v>
      </c>
      <c r="G94" s="113">
        <f t="shared" si="8"/>
        <v>51046</v>
      </c>
    </row>
    <row r="95" spans="1:7" ht="15" customHeight="1" x14ac:dyDescent="0.3">
      <c r="A95" s="186"/>
      <c r="B95" s="111" t="s">
        <v>15</v>
      </c>
      <c r="C95" s="113">
        <f t="shared" si="8"/>
        <v>11132</v>
      </c>
      <c r="D95" s="113">
        <f t="shared" si="8"/>
        <v>37025</v>
      </c>
      <c r="E95" s="113">
        <f t="shared" si="8"/>
        <v>53270</v>
      </c>
      <c r="F95" s="113">
        <f t="shared" si="8"/>
        <v>15121</v>
      </c>
      <c r="G95" s="113">
        <f t="shared" si="8"/>
        <v>116548</v>
      </c>
    </row>
    <row r="96" spans="1:7" ht="15" customHeight="1" x14ac:dyDescent="0.3">
      <c r="A96" s="89" t="s">
        <v>158</v>
      </c>
      <c r="B96" s="90"/>
      <c r="C96" s="90"/>
      <c r="D96" s="90"/>
      <c r="E96" s="91"/>
      <c r="F96" s="91"/>
      <c r="G96" s="91"/>
    </row>
    <row r="99" spans="1:7" ht="15" customHeight="1" x14ac:dyDescent="0.3">
      <c r="A99" s="177" t="s">
        <v>120</v>
      </c>
      <c r="B99" s="177"/>
      <c r="C99" s="177"/>
      <c r="D99" s="177"/>
      <c r="E99" s="177"/>
      <c r="F99" s="177"/>
      <c r="G99" s="177"/>
    </row>
    <row r="100" spans="1:7" ht="15" customHeight="1" x14ac:dyDescent="0.3">
      <c r="A100" s="177" t="s">
        <v>129</v>
      </c>
      <c r="B100" s="177"/>
      <c r="C100" s="177"/>
      <c r="D100" s="177"/>
      <c r="E100" s="177"/>
      <c r="F100" s="177"/>
      <c r="G100" s="177"/>
    </row>
    <row r="101" spans="1:7" ht="15" customHeight="1" x14ac:dyDescent="0.3">
      <c r="A101" s="104" t="s">
        <v>148</v>
      </c>
      <c r="B101" s="99"/>
      <c r="C101" s="99" t="s">
        <v>102</v>
      </c>
      <c r="D101" s="99" t="s">
        <v>103</v>
      </c>
      <c r="E101" s="99" t="s">
        <v>104</v>
      </c>
      <c r="F101" s="99" t="s">
        <v>105</v>
      </c>
      <c r="G101" s="99" t="s">
        <v>2</v>
      </c>
    </row>
    <row r="102" spans="1:7" ht="15" customHeight="1" x14ac:dyDescent="0.3">
      <c r="A102" s="187" t="s">
        <v>3</v>
      </c>
      <c r="B102" s="30" t="s">
        <v>13</v>
      </c>
      <c r="C102" s="36">
        <v>7</v>
      </c>
      <c r="D102" s="36">
        <v>76</v>
      </c>
      <c r="E102" s="36">
        <v>101</v>
      </c>
      <c r="F102" s="36">
        <v>21</v>
      </c>
      <c r="G102" s="37">
        <f t="shared" ref="G102:G111" si="9">SUM(C102:F102)</f>
        <v>205</v>
      </c>
    </row>
    <row r="103" spans="1:7" ht="15" customHeight="1" x14ac:dyDescent="0.3">
      <c r="A103" s="187"/>
      <c r="B103" s="30" t="s">
        <v>14</v>
      </c>
      <c r="C103" s="36">
        <v>53</v>
      </c>
      <c r="D103" s="36">
        <v>522</v>
      </c>
      <c r="E103" s="36">
        <v>635</v>
      </c>
      <c r="F103" s="36">
        <v>94</v>
      </c>
      <c r="G103" s="37">
        <f t="shared" si="9"/>
        <v>1304</v>
      </c>
    </row>
    <row r="104" spans="1:7" ht="15" customHeight="1" x14ac:dyDescent="0.3">
      <c r="A104" s="187"/>
      <c r="B104" s="30" t="s">
        <v>15</v>
      </c>
      <c r="C104" s="36">
        <v>140</v>
      </c>
      <c r="D104" s="36">
        <v>1281</v>
      </c>
      <c r="E104" s="36">
        <v>1456</v>
      </c>
      <c r="F104" s="36">
        <v>231</v>
      </c>
      <c r="G104" s="37">
        <f t="shared" si="9"/>
        <v>3108</v>
      </c>
    </row>
    <row r="105" spans="1:7" ht="15" customHeight="1" x14ac:dyDescent="0.3">
      <c r="A105" s="175" t="s">
        <v>4</v>
      </c>
      <c r="B105" s="8" t="s">
        <v>13</v>
      </c>
      <c r="C105" s="38">
        <v>176</v>
      </c>
      <c r="D105" s="38">
        <v>447</v>
      </c>
      <c r="E105" s="38">
        <v>379</v>
      </c>
      <c r="F105" s="38">
        <v>110</v>
      </c>
      <c r="G105" s="39">
        <f t="shared" si="9"/>
        <v>1112</v>
      </c>
    </row>
    <row r="106" spans="1:7" ht="15" customHeight="1" x14ac:dyDescent="0.3">
      <c r="A106" s="175"/>
      <c r="B106" s="8" t="s">
        <v>14</v>
      </c>
      <c r="C106" s="38">
        <v>1652</v>
      </c>
      <c r="D106" s="38">
        <v>3673</v>
      </c>
      <c r="E106" s="38">
        <v>2858</v>
      </c>
      <c r="F106" s="38">
        <v>788</v>
      </c>
      <c r="G106" s="39">
        <f t="shared" si="9"/>
        <v>8971</v>
      </c>
    </row>
    <row r="107" spans="1:7" ht="15" customHeight="1" x14ac:dyDescent="0.3">
      <c r="A107" s="175"/>
      <c r="B107" s="8" t="s">
        <v>15</v>
      </c>
      <c r="C107" s="38">
        <v>4084</v>
      </c>
      <c r="D107" s="38">
        <v>8573</v>
      </c>
      <c r="E107" s="38">
        <v>6440</v>
      </c>
      <c r="F107" s="38">
        <v>1719</v>
      </c>
      <c r="G107" s="39">
        <f t="shared" si="9"/>
        <v>20816</v>
      </c>
    </row>
    <row r="108" spans="1:7" ht="15" customHeight="1" x14ac:dyDescent="0.3">
      <c r="A108" s="187" t="s">
        <v>5</v>
      </c>
      <c r="B108" s="30" t="s">
        <v>13</v>
      </c>
      <c r="C108" s="36">
        <v>6</v>
      </c>
      <c r="D108" s="36">
        <v>76</v>
      </c>
      <c r="E108" s="36">
        <v>191</v>
      </c>
      <c r="F108" s="36">
        <v>78</v>
      </c>
      <c r="G108" s="37">
        <f t="shared" si="9"/>
        <v>351</v>
      </c>
    </row>
    <row r="109" spans="1:7" ht="15" customHeight="1" x14ac:dyDescent="0.3">
      <c r="A109" s="187"/>
      <c r="B109" s="30" t="s">
        <v>14</v>
      </c>
      <c r="C109" s="36">
        <v>41</v>
      </c>
      <c r="D109" s="36">
        <v>492</v>
      </c>
      <c r="E109" s="36">
        <v>1104</v>
      </c>
      <c r="F109" s="36">
        <v>385</v>
      </c>
      <c r="G109" s="37">
        <f t="shared" si="9"/>
        <v>2022</v>
      </c>
    </row>
    <row r="110" spans="1:7" ht="15" customHeight="1" x14ac:dyDescent="0.3">
      <c r="A110" s="187"/>
      <c r="B110" s="30" t="s">
        <v>15</v>
      </c>
      <c r="C110" s="36">
        <v>117</v>
      </c>
      <c r="D110" s="36">
        <v>1100</v>
      </c>
      <c r="E110" s="36">
        <v>2333</v>
      </c>
      <c r="F110" s="36">
        <v>819</v>
      </c>
      <c r="G110" s="37">
        <f t="shared" si="9"/>
        <v>4369</v>
      </c>
    </row>
    <row r="111" spans="1:7" ht="15" customHeight="1" x14ac:dyDescent="0.3">
      <c r="A111" s="175" t="s">
        <v>6</v>
      </c>
      <c r="B111" s="8" t="s">
        <v>13</v>
      </c>
      <c r="C111" s="38">
        <v>0</v>
      </c>
      <c r="D111" s="38">
        <v>22</v>
      </c>
      <c r="E111" s="38">
        <v>46</v>
      </c>
      <c r="F111" s="38">
        <v>28</v>
      </c>
      <c r="G111" s="39">
        <f t="shared" si="9"/>
        <v>96</v>
      </c>
    </row>
    <row r="112" spans="1:7" ht="15" customHeight="1" x14ac:dyDescent="0.3">
      <c r="A112" s="175"/>
      <c r="B112" s="8" t="s">
        <v>14</v>
      </c>
      <c r="C112" s="38">
        <v>0</v>
      </c>
      <c r="D112" s="38">
        <v>161</v>
      </c>
      <c r="E112" s="38">
        <v>344</v>
      </c>
      <c r="F112" s="38">
        <v>181</v>
      </c>
      <c r="G112" s="39">
        <f t="shared" ref="G112:G113" si="10">SUM(C112:F112)</f>
        <v>686</v>
      </c>
    </row>
    <row r="113" spans="1:7" ht="15" customHeight="1" x14ac:dyDescent="0.3">
      <c r="A113" s="175"/>
      <c r="B113" s="8" t="s">
        <v>15</v>
      </c>
      <c r="C113" s="38">
        <v>0</v>
      </c>
      <c r="D113" s="38">
        <v>357</v>
      </c>
      <c r="E113" s="38">
        <v>726</v>
      </c>
      <c r="F113" s="38">
        <v>361</v>
      </c>
      <c r="G113" s="39">
        <f t="shared" si="10"/>
        <v>1444</v>
      </c>
    </row>
    <row r="114" spans="1:7" ht="15" customHeight="1" x14ac:dyDescent="0.3">
      <c r="A114" s="187" t="s">
        <v>17</v>
      </c>
      <c r="B114" s="30" t="s">
        <v>13</v>
      </c>
      <c r="C114" s="36">
        <v>4</v>
      </c>
      <c r="D114" s="36">
        <v>53</v>
      </c>
      <c r="E114" s="36">
        <v>72</v>
      </c>
      <c r="F114" s="36">
        <v>26</v>
      </c>
      <c r="G114" s="37">
        <f>SUM(C114:F114)</f>
        <v>155</v>
      </c>
    </row>
    <row r="115" spans="1:7" ht="15" customHeight="1" x14ac:dyDescent="0.3">
      <c r="A115" s="187"/>
      <c r="B115" s="30" t="s">
        <v>14</v>
      </c>
      <c r="C115" s="36">
        <v>27</v>
      </c>
      <c r="D115" s="36">
        <v>311</v>
      </c>
      <c r="E115" s="36">
        <v>433</v>
      </c>
      <c r="F115" s="36">
        <v>137</v>
      </c>
      <c r="G115" s="37">
        <f t="shared" ref="G115:G119" si="11">SUM(C115:F115)</f>
        <v>908</v>
      </c>
    </row>
    <row r="116" spans="1:7" ht="15" customHeight="1" x14ac:dyDescent="0.3">
      <c r="A116" s="187"/>
      <c r="B116" s="30" t="s">
        <v>15</v>
      </c>
      <c r="C116" s="36">
        <v>75</v>
      </c>
      <c r="D116" s="36">
        <v>808</v>
      </c>
      <c r="E116" s="36">
        <v>1087</v>
      </c>
      <c r="F116" s="36">
        <v>323</v>
      </c>
      <c r="G116" s="37">
        <f t="shared" si="11"/>
        <v>2293</v>
      </c>
    </row>
    <row r="117" spans="1:7" ht="15" customHeight="1" x14ac:dyDescent="0.3">
      <c r="A117" s="175" t="s">
        <v>51</v>
      </c>
      <c r="B117" s="8" t="s">
        <v>13</v>
      </c>
      <c r="C117" s="38">
        <v>8</v>
      </c>
      <c r="D117" s="38">
        <v>54</v>
      </c>
      <c r="E117" s="38">
        <v>92</v>
      </c>
      <c r="F117" s="38">
        <v>116</v>
      </c>
      <c r="G117" s="39">
        <f t="shared" si="11"/>
        <v>270</v>
      </c>
    </row>
    <row r="118" spans="1:7" ht="15" customHeight="1" x14ac:dyDescent="0.3">
      <c r="A118" s="175"/>
      <c r="B118" s="8" t="s">
        <v>14</v>
      </c>
      <c r="C118" s="38">
        <v>74</v>
      </c>
      <c r="D118" s="38">
        <v>710</v>
      </c>
      <c r="E118" s="38">
        <v>1022</v>
      </c>
      <c r="F118" s="38">
        <v>983</v>
      </c>
      <c r="G118" s="39">
        <f t="shared" si="11"/>
        <v>2789</v>
      </c>
    </row>
    <row r="119" spans="1:7" ht="15" customHeight="1" x14ac:dyDescent="0.3">
      <c r="A119" s="175"/>
      <c r="B119" s="8" t="s">
        <v>15</v>
      </c>
      <c r="C119" s="38">
        <v>162</v>
      </c>
      <c r="D119" s="38">
        <v>1456</v>
      </c>
      <c r="E119" s="38">
        <v>2156</v>
      </c>
      <c r="F119" s="38">
        <v>2033</v>
      </c>
      <c r="G119" s="39">
        <f t="shared" si="11"/>
        <v>5807</v>
      </c>
    </row>
    <row r="120" spans="1:7" ht="15" customHeight="1" x14ac:dyDescent="0.3">
      <c r="A120" s="187" t="s">
        <v>7</v>
      </c>
      <c r="B120" s="30" t="s">
        <v>13</v>
      </c>
      <c r="C120" s="36">
        <v>16</v>
      </c>
      <c r="D120" s="36">
        <v>177</v>
      </c>
      <c r="E120" s="36">
        <v>403</v>
      </c>
      <c r="F120" s="36">
        <v>116</v>
      </c>
      <c r="G120" s="37">
        <f t="shared" ref="G120:G140" si="12">SUM(C120:F120)</f>
        <v>712</v>
      </c>
    </row>
    <row r="121" spans="1:7" ht="15" customHeight="1" x14ac:dyDescent="0.3">
      <c r="A121" s="187"/>
      <c r="B121" s="30" t="s">
        <v>14</v>
      </c>
      <c r="C121" s="36">
        <v>126</v>
      </c>
      <c r="D121" s="36">
        <v>1199</v>
      </c>
      <c r="E121" s="36">
        <v>2233</v>
      </c>
      <c r="F121" s="36">
        <v>467</v>
      </c>
      <c r="G121" s="37">
        <f t="shared" si="12"/>
        <v>4025</v>
      </c>
    </row>
    <row r="122" spans="1:7" ht="15" customHeight="1" x14ac:dyDescent="0.3">
      <c r="A122" s="187"/>
      <c r="B122" s="30" t="s">
        <v>15</v>
      </c>
      <c r="C122" s="36">
        <v>325</v>
      </c>
      <c r="D122" s="36">
        <v>2861</v>
      </c>
      <c r="E122" s="36">
        <v>4931</v>
      </c>
      <c r="F122" s="36">
        <v>990</v>
      </c>
      <c r="G122" s="37">
        <f t="shared" si="12"/>
        <v>9107</v>
      </c>
    </row>
    <row r="123" spans="1:7" ht="15" customHeight="1" x14ac:dyDescent="0.3">
      <c r="A123" s="175" t="s">
        <v>107</v>
      </c>
      <c r="B123" s="8" t="s">
        <v>13</v>
      </c>
      <c r="C123" s="38">
        <v>67</v>
      </c>
      <c r="D123" s="38">
        <v>170</v>
      </c>
      <c r="E123" s="38">
        <v>172</v>
      </c>
      <c r="F123" s="38">
        <v>35</v>
      </c>
      <c r="G123" s="39">
        <f t="shared" si="12"/>
        <v>444</v>
      </c>
    </row>
    <row r="124" spans="1:7" ht="15" customHeight="1" x14ac:dyDescent="0.3">
      <c r="A124" s="175"/>
      <c r="B124" s="8" t="s">
        <v>14</v>
      </c>
      <c r="C124" s="38">
        <v>606</v>
      </c>
      <c r="D124" s="38">
        <v>1512</v>
      </c>
      <c r="E124" s="38">
        <v>1094</v>
      </c>
      <c r="F124" s="38">
        <v>159</v>
      </c>
      <c r="G124" s="39">
        <f t="shared" si="12"/>
        <v>3371</v>
      </c>
    </row>
    <row r="125" spans="1:7" ht="15" customHeight="1" x14ac:dyDescent="0.3">
      <c r="A125" s="175"/>
      <c r="B125" s="8" t="s">
        <v>15</v>
      </c>
      <c r="C125" s="38">
        <v>1500</v>
      </c>
      <c r="D125" s="38">
        <v>3642</v>
      </c>
      <c r="E125" s="38">
        <v>2433</v>
      </c>
      <c r="F125" s="38">
        <v>342</v>
      </c>
      <c r="G125" s="39">
        <f t="shared" si="12"/>
        <v>7917</v>
      </c>
    </row>
    <row r="126" spans="1:7" ht="15" customHeight="1" x14ac:dyDescent="0.3">
      <c r="A126" s="187" t="s">
        <v>8</v>
      </c>
      <c r="B126" s="30" t="s">
        <v>13</v>
      </c>
      <c r="C126" s="36">
        <v>22</v>
      </c>
      <c r="D126" s="36">
        <v>243</v>
      </c>
      <c r="E126" s="36">
        <v>369</v>
      </c>
      <c r="F126" s="36">
        <v>94</v>
      </c>
      <c r="G126" s="37">
        <f t="shared" si="12"/>
        <v>728</v>
      </c>
    </row>
    <row r="127" spans="1:7" ht="15" customHeight="1" x14ac:dyDescent="0.3">
      <c r="A127" s="187"/>
      <c r="B127" s="30" t="s">
        <v>14</v>
      </c>
      <c r="C127" s="36">
        <v>193</v>
      </c>
      <c r="D127" s="36">
        <v>1724</v>
      </c>
      <c r="E127" s="36">
        <v>2706</v>
      </c>
      <c r="F127" s="36">
        <v>659</v>
      </c>
      <c r="G127" s="37">
        <f t="shared" si="12"/>
        <v>5282</v>
      </c>
    </row>
    <row r="128" spans="1:7" ht="15" customHeight="1" x14ac:dyDescent="0.3">
      <c r="A128" s="187"/>
      <c r="B128" s="30" t="s">
        <v>15</v>
      </c>
      <c r="C128" s="36">
        <v>465</v>
      </c>
      <c r="D128" s="36">
        <v>3923</v>
      </c>
      <c r="E128" s="36">
        <v>6140</v>
      </c>
      <c r="F128" s="36">
        <v>1431</v>
      </c>
      <c r="G128" s="37">
        <f t="shared" si="12"/>
        <v>11959</v>
      </c>
    </row>
    <row r="129" spans="1:8" ht="15" customHeight="1" x14ac:dyDescent="0.3">
      <c r="A129" s="175" t="s">
        <v>9</v>
      </c>
      <c r="B129" s="8" t="s">
        <v>13</v>
      </c>
      <c r="C129" s="38">
        <v>42</v>
      </c>
      <c r="D129" s="38">
        <v>159</v>
      </c>
      <c r="E129" s="38">
        <v>360</v>
      </c>
      <c r="F129" s="38">
        <v>105</v>
      </c>
      <c r="G129" s="39">
        <f t="shared" si="12"/>
        <v>666</v>
      </c>
    </row>
    <row r="130" spans="1:8" ht="15" customHeight="1" x14ac:dyDescent="0.3">
      <c r="A130" s="175"/>
      <c r="B130" s="8" t="s">
        <v>14</v>
      </c>
      <c r="C130" s="38">
        <v>414</v>
      </c>
      <c r="D130" s="38">
        <v>1400</v>
      </c>
      <c r="E130" s="38">
        <v>2484</v>
      </c>
      <c r="F130" s="38">
        <v>592</v>
      </c>
      <c r="G130" s="39">
        <f t="shared" si="12"/>
        <v>4890</v>
      </c>
    </row>
    <row r="131" spans="1:8" ht="15" customHeight="1" x14ac:dyDescent="0.3">
      <c r="A131" s="175"/>
      <c r="B131" s="8" t="s">
        <v>15</v>
      </c>
      <c r="C131" s="38">
        <v>1135</v>
      </c>
      <c r="D131" s="38">
        <v>3473</v>
      </c>
      <c r="E131" s="38">
        <v>5846</v>
      </c>
      <c r="F131" s="38">
        <v>1335</v>
      </c>
      <c r="G131" s="39">
        <f t="shared" si="12"/>
        <v>11789</v>
      </c>
    </row>
    <row r="132" spans="1:8" ht="15" customHeight="1" x14ac:dyDescent="0.3">
      <c r="A132" s="187" t="s">
        <v>10</v>
      </c>
      <c r="B132" s="30" t="s">
        <v>13</v>
      </c>
      <c r="C132" s="36">
        <v>61</v>
      </c>
      <c r="D132" s="36">
        <v>205</v>
      </c>
      <c r="E132" s="36">
        <v>368</v>
      </c>
      <c r="F132" s="36">
        <v>237</v>
      </c>
      <c r="G132" s="37">
        <f t="shared" si="12"/>
        <v>871</v>
      </c>
    </row>
    <row r="133" spans="1:8" ht="15" customHeight="1" x14ac:dyDescent="0.3">
      <c r="A133" s="187"/>
      <c r="B133" s="30" t="s">
        <v>14</v>
      </c>
      <c r="C133" s="36">
        <v>509</v>
      </c>
      <c r="D133" s="36">
        <v>1972</v>
      </c>
      <c r="E133" s="36">
        <v>2793</v>
      </c>
      <c r="F133" s="36">
        <v>1466</v>
      </c>
      <c r="G133" s="37">
        <f t="shared" si="12"/>
        <v>6740</v>
      </c>
    </row>
    <row r="134" spans="1:8" ht="15" customHeight="1" x14ac:dyDescent="0.3">
      <c r="A134" s="187"/>
      <c r="B134" s="30" t="s">
        <v>15</v>
      </c>
      <c r="C134" s="36">
        <v>1134</v>
      </c>
      <c r="D134" s="36">
        <v>4318</v>
      </c>
      <c r="E134" s="36">
        <v>5970</v>
      </c>
      <c r="F134" s="36">
        <v>3166</v>
      </c>
      <c r="G134" s="37">
        <f t="shared" si="12"/>
        <v>14588</v>
      </c>
    </row>
    <row r="135" spans="1:8" ht="15" customHeight="1" x14ac:dyDescent="0.3">
      <c r="A135" s="175" t="s">
        <v>11</v>
      </c>
      <c r="B135" s="8" t="s">
        <v>13</v>
      </c>
      <c r="C135" s="38">
        <v>5</v>
      </c>
      <c r="D135" s="38">
        <v>80</v>
      </c>
      <c r="E135" s="38">
        <v>170</v>
      </c>
      <c r="F135" s="38">
        <v>39</v>
      </c>
      <c r="G135" s="39">
        <f t="shared" si="12"/>
        <v>294</v>
      </c>
    </row>
    <row r="136" spans="1:8" ht="15" customHeight="1" x14ac:dyDescent="0.3">
      <c r="A136" s="175"/>
      <c r="B136" s="8" t="s">
        <v>14</v>
      </c>
      <c r="C136" s="38">
        <v>51</v>
      </c>
      <c r="D136" s="38">
        <v>552</v>
      </c>
      <c r="E136" s="38">
        <v>940</v>
      </c>
      <c r="F136" s="38">
        <v>162</v>
      </c>
      <c r="G136" s="39">
        <f t="shared" si="12"/>
        <v>1705</v>
      </c>
    </row>
    <row r="137" spans="1:8" ht="15" customHeight="1" x14ac:dyDescent="0.3">
      <c r="A137" s="175"/>
      <c r="B137" s="8" t="s">
        <v>15</v>
      </c>
      <c r="C137" s="38">
        <v>131</v>
      </c>
      <c r="D137" s="38">
        <v>1306</v>
      </c>
      <c r="E137" s="38">
        <v>2228</v>
      </c>
      <c r="F137" s="38">
        <v>364</v>
      </c>
      <c r="G137" s="39">
        <f t="shared" si="12"/>
        <v>4029</v>
      </c>
    </row>
    <row r="138" spans="1:8" ht="15" customHeight="1" x14ac:dyDescent="0.3">
      <c r="A138" s="187" t="s">
        <v>12</v>
      </c>
      <c r="B138" s="35" t="s">
        <v>13</v>
      </c>
      <c r="C138" s="36">
        <v>5</v>
      </c>
      <c r="D138" s="36">
        <v>92</v>
      </c>
      <c r="E138" s="36">
        <v>89</v>
      </c>
      <c r="F138" s="36">
        <v>32</v>
      </c>
      <c r="G138" s="37">
        <f t="shared" si="12"/>
        <v>218</v>
      </c>
    </row>
    <row r="139" spans="1:8" ht="15" customHeight="1" x14ac:dyDescent="0.3">
      <c r="A139" s="187"/>
      <c r="B139" s="35" t="s">
        <v>14</v>
      </c>
      <c r="C139" s="36">
        <v>35</v>
      </c>
      <c r="D139" s="36">
        <v>578</v>
      </c>
      <c r="E139" s="36">
        <v>449</v>
      </c>
      <c r="F139" s="36">
        <v>116</v>
      </c>
      <c r="G139" s="37">
        <f t="shared" si="12"/>
        <v>1178</v>
      </c>
    </row>
    <row r="140" spans="1:8" ht="15" customHeight="1" x14ac:dyDescent="0.3">
      <c r="A140" s="187"/>
      <c r="B140" s="35" t="s">
        <v>15</v>
      </c>
      <c r="C140" s="36">
        <v>104</v>
      </c>
      <c r="D140" s="36">
        <v>1404</v>
      </c>
      <c r="E140" s="36">
        <v>1061</v>
      </c>
      <c r="F140" s="36">
        <v>258</v>
      </c>
      <c r="G140" s="37">
        <f t="shared" si="12"/>
        <v>2827</v>
      </c>
    </row>
    <row r="141" spans="1:8" ht="15" customHeight="1" x14ac:dyDescent="0.3">
      <c r="A141" s="186" t="s">
        <v>2</v>
      </c>
      <c r="B141" s="111" t="s">
        <v>13</v>
      </c>
      <c r="C141" s="112">
        <f>C102+C105+C108+C111+C114+C117+C120+C123+C126+C129+C132+C135+C138</f>
        <v>419</v>
      </c>
      <c r="D141" s="112">
        <f t="shared" ref="D141:G141" si="13">D102+D105+D108+D111+D114+D117+D120+D123+D126+D129+D132+D135+D138</f>
        <v>1854</v>
      </c>
      <c r="E141" s="112">
        <f t="shared" si="13"/>
        <v>2812</v>
      </c>
      <c r="F141" s="112">
        <f t="shared" si="13"/>
        <v>1037</v>
      </c>
      <c r="G141" s="112">
        <f t="shared" si="13"/>
        <v>6122</v>
      </c>
    </row>
    <row r="142" spans="1:8" ht="15" customHeight="1" x14ac:dyDescent="0.3">
      <c r="A142" s="186"/>
      <c r="B142" s="111" t="s">
        <v>14</v>
      </c>
      <c r="C142" s="112">
        <f t="shared" ref="C142:G142" si="14">C103+C106+C109+C112+C115+C118+C121+C124+C127+C130+C133+C136+C139</f>
        <v>3781</v>
      </c>
      <c r="D142" s="112">
        <f t="shared" si="14"/>
        <v>14806</v>
      </c>
      <c r="E142" s="112">
        <f t="shared" si="14"/>
        <v>19095</v>
      </c>
      <c r="F142" s="112">
        <f t="shared" si="14"/>
        <v>6189</v>
      </c>
      <c r="G142" s="112">
        <f t="shared" si="14"/>
        <v>43871</v>
      </c>
    </row>
    <row r="143" spans="1:8" ht="15" customHeight="1" x14ac:dyDescent="0.3">
      <c r="A143" s="186"/>
      <c r="B143" s="111" t="s">
        <v>15</v>
      </c>
      <c r="C143" s="112">
        <f t="shared" ref="C143:G143" si="15">C104+C107+C110+C113+C116+C119+C122+C125+C128+C131+C134+C137+C140</f>
        <v>9372</v>
      </c>
      <c r="D143" s="112">
        <f t="shared" si="15"/>
        <v>34502</v>
      </c>
      <c r="E143" s="112">
        <f t="shared" si="15"/>
        <v>42807</v>
      </c>
      <c r="F143" s="112">
        <f t="shared" si="15"/>
        <v>13372</v>
      </c>
      <c r="G143" s="112">
        <f t="shared" si="15"/>
        <v>100053</v>
      </c>
    </row>
    <row r="144" spans="1:8" ht="15" customHeight="1" x14ac:dyDescent="0.3">
      <c r="A144" s="89" t="s">
        <v>158</v>
      </c>
      <c r="B144" s="91"/>
      <c r="C144" s="91"/>
      <c r="D144" s="91"/>
      <c r="E144" s="91"/>
      <c r="F144" s="91"/>
      <c r="G144" s="91"/>
      <c r="H144" s="91"/>
    </row>
  </sheetData>
  <mergeCells count="48">
    <mergeCell ref="A45:A47"/>
    <mergeCell ref="A30:A32"/>
    <mergeCell ref="A33:A35"/>
    <mergeCell ref="A36:A38"/>
    <mergeCell ref="A39:A41"/>
    <mergeCell ref="A42:A44"/>
    <mergeCell ref="A15:A17"/>
    <mergeCell ref="A18:A20"/>
    <mergeCell ref="A21:A23"/>
    <mergeCell ref="A24:A26"/>
    <mergeCell ref="A27:A29"/>
    <mergeCell ref="A3:G3"/>
    <mergeCell ref="A4:G4"/>
    <mergeCell ref="A6:A8"/>
    <mergeCell ref="A9:A11"/>
    <mergeCell ref="A12:A14"/>
    <mergeCell ref="A99:G99"/>
    <mergeCell ref="A100:G100"/>
    <mergeCell ref="A138:A140"/>
    <mergeCell ref="A141:A143"/>
    <mergeCell ref="A126:A128"/>
    <mergeCell ref="A129:A131"/>
    <mergeCell ref="A132:A134"/>
    <mergeCell ref="A135:A137"/>
    <mergeCell ref="A117:A119"/>
    <mergeCell ref="A120:A122"/>
    <mergeCell ref="A123:A125"/>
    <mergeCell ref="A102:A104"/>
    <mergeCell ref="A105:A107"/>
    <mergeCell ref="A108:A110"/>
    <mergeCell ref="A111:A113"/>
    <mergeCell ref="A114:A116"/>
    <mergeCell ref="A51:G51"/>
    <mergeCell ref="A52:G52"/>
    <mergeCell ref="A54:A56"/>
    <mergeCell ref="A57:A59"/>
    <mergeCell ref="A60:A62"/>
    <mergeCell ref="A63:A65"/>
    <mergeCell ref="A66:A68"/>
    <mergeCell ref="A69:A71"/>
    <mergeCell ref="A72:A74"/>
    <mergeCell ref="A75:A77"/>
    <mergeCell ref="A93:A95"/>
    <mergeCell ref="A78:A80"/>
    <mergeCell ref="A81:A83"/>
    <mergeCell ref="A84:A86"/>
    <mergeCell ref="A87:A89"/>
    <mergeCell ref="A90:A92"/>
  </mergeCells>
  <pageMargins left="0.70866141732283472" right="0.70866141732283472" top="0.74803149606299213" bottom="0.74803149606299213" header="0.31496062992125984" footer="0.31496062992125984"/>
  <pageSetup paperSize="9" scale="68" orientation="landscape" verticalDpi="597" r:id="rId1"/>
  <headerFooter>
    <oddHeader>&amp;R&amp;G</oddHeader>
    <oddFooter>&amp;L&amp;F&amp;C&amp;P&amp;R&amp;A</oddFooter>
  </headerFooter>
  <rowBreaks count="2" manualBreakCount="2">
    <brk id="48" max="16383" man="1"/>
    <brk id="96"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3:U89"/>
  <sheetViews>
    <sheetView showGridLines="0" zoomScaleNormal="100" workbookViewId="0">
      <pane xSplit="1" topLeftCell="B1" activePane="topRight" state="frozen"/>
      <selection pane="topRight" activeCell="A3" sqref="A3:P3"/>
    </sheetView>
  </sheetViews>
  <sheetFormatPr defaultRowHeight="15" customHeight="1" x14ac:dyDescent="0.3"/>
  <cols>
    <col min="1" max="1" width="14.5546875" style="10" customWidth="1"/>
    <col min="2" max="2" width="23.88671875" style="10" customWidth="1"/>
    <col min="3" max="8" width="11.33203125" style="10" customWidth="1"/>
    <col min="9" max="10" width="13.109375" style="10" bestFit="1" customWidth="1"/>
    <col min="11" max="15" width="11.33203125" style="10" customWidth="1"/>
    <col min="16" max="16" width="11.33203125" style="10" hidden="1" customWidth="1"/>
    <col min="17" max="16384" width="8.88671875" style="10"/>
  </cols>
  <sheetData>
    <row r="3" spans="1:16" ht="15" customHeight="1" x14ac:dyDescent="0.3">
      <c r="A3" s="177" t="s">
        <v>191</v>
      </c>
      <c r="B3" s="177"/>
      <c r="C3" s="177"/>
      <c r="D3" s="177"/>
      <c r="E3" s="177"/>
      <c r="F3" s="177"/>
      <c r="G3" s="177"/>
      <c r="H3" s="177"/>
      <c r="I3" s="177"/>
      <c r="J3" s="177"/>
      <c r="K3" s="177"/>
      <c r="L3" s="177"/>
      <c r="M3" s="177"/>
      <c r="N3" s="177"/>
      <c r="O3" s="177"/>
      <c r="P3" s="177"/>
    </row>
    <row r="4" spans="1:16" ht="15" customHeight="1" x14ac:dyDescent="0.3">
      <c r="A4" s="104" t="s">
        <v>148</v>
      </c>
      <c r="B4" s="99"/>
      <c r="C4" s="100">
        <v>2010</v>
      </c>
      <c r="D4" s="100">
        <v>2011</v>
      </c>
      <c r="E4" s="100">
        <v>2012</v>
      </c>
      <c r="F4" s="100">
        <v>2013</v>
      </c>
      <c r="G4" s="100">
        <v>2014</v>
      </c>
      <c r="H4" s="100">
        <v>2015</v>
      </c>
      <c r="I4" s="100">
        <v>2016</v>
      </c>
      <c r="J4" s="100">
        <v>2017</v>
      </c>
      <c r="K4" s="100">
        <v>2018</v>
      </c>
      <c r="L4" s="100">
        <v>2019</v>
      </c>
      <c r="M4" s="100">
        <v>2020</v>
      </c>
      <c r="N4" s="100">
        <v>2021</v>
      </c>
      <c r="O4" s="100">
        <v>2022</v>
      </c>
      <c r="P4" s="100">
        <v>2023</v>
      </c>
    </row>
    <row r="5" spans="1:16" ht="15" customHeight="1" x14ac:dyDescent="0.3">
      <c r="A5" s="189" t="s">
        <v>11</v>
      </c>
      <c r="B5" s="23" t="s">
        <v>108</v>
      </c>
      <c r="C5" s="24">
        <v>3327</v>
      </c>
      <c r="D5" s="24">
        <v>3339</v>
      </c>
      <c r="E5" s="24">
        <v>2660</v>
      </c>
      <c r="F5" s="24">
        <v>2948</v>
      </c>
      <c r="G5" s="24">
        <v>3698</v>
      </c>
      <c r="H5" s="24">
        <v>4094</v>
      </c>
      <c r="I5" s="24">
        <v>3766</v>
      </c>
      <c r="J5" s="24">
        <v>4930</v>
      </c>
      <c r="K5" s="24">
        <v>19967</v>
      </c>
      <c r="L5" s="24">
        <v>22289</v>
      </c>
      <c r="M5" s="24">
        <v>5373</v>
      </c>
      <c r="N5" s="24">
        <v>16215</v>
      </c>
      <c r="O5" s="24">
        <v>21204</v>
      </c>
      <c r="P5" s="24"/>
    </row>
    <row r="6" spans="1:16" ht="15" customHeight="1" x14ac:dyDescent="0.3">
      <c r="A6" s="189"/>
      <c r="B6" s="23" t="s">
        <v>109</v>
      </c>
      <c r="C6" s="24">
        <v>22632</v>
      </c>
      <c r="D6" s="24">
        <v>19866</v>
      </c>
      <c r="E6" s="24">
        <v>14687</v>
      </c>
      <c r="F6" s="24">
        <v>17538</v>
      </c>
      <c r="G6" s="24">
        <v>18239</v>
      </c>
      <c r="H6" s="24">
        <v>25543</v>
      </c>
      <c r="I6" s="24">
        <v>27314</v>
      </c>
      <c r="J6" s="24">
        <v>26465</v>
      </c>
      <c r="K6" s="24">
        <v>47526</v>
      </c>
      <c r="L6" s="24">
        <v>46612</v>
      </c>
      <c r="M6" s="24">
        <v>24139</v>
      </c>
      <c r="N6" s="24">
        <v>31545</v>
      </c>
      <c r="O6" s="24">
        <v>36926</v>
      </c>
      <c r="P6" s="24"/>
    </row>
    <row r="7" spans="1:16" ht="15" customHeight="1" x14ac:dyDescent="0.3">
      <c r="A7" s="189"/>
      <c r="B7" s="23" t="s">
        <v>19</v>
      </c>
      <c r="C7" s="24">
        <v>13481</v>
      </c>
      <c r="D7" s="24">
        <v>14182</v>
      </c>
      <c r="E7" s="24">
        <v>11001</v>
      </c>
      <c r="F7" s="24">
        <v>12021</v>
      </c>
      <c r="G7" s="24">
        <v>15157</v>
      </c>
      <c r="H7" s="24">
        <v>17110</v>
      </c>
      <c r="I7" s="24">
        <v>13546</v>
      </c>
      <c r="J7" s="24">
        <v>18884</v>
      </c>
      <c r="K7" s="24">
        <v>82836</v>
      </c>
      <c r="L7" s="24">
        <v>89055</v>
      </c>
      <c r="M7" s="24">
        <v>18962</v>
      </c>
      <c r="N7" s="24">
        <v>63302</v>
      </c>
      <c r="O7" s="24">
        <v>80509</v>
      </c>
      <c r="P7" s="24"/>
    </row>
    <row r="8" spans="1:16" ht="15" customHeight="1" x14ac:dyDescent="0.3">
      <c r="A8" s="189"/>
      <c r="B8" s="23" t="s">
        <v>75</v>
      </c>
      <c r="C8" s="24">
        <v>65533</v>
      </c>
      <c r="D8" s="24">
        <v>62291</v>
      </c>
      <c r="E8" s="24">
        <v>44024</v>
      </c>
      <c r="F8" s="24">
        <v>60826</v>
      </c>
      <c r="G8" s="24">
        <v>63325</v>
      </c>
      <c r="H8" s="24">
        <v>74876</v>
      </c>
      <c r="I8" s="24">
        <v>85717</v>
      </c>
      <c r="J8" s="24">
        <v>88315</v>
      </c>
      <c r="K8" s="24">
        <v>134144</v>
      </c>
      <c r="L8" s="24">
        <v>138808</v>
      </c>
      <c r="M8" s="24">
        <v>81469</v>
      </c>
      <c r="N8" s="24">
        <v>102924</v>
      </c>
      <c r="O8" s="24">
        <v>104858</v>
      </c>
      <c r="P8" s="24"/>
    </row>
    <row r="9" spans="1:16" ht="15" customHeight="1" x14ac:dyDescent="0.3">
      <c r="A9" s="189"/>
      <c r="B9" s="23" t="s">
        <v>21</v>
      </c>
      <c r="C9" s="25">
        <v>0.32300000000000001</v>
      </c>
      <c r="D9" s="25">
        <v>0.28100000000000003</v>
      </c>
      <c r="E9" s="25">
        <v>0.19600000000000001</v>
      </c>
      <c r="F9" s="25">
        <v>0.253</v>
      </c>
      <c r="G9" s="25">
        <v>0.28100000000000003</v>
      </c>
      <c r="H9" s="25">
        <v>0.32</v>
      </c>
      <c r="I9" s="25">
        <v>0.32700000000000001</v>
      </c>
      <c r="J9" s="25">
        <v>0.34699999999999998</v>
      </c>
      <c r="K9" s="25">
        <v>0.33900000000000002</v>
      </c>
      <c r="L9" s="25">
        <v>0.35</v>
      </c>
      <c r="M9" s="25">
        <v>0.30199999999999999</v>
      </c>
      <c r="N9" s="25">
        <v>0.44400000000000001</v>
      </c>
      <c r="O9" s="25">
        <v>0.38500000000000001</v>
      </c>
      <c r="P9" s="25"/>
    </row>
    <row r="10" spans="1:16" ht="15" customHeight="1" x14ac:dyDescent="0.3">
      <c r="A10" s="190" t="s">
        <v>3</v>
      </c>
      <c r="B10" s="26" t="s">
        <v>110</v>
      </c>
      <c r="C10" s="27">
        <v>3758</v>
      </c>
      <c r="D10" s="27">
        <v>3637</v>
      </c>
      <c r="E10" s="27">
        <v>3225</v>
      </c>
      <c r="F10" s="27">
        <v>3671</v>
      </c>
      <c r="G10" s="27">
        <v>4343</v>
      </c>
      <c r="H10" s="27">
        <v>4887</v>
      </c>
      <c r="I10" s="27">
        <v>4365</v>
      </c>
      <c r="J10" s="27">
        <v>6477</v>
      </c>
      <c r="K10" s="27">
        <v>8953</v>
      </c>
      <c r="L10" s="27">
        <v>9556</v>
      </c>
      <c r="M10" s="27">
        <v>2003</v>
      </c>
      <c r="N10" s="27">
        <v>5686</v>
      </c>
      <c r="O10" s="27">
        <v>9048</v>
      </c>
      <c r="P10" s="27"/>
    </row>
    <row r="11" spans="1:16" ht="15" customHeight="1" x14ac:dyDescent="0.3">
      <c r="A11" s="190"/>
      <c r="B11" s="26" t="s">
        <v>109</v>
      </c>
      <c r="C11" s="27">
        <v>18933</v>
      </c>
      <c r="D11" s="27">
        <v>16125</v>
      </c>
      <c r="E11" s="27">
        <v>12541</v>
      </c>
      <c r="F11" s="27">
        <v>13190</v>
      </c>
      <c r="G11" s="27">
        <v>13804</v>
      </c>
      <c r="H11" s="27">
        <v>11645</v>
      </c>
      <c r="I11" s="27">
        <v>17972</v>
      </c>
      <c r="J11" s="27">
        <v>19757</v>
      </c>
      <c r="K11" s="27">
        <v>20062</v>
      </c>
      <c r="L11" s="27">
        <v>19924</v>
      </c>
      <c r="M11" s="27">
        <v>7610</v>
      </c>
      <c r="N11" s="27">
        <v>13060</v>
      </c>
      <c r="O11" s="27">
        <v>17514</v>
      </c>
      <c r="P11" s="27"/>
    </row>
    <row r="12" spans="1:16" ht="15" customHeight="1" x14ac:dyDescent="0.3">
      <c r="A12" s="190"/>
      <c r="B12" s="26" t="s">
        <v>19</v>
      </c>
      <c r="C12" s="27">
        <v>12585</v>
      </c>
      <c r="D12" s="27">
        <v>12673</v>
      </c>
      <c r="E12" s="27">
        <v>12049</v>
      </c>
      <c r="F12" s="27">
        <v>13882</v>
      </c>
      <c r="G12" s="27">
        <v>18415</v>
      </c>
      <c r="H12" s="27">
        <v>21425</v>
      </c>
      <c r="I12" s="27">
        <v>17247</v>
      </c>
      <c r="J12" s="27">
        <v>26024</v>
      </c>
      <c r="K12" s="27">
        <v>35581</v>
      </c>
      <c r="L12" s="27">
        <v>38382</v>
      </c>
      <c r="M12" s="27">
        <v>8692</v>
      </c>
      <c r="N12" s="27">
        <v>20476</v>
      </c>
      <c r="O12" s="27">
        <v>34787</v>
      </c>
      <c r="P12" s="27"/>
    </row>
    <row r="13" spans="1:16" ht="15" customHeight="1" x14ac:dyDescent="0.3">
      <c r="A13" s="190"/>
      <c r="B13" s="26" t="s">
        <v>75</v>
      </c>
      <c r="C13" s="27">
        <v>46126</v>
      </c>
      <c r="D13" s="27">
        <v>42224</v>
      </c>
      <c r="E13" s="27">
        <v>31374</v>
      </c>
      <c r="F13" s="27">
        <v>33298</v>
      </c>
      <c r="G13" s="27">
        <v>38872</v>
      </c>
      <c r="H13" s="27">
        <v>38081</v>
      </c>
      <c r="I13" s="27">
        <v>56566</v>
      </c>
      <c r="J13" s="27">
        <v>60402</v>
      </c>
      <c r="K13" s="27">
        <v>56389</v>
      </c>
      <c r="L13" s="27">
        <v>59581</v>
      </c>
      <c r="M13" s="27">
        <v>23256</v>
      </c>
      <c r="N13" s="27">
        <v>35147</v>
      </c>
      <c r="O13" s="27">
        <v>51548</v>
      </c>
      <c r="P13" s="27"/>
    </row>
    <row r="14" spans="1:16" ht="15" customHeight="1" x14ac:dyDescent="0.3">
      <c r="A14" s="190"/>
      <c r="B14" s="26" t="s">
        <v>21</v>
      </c>
      <c r="C14" s="28">
        <v>0.219</v>
      </c>
      <c r="D14" s="28">
        <v>0.19500000000000001</v>
      </c>
      <c r="E14" s="28">
        <v>0.152</v>
      </c>
      <c r="F14" s="28">
        <v>0.17399999999999999</v>
      </c>
      <c r="G14" s="28">
        <v>0.19700000000000001</v>
      </c>
      <c r="H14" s="28">
        <v>0.19500000000000001</v>
      </c>
      <c r="I14" s="28">
        <v>0.23200000000000001</v>
      </c>
      <c r="J14" s="28">
        <v>0.26500000000000001</v>
      </c>
      <c r="K14" s="28">
        <v>0.246</v>
      </c>
      <c r="L14" s="28">
        <v>0.26</v>
      </c>
      <c r="M14" s="28">
        <v>0.19900000000000001</v>
      </c>
      <c r="N14" s="28">
        <v>0.29599999999999999</v>
      </c>
      <c r="O14" s="28">
        <v>0.379</v>
      </c>
      <c r="P14" s="28"/>
    </row>
    <row r="15" spans="1:16" ht="15" customHeight="1" x14ac:dyDescent="0.3">
      <c r="A15" s="189" t="s">
        <v>4</v>
      </c>
      <c r="B15" s="23" t="s">
        <v>110</v>
      </c>
      <c r="C15" s="24">
        <v>98535</v>
      </c>
      <c r="D15" s="24">
        <v>120358</v>
      </c>
      <c r="E15" s="24">
        <v>102499</v>
      </c>
      <c r="F15" s="24">
        <v>131161</v>
      </c>
      <c r="G15" s="24">
        <v>171736</v>
      </c>
      <c r="H15" s="24">
        <v>198416</v>
      </c>
      <c r="I15" s="24">
        <v>174774</v>
      </c>
      <c r="J15" s="24">
        <v>196739</v>
      </c>
      <c r="K15" s="24">
        <v>528415</v>
      </c>
      <c r="L15" s="24">
        <v>631537</v>
      </c>
      <c r="M15" s="24">
        <v>116554</v>
      </c>
      <c r="N15" s="24">
        <v>271180</v>
      </c>
      <c r="O15" s="24">
        <v>608721</v>
      </c>
      <c r="P15" s="24"/>
    </row>
    <row r="16" spans="1:16" ht="15" customHeight="1" x14ac:dyDescent="0.3">
      <c r="A16" s="189"/>
      <c r="B16" s="23" t="s">
        <v>109</v>
      </c>
      <c r="C16" s="24">
        <v>22513</v>
      </c>
      <c r="D16" s="24">
        <v>20185</v>
      </c>
      <c r="E16" s="24">
        <v>16018</v>
      </c>
      <c r="F16" s="24">
        <v>16508</v>
      </c>
      <c r="G16" s="24">
        <v>15895</v>
      </c>
      <c r="H16" s="24">
        <v>16913</v>
      </c>
      <c r="I16" s="24">
        <v>21589</v>
      </c>
      <c r="J16" s="24">
        <v>20466</v>
      </c>
      <c r="K16" s="24">
        <v>73862</v>
      </c>
      <c r="L16" s="24">
        <v>74010</v>
      </c>
      <c r="M16" s="24">
        <v>27198</v>
      </c>
      <c r="N16" s="24">
        <v>36365</v>
      </c>
      <c r="O16" s="24">
        <v>63790</v>
      </c>
      <c r="P16" s="24"/>
    </row>
    <row r="17" spans="1:21" ht="15" customHeight="1" x14ac:dyDescent="0.3">
      <c r="A17" s="189"/>
      <c r="B17" s="23" t="s">
        <v>19</v>
      </c>
      <c r="C17" s="24">
        <v>401115</v>
      </c>
      <c r="D17" s="24">
        <v>462230</v>
      </c>
      <c r="E17" s="24">
        <v>411297</v>
      </c>
      <c r="F17" s="24">
        <v>527721</v>
      </c>
      <c r="G17" s="24">
        <v>624680</v>
      </c>
      <c r="H17" s="24">
        <v>703678</v>
      </c>
      <c r="I17" s="24">
        <v>618298</v>
      </c>
      <c r="J17" s="24">
        <v>664567</v>
      </c>
      <c r="K17" s="24">
        <v>1670166</v>
      </c>
      <c r="L17" s="24">
        <v>1889481</v>
      </c>
      <c r="M17" s="24">
        <v>429326</v>
      </c>
      <c r="N17" s="24">
        <v>955672</v>
      </c>
      <c r="O17" s="24">
        <v>1817144</v>
      </c>
      <c r="P17" s="24"/>
    </row>
    <row r="18" spans="1:21" ht="15" customHeight="1" x14ac:dyDescent="0.3">
      <c r="A18" s="189"/>
      <c r="B18" s="23" t="s">
        <v>75</v>
      </c>
      <c r="C18" s="24">
        <v>80694</v>
      </c>
      <c r="D18" s="24">
        <v>74666</v>
      </c>
      <c r="E18" s="24">
        <v>56119</v>
      </c>
      <c r="F18" s="24">
        <v>57319</v>
      </c>
      <c r="G18" s="24">
        <v>55833</v>
      </c>
      <c r="H18" s="24">
        <v>54971</v>
      </c>
      <c r="I18" s="24">
        <v>66676</v>
      </c>
      <c r="J18" s="24">
        <v>58322</v>
      </c>
      <c r="K18" s="24">
        <v>193724</v>
      </c>
      <c r="L18" s="24">
        <v>186617</v>
      </c>
      <c r="M18" s="24">
        <v>77949</v>
      </c>
      <c r="N18" s="24">
        <v>112964</v>
      </c>
      <c r="O18" s="24">
        <v>172191</v>
      </c>
      <c r="P18" s="24"/>
    </row>
    <row r="19" spans="1:21" ht="15" customHeight="1" x14ac:dyDescent="0.3">
      <c r="A19" s="189"/>
      <c r="B19" s="23" t="s">
        <v>21</v>
      </c>
      <c r="C19" s="153">
        <v>0.46800000000000003</v>
      </c>
      <c r="D19" s="153">
        <v>0.46400000000000002</v>
      </c>
      <c r="E19" s="153">
        <v>0.38600000000000001</v>
      </c>
      <c r="F19" s="153">
        <v>0.46100000000000002</v>
      </c>
      <c r="G19" s="153">
        <v>0.52200000000000002</v>
      </c>
      <c r="H19" s="153">
        <v>0.53900000000000003</v>
      </c>
      <c r="I19" s="153">
        <v>0.47</v>
      </c>
      <c r="J19" s="153">
        <v>0.47499999999999998</v>
      </c>
      <c r="K19" s="153">
        <v>0.48899999999999999</v>
      </c>
      <c r="L19" s="153">
        <v>0.498</v>
      </c>
      <c r="M19" s="153">
        <v>0.29499999999999998</v>
      </c>
      <c r="N19" s="153">
        <v>0.48499999999999999</v>
      </c>
      <c r="O19" s="153">
        <v>0.51200000000000001</v>
      </c>
      <c r="P19" s="153"/>
    </row>
    <row r="20" spans="1:21" ht="15" customHeight="1" x14ac:dyDescent="0.3">
      <c r="A20" s="190" t="s">
        <v>17</v>
      </c>
      <c r="B20" s="26" t="s">
        <v>108</v>
      </c>
      <c r="C20" s="27">
        <v>93</v>
      </c>
      <c r="D20" s="27">
        <v>91</v>
      </c>
      <c r="E20" s="27">
        <v>84</v>
      </c>
      <c r="F20" s="27">
        <v>93</v>
      </c>
      <c r="G20" s="27">
        <v>126</v>
      </c>
      <c r="H20" s="27">
        <v>181</v>
      </c>
      <c r="I20" s="27">
        <v>401</v>
      </c>
      <c r="J20" s="27">
        <v>617</v>
      </c>
      <c r="K20" s="27">
        <v>4005</v>
      </c>
      <c r="L20" s="27">
        <v>3946</v>
      </c>
      <c r="M20" s="27">
        <v>1190</v>
      </c>
      <c r="N20" s="27">
        <v>2762</v>
      </c>
      <c r="O20" s="27">
        <v>3810</v>
      </c>
      <c r="P20" s="27"/>
    </row>
    <row r="21" spans="1:21" ht="15" customHeight="1" x14ac:dyDescent="0.3">
      <c r="A21" s="190"/>
      <c r="B21" s="26" t="s">
        <v>111</v>
      </c>
      <c r="C21" s="27">
        <v>3064</v>
      </c>
      <c r="D21" s="27">
        <v>2315</v>
      </c>
      <c r="E21" s="27">
        <v>2093</v>
      </c>
      <c r="F21" s="27">
        <v>1976</v>
      </c>
      <c r="G21" s="27">
        <v>2230</v>
      </c>
      <c r="H21" s="27">
        <v>2435</v>
      </c>
      <c r="I21" s="27">
        <v>5157</v>
      </c>
      <c r="J21" s="27">
        <v>6916</v>
      </c>
      <c r="K21" s="27">
        <v>8369</v>
      </c>
      <c r="L21" s="27">
        <v>7039</v>
      </c>
      <c r="M21" s="27">
        <v>3061</v>
      </c>
      <c r="N21" s="27">
        <v>4343</v>
      </c>
      <c r="O21" s="27">
        <v>9317</v>
      </c>
      <c r="P21" s="27"/>
      <c r="Q21" s="2"/>
      <c r="R21" s="2"/>
      <c r="S21" s="2"/>
      <c r="T21" s="2"/>
      <c r="U21" s="2"/>
    </row>
    <row r="22" spans="1:21" ht="15" customHeight="1" x14ac:dyDescent="0.3">
      <c r="A22" s="190"/>
      <c r="B22" s="26" t="s">
        <v>19</v>
      </c>
      <c r="C22" s="27">
        <v>290</v>
      </c>
      <c r="D22" s="27">
        <v>206</v>
      </c>
      <c r="E22" s="27">
        <v>322</v>
      </c>
      <c r="F22" s="27">
        <v>364</v>
      </c>
      <c r="G22" s="27">
        <v>453</v>
      </c>
      <c r="H22" s="27">
        <v>643</v>
      </c>
      <c r="I22" s="27">
        <v>1310</v>
      </c>
      <c r="J22" s="27">
        <v>1993</v>
      </c>
      <c r="K22" s="27">
        <v>16100</v>
      </c>
      <c r="L22" s="27">
        <v>15540</v>
      </c>
      <c r="M22" s="27">
        <v>5607</v>
      </c>
      <c r="N22" s="27">
        <v>10662</v>
      </c>
      <c r="O22" s="27">
        <v>14169</v>
      </c>
      <c r="P22" s="27"/>
    </row>
    <row r="23" spans="1:21" ht="15" customHeight="1" x14ac:dyDescent="0.3">
      <c r="A23" s="190"/>
      <c r="B23" s="26" t="s">
        <v>75</v>
      </c>
      <c r="C23" s="27">
        <v>10107</v>
      </c>
      <c r="D23" s="27">
        <v>8082</v>
      </c>
      <c r="E23" s="27">
        <v>5732</v>
      </c>
      <c r="F23" s="27">
        <v>5875</v>
      </c>
      <c r="G23" s="27">
        <v>6310</v>
      </c>
      <c r="H23" s="27">
        <v>6589</v>
      </c>
      <c r="I23" s="27">
        <v>12627</v>
      </c>
      <c r="J23" s="27">
        <v>13191</v>
      </c>
      <c r="K23" s="27">
        <v>21652</v>
      </c>
      <c r="L23" s="27">
        <v>14225</v>
      </c>
      <c r="M23" s="27">
        <v>7719</v>
      </c>
      <c r="N23" s="27">
        <v>12759</v>
      </c>
      <c r="O23" s="27">
        <v>24168</v>
      </c>
      <c r="P23" s="27"/>
    </row>
    <row r="24" spans="1:21" ht="15" customHeight="1" x14ac:dyDescent="0.3">
      <c r="A24" s="190"/>
      <c r="B24" s="26" t="s">
        <v>21</v>
      </c>
      <c r="C24" s="28">
        <v>0.20699999999999999</v>
      </c>
      <c r="D24" s="28">
        <v>0.161</v>
      </c>
      <c r="E24" s="28">
        <v>0.11799999999999999</v>
      </c>
      <c r="F24" s="28">
        <v>0.121</v>
      </c>
      <c r="G24" s="28">
        <v>0.13200000000000001</v>
      </c>
      <c r="H24" s="28">
        <v>0.13800000000000001</v>
      </c>
      <c r="I24" s="28">
        <v>0.216</v>
      </c>
      <c r="J24" s="28">
        <v>0.23599999999999999</v>
      </c>
      <c r="K24" s="28">
        <v>0.25900000000000001</v>
      </c>
      <c r="L24" s="28">
        <v>0.22600000000000001</v>
      </c>
      <c r="M24" s="28">
        <v>0.23100000000000001</v>
      </c>
      <c r="N24" s="28">
        <v>0.505</v>
      </c>
      <c r="O24" s="28">
        <v>0.35</v>
      </c>
      <c r="P24" s="28"/>
    </row>
    <row r="25" spans="1:21" ht="15" customHeight="1" x14ac:dyDescent="0.3">
      <c r="A25" s="189" t="s">
        <v>7</v>
      </c>
      <c r="B25" s="23" t="s">
        <v>110</v>
      </c>
      <c r="C25" s="24">
        <v>7100</v>
      </c>
      <c r="D25" s="24">
        <v>8477</v>
      </c>
      <c r="E25" s="24">
        <v>7512</v>
      </c>
      <c r="F25" s="24">
        <v>9842</v>
      </c>
      <c r="G25" s="24">
        <v>13211</v>
      </c>
      <c r="H25" s="24">
        <v>10630</v>
      </c>
      <c r="I25" s="24">
        <v>12194</v>
      </c>
      <c r="J25" s="24">
        <v>12821</v>
      </c>
      <c r="K25" s="24">
        <v>39045</v>
      </c>
      <c r="L25" s="24">
        <v>40375</v>
      </c>
      <c r="M25" s="24">
        <v>13572</v>
      </c>
      <c r="N25" s="24">
        <v>24563</v>
      </c>
      <c r="O25" s="24">
        <v>36359</v>
      </c>
      <c r="P25" s="24"/>
    </row>
    <row r="26" spans="1:21" ht="15" customHeight="1" x14ac:dyDescent="0.3">
      <c r="A26" s="189"/>
      <c r="B26" s="23" t="s">
        <v>109</v>
      </c>
      <c r="C26" s="24">
        <v>12401</v>
      </c>
      <c r="D26" s="24">
        <v>11315</v>
      </c>
      <c r="E26" s="24">
        <v>9032</v>
      </c>
      <c r="F26" s="24">
        <v>9412</v>
      </c>
      <c r="G26" s="24">
        <v>9663</v>
      </c>
      <c r="H26" s="24">
        <v>11499</v>
      </c>
      <c r="I26" s="24">
        <v>12296</v>
      </c>
      <c r="J26" s="24">
        <v>8354</v>
      </c>
      <c r="K26" s="24">
        <v>21003</v>
      </c>
      <c r="L26" s="24">
        <v>15538</v>
      </c>
      <c r="M26" s="24">
        <v>12227</v>
      </c>
      <c r="N26" s="24">
        <v>12488</v>
      </c>
      <c r="O26" s="24">
        <v>16995</v>
      </c>
      <c r="P26" s="24"/>
    </row>
    <row r="27" spans="1:21" ht="15" customHeight="1" x14ac:dyDescent="0.3">
      <c r="A27" s="189"/>
      <c r="B27" s="23" t="s">
        <v>19</v>
      </c>
      <c r="C27" s="24">
        <v>25388</v>
      </c>
      <c r="D27" s="24">
        <v>31011</v>
      </c>
      <c r="E27" s="24">
        <v>28868</v>
      </c>
      <c r="F27" s="24">
        <v>37395</v>
      </c>
      <c r="G27" s="24">
        <v>46014</v>
      </c>
      <c r="H27" s="24">
        <v>43339</v>
      </c>
      <c r="I27" s="24">
        <v>49638</v>
      </c>
      <c r="J27" s="24">
        <v>45895</v>
      </c>
      <c r="K27" s="24">
        <v>119414</v>
      </c>
      <c r="L27" s="24">
        <v>115477</v>
      </c>
      <c r="M27" s="24">
        <v>44829</v>
      </c>
      <c r="N27" s="24">
        <v>79556</v>
      </c>
      <c r="O27" s="24">
        <v>107353</v>
      </c>
      <c r="P27" s="24"/>
    </row>
    <row r="28" spans="1:21" ht="15" customHeight="1" x14ac:dyDescent="0.3">
      <c r="A28" s="189"/>
      <c r="B28" s="23" t="s">
        <v>75</v>
      </c>
      <c r="C28" s="24">
        <v>41666</v>
      </c>
      <c r="D28" s="24">
        <v>42230</v>
      </c>
      <c r="E28" s="24">
        <v>31100</v>
      </c>
      <c r="F28" s="24">
        <v>31860</v>
      </c>
      <c r="G28" s="24">
        <v>33426</v>
      </c>
      <c r="H28" s="24">
        <v>39639</v>
      </c>
      <c r="I28" s="24">
        <v>45245</v>
      </c>
      <c r="J28" s="24">
        <v>28306</v>
      </c>
      <c r="K28" s="24">
        <v>59679</v>
      </c>
      <c r="L28" s="24">
        <v>40288</v>
      </c>
      <c r="M28" s="24">
        <v>37625</v>
      </c>
      <c r="N28" s="24">
        <v>33908</v>
      </c>
      <c r="O28" s="24">
        <v>43814</v>
      </c>
      <c r="P28" s="24"/>
    </row>
    <row r="29" spans="1:21" ht="15" customHeight="1" x14ac:dyDescent="0.3">
      <c r="A29" s="189"/>
      <c r="B29" s="23" t="s">
        <v>21</v>
      </c>
      <c r="C29" s="153">
        <v>0.28899999999999998</v>
      </c>
      <c r="D29" s="153">
        <v>0.28299999999999997</v>
      </c>
      <c r="E29" s="153">
        <v>0.22700000000000001</v>
      </c>
      <c r="F29" s="153">
        <v>0.23799999999999999</v>
      </c>
      <c r="G29" s="153">
        <v>0.25800000000000001</v>
      </c>
      <c r="H29" s="153">
        <v>0.26400000000000001</v>
      </c>
      <c r="I29" s="153">
        <v>0.29399999999999998</v>
      </c>
      <c r="J29" s="153">
        <v>0.221</v>
      </c>
      <c r="K29" s="153">
        <v>0.28699999999999998</v>
      </c>
      <c r="L29" s="153">
        <v>0.252</v>
      </c>
      <c r="M29" s="153">
        <v>0.22800000000000001</v>
      </c>
      <c r="N29" s="153">
        <v>0.313</v>
      </c>
      <c r="O29" s="153">
        <v>0.29799999999999999</v>
      </c>
      <c r="P29" s="153"/>
    </row>
    <row r="30" spans="1:21" ht="15" customHeight="1" x14ac:dyDescent="0.3">
      <c r="A30" s="190" t="s">
        <v>107</v>
      </c>
      <c r="B30" s="26" t="s">
        <v>108</v>
      </c>
      <c r="C30" s="27">
        <v>133570</v>
      </c>
      <c r="D30" s="27">
        <v>155422</v>
      </c>
      <c r="E30" s="27">
        <v>134620</v>
      </c>
      <c r="F30" s="27">
        <v>172518</v>
      </c>
      <c r="G30" s="27">
        <v>221653</v>
      </c>
      <c r="H30" s="27">
        <v>237373</v>
      </c>
      <c r="I30" s="27">
        <v>288717</v>
      </c>
      <c r="J30" s="27">
        <v>355542</v>
      </c>
      <c r="K30" s="27">
        <v>499148</v>
      </c>
      <c r="L30" s="27">
        <v>573126</v>
      </c>
      <c r="M30" s="27">
        <v>89767</v>
      </c>
      <c r="N30" s="27">
        <v>251962</v>
      </c>
      <c r="O30" s="27">
        <v>540660</v>
      </c>
      <c r="P30" s="27"/>
    </row>
    <row r="31" spans="1:21" ht="15" customHeight="1" x14ac:dyDescent="0.3">
      <c r="A31" s="190"/>
      <c r="B31" s="26" t="s">
        <v>109</v>
      </c>
      <c r="C31" s="27">
        <v>41561</v>
      </c>
      <c r="D31" s="27">
        <v>37540</v>
      </c>
      <c r="E31" s="27">
        <v>32346</v>
      </c>
      <c r="F31" s="27">
        <v>32048</v>
      </c>
      <c r="G31" s="27">
        <v>31768</v>
      </c>
      <c r="H31" s="27">
        <v>26794</v>
      </c>
      <c r="I31" s="27">
        <v>33208</v>
      </c>
      <c r="J31" s="27">
        <v>31768</v>
      </c>
      <c r="K31" s="27">
        <v>44801</v>
      </c>
      <c r="L31" s="27">
        <v>43141</v>
      </c>
      <c r="M31" s="27">
        <v>20260</v>
      </c>
      <c r="N31" s="27">
        <v>30772</v>
      </c>
      <c r="O31" s="27">
        <v>48192</v>
      </c>
      <c r="P31" s="27"/>
    </row>
    <row r="32" spans="1:21" ht="15" customHeight="1" x14ac:dyDescent="0.3">
      <c r="A32" s="190"/>
      <c r="B32" s="26" t="s">
        <v>19</v>
      </c>
      <c r="C32" s="27">
        <v>519443</v>
      </c>
      <c r="D32" s="27">
        <v>576326</v>
      </c>
      <c r="E32" s="27">
        <v>526057</v>
      </c>
      <c r="F32" s="27">
        <v>636305</v>
      </c>
      <c r="G32" s="27">
        <v>767863</v>
      </c>
      <c r="H32" s="27">
        <v>777195</v>
      </c>
      <c r="I32" s="27">
        <v>925809</v>
      </c>
      <c r="J32" s="27">
        <v>1168160</v>
      </c>
      <c r="K32" s="27">
        <v>1579038</v>
      </c>
      <c r="L32" s="27">
        <v>1963107</v>
      </c>
      <c r="M32" s="27">
        <v>354393</v>
      </c>
      <c r="N32" s="27">
        <v>929803</v>
      </c>
      <c r="O32" s="27">
        <v>1914844</v>
      </c>
      <c r="P32" s="27"/>
    </row>
    <row r="33" spans="1:16" ht="15" customHeight="1" x14ac:dyDescent="0.3">
      <c r="A33" s="190"/>
      <c r="B33" s="26" t="s">
        <v>75</v>
      </c>
      <c r="C33" s="27">
        <v>129702</v>
      </c>
      <c r="D33" s="27">
        <v>115049</v>
      </c>
      <c r="E33" s="27">
        <v>99096</v>
      </c>
      <c r="F33" s="27">
        <v>103174</v>
      </c>
      <c r="G33" s="27">
        <v>99568</v>
      </c>
      <c r="H33" s="27">
        <v>83100</v>
      </c>
      <c r="I33" s="27">
        <v>94639</v>
      </c>
      <c r="J33" s="27">
        <v>85894</v>
      </c>
      <c r="K33" s="27">
        <v>112705</v>
      </c>
      <c r="L33" s="27">
        <v>108405</v>
      </c>
      <c r="M33" s="27">
        <v>61403</v>
      </c>
      <c r="N33" s="27">
        <v>90449</v>
      </c>
      <c r="O33" s="27">
        <v>122513</v>
      </c>
      <c r="P33" s="27"/>
    </row>
    <row r="34" spans="1:16" ht="15" customHeight="1" x14ac:dyDescent="0.3">
      <c r="A34" s="190"/>
      <c r="B34" s="26" t="s">
        <v>21</v>
      </c>
      <c r="C34" s="28">
        <v>0.55700000000000005</v>
      </c>
      <c r="D34" s="28">
        <v>0.54600000000000004</v>
      </c>
      <c r="E34" s="28">
        <v>0.47299999999999998</v>
      </c>
      <c r="F34" s="28">
        <v>0.50600000000000001</v>
      </c>
      <c r="G34" s="28">
        <v>0.57899999999999996</v>
      </c>
      <c r="H34" s="28">
        <v>0.53300000000000003</v>
      </c>
      <c r="I34" s="28">
        <v>0.53800000000000003</v>
      </c>
      <c r="J34" s="28">
        <v>0.60899999999999999</v>
      </c>
      <c r="K34" s="28">
        <v>0.58299999999999996</v>
      </c>
      <c r="L34" s="28">
        <v>0.66100000000000003</v>
      </c>
      <c r="M34" s="28">
        <v>0.40799999999999997</v>
      </c>
      <c r="N34" s="28">
        <v>0.55300000000000005</v>
      </c>
      <c r="O34" s="28">
        <v>0.63300000000000001</v>
      </c>
      <c r="P34" s="28"/>
    </row>
    <row r="35" spans="1:16" ht="15" customHeight="1" x14ac:dyDescent="0.3">
      <c r="A35" s="189" t="s">
        <v>8</v>
      </c>
      <c r="B35" s="23" t="s">
        <v>110</v>
      </c>
      <c r="C35" s="24">
        <v>9610</v>
      </c>
      <c r="D35" s="24">
        <v>11097</v>
      </c>
      <c r="E35" s="24">
        <v>11282</v>
      </c>
      <c r="F35" s="24">
        <v>13681</v>
      </c>
      <c r="G35" s="24">
        <v>20614</v>
      </c>
      <c r="H35" s="24">
        <v>34551</v>
      </c>
      <c r="I35" s="24">
        <v>21838</v>
      </c>
      <c r="J35" s="24">
        <v>30061</v>
      </c>
      <c r="K35" s="24">
        <v>100431</v>
      </c>
      <c r="L35" s="24">
        <v>117657</v>
      </c>
      <c r="M35" s="24">
        <v>24727</v>
      </c>
      <c r="N35" s="24">
        <v>51294</v>
      </c>
      <c r="O35" s="24">
        <v>102140</v>
      </c>
      <c r="P35" s="24"/>
    </row>
    <row r="36" spans="1:16" ht="15" customHeight="1" x14ac:dyDescent="0.3">
      <c r="A36" s="189"/>
      <c r="B36" s="23" t="s">
        <v>109</v>
      </c>
      <c r="C36" s="24">
        <v>8712</v>
      </c>
      <c r="D36" s="24">
        <v>8973</v>
      </c>
      <c r="E36" s="24">
        <v>8293</v>
      </c>
      <c r="F36" s="24">
        <v>8847</v>
      </c>
      <c r="G36" s="24">
        <v>10934</v>
      </c>
      <c r="H36" s="24">
        <v>13252</v>
      </c>
      <c r="I36" s="24">
        <v>28673</v>
      </c>
      <c r="J36" s="24">
        <v>20807</v>
      </c>
      <c r="K36" s="24">
        <v>40061</v>
      </c>
      <c r="L36" s="24">
        <v>40282</v>
      </c>
      <c r="M36" s="24">
        <v>22640</v>
      </c>
      <c r="N36" s="24">
        <v>21138</v>
      </c>
      <c r="O36" s="24">
        <v>35886</v>
      </c>
      <c r="P36" s="24"/>
    </row>
    <row r="37" spans="1:16" ht="15" customHeight="1" x14ac:dyDescent="0.3">
      <c r="A37" s="189"/>
      <c r="B37" s="23" t="s">
        <v>19</v>
      </c>
      <c r="C37" s="24">
        <v>40349</v>
      </c>
      <c r="D37" s="24">
        <v>50762</v>
      </c>
      <c r="E37" s="24">
        <v>50273</v>
      </c>
      <c r="F37" s="24">
        <v>62694</v>
      </c>
      <c r="G37" s="24">
        <v>97092</v>
      </c>
      <c r="H37" s="24">
        <v>129346</v>
      </c>
      <c r="I37" s="24">
        <v>99110</v>
      </c>
      <c r="J37" s="24">
        <v>126143</v>
      </c>
      <c r="K37" s="24">
        <v>434553</v>
      </c>
      <c r="L37" s="24">
        <v>483586</v>
      </c>
      <c r="M37" s="24">
        <v>92373</v>
      </c>
      <c r="N37" s="24">
        <v>189266</v>
      </c>
      <c r="O37" s="24">
        <v>440153</v>
      </c>
      <c r="P37" s="24"/>
    </row>
    <row r="38" spans="1:16" ht="15" customHeight="1" x14ac:dyDescent="0.3">
      <c r="A38" s="189"/>
      <c r="B38" s="23" t="s">
        <v>75</v>
      </c>
      <c r="C38" s="24">
        <v>29842</v>
      </c>
      <c r="D38" s="24">
        <v>32792</v>
      </c>
      <c r="E38" s="24">
        <v>26828</v>
      </c>
      <c r="F38" s="24">
        <v>33372</v>
      </c>
      <c r="G38" s="24">
        <v>43256</v>
      </c>
      <c r="H38" s="24">
        <v>39924</v>
      </c>
      <c r="I38" s="24">
        <v>65520</v>
      </c>
      <c r="J38" s="24">
        <v>59044</v>
      </c>
      <c r="K38" s="24">
        <v>122524</v>
      </c>
      <c r="L38" s="24">
        <v>119853</v>
      </c>
      <c r="M38" s="24">
        <v>79171</v>
      </c>
      <c r="N38" s="24">
        <v>63437</v>
      </c>
      <c r="O38" s="24">
        <v>116376</v>
      </c>
      <c r="P38" s="24"/>
    </row>
    <row r="39" spans="1:16" ht="15" customHeight="1" x14ac:dyDescent="0.3">
      <c r="A39" s="189"/>
      <c r="B39" s="23" t="s">
        <v>21</v>
      </c>
      <c r="C39" s="153">
        <v>0.29099999999999998</v>
      </c>
      <c r="D39" s="153">
        <v>0.32300000000000001</v>
      </c>
      <c r="E39" s="153">
        <v>0.26500000000000001</v>
      </c>
      <c r="F39" s="153">
        <v>0.318</v>
      </c>
      <c r="G39" s="153">
        <v>0.378</v>
      </c>
      <c r="H39" s="153">
        <v>0.38900000000000001</v>
      </c>
      <c r="I39" s="153">
        <v>0.377</v>
      </c>
      <c r="J39" s="153">
        <v>0.39200000000000002</v>
      </c>
      <c r="K39" s="153">
        <v>0.36799999999999999</v>
      </c>
      <c r="L39" s="153">
        <v>0.38300000000000001</v>
      </c>
      <c r="M39" s="153">
        <v>0.219</v>
      </c>
      <c r="N39" s="153">
        <v>0.378</v>
      </c>
      <c r="O39" s="153">
        <v>0.41899999999999998</v>
      </c>
      <c r="P39" s="153"/>
    </row>
    <row r="40" spans="1:16" ht="15" customHeight="1" x14ac:dyDescent="0.3">
      <c r="A40" s="190" t="s">
        <v>9</v>
      </c>
      <c r="B40" s="26" t="s">
        <v>108</v>
      </c>
      <c r="C40" s="27">
        <v>42759</v>
      </c>
      <c r="D40" s="27">
        <v>43991</v>
      </c>
      <c r="E40" s="27">
        <v>35042</v>
      </c>
      <c r="F40" s="27">
        <v>42244</v>
      </c>
      <c r="G40" s="27">
        <v>53542</v>
      </c>
      <c r="H40" s="27">
        <v>59845</v>
      </c>
      <c r="I40" s="27">
        <v>53128</v>
      </c>
      <c r="J40" s="27">
        <v>67412</v>
      </c>
      <c r="K40" s="27">
        <v>111042</v>
      </c>
      <c r="L40" s="27">
        <v>123319</v>
      </c>
      <c r="M40" s="27">
        <v>24004</v>
      </c>
      <c r="N40" s="27">
        <v>66792</v>
      </c>
      <c r="O40" s="27">
        <v>111020</v>
      </c>
      <c r="P40" s="27"/>
    </row>
    <row r="41" spans="1:16" ht="15" customHeight="1" x14ac:dyDescent="0.3">
      <c r="A41" s="190"/>
      <c r="B41" s="26" t="s">
        <v>109</v>
      </c>
      <c r="C41" s="27">
        <v>36058</v>
      </c>
      <c r="D41" s="27">
        <v>28905</v>
      </c>
      <c r="E41" s="27">
        <v>19346</v>
      </c>
      <c r="F41" s="27">
        <v>18775</v>
      </c>
      <c r="G41" s="27">
        <v>19963</v>
      </c>
      <c r="H41" s="27">
        <v>15823</v>
      </c>
      <c r="I41" s="27">
        <v>21601</v>
      </c>
      <c r="J41" s="27">
        <v>24582</v>
      </c>
      <c r="K41" s="27">
        <v>31364</v>
      </c>
      <c r="L41" s="27">
        <v>36812</v>
      </c>
      <c r="M41" s="27">
        <v>17537</v>
      </c>
      <c r="N41" s="27">
        <v>25897</v>
      </c>
      <c r="O41" s="27">
        <v>37166</v>
      </c>
      <c r="P41" s="27"/>
    </row>
    <row r="42" spans="1:16" ht="15" customHeight="1" x14ac:dyDescent="0.3">
      <c r="A42" s="190"/>
      <c r="B42" s="26" t="s">
        <v>19</v>
      </c>
      <c r="C42" s="27">
        <v>180551</v>
      </c>
      <c r="D42" s="27">
        <v>184167</v>
      </c>
      <c r="E42" s="27">
        <v>153037</v>
      </c>
      <c r="F42" s="27">
        <v>186977</v>
      </c>
      <c r="G42" s="27">
        <v>235606</v>
      </c>
      <c r="H42" s="27">
        <v>255134</v>
      </c>
      <c r="I42" s="27">
        <v>227995</v>
      </c>
      <c r="J42" s="27">
        <v>287024</v>
      </c>
      <c r="K42" s="27">
        <v>450363</v>
      </c>
      <c r="L42" s="27">
        <v>484705</v>
      </c>
      <c r="M42" s="27">
        <v>98309</v>
      </c>
      <c r="N42" s="27">
        <v>266367</v>
      </c>
      <c r="O42" s="27">
        <v>450382</v>
      </c>
      <c r="P42" s="27"/>
    </row>
    <row r="43" spans="1:16" ht="15" customHeight="1" x14ac:dyDescent="0.3">
      <c r="A43" s="190"/>
      <c r="B43" s="26" t="s">
        <v>75</v>
      </c>
      <c r="C43" s="27">
        <v>144267</v>
      </c>
      <c r="D43" s="27">
        <v>123052</v>
      </c>
      <c r="E43" s="27">
        <v>78665</v>
      </c>
      <c r="F43" s="27">
        <v>80805</v>
      </c>
      <c r="G43" s="27">
        <v>97645</v>
      </c>
      <c r="H43" s="27">
        <v>59340</v>
      </c>
      <c r="I43" s="27">
        <v>81383</v>
      </c>
      <c r="J43" s="27">
        <v>81840</v>
      </c>
      <c r="K43" s="27">
        <v>115434</v>
      </c>
      <c r="L43" s="27">
        <v>129147</v>
      </c>
      <c r="M43" s="27">
        <v>61813</v>
      </c>
      <c r="N43" s="27">
        <v>88492</v>
      </c>
      <c r="O43" s="27">
        <v>131987</v>
      </c>
      <c r="P43" s="27"/>
    </row>
    <row r="44" spans="1:16" ht="15" customHeight="1" x14ac:dyDescent="0.3">
      <c r="A44" s="190"/>
      <c r="B44" s="26" t="s">
        <v>21</v>
      </c>
      <c r="C44" s="152">
        <v>0.39</v>
      </c>
      <c r="D44" s="152">
        <v>0.36599999999999999</v>
      </c>
      <c r="E44" s="152">
        <v>0.26700000000000002</v>
      </c>
      <c r="F44" s="152">
        <v>0.30299999999999999</v>
      </c>
      <c r="G44" s="152">
        <v>0.36799999999999999</v>
      </c>
      <c r="H44" s="152">
        <v>0.33600000000000002</v>
      </c>
      <c r="I44" s="152">
        <v>0.32900000000000001</v>
      </c>
      <c r="J44" s="152">
        <v>0.38400000000000001</v>
      </c>
      <c r="K44" s="152">
        <v>0.38200000000000001</v>
      </c>
      <c r="L44" s="152">
        <v>0.39900000000000002</v>
      </c>
      <c r="M44" s="152">
        <v>0.22500000000000001</v>
      </c>
      <c r="N44" s="152">
        <v>0.46200000000000002</v>
      </c>
      <c r="O44" s="152">
        <v>0.48199999999999998</v>
      </c>
      <c r="P44" s="152"/>
    </row>
    <row r="45" spans="1:16" ht="15" customHeight="1" x14ac:dyDescent="0.3">
      <c r="A45" s="189" t="s">
        <v>12</v>
      </c>
      <c r="B45" s="23" t="s">
        <v>108</v>
      </c>
      <c r="C45" s="24">
        <v>3101</v>
      </c>
      <c r="D45" s="24">
        <v>3165</v>
      </c>
      <c r="E45" s="24">
        <v>2379</v>
      </c>
      <c r="F45" s="24">
        <v>3039</v>
      </c>
      <c r="G45" s="24">
        <v>3539</v>
      </c>
      <c r="H45" s="24">
        <v>2088</v>
      </c>
      <c r="I45" s="24">
        <v>2889</v>
      </c>
      <c r="J45" s="24">
        <v>4202</v>
      </c>
      <c r="K45" s="24">
        <v>9247</v>
      </c>
      <c r="L45" s="24">
        <v>8077</v>
      </c>
      <c r="M45" s="24">
        <v>4690</v>
      </c>
      <c r="N45" s="24">
        <v>5142</v>
      </c>
      <c r="O45" s="24">
        <v>8199</v>
      </c>
      <c r="P45" s="24"/>
    </row>
    <row r="46" spans="1:16" ht="15" customHeight="1" x14ac:dyDescent="0.3">
      <c r="A46" s="189"/>
      <c r="B46" s="23" t="s">
        <v>109</v>
      </c>
      <c r="C46" s="24">
        <v>50012</v>
      </c>
      <c r="D46" s="24">
        <v>41776</v>
      </c>
      <c r="E46" s="24">
        <v>39465</v>
      </c>
      <c r="F46" s="24">
        <v>41559</v>
      </c>
      <c r="G46" s="24">
        <v>42128</v>
      </c>
      <c r="H46" s="24">
        <v>43921</v>
      </c>
      <c r="I46" s="24">
        <v>31539</v>
      </c>
      <c r="J46" s="24">
        <v>38246</v>
      </c>
      <c r="K46" s="24">
        <v>55145</v>
      </c>
      <c r="L46" s="24">
        <v>55715</v>
      </c>
      <c r="M46" s="24">
        <v>25675</v>
      </c>
      <c r="N46" s="24">
        <v>20541</v>
      </c>
      <c r="O46" s="24">
        <v>47397</v>
      </c>
      <c r="P46" s="24"/>
    </row>
    <row r="47" spans="1:16" ht="15" customHeight="1" x14ac:dyDescent="0.3">
      <c r="A47" s="189"/>
      <c r="B47" s="23" t="s">
        <v>19</v>
      </c>
      <c r="C47" s="24">
        <v>8351</v>
      </c>
      <c r="D47" s="24">
        <v>8648</v>
      </c>
      <c r="E47" s="24">
        <v>6414</v>
      </c>
      <c r="F47" s="24">
        <v>9181</v>
      </c>
      <c r="G47" s="24">
        <v>10455</v>
      </c>
      <c r="H47" s="24">
        <v>7886</v>
      </c>
      <c r="I47" s="24">
        <v>10505</v>
      </c>
      <c r="J47" s="24">
        <v>14115</v>
      </c>
      <c r="K47" s="24">
        <v>30003</v>
      </c>
      <c r="L47" s="24">
        <v>24041</v>
      </c>
      <c r="M47" s="24">
        <v>18912</v>
      </c>
      <c r="N47" s="24">
        <v>17094</v>
      </c>
      <c r="O47" s="24">
        <v>24864</v>
      </c>
      <c r="P47" s="24"/>
    </row>
    <row r="48" spans="1:16" ht="15" customHeight="1" x14ac:dyDescent="0.3">
      <c r="A48" s="189"/>
      <c r="B48" s="23" t="s">
        <v>75</v>
      </c>
      <c r="C48" s="24">
        <v>106523</v>
      </c>
      <c r="D48" s="24">
        <v>87869</v>
      </c>
      <c r="E48" s="24">
        <v>85642</v>
      </c>
      <c r="F48" s="24">
        <v>92123</v>
      </c>
      <c r="G48" s="24">
        <v>92733</v>
      </c>
      <c r="H48" s="24">
        <v>104502</v>
      </c>
      <c r="I48" s="24">
        <v>76654</v>
      </c>
      <c r="J48" s="24">
        <v>86115</v>
      </c>
      <c r="K48" s="24">
        <v>119195</v>
      </c>
      <c r="L48" s="24">
        <v>114766</v>
      </c>
      <c r="M48" s="24">
        <v>64183</v>
      </c>
      <c r="N48" s="24">
        <v>58947</v>
      </c>
      <c r="O48" s="24">
        <v>106534</v>
      </c>
      <c r="P48" s="24"/>
    </row>
    <row r="49" spans="1:16" ht="15" customHeight="1" x14ac:dyDescent="0.3">
      <c r="A49" s="189"/>
      <c r="B49" s="23" t="s">
        <v>21</v>
      </c>
      <c r="C49" s="25">
        <v>0.378</v>
      </c>
      <c r="D49" s="25">
        <v>0.307</v>
      </c>
      <c r="E49" s="25">
        <v>0.27100000000000002</v>
      </c>
      <c r="F49" s="25">
        <v>0.29799999999999999</v>
      </c>
      <c r="G49" s="25">
        <v>0.30599999999999999</v>
      </c>
      <c r="H49" s="25">
        <v>0.32</v>
      </c>
      <c r="I49" s="25">
        <v>0.251</v>
      </c>
      <c r="J49" s="25">
        <v>0.28499999999999998</v>
      </c>
      <c r="K49" s="25">
        <v>0.25600000000000001</v>
      </c>
      <c r="L49" s="25">
        <v>0.24099999999999999</v>
      </c>
      <c r="M49" s="25">
        <v>0.25600000000000001</v>
      </c>
      <c r="N49" s="25">
        <v>0.27500000000000002</v>
      </c>
      <c r="O49" s="25">
        <v>0.30099999999999999</v>
      </c>
      <c r="P49" s="25"/>
    </row>
    <row r="50" spans="1:16" ht="15" customHeight="1" x14ac:dyDescent="0.3">
      <c r="A50" s="180" t="s">
        <v>2</v>
      </c>
      <c r="B50" s="114" t="s">
        <v>108</v>
      </c>
      <c r="C50" s="115">
        <v>301853</v>
      </c>
      <c r="D50" s="115">
        <v>349577</v>
      </c>
      <c r="E50" s="115">
        <v>299303</v>
      </c>
      <c r="F50" s="115">
        <v>379197</v>
      </c>
      <c r="G50" s="115">
        <v>492462</v>
      </c>
      <c r="H50" s="115">
        <v>552065</v>
      </c>
      <c r="I50" s="115">
        <v>562072</v>
      </c>
      <c r="J50" s="115">
        <v>678801</v>
      </c>
      <c r="K50" s="115">
        <v>1320253</v>
      </c>
      <c r="L50" s="115">
        <v>1529882</v>
      </c>
      <c r="M50" s="115">
        <v>281880</v>
      </c>
      <c r="N50" s="115">
        <v>695596</v>
      </c>
      <c r="O50" s="115">
        <v>1441161</v>
      </c>
      <c r="P50" s="115"/>
    </row>
    <row r="51" spans="1:16" ht="15" customHeight="1" x14ac:dyDescent="0.3">
      <c r="A51" s="180"/>
      <c r="B51" s="114" t="s">
        <v>109</v>
      </c>
      <c r="C51" s="115">
        <v>215886</v>
      </c>
      <c r="D51" s="115">
        <v>187000</v>
      </c>
      <c r="E51" s="115">
        <v>153821</v>
      </c>
      <c r="F51" s="115">
        <v>159853</v>
      </c>
      <c r="G51" s="115">
        <v>164624</v>
      </c>
      <c r="H51" s="115">
        <v>167825</v>
      </c>
      <c r="I51" s="115">
        <v>199349</v>
      </c>
      <c r="J51" s="115">
        <v>197361</v>
      </c>
      <c r="K51" s="115">
        <v>342193</v>
      </c>
      <c r="L51" s="115">
        <v>339073</v>
      </c>
      <c r="M51" s="115">
        <v>160347</v>
      </c>
      <c r="N51" s="115">
        <v>196149</v>
      </c>
      <c r="O51" s="115">
        <v>313183</v>
      </c>
      <c r="P51" s="115"/>
    </row>
    <row r="52" spans="1:16" ht="15" customHeight="1" x14ac:dyDescent="0.3">
      <c r="A52" s="180"/>
      <c r="B52" s="114" t="s">
        <v>19</v>
      </c>
      <c r="C52" s="115">
        <v>1201553</v>
      </c>
      <c r="D52" s="115">
        <v>1340205</v>
      </c>
      <c r="E52" s="115">
        <v>1199318</v>
      </c>
      <c r="F52" s="115">
        <v>1486540</v>
      </c>
      <c r="G52" s="115">
        <v>1815735</v>
      </c>
      <c r="H52" s="115">
        <v>1955756</v>
      </c>
      <c r="I52" s="115">
        <v>1963458</v>
      </c>
      <c r="J52" s="115">
        <v>2352805</v>
      </c>
      <c r="K52" s="115">
        <v>4418054</v>
      </c>
      <c r="L52" s="115">
        <v>5103374</v>
      </c>
      <c r="M52" s="115">
        <v>1071403</v>
      </c>
      <c r="N52" s="115">
        <v>2532198</v>
      </c>
      <c r="O52" s="115">
        <v>4884205</v>
      </c>
      <c r="P52" s="115"/>
    </row>
    <row r="53" spans="1:16" ht="15" customHeight="1" x14ac:dyDescent="0.3">
      <c r="A53" s="180"/>
      <c r="B53" s="114" t="s">
        <v>20</v>
      </c>
      <c r="C53" s="115">
        <v>654460</v>
      </c>
      <c r="D53" s="115">
        <v>588255</v>
      </c>
      <c r="E53" s="115">
        <v>458580</v>
      </c>
      <c r="F53" s="115">
        <v>498652</v>
      </c>
      <c r="G53" s="115">
        <v>530968</v>
      </c>
      <c r="H53" s="115">
        <v>501022</v>
      </c>
      <c r="I53" s="115">
        <v>585027</v>
      </c>
      <c r="J53" s="115">
        <v>561429</v>
      </c>
      <c r="K53" s="115">
        <v>935446</v>
      </c>
      <c r="L53" s="115">
        <v>911690</v>
      </c>
      <c r="M53" s="115">
        <v>494588</v>
      </c>
      <c r="N53" s="115">
        <v>599027</v>
      </c>
      <c r="O53" s="115">
        <v>873989</v>
      </c>
      <c r="P53" s="115"/>
    </row>
    <row r="54" spans="1:16" ht="15" customHeight="1" x14ac:dyDescent="0.3">
      <c r="A54" s="180"/>
      <c r="B54" s="114" t="s">
        <v>76</v>
      </c>
      <c r="C54" s="116">
        <v>0.61099999999999999</v>
      </c>
      <c r="D54" s="116">
        <v>0.61799999999999999</v>
      </c>
      <c r="E54" s="116">
        <v>0.54200000000000004</v>
      </c>
      <c r="F54" s="116">
        <v>0.53800000000000003</v>
      </c>
      <c r="G54" s="116">
        <v>0.55300000000000005</v>
      </c>
      <c r="H54" s="116">
        <v>0.59</v>
      </c>
      <c r="I54" s="116">
        <v>0.57599999999999996</v>
      </c>
      <c r="J54" s="116">
        <v>0.62</v>
      </c>
      <c r="K54" s="116">
        <v>0.59399999999999997</v>
      </c>
      <c r="L54" s="116">
        <v>0.57699999999999996</v>
      </c>
      <c r="M54" s="116">
        <v>0.40100000000000002</v>
      </c>
      <c r="N54" s="116">
        <v>0.50900000000000001</v>
      </c>
      <c r="O54" s="116">
        <v>0.56200000000000006</v>
      </c>
      <c r="P54" s="116"/>
    </row>
    <row r="55" spans="1:16" ht="15" customHeight="1" x14ac:dyDescent="0.3">
      <c r="A55" s="188" t="s">
        <v>146</v>
      </c>
      <c r="B55" s="188"/>
      <c r="C55" s="188"/>
      <c r="D55" s="188"/>
      <c r="E55" s="188"/>
      <c r="F55" s="188"/>
      <c r="G55" s="188"/>
      <c r="H55" s="188"/>
      <c r="I55" s="188"/>
      <c r="J55" s="188"/>
      <c r="K55" s="188"/>
      <c r="L55" s="188"/>
      <c r="M55" s="188"/>
      <c r="N55" s="151"/>
      <c r="O55" s="151"/>
      <c r="P55" s="151"/>
    </row>
    <row r="56" spans="1:16" ht="15" customHeight="1" x14ac:dyDescent="0.3">
      <c r="A56" s="188"/>
      <c r="B56" s="188"/>
      <c r="C56" s="188"/>
      <c r="D56" s="188"/>
      <c r="E56" s="188"/>
      <c r="F56" s="188"/>
      <c r="G56" s="188"/>
      <c r="H56" s="188"/>
      <c r="I56" s="188"/>
      <c r="J56" s="188"/>
      <c r="K56" s="188"/>
      <c r="L56" s="188"/>
      <c r="M56" s="188"/>
      <c r="N56" s="151"/>
      <c r="O56" s="151"/>
      <c r="P56" s="151"/>
    </row>
    <row r="57" spans="1:16" ht="15" customHeight="1" x14ac:dyDescent="0.3">
      <c r="A57" s="3"/>
      <c r="B57" s="3"/>
      <c r="C57" s="3"/>
      <c r="D57" s="3"/>
      <c r="E57" s="3"/>
      <c r="F57" s="3"/>
      <c r="G57" s="3"/>
      <c r="H57" s="3"/>
      <c r="I57" s="3"/>
    </row>
    <row r="58" spans="1:16" ht="15" customHeight="1" x14ac:dyDescent="0.3">
      <c r="A58" s="3"/>
      <c r="B58" s="3"/>
      <c r="C58" s="3"/>
      <c r="D58" s="3"/>
      <c r="E58" s="3"/>
      <c r="F58" s="3"/>
      <c r="G58" s="3"/>
      <c r="H58" s="3"/>
    </row>
    <row r="59" spans="1:16" ht="15" customHeight="1" x14ac:dyDescent="0.3">
      <c r="A59" s="3"/>
      <c r="B59" s="3"/>
      <c r="C59" s="3"/>
      <c r="D59" s="3"/>
      <c r="E59" s="3"/>
      <c r="F59" s="3"/>
      <c r="G59" s="3"/>
      <c r="H59" s="3"/>
    </row>
    <row r="60" spans="1:16" ht="15" customHeight="1" x14ac:dyDescent="0.3">
      <c r="A60" s="177" t="s">
        <v>185</v>
      </c>
      <c r="B60" s="177"/>
      <c r="C60" s="177"/>
      <c r="D60" s="177"/>
      <c r="E60" s="177"/>
      <c r="F60" s="177"/>
      <c r="G60" s="177"/>
      <c r="H60" s="177"/>
      <c r="I60" s="177"/>
      <c r="J60" s="177"/>
      <c r="K60" s="177"/>
      <c r="L60" s="177"/>
      <c r="M60" s="177"/>
      <c r="N60" s="177"/>
      <c r="O60" s="177"/>
      <c r="P60" s="177"/>
    </row>
    <row r="61" spans="1:16" ht="15" customHeight="1" x14ac:dyDescent="0.3">
      <c r="A61" s="104" t="s">
        <v>148</v>
      </c>
      <c r="B61" s="99"/>
      <c r="C61" s="100">
        <v>2010</v>
      </c>
      <c r="D61" s="100">
        <v>2011</v>
      </c>
      <c r="E61" s="100">
        <v>2012</v>
      </c>
      <c r="F61" s="100">
        <v>2013</v>
      </c>
      <c r="G61" s="100">
        <v>2014</v>
      </c>
      <c r="H61" s="100">
        <v>2015</v>
      </c>
      <c r="I61" s="100">
        <v>2016</v>
      </c>
      <c r="J61" s="100">
        <v>2017</v>
      </c>
      <c r="K61" s="100">
        <v>2018</v>
      </c>
      <c r="L61" s="100">
        <v>2019</v>
      </c>
      <c r="M61" s="100">
        <v>2020</v>
      </c>
      <c r="N61" s="100">
        <v>2021</v>
      </c>
      <c r="O61" s="100">
        <v>2022</v>
      </c>
      <c r="P61" s="100">
        <v>2023</v>
      </c>
    </row>
    <row r="62" spans="1:16" ht="15" customHeight="1" x14ac:dyDescent="0.3">
      <c r="A62" s="189" t="s">
        <v>5</v>
      </c>
      <c r="B62" s="23" t="s">
        <v>110</v>
      </c>
      <c r="C62" s="24">
        <v>11922</v>
      </c>
      <c r="D62" s="24">
        <v>13313</v>
      </c>
      <c r="E62" s="24">
        <v>12971</v>
      </c>
      <c r="F62" s="24">
        <v>15820</v>
      </c>
      <c r="G62" s="24">
        <v>17545</v>
      </c>
      <c r="H62" s="24">
        <v>17624</v>
      </c>
      <c r="I62" s="24">
        <v>17481</v>
      </c>
      <c r="J62" s="24">
        <v>17427</v>
      </c>
      <c r="K62" s="24">
        <v>48468</v>
      </c>
      <c r="L62" s="24">
        <v>52119</v>
      </c>
      <c r="M62" s="24">
        <v>13480</v>
      </c>
      <c r="N62" s="24">
        <v>32919</v>
      </c>
      <c r="O62" s="24">
        <v>46831</v>
      </c>
      <c r="P62" s="24"/>
    </row>
    <row r="63" spans="1:16" ht="15" customHeight="1" x14ac:dyDescent="0.3">
      <c r="A63" s="189"/>
      <c r="B63" s="23" t="s">
        <v>109</v>
      </c>
      <c r="C63" s="24">
        <v>18495</v>
      </c>
      <c r="D63" s="24">
        <v>16471</v>
      </c>
      <c r="E63" s="24">
        <v>13503</v>
      </c>
      <c r="F63" s="24">
        <v>14224</v>
      </c>
      <c r="G63" s="24">
        <v>13113</v>
      </c>
      <c r="H63" s="24">
        <v>13222</v>
      </c>
      <c r="I63" s="24">
        <v>19218</v>
      </c>
      <c r="J63" s="24">
        <v>20099</v>
      </c>
      <c r="K63" s="24">
        <v>34401</v>
      </c>
      <c r="L63" s="24">
        <v>27789</v>
      </c>
      <c r="M63" s="24">
        <v>15127</v>
      </c>
      <c r="N63" s="24">
        <v>15890</v>
      </c>
      <c r="O63" s="24">
        <v>25515</v>
      </c>
      <c r="P63" s="24"/>
    </row>
    <row r="64" spans="1:16" ht="15" customHeight="1" x14ac:dyDescent="0.3">
      <c r="A64" s="189"/>
      <c r="B64" s="23" t="s">
        <v>19</v>
      </c>
      <c r="C64" s="24">
        <v>68590</v>
      </c>
      <c r="D64" s="24">
        <v>88737</v>
      </c>
      <c r="E64" s="24">
        <v>63694</v>
      </c>
      <c r="F64" s="24">
        <v>92382</v>
      </c>
      <c r="G64" s="24">
        <v>95416</v>
      </c>
      <c r="H64" s="24">
        <v>80572</v>
      </c>
      <c r="I64" s="24">
        <v>82338</v>
      </c>
      <c r="J64" s="24">
        <v>82120</v>
      </c>
      <c r="K64" s="24">
        <v>230524</v>
      </c>
      <c r="L64" s="24">
        <v>236861</v>
      </c>
      <c r="M64" s="24">
        <v>68019</v>
      </c>
      <c r="N64" s="24">
        <v>143836</v>
      </c>
      <c r="O64" s="24">
        <v>217543</v>
      </c>
      <c r="P64" s="24"/>
    </row>
    <row r="65" spans="1:16" ht="15" customHeight="1" x14ac:dyDescent="0.3">
      <c r="A65" s="189"/>
      <c r="B65" s="23" t="s">
        <v>75</v>
      </c>
      <c r="C65" s="24">
        <v>74519</v>
      </c>
      <c r="D65" s="24">
        <v>59221</v>
      </c>
      <c r="E65" s="24">
        <v>45001</v>
      </c>
      <c r="F65" s="24">
        <v>53345</v>
      </c>
      <c r="G65" s="24">
        <v>45037</v>
      </c>
      <c r="H65" s="24">
        <v>45251</v>
      </c>
      <c r="I65" s="24">
        <v>59141</v>
      </c>
      <c r="J65" s="24">
        <v>65549</v>
      </c>
      <c r="K65" s="24">
        <v>99008</v>
      </c>
      <c r="L65" s="24">
        <v>86198</v>
      </c>
      <c r="M65" s="24">
        <v>49707</v>
      </c>
      <c r="N65" s="24">
        <v>47166</v>
      </c>
      <c r="O65" s="24">
        <v>73643</v>
      </c>
      <c r="P65" s="24"/>
    </row>
    <row r="66" spans="1:16" ht="15" customHeight="1" x14ac:dyDescent="0.3">
      <c r="A66" s="189"/>
      <c r="B66" s="23" t="s">
        <v>21</v>
      </c>
      <c r="C66" s="153">
        <v>0.26100000000000001</v>
      </c>
      <c r="D66" s="153">
        <v>0.24</v>
      </c>
      <c r="E66" s="153">
        <v>0.17499999999999999</v>
      </c>
      <c r="F66" s="153">
        <v>0.23100000000000001</v>
      </c>
      <c r="G66" s="153">
        <v>0.217</v>
      </c>
      <c r="H66" s="153">
        <v>0.19800000000000001</v>
      </c>
      <c r="I66" s="153">
        <v>0.21299999999999999</v>
      </c>
      <c r="J66" s="153">
        <v>0.222</v>
      </c>
      <c r="K66" s="153">
        <v>0.26700000000000002</v>
      </c>
      <c r="L66" s="153">
        <v>0.26400000000000001</v>
      </c>
      <c r="M66" s="153">
        <v>0.217</v>
      </c>
      <c r="N66" s="153">
        <v>0.33</v>
      </c>
      <c r="O66" s="153">
        <v>0.30099999999999999</v>
      </c>
      <c r="P66" s="153"/>
    </row>
    <row r="67" spans="1:16" ht="15" customHeight="1" x14ac:dyDescent="0.3">
      <c r="A67" s="178" t="s">
        <v>6</v>
      </c>
      <c r="B67" s="10" t="s">
        <v>108</v>
      </c>
      <c r="C67" s="11">
        <v>28924</v>
      </c>
      <c r="D67" s="11">
        <v>31229</v>
      </c>
      <c r="E67" s="11">
        <v>33307</v>
      </c>
      <c r="F67" s="11">
        <v>33855</v>
      </c>
      <c r="G67" s="11">
        <v>36101</v>
      </c>
      <c r="H67" s="11">
        <v>35013</v>
      </c>
      <c r="I67" s="11">
        <v>38164</v>
      </c>
      <c r="J67" s="11">
        <v>44354</v>
      </c>
      <c r="K67" s="11">
        <v>78955</v>
      </c>
      <c r="L67" s="11">
        <v>79287</v>
      </c>
      <c r="M67" s="11">
        <v>10895</v>
      </c>
      <c r="N67" s="11">
        <v>29146</v>
      </c>
      <c r="O67" s="11">
        <v>79745</v>
      </c>
      <c r="P67" s="11"/>
    </row>
    <row r="68" spans="1:16" ht="15" customHeight="1" x14ac:dyDescent="0.3">
      <c r="A68" s="178"/>
      <c r="B68" s="10" t="s">
        <v>109</v>
      </c>
      <c r="C68" s="11">
        <v>6725</v>
      </c>
      <c r="D68" s="11">
        <v>5782</v>
      </c>
      <c r="E68" s="11">
        <v>3703</v>
      </c>
      <c r="F68" s="11">
        <v>3669</v>
      </c>
      <c r="G68" s="11">
        <v>3629</v>
      </c>
      <c r="H68" s="11">
        <v>4029</v>
      </c>
      <c r="I68" s="11">
        <v>4290</v>
      </c>
      <c r="J68" s="11">
        <v>3978</v>
      </c>
      <c r="K68" s="11">
        <v>9504</v>
      </c>
      <c r="L68" s="11">
        <v>10589</v>
      </c>
      <c r="M68" s="11">
        <v>10073</v>
      </c>
      <c r="N68" s="11">
        <v>6114</v>
      </c>
      <c r="O68" s="11">
        <v>12186</v>
      </c>
      <c r="P68" s="11"/>
    </row>
    <row r="69" spans="1:16" ht="15" customHeight="1" x14ac:dyDescent="0.3">
      <c r="A69" s="178"/>
      <c r="B69" s="10" t="s">
        <v>19</v>
      </c>
      <c r="C69" s="11">
        <v>226852</v>
      </c>
      <c r="D69" s="11">
        <v>238531</v>
      </c>
      <c r="E69" s="11">
        <v>238669</v>
      </c>
      <c r="F69" s="11">
        <v>253253</v>
      </c>
      <c r="G69" s="11">
        <v>258512</v>
      </c>
      <c r="H69" s="11">
        <v>270542</v>
      </c>
      <c r="I69" s="11">
        <v>284902</v>
      </c>
      <c r="J69" s="11">
        <v>325275</v>
      </c>
      <c r="K69" s="11">
        <v>536920</v>
      </c>
      <c r="L69" s="11">
        <v>522207</v>
      </c>
      <c r="M69" s="11">
        <v>58004</v>
      </c>
      <c r="N69" s="11">
        <v>158002</v>
      </c>
      <c r="O69" s="11">
        <v>503756</v>
      </c>
      <c r="P69" s="11"/>
    </row>
    <row r="70" spans="1:16" ht="15" customHeight="1" x14ac:dyDescent="0.3">
      <c r="A70" s="178"/>
      <c r="B70" s="10" t="s">
        <v>75</v>
      </c>
      <c r="C70" s="11">
        <v>34741</v>
      </c>
      <c r="D70" s="11">
        <v>28456</v>
      </c>
      <c r="E70" s="11">
        <v>17519</v>
      </c>
      <c r="F70" s="11">
        <v>18907</v>
      </c>
      <c r="G70" s="11">
        <v>18451</v>
      </c>
      <c r="H70" s="11">
        <v>23567</v>
      </c>
      <c r="I70" s="11">
        <v>25525</v>
      </c>
      <c r="J70" s="11">
        <v>24186</v>
      </c>
      <c r="K70" s="11">
        <v>39354</v>
      </c>
      <c r="L70" s="11">
        <v>45304</v>
      </c>
      <c r="M70" s="11">
        <v>36224</v>
      </c>
      <c r="N70" s="11">
        <v>20219</v>
      </c>
      <c r="O70" s="11">
        <v>44825</v>
      </c>
      <c r="P70" s="11"/>
    </row>
    <row r="71" spans="1:16" ht="15" customHeight="1" x14ac:dyDescent="0.3">
      <c r="A71" s="178"/>
      <c r="B71" s="10" t="s">
        <v>21</v>
      </c>
      <c r="C71" s="29">
        <v>0.432</v>
      </c>
      <c r="D71" s="29">
        <v>0.43099999999999999</v>
      </c>
      <c r="E71" s="29">
        <v>0.373</v>
      </c>
      <c r="F71" s="29">
        <v>0.39100000000000001</v>
      </c>
      <c r="G71" s="29">
        <v>0.39800000000000002</v>
      </c>
      <c r="H71" s="29">
        <v>0.41399999999999998</v>
      </c>
      <c r="I71" s="29">
        <v>0.42099999999999999</v>
      </c>
      <c r="J71" s="29">
        <v>0.44800000000000001</v>
      </c>
      <c r="K71" s="29">
        <v>0.45600000000000002</v>
      </c>
      <c r="L71" s="29">
        <v>0.41299999999999998</v>
      </c>
      <c r="M71" s="29">
        <v>0.19800000000000001</v>
      </c>
      <c r="N71" s="29">
        <v>0.43</v>
      </c>
      <c r="O71" s="29">
        <v>0.505</v>
      </c>
      <c r="P71" s="29"/>
    </row>
    <row r="72" spans="1:16" ht="15" customHeight="1" x14ac:dyDescent="0.3">
      <c r="A72" s="189" t="s">
        <v>51</v>
      </c>
      <c r="B72" s="23" t="s">
        <v>110</v>
      </c>
      <c r="C72" s="24">
        <v>525947</v>
      </c>
      <c r="D72" s="24">
        <v>595554</v>
      </c>
      <c r="E72" s="24">
        <v>572499</v>
      </c>
      <c r="F72" s="24">
        <v>655682</v>
      </c>
      <c r="G72" s="24">
        <v>691067</v>
      </c>
      <c r="H72" s="24">
        <v>773828</v>
      </c>
      <c r="I72" s="24">
        <v>622180</v>
      </c>
      <c r="J72" s="24">
        <v>827473</v>
      </c>
      <c r="K72" s="24">
        <v>1154572</v>
      </c>
      <c r="L72" s="24">
        <v>1229686</v>
      </c>
      <c r="M72" s="24">
        <v>405991</v>
      </c>
      <c r="N72" s="24">
        <v>691246</v>
      </c>
      <c r="O72" s="24">
        <v>1177478</v>
      </c>
      <c r="P72" s="24"/>
    </row>
    <row r="73" spans="1:16" ht="15" customHeight="1" x14ac:dyDescent="0.3">
      <c r="A73" s="189"/>
      <c r="B73" s="23" t="s">
        <v>109</v>
      </c>
      <c r="C73" s="24">
        <v>47894</v>
      </c>
      <c r="D73" s="24">
        <v>40621</v>
      </c>
      <c r="E73" s="24">
        <v>35732</v>
      </c>
      <c r="F73" s="24">
        <v>35217</v>
      </c>
      <c r="G73" s="24">
        <v>33540</v>
      </c>
      <c r="H73" s="24">
        <v>37901</v>
      </c>
      <c r="I73" s="24">
        <v>36548</v>
      </c>
      <c r="J73" s="24">
        <v>39489</v>
      </c>
      <c r="K73" s="24">
        <v>74209</v>
      </c>
      <c r="L73" s="24">
        <v>68229</v>
      </c>
      <c r="M73" s="24">
        <v>29951</v>
      </c>
      <c r="N73" s="24">
        <v>35444</v>
      </c>
      <c r="O73" s="24">
        <v>63621</v>
      </c>
      <c r="P73" s="24"/>
    </row>
    <row r="74" spans="1:16" ht="15" customHeight="1" x14ac:dyDescent="0.3">
      <c r="A74" s="189"/>
      <c r="B74" s="23" t="s">
        <v>19</v>
      </c>
      <c r="C74" s="24">
        <v>4391076</v>
      </c>
      <c r="D74" s="24">
        <v>4811990</v>
      </c>
      <c r="E74" s="24">
        <v>4348149</v>
      </c>
      <c r="F74" s="24">
        <v>5114258</v>
      </c>
      <c r="G74" s="24">
        <v>5182014</v>
      </c>
      <c r="H74" s="24">
        <v>5619748</v>
      </c>
      <c r="I74" s="24">
        <v>4730652</v>
      </c>
      <c r="J74" s="24">
        <v>5835235</v>
      </c>
      <c r="K74" s="24">
        <v>7981305</v>
      </c>
      <c r="L74" s="24">
        <v>8345642</v>
      </c>
      <c r="M74" s="24">
        <v>2413382</v>
      </c>
      <c r="N74" s="24">
        <v>4459459</v>
      </c>
      <c r="O74" s="24">
        <v>7670321</v>
      </c>
      <c r="P74" s="24"/>
    </row>
    <row r="75" spans="1:16" ht="15" customHeight="1" x14ac:dyDescent="0.3">
      <c r="A75" s="189"/>
      <c r="B75" s="23" t="s">
        <v>75</v>
      </c>
      <c r="C75" s="24">
        <v>200619</v>
      </c>
      <c r="D75" s="24">
        <v>198633</v>
      </c>
      <c r="E75" s="24">
        <v>170823</v>
      </c>
      <c r="F75" s="24">
        <v>162486</v>
      </c>
      <c r="G75" s="24">
        <v>158795</v>
      </c>
      <c r="H75" s="24">
        <v>176561</v>
      </c>
      <c r="I75" s="24">
        <v>169418</v>
      </c>
      <c r="J75" s="24">
        <v>176915</v>
      </c>
      <c r="K75" s="24">
        <v>257632</v>
      </c>
      <c r="L75" s="24">
        <v>238493</v>
      </c>
      <c r="M75" s="24">
        <v>101278</v>
      </c>
      <c r="N75" s="24">
        <v>113902</v>
      </c>
      <c r="O75" s="24">
        <v>203888</v>
      </c>
      <c r="P75" s="24"/>
    </row>
    <row r="76" spans="1:16" ht="15" customHeight="1" x14ac:dyDescent="0.3">
      <c r="A76" s="189"/>
      <c r="B76" s="23" t="s">
        <v>21</v>
      </c>
      <c r="C76" s="153">
        <v>0.65800000000000003</v>
      </c>
      <c r="D76" s="153">
        <v>0.69499999999999995</v>
      </c>
      <c r="E76" s="153">
        <v>0.60699999999999998</v>
      </c>
      <c r="F76" s="153">
        <v>0.67800000000000005</v>
      </c>
      <c r="G76" s="153">
        <v>0.68400000000000005</v>
      </c>
      <c r="H76" s="153">
        <v>0.66500000000000004</v>
      </c>
      <c r="I76" s="153">
        <v>0.59499999999999997</v>
      </c>
      <c r="J76" s="153">
        <v>0.67100000000000004</v>
      </c>
      <c r="K76" s="153">
        <v>0.67</v>
      </c>
      <c r="L76" s="153">
        <v>0.65700000000000003</v>
      </c>
      <c r="M76" s="153">
        <v>0.51400000000000001</v>
      </c>
      <c r="N76" s="153">
        <v>0.56499999999999995</v>
      </c>
      <c r="O76" s="153">
        <v>0.60899999999999999</v>
      </c>
      <c r="P76" s="153"/>
    </row>
    <row r="77" spans="1:16" ht="15" customHeight="1" x14ac:dyDescent="0.3">
      <c r="A77" s="178" t="s">
        <v>10</v>
      </c>
      <c r="B77" s="10" t="s">
        <v>108</v>
      </c>
      <c r="C77" s="11">
        <v>1187420</v>
      </c>
      <c r="D77" s="11">
        <v>1386905</v>
      </c>
      <c r="E77" s="11">
        <v>1286558</v>
      </c>
      <c r="F77" s="11">
        <v>1367953</v>
      </c>
      <c r="G77" s="11">
        <v>1476874</v>
      </c>
      <c r="H77" s="11">
        <v>1515480</v>
      </c>
      <c r="I77" s="11">
        <v>1694077</v>
      </c>
      <c r="J77" s="11">
        <v>1754993</v>
      </c>
      <c r="K77" s="11">
        <v>2275244</v>
      </c>
      <c r="L77" s="11">
        <v>2236949</v>
      </c>
      <c r="M77" s="11">
        <v>613062</v>
      </c>
      <c r="N77" s="11">
        <v>1438356</v>
      </c>
      <c r="O77" s="11">
        <v>2101370</v>
      </c>
      <c r="P77" s="11"/>
    </row>
    <row r="78" spans="1:16" ht="15" customHeight="1" x14ac:dyDescent="0.3">
      <c r="A78" s="178"/>
      <c r="B78" s="10" t="s">
        <v>109</v>
      </c>
      <c r="C78" s="11">
        <v>153808</v>
      </c>
      <c r="D78" s="11">
        <v>125257</v>
      </c>
      <c r="E78" s="11">
        <v>108176</v>
      </c>
      <c r="F78" s="11">
        <v>102236</v>
      </c>
      <c r="G78" s="11">
        <v>100965</v>
      </c>
      <c r="H78" s="11">
        <v>94265</v>
      </c>
      <c r="I78" s="11">
        <v>107901</v>
      </c>
      <c r="J78" s="11">
        <v>114716</v>
      </c>
      <c r="K78" s="11">
        <v>181396</v>
      </c>
      <c r="L78" s="11">
        <v>182613</v>
      </c>
      <c r="M78" s="11">
        <v>62694</v>
      </c>
      <c r="N78" s="11">
        <v>113046</v>
      </c>
      <c r="O78" s="11">
        <v>161051</v>
      </c>
      <c r="P78" s="11"/>
    </row>
    <row r="79" spans="1:16" ht="15" customHeight="1" x14ac:dyDescent="0.3">
      <c r="A79" s="178"/>
      <c r="B79" s="10" t="s">
        <v>19</v>
      </c>
      <c r="C79" s="11">
        <v>8351263</v>
      </c>
      <c r="D79" s="11">
        <v>9367339</v>
      </c>
      <c r="E79" s="11">
        <v>8448494</v>
      </c>
      <c r="F79" s="11">
        <v>9245556</v>
      </c>
      <c r="G79" s="11">
        <v>9371639</v>
      </c>
      <c r="H79" s="11">
        <v>9808975</v>
      </c>
      <c r="I79" s="11">
        <v>10557226</v>
      </c>
      <c r="J79" s="11">
        <v>11459047</v>
      </c>
      <c r="K79" s="11">
        <v>14735326</v>
      </c>
      <c r="L79" s="11">
        <v>14493694</v>
      </c>
      <c r="M79" s="11">
        <v>3731516</v>
      </c>
      <c r="N79" s="11">
        <v>8022445</v>
      </c>
      <c r="O79" s="11">
        <v>13559213</v>
      </c>
      <c r="P79" s="11"/>
    </row>
    <row r="80" spans="1:16" ht="15" customHeight="1" x14ac:dyDescent="0.3">
      <c r="A80" s="178"/>
      <c r="B80" s="10" t="s">
        <v>75</v>
      </c>
      <c r="C80" s="11">
        <v>591717</v>
      </c>
      <c r="D80" s="11">
        <v>483191</v>
      </c>
      <c r="E80" s="11">
        <v>408650</v>
      </c>
      <c r="F80" s="11">
        <v>394253</v>
      </c>
      <c r="G80" s="11">
        <v>371698</v>
      </c>
      <c r="H80" s="11">
        <v>325471</v>
      </c>
      <c r="I80" s="11">
        <v>376062</v>
      </c>
      <c r="J80" s="11">
        <v>427483</v>
      </c>
      <c r="K80" s="11">
        <v>594332</v>
      </c>
      <c r="L80" s="11">
        <v>609361</v>
      </c>
      <c r="M80" s="11">
        <v>205837</v>
      </c>
      <c r="N80" s="11">
        <v>426407</v>
      </c>
      <c r="O80" s="11">
        <v>447354</v>
      </c>
      <c r="P80" s="11"/>
    </row>
    <row r="81" spans="1:16" ht="15" customHeight="1" x14ac:dyDescent="0.3">
      <c r="A81" s="178"/>
      <c r="B81" s="10" t="s">
        <v>21</v>
      </c>
      <c r="C81" s="47">
        <v>0.67</v>
      </c>
      <c r="D81" s="47">
        <v>0.66900000000000004</v>
      </c>
      <c r="E81" s="47">
        <v>0.60099999999999998</v>
      </c>
      <c r="F81" s="47">
        <v>0.53700000000000003</v>
      </c>
      <c r="G81" s="47">
        <v>0.54800000000000004</v>
      </c>
      <c r="H81" s="47">
        <v>0.628</v>
      </c>
      <c r="I81" s="47">
        <v>0.64300000000000002</v>
      </c>
      <c r="J81" s="47">
        <v>0.67700000000000005</v>
      </c>
      <c r="K81" s="47">
        <v>0.65700000000000003</v>
      </c>
      <c r="L81" s="47">
        <v>0.61299999999999999</v>
      </c>
      <c r="M81" s="47">
        <v>0.43099999999999999</v>
      </c>
      <c r="N81" s="47">
        <v>0.50800000000000001</v>
      </c>
      <c r="O81" s="47">
        <v>0.57599999999999996</v>
      </c>
      <c r="P81" s="47"/>
    </row>
    <row r="82" spans="1:16" ht="15" customHeight="1" x14ac:dyDescent="0.3">
      <c r="A82" s="180" t="s">
        <v>2</v>
      </c>
      <c r="B82" s="114" t="s">
        <v>110</v>
      </c>
      <c r="C82" s="115">
        <v>1754213</v>
      </c>
      <c r="D82" s="115">
        <v>2027001</v>
      </c>
      <c r="E82" s="115">
        <v>1905335</v>
      </c>
      <c r="F82" s="115">
        <v>2073310</v>
      </c>
      <c r="G82" s="115">
        <v>2221587</v>
      </c>
      <c r="H82" s="115">
        <v>2341945</v>
      </c>
      <c r="I82" s="115">
        <v>2371902</v>
      </c>
      <c r="J82" s="115">
        <v>2644247</v>
      </c>
      <c r="K82" s="115">
        <v>3557239</v>
      </c>
      <c r="L82" s="115">
        <v>3598041</v>
      </c>
      <c r="M82" s="115">
        <v>1043428</v>
      </c>
      <c r="N82" s="115">
        <v>2191667</v>
      </c>
      <c r="O82" s="115">
        <v>3405424</v>
      </c>
      <c r="P82" s="115"/>
    </row>
    <row r="83" spans="1:16" ht="15" customHeight="1" x14ac:dyDescent="0.3">
      <c r="A83" s="180"/>
      <c r="B83" s="114" t="s">
        <v>109</v>
      </c>
      <c r="C83" s="115">
        <v>226922</v>
      </c>
      <c r="D83" s="115">
        <v>188131</v>
      </c>
      <c r="E83" s="115">
        <v>161114</v>
      </c>
      <c r="F83" s="115">
        <v>155346</v>
      </c>
      <c r="G83" s="115">
        <v>151247</v>
      </c>
      <c r="H83" s="115">
        <v>149417</v>
      </c>
      <c r="I83" s="115">
        <v>167957</v>
      </c>
      <c r="J83" s="115">
        <v>178282</v>
      </c>
      <c r="K83" s="115">
        <v>299510</v>
      </c>
      <c r="L83" s="115">
        <v>289220</v>
      </c>
      <c r="M83" s="115">
        <v>117845</v>
      </c>
      <c r="N83" s="115">
        <v>170494</v>
      </c>
      <c r="O83" s="115">
        <v>262373</v>
      </c>
      <c r="P83" s="115"/>
    </row>
    <row r="84" spans="1:16" ht="15" customHeight="1" x14ac:dyDescent="0.3">
      <c r="A84" s="180"/>
      <c r="B84" s="114" t="s">
        <v>19</v>
      </c>
      <c r="C84" s="115">
        <v>13037781</v>
      </c>
      <c r="D84" s="115">
        <v>14506597</v>
      </c>
      <c r="E84" s="115">
        <v>13099006</v>
      </c>
      <c r="F84" s="115">
        <v>14705449</v>
      </c>
      <c r="G84" s="115">
        <v>14907581</v>
      </c>
      <c r="H84" s="115">
        <v>15779837</v>
      </c>
      <c r="I84" s="115">
        <v>15655118</v>
      </c>
      <c r="J84" s="115">
        <v>17701677</v>
      </c>
      <c r="K84" s="115">
        <v>23484075</v>
      </c>
      <c r="L84" s="115">
        <v>23598404</v>
      </c>
      <c r="M84" s="115">
        <v>6270921</v>
      </c>
      <c r="N84" s="115">
        <v>12783742</v>
      </c>
      <c r="O84" s="115">
        <v>21950833</v>
      </c>
      <c r="P84" s="115"/>
    </row>
    <row r="85" spans="1:16" ht="15" customHeight="1" x14ac:dyDescent="0.3">
      <c r="A85" s="180"/>
      <c r="B85" s="114" t="s">
        <v>20</v>
      </c>
      <c r="C85" s="115">
        <v>901596</v>
      </c>
      <c r="D85" s="115">
        <v>769501</v>
      </c>
      <c r="E85" s="115">
        <v>641993</v>
      </c>
      <c r="F85" s="115">
        <v>628991</v>
      </c>
      <c r="G85" s="115">
        <v>593981</v>
      </c>
      <c r="H85" s="115">
        <v>570850</v>
      </c>
      <c r="I85" s="115">
        <v>630146</v>
      </c>
      <c r="J85" s="115">
        <v>694133</v>
      </c>
      <c r="K85" s="115">
        <v>990326</v>
      </c>
      <c r="L85" s="115">
        <v>979356</v>
      </c>
      <c r="M85" s="115">
        <v>393046</v>
      </c>
      <c r="N85" s="115">
        <v>607694</v>
      </c>
      <c r="O85" s="115">
        <v>769710</v>
      </c>
      <c r="P85" s="115"/>
    </row>
    <row r="86" spans="1:16" ht="15" customHeight="1" x14ac:dyDescent="0.3">
      <c r="A86" s="180"/>
      <c r="B86" s="114" t="s">
        <v>76</v>
      </c>
      <c r="C86" s="116">
        <v>0.61099999999999999</v>
      </c>
      <c r="D86" s="116">
        <v>0.61799999999999999</v>
      </c>
      <c r="E86" s="116">
        <v>0.54200000000000004</v>
      </c>
      <c r="F86" s="116">
        <v>0.53800000000000003</v>
      </c>
      <c r="G86" s="116">
        <v>0.55300000000000005</v>
      </c>
      <c r="H86" s="116">
        <v>0.59</v>
      </c>
      <c r="I86" s="116">
        <v>0.57599999999999996</v>
      </c>
      <c r="J86" s="116">
        <v>0.62</v>
      </c>
      <c r="K86" s="116">
        <v>0.59399999999999997</v>
      </c>
      <c r="L86" s="116">
        <v>0.57699999999999996</v>
      </c>
      <c r="M86" s="116">
        <v>0.40100000000000002</v>
      </c>
      <c r="N86" s="116">
        <v>0.50900000000000001</v>
      </c>
      <c r="O86" s="116">
        <v>0.56200000000000006</v>
      </c>
      <c r="P86" s="116"/>
    </row>
    <row r="87" spans="1:16" ht="15" customHeight="1" x14ac:dyDescent="0.3">
      <c r="A87" s="188" t="s">
        <v>146</v>
      </c>
      <c r="B87" s="188"/>
      <c r="C87" s="188"/>
      <c r="D87" s="188"/>
      <c r="E87" s="188"/>
      <c r="F87" s="188"/>
      <c r="G87" s="188"/>
      <c r="H87" s="188"/>
      <c r="I87" s="188"/>
      <c r="J87" s="188"/>
      <c r="K87" s="188"/>
      <c r="L87" s="188"/>
      <c r="M87" s="188"/>
      <c r="N87" s="151"/>
      <c r="O87" s="151"/>
      <c r="P87" s="151"/>
    </row>
    <row r="88" spans="1:16" ht="15" customHeight="1" x14ac:dyDescent="0.3">
      <c r="A88" s="188"/>
      <c r="B88" s="188"/>
      <c r="C88" s="188"/>
      <c r="D88" s="188"/>
      <c r="E88" s="188"/>
      <c r="F88" s="188"/>
      <c r="G88" s="188"/>
      <c r="H88" s="188"/>
      <c r="I88" s="188"/>
      <c r="J88" s="188"/>
      <c r="K88" s="188"/>
      <c r="L88" s="188"/>
      <c r="M88" s="188"/>
      <c r="N88" s="151"/>
      <c r="O88" s="151"/>
      <c r="P88" s="151"/>
    </row>
    <row r="89" spans="1:16" ht="15" customHeight="1" x14ac:dyDescent="0.3">
      <c r="A89" s="188"/>
      <c r="B89" s="188"/>
      <c r="C89" s="188"/>
      <c r="D89" s="188"/>
      <c r="E89" s="117"/>
      <c r="F89" s="117"/>
      <c r="G89" s="117"/>
      <c r="H89" s="117"/>
      <c r="I89" s="117"/>
      <c r="J89" s="90"/>
      <c r="K89" s="90"/>
      <c r="L89" s="90"/>
      <c r="M89" s="90"/>
      <c r="N89" s="90"/>
      <c r="O89" s="90"/>
      <c r="P89" s="90"/>
    </row>
  </sheetData>
  <mergeCells count="20">
    <mergeCell ref="A5:A9"/>
    <mergeCell ref="A10:A14"/>
    <mergeCell ref="A15:A19"/>
    <mergeCell ref="A20:A24"/>
    <mergeCell ref="A3:P3"/>
    <mergeCell ref="A25:A29"/>
    <mergeCell ref="A55:M56"/>
    <mergeCell ref="A72:A76"/>
    <mergeCell ref="A30:A34"/>
    <mergeCell ref="A45:A49"/>
    <mergeCell ref="A35:A39"/>
    <mergeCell ref="A40:A44"/>
    <mergeCell ref="A50:A54"/>
    <mergeCell ref="A62:A66"/>
    <mergeCell ref="A60:P60"/>
    <mergeCell ref="A89:D89"/>
    <mergeCell ref="A82:A86"/>
    <mergeCell ref="A77:A81"/>
    <mergeCell ref="A67:A71"/>
    <mergeCell ref="A87:M88"/>
  </mergeCells>
  <pageMargins left="0.70866141732283472" right="0.70866141732283472" top="0.74803149606299213" bottom="0.74803149606299213" header="0.31496062992125984" footer="0.31496062992125984"/>
  <pageSetup paperSize="9" scale="65" orientation="landscape" verticalDpi="597" r:id="rId1"/>
  <headerFooter>
    <oddHeader>&amp;R&amp;G</oddHeader>
    <oddFooter>&amp;L&amp;F&amp;C&amp;P / &amp;N&amp;R&amp;A</oddFooter>
  </headerFooter>
  <rowBreaks count="3" manualBreakCount="3">
    <brk id="29" max="9" man="1"/>
    <brk id="56" max="9" man="1"/>
    <brk id="76"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Cover Page</vt:lpstr>
      <vt:lpstr>Explanatory Notes</vt:lpstr>
      <vt:lpstr>Key Figures</vt:lpstr>
      <vt:lpstr>Employment</vt:lpstr>
      <vt:lpstr>Hotel Capacity</vt:lpstr>
      <vt:lpstr>Short term Cyclades</vt:lpstr>
      <vt:lpstr>Short term Dodecanese</vt:lpstr>
      <vt:lpstr>Rooms for Rent Capacity</vt:lpstr>
      <vt:lpstr>Arrivals-Overnights-Occupancy</vt:lpstr>
      <vt:lpstr>Short term figures Cyclades</vt:lpstr>
      <vt:lpstr>Short term figures Dodecanese</vt:lpstr>
      <vt:lpstr>Rooms for rent Arriv-Overnights</vt:lpstr>
      <vt:lpstr>Intern-Domestic Air Arrivals</vt:lpstr>
      <vt:lpstr>Domestic Traffic in Ports</vt:lpstr>
      <vt:lpstr>Cruise Traffic in Cyclades</vt:lpstr>
      <vt:lpstr>Cruise Ship Traffic in dodecane</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'Intern-Domestic Air Arrivals'!Print_Area</vt:lpstr>
      <vt:lpstr>'Rooms for rent Arriv-Overnights'!Print_Area</vt:lpstr>
      <vt:lpstr>'Arrivals-Overnights-Occupancy'!Print_Titles</vt:lpstr>
      <vt:lpstr>'Domestic Traffic in Ports'!Print_Titles</vt:lpstr>
      <vt:lpstr>'Intern-Domestic Air Arrivals'!Print_Titles</vt:lpstr>
      <vt:lpstr>'Rooms for rent Arriv-Overnights'!Print_Titles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2018-03-01T12:18:25Z</cp:lastPrinted>
  <dcterms:created xsi:type="dcterms:W3CDTF">2016-07-19T08:35:01Z</dcterms:created>
  <dcterms:modified xsi:type="dcterms:W3CDTF">2024-04-19T09:50:38Z</dcterms:modified>
</cp:coreProperties>
</file>