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418" documentId="13_ncr:1_{786F80A6-216B-4EC4-819B-534981849133}" xr6:coauthVersionLast="47" xr6:coauthVersionMax="47" xr10:uidLastSave="{597937E3-029A-4212-9348-A0E8FC3C3B92}"/>
  <bookViews>
    <workbookView xWindow="-108" yWindow="-108" windowWidth="23256" windowHeight="12456" tabRatio="761"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_FilterDatabase" localSheetId="10" hidden="1">'Intern-Domestic Air Arrivals'!#REF!</definedName>
    <definedName name="_xlnm.Print_Area" localSheetId="13">'Admissions to Museums'!$A$1:$J$17</definedName>
    <definedName name="_xlnm.Print_Area" localSheetId="7">'Arrivals-Overnights-Occupancy'!$A$1:$J$38</definedName>
    <definedName name="_xlnm.Print_Area" localSheetId="0">'Cover Page'!$A$1:$O$27</definedName>
    <definedName name="_xlnm.Print_Area" localSheetId="11">'Domestic Traffic in Ports'!$A$1:$F$189</definedName>
    <definedName name="_xlnm.Print_Area" localSheetId="3">Employment!$A$1:$I$17</definedName>
    <definedName name="_xlnm.Print_Area" localSheetId="1">'Explanatory Notes'!$A$1:$O$20</definedName>
    <definedName name="_xlnm.Print_Area" localSheetId="10">'Intern-Domestic Air Arrivals'!$A$1:$N$187</definedName>
    <definedName name="_xlnm.Print_Area" localSheetId="9">'Rooms for rent Arriv-Overnights'!$A$1:$B$32</definedName>
    <definedName name="_xlnm.Print_Titles" localSheetId="11">'Domestic Traffic in Ports'!$3:$4</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 l="1"/>
  <c r="P16" i="2"/>
  <c r="O9" i="10"/>
  <c r="O6" i="10"/>
  <c r="O10" i="10" s="1"/>
  <c r="N6" i="10"/>
  <c r="N10" i="10"/>
  <c r="N9"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3" i="14"/>
  <c r="M14" i="14"/>
  <c r="G23" i="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15" i="2"/>
  <c r="O16" i="2"/>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L13" i="14"/>
  <c r="L14" i="14"/>
  <c r="N15" i="2"/>
  <c r="N16" i="2"/>
  <c r="H22" i="1" l="1"/>
  <c r="H23" i="1"/>
  <c r="H21" i="1"/>
  <c r="H45" i="1"/>
  <c r="H47" i="1"/>
  <c r="H46" i="1"/>
  <c r="D32" i="11"/>
  <c r="E32" i="11"/>
  <c r="C32" i="11"/>
  <c r="F31" i="11"/>
  <c r="H31" i="11" s="1"/>
  <c r="G31" i="11"/>
  <c r="G33" i="11" l="1"/>
  <c r="F33" i="11"/>
  <c r="F32" i="11"/>
  <c r="G30" i="11"/>
  <c r="F30" i="11"/>
  <c r="G29" i="11"/>
  <c r="F29" i="11"/>
  <c r="H29" i="11" s="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H71" i="1" l="1"/>
  <c r="H30" i="11"/>
  <c r="G32" i="11"/>
  <c r="H32" i="11" s="1"/>
  <c r="H33" i="11"/>
  <c r="H69" i="1"/>
  <c r="H70" i="1"/>
  <c r="N43" i="5" l="1"/>
  <c r="G43" i="5"/>
  <c r="N42" i="5"/>
  <c r="G42" i="5"/>
  <c r="N41" i="5"/>
  <c r="G41" i="5"/>
  <c r="N40" i="5"/>
  <c r="G40" i="5"/>
  <c r="N39" i="5"/>
  <c r="G39" i="5"/>
  <c r="N38" i="5"/>
  <c r="G38" i="5"/>
  <c r="N37" i="5"/>
  <c r="G37" i="5"/>
  <c r="N36" i="5"/>
  <c r="G36" i="5"/>
  <c r="N35" i="5"/>
  <c r="G35" i="5"/>
  <c r="N34" i="5"/>
  <c r="G34" i="5"/>
  <c r="N33" i="5"/>
  <c r="G33" i="5"/>
  <c r="N32" i="5"/>
  <c r="G32" i="5"/>
  <c r="M31" i="5"/>
  <c r="L31" i="5"/>
  <c r="K31" i="5"/>
  <c r="J31" i="5"/>
  <c r="I31" i="5"/>
  <c r="F31" i="5"/>
  <c r="E31" i="5"/>
  <c r="D31" i="5"/>
  <c r="C31" i="5"/>
  <c r="B31" i="5"/>
  <c r="K14" i="14"/>
  <c r="J14" i="14"/>
  <c r="I14" i="14"/>
  <c r="H14" i="14"/>
  <c r="G14" i="14"/>
  <c r="F14" i="14"/>
  <c r="E14" i="14"/>
  <c r="D14" i="14"/>
  <c r="C14" i="14"/>
  <c r="K13" i="14"/>
  <c r="J13" i="14"/>
  <c r="I13" i="14"/>
  <c r="H13" i="14"/>
  <c r="G13" i="14"/>
  <c r="F13" i="14"/>
  <c r="E13" i="14"/>
  <c r="D13" i="14"/>
  <c r="C13" i="14"/>
  <c r="N31" i="5" l="1"/>
  <c r="G31" i="5"/>
  <c r="F60" i="7"/>
  <c r="F61" i="7"/>
  <c r="F62" i="7"/>
  <c r="F63" i="7"/>
  <c r="F64" i="7"/>
  <c r="F65" i="7"/>
  <c r="F66" i="7"/>
  <c r="F67" i="7"/>
  <c r="F68" i="7"/>
  <c r="F69" i="7"/>
  <c r="F70" i="7"/>
  <c r="F71" i="7"/>
  <c r="F72" i="7"/>
  <c r="F73" i="7"/>
  <c r="F74" i="7"/>
  <c r="F75" i="7"/>
  <c r="F59" i="7"/>
  <c r="E76" i="7"/>
  <c r="D76" i="7"/>
  <c r="M15" i="2"/>
  <c r="M16" i="2"/>
  <c r="G44" i="11"/>
  <c r="H44" i="11" s="1"/>
  <c r="F44" i="11"/>
  <c r="E43" i="11"/>
  <c r="D43" i="11"/>
  <c r="C43" i="11"/>
  <c r="G42" i="11"/>
  <c r="F42" i="11"/>
  <c r="G41" i="11"/>
  <c r="F41" i="11"/>
  <c r="H41" i="11" s="1"/>
  <c r="G40" i="11"/>
  <c r="F40" i="11"/>
  <c r="H40" i="11" s="1"/>
  <c r="N56" i="5"/>
  <c r="G56" i="5"/>
  <c r="N55" i="5"/>
  <c r="G55" i="5"/>
  <c r="N54" i="5"/>
  <c r="G54" i="5"/>
  <c r="N53" i="5"/>
  <c r="G53" i="5"/>
  <c r="N52" i="5"/>
  <c r="G52" i="5"/>
  <c r="N51" i="5"/>
  <c r="G51" i="5"/>
  <c r="N50" i="5"/>
  <c r="G50" i="5"/>
  <c r="N49" i="5"/>
  <c r="G49" i="5"/>
  <c r="N48" i="5"/>
  <c r="G48" i="5"/>
  <c r="N47" i="5"/>
  <c r="G47" i="5"/>
  <c r="N46" i="5"/>
  <c r="G46" i="5"/>
  <c r="N45" i="5"/>
  <c r="G45" i="5"/>
  <c r="M44" i="5"/>
  <c r="L44" i="5"/>
  <c r="K44" i="5"/>
  <c r="J44" i="5"/>
  <c r="I44" i="5"/>
  <c r="F44" i="5"/>
  <c r="E44" i="5"/>
  <c r="D44" i="5"/>
  <c r="C44" i="5"/>
  <c r="B44"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L15" i="2"/>
  <c r="L16" i="2"/>
  <c r="G43" i="11" l="1"/>
  <c r="G44" i="5"/>
  <c r="F76" i="7"/>
  <c r="H42" i="11"/>
  <c r="F43" i="11"/>
  <c r="N44" i="5"/>
  <c r="H93" i="1"/>
  <c r="H94" i="1"/>
  <c r="H95" i="1"/>
  <c r="K9" i="10"/>
  <c r="K10" i="10"/>
  <c r="H43" i="11" l="1"/>
  <c r="N69" i="5"/>
  <c r="G69" i="5"/>
  <c r="N68" i="5"/>
  <c r="G68" i="5"/>
  <c r="N67" i="5"/>
  <c r="G67" i="5"/>
  <c r="N66" i="5"/>
  <c r="G66" i="5"/>
  <c r="N65" i="5"/>
  <c r="G65" i="5"/>
  <c r="N64" i="5"/>
  <c r="G64" i="5"/>
  <c r="N63" i="5"/>
  <c r="G63" i="5"/>
  <c r="N62" i="5"/>
  <c r="G62" i="5"/>
  <c r="N61" i="5"/>
  <c r="G61" i="5"/>
  <c r="N60" i="5"/>
  <c r="G60" i="5"/>
  <c r="N59" i="5"/>
  <c r="G59" i="5"/>
  <c r="N58" i="5"/>
  <c r="G58" i="5"/>
  <c r="M57" i="5"/>
  <c r="L57" i="5"/>
  <c r="K57" i="5"/>
  <c r="J57" i="5"/>
  <c r="I57" i="5"/>
  <c r="F57" i="5"/>
  <c r="E57" i="5"/>
  <c r="D57" i="5"/>
  <c r="C57" i="5"/>
  <c r="B57" i="5"/>
  <c r="N57" i="5" l="1"/>
  <c r="G57" i="5"/>
  <c r="G56" i="11"/>
  <c r="F56" i="11"/>
  <c r="E55" i="11"/>
  <c r="D55" i="11"/>
  <c r="C55" i="11"/>
  <c r="G54" i="11"/>
  <c r="F54" i="11"/>
  <c r="G53" i="11"/>
  <c r="F53" i="11"/>
  <c r="H53" i="11" s="1"/>
  <c r="G52" i="11"/>
  <c r="F52" i="11"/>
  <c r="G51" i="11"/>
  <c r="F51" i="11"/>
  <c r="H51" i="11" s="1"/>
  <c r="H54" i="11" l="1"/>
  <c r="G55" i="11"/>
  <c r="H56" i="11"/>
  <c r="H52" i="11"/>
  <c r="F55" i="1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55" i="11" l="1"/>
  <c r="H117" i="1"/>
  <c r="H119" i="1"/>
  <c r="H118"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2" i="13"/>
  <c r="G21" i="13"/>
  <c r="E110" i="7" l="1"/>
  <c r="D110" i="7"/>
  <c r="F109" i="7"/>
  <c r="F108" i="7"/>
  <c r="F107" i="7"/>
  <c r="F105" i="7"/>
  <c r="F104" i="7"/>
  <c r="F103" i="7"/>
  <c r="F102" i="7"/>
  <c r="F101" i="7"/>
  <c r="F99" i="7"/>
  <c r="F98" i="7"/>
  <c r="F97" i="7"/>
  <c r="F96" i="7"/>
  <c r="F95" i="7"/>
  <c r="F94" i="7"/>
  <c r="F110" i="7" l="1"/>
  <c r="K16" i="2"/>
  <c r="K15" i="2"/>
  <c r="J5" i="10" l="1"/>
  <c r="J9" i="10" s="1"/>
  <c r="J6" i="10" l="1"/>
  <c r="J10" i="10" s="1"/>
  <c r="G68" i="11"/>
  <c r="F68" i="11"/>
  <c r="H68" i="11" s="1"/>
  <c r="E67" i="11"/>
  <c r="D67" i="11"/>
  <c r="C67" i="11"/>
  <c r="G66" i="11"/>
  <c r="F66" i="11"/>
  <c r="G65" i="11"/>
  <c r="F65" i="11"/>
  <c r="H65" i="11" s="1"/>
  <c r="G64" i="11"/>
  <c r="F64" i="11"/>
  <c r="G63" i="11"/>
  <c r="F63" i="11"/>
  <c r="E80" i="11"/>
  <c r="D80" i="11"/>
  <c r="C80" i="11"/>
  <c r="G79" i="11"/>
  <c r="F79" i="11"/>
  <c r="G78" i="11"/>
  <c r="F78" i="11"/>
  <c r="G77" i="11"/>
  <c r="F77" i="11"/>
  <c r="H77" i="11" s="1"/>
  <c r="H76" i="11"/>
  <c r="G76" i="11"/>
  <c r="F76" i="11"/>
  <c r="G75" i="11"/>
  <c r="F75" i="11"/>
  <c r="E92" i="11"/>
  <c r="D92" i="11"/>
  <c r="C92" i="11"/>
  <c r="F92" i="11" s="1"/>
  <c r="G91" i="11"/>
  <c r="F91" i="11"/>
  <c r="G90" i="11"/>
  <c r="F90" i="11"/>
  <c r="G89" i="11"/>
  <c r="F89" i="11"/>
  <c r="H89" i="11" s="1"/>
  <c r="G88" i="11"/>
  <c r="F88" i="11"/>
  <c r="G87" i="11"/>
  <c r="F87" i="11"/>
  <c r="G80" i="11" l="1"/>
  <c r="H63" i="11"/>
  <c r="F67" i="11"/>
  <c r="H64" i="11"/>
  <c r="H90" i="11"/>
  <c r="G92" i="11"/>
  <c r="H92" i="11" s="1"/>
  <c r="H87" i="11"/>
  <c r="H91" i="11"/>
  <c r="H79" i="11"/>
  <c r="H88" i="11"/>
  <c r="H78" i="11"/>
  <c r="H66" i="11"/>
  <c r="H75" i="11"/>
  <c r="F80" i="11"/>
  <c r="G67" i="11"/>
  <c r="H67" i="11" s="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80" i="11" l="1"/>
  <c r="H142" i="1"/>
  <c r="H141" i="1"/>
  <c r="H143" i="1"/>
  <c r="F47" i="13"/>
  <c r="E47" i="13"/>
  <c r="D47" i="13"/>
  <c r="C47" i="13"/>
  <c r="F46" i="13"/>
  <c r="E46" i="13"/>
  <c r="D46" i="13"/>
  <c r="C46" i="13"/>
  <c r="F45" i="13"/>
  <c r="E45" i="13"/>
  <c r="D45" i="13"/>
  <c r="C45" i="13"/>
  <c r="G44" i="13"/>
  <c r="G43" i="13"/>
  <c r="G42" i="13"/>
  <c r="G41" i="13"/>
  <c r="G40" i="13"/>
  <c r="G39" i="13"/>
  <c r="G38" i="13"/>
  <c r="G37" i="13"/>
  <c r="G46" i="13" s="1"/>
  <c r="G36" i="13"/>
  <c r="G35" i="13"/>
  <c r="G34" i="13"/>
  <c r="G33" i="13"/>
  <c r="G45" i="13" s="1"/>
  <c r="G32" i="13"/>
  <c r="G31" i="13"/>
  <c r="G30" i="13"/>
  <c r="G47" i="13" l="1"/>
  <c r="N82" i="5"/>
  <c r="G82" i="5"/>
  <c r="N81" i="5"/>
  <c r="G81" i="5"/>
  <c r="N80" i="5"/>
  <c r="G80" i="5"/>
  <c r="N79" i="5"/>
  <c r="G79" i="5"/>
  <c r="N78" i="5"/>
  <c r="G78" i="5"/>
  <c r="N77" i="5"/>
  <c r="G77" i="5"/>
  <c r="N76" i="5"/>
  <c r="G76" i="5"/>
  <c r="N75" i="5"/>
  <c r="G75" i="5"/>
  <c r="N74" i="5"/>
  <c r="G74" i="5"/>
  <c r="N73" i="5"/>
  <c r="G73" i="5"/>
  <c r="N72" i="5"/>
  <c r="G72" i="5"/>
  <c r="N71" i="5"/>
  <c r="G71" i="5"/>
  <c r="M70" i="5"/>
  <c r="L70" i="5"/>
  <c r="K70" i="5"/>
  <c r="J70" i="5"/>
  <c r="I70" i="5"/>
  <c r="F70" i="5"/>
  <c r="E70" i="5"/>
  <c r="D70" i="5"/>
  <c r="C70" i="5"/>
  <c r="B70" i="5"/>
  <c r="G70" i="5" l="1"/>
  <c r="N70" i="5"/>
  <c r="E126" i="7" l="1"/>
  <c r="D126" i="7"/>
  <c r="F125" i="7"/>
  <c r="F124" i="7"/>
  <c r="F123" i="7"/>
  <c r="F121" i="7"/>
  <c r="F120" i="7"/>
  <c r="F119" i="7"/>
  <c r="F118" i="7"/>
  <c r="F117" i="7"/>
  <c r="F116" i="7"/>
  <c r="F115" i="7"/>
  <c r="F114" i="7"/>
  <c r="F113" i="7"/>
  <c r="F112" i="7"/>
  <c r="F111" i="7"/>
  <c r="F126" i="7" l="1"/>
  <c r="J30" i="3"/>
  <c r="J31" i="3"/>
  <c r="J32" i="3"/>
  <c r="J33" i="3"/>
  <c r="J16" i="2" l="1"/>
  <c r="J15" i="2"/>
  <c r="I9" i="10" l="1"/>
  <c r="I6" i="10"/>
  <c r="I10" i="10" s="1"/>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N85" i="5"/>
  <c r="N86" i="5"/>
  <c r="N87" i="5"/>
  <c r="N88" i="5"/>
  <c r="N89" i="5"/>
  <c r="N90" i="5"/>
  <c r="N91" i="5"/>
  <c r="N92" i="5"/>
  <c r="N93" i="5"/>
  <c r="N94" i="5"/>
  <c r="N95" i="5"/>
  <c r="N84" i="5"/>
  <c r="J83" i="5"/>
  <c r="K83" i="5"/>
  <c r="L83" i="5"/>
  <c r="M83" i="5"/>
  <c r="I83" i="5"/>
  <c r="G85" i="5"/>
  <c r="G86" i="5"/>
  <c r="G87" i="5"/>
  <c r="G88" i="5"/>
  <c r="G89" i="5"/>
  <c r="G90" i="5"/>
  <c r="G91" i="5"/>
  <c r="G92" i="5"/>
  <c r="G93" i="5"/>
  <c r="G94" i="5"/>
  <c r="G95" i="5"/>
  <c r="G84" i="5"/>
  <c r="C83" i="5"/>
  <c r="D83" i="5"/>
  <c r="E83" i="5"/>
  <c r="F83" i="5"/>
  <c r="B83" i="5"/>
  <c r="N83" i="5" l="1"/>
  <c r="I33" i="3" l="1"/>
  <c r="I32" i="3"/>
  <c r="I31" i="3"/>
  <c r="I30" i="3"/>
  <c r="C70" i="13" l="1"/>
  <c r="D70" i="13"/>
  <c r="E70" i="13"/>
  <c r="F70" i="13"/>
  <c r="C71" i="13"/>
  <c r="D71" i="13"/>
  <c r="E71" i="13"/>
  <c r="F71" i="13"/>
  <c r="D69" i="13"/>
  <c r="E69" i="13"/>
  <c r="F69" i="13"/>
  <c r="C69" i="13"/>
  <c r="G65" i="13"/>
  <c r="G64" i="13"/>
  <c r="G63" i="13"/>
  <c r="G59" i="13"/>
  <c r="G58" i="13"/>
  <c r="G57" i="13"/>
  <c r="G68" i="13"/>
  <c r="G67" i="13"/>
  <c r="G66" i="13"/>
  <c r="G56" i="13"/>
  <c r="G55" i="13"/>
  <c r="G54" i="13"/>
  <c r="G62" i="13"/>
  <c r="G61" i="13"/>
  <c r="G60" i="13"/>
  <c r="G71" i="13" l="1"/>
  <c r="G69" i="13"/>
  <c r="G70" i="13"/>
  <c r="E142" i="7"/>
  <c r="D142" i="7"/>
  <c r="F141" i="7"/>
  <c r="F140" i="7"/>
  <c r="F139" i="7"/>
  <c r="F137" i="7"/>
  <c r="F136" i="7"/>
  <c r="F135" i="7"/>
  <c r="F134" i="7"/>
  <c r="F133" i="7"/>
  <c r="F132" i="7"/>
  <c r="F131" i="7"/>
  <c r="F130" i="7"/>
  <c r="F129" i="7"/>
  <c r="F128" i="7"/>
  <c r="F127" i="7"/>
  <c r="F142" i="7" l="1"/>
  <c r="C6" i="10"/>
  <c r="D6" i="10"/>
  <c r="E6" i="10"/>
  <c r="F6" i="10"/>
  <c r="G6" i="10"/>
  <c r="H6" i="10"/>
  <c r="B6" i="10"/>
  <c r="H10" i="10" l="1"/>
  <c r="G10" i="10"/>
  <c r="F10" i="10"/>
  <c r="E10" i="10"/>
  <c r="D10" i="10"/>
  <c r="C10" i="10"/>
  <c r="B10" i="10"/>
  <c r="H9" i="10"/>
  <c r="G9" i="10"/>
  <c r="F9" i="10"/>
  <c r="E9" i="10"/>
  <c r="D9" i="10"/>
  <c r="C9" i="10"/>
  <c r="B9" i="10"/>
  <c r="I16" i="2" l="1"/>
  <c r="I15" i="2"/>
  <c r="N98" i="5" l="1"/>
  <c r="N99" i="5"/>
  <c r="N100" i="5"/>
  <c r="N101" i="5"/>
  <c r="N102" i="5"/>
  <c r="N103" i="5"/>
  <c r="N104" i="5"/>
  <c r="N105" i="5"/>
  <c r="N106" i="5"/>
  <c r="N107" i="5"/>
  <c r="N108" i="5"/>
  <c r="N97" i="5"/>
  <c r="J96" i="5"/>
  <c r="K96" i="5"/>
  <c r="L96" i="5"/>
  <c r="M96" i="5"/>
  <c r="I96" i="5"/>
  <c r="G98" i="5"/>
  <c r="G99" i="5"/>
  <c r="G100" i="5"/>
  <c r="G101" i="5"/>
  <c r="G102" i="5"/>
  <c r="G103" i="5"/>
  <c r="G104" i="5"/>
  <c r="G105" i="5"/>
  <c r="G106" i="5"/>
  <c r="G107" i="5"/>
  <c r="G108" i="5"/>
  <c r="G97" i="5"/>
  <c r="C96" i="5"/>
  <c r="D96" i="5"/>
  <c r="E96" i="5"/>
  <c r="F96" i="5"/>
  <c r="B96" i="5"/>
  <c r="N96" i="5" l="1"/>
  <c r="G96" i="5"/>
  <c r="D189" i="1" l="1"/>
  <c r="G191" i="1"/>
  <c r="F191" i="1"/>
  <c r="E191" i="1"/>
  <c r="D191" i="1"/>
  <c r="C191" i="1"/>
  <c r="G190" i="1"/>
  <c r="F190" i="1"/>
  <c r="E190" i="1"/>
  <c r="D190" i="1"/>
  <c r="C190" i="1"/>
  <c r="G189" i="1"/>
  <c r="F189" i="1"/>
  <c r="E189" i="1"/>
  <c r="C189" i="1"/>
  <c r="H188" i="1"/>
  <c r="H187" i="1"/>
  <c r="H186" i="1"/>
  <c r="H185" i="1"/>
  <c r="H184" i="1"/>
  <c r="H183" i="1"/>
  <c r="H182" i="1"/>
  <c r="H181" i="1"/>
  <c r="H180" i="1"/>
  <c r="H179" i="1"/>
  <c r="H178" i="1"/>
  <c r="H177" i="1"/>
  <c r="H176" i="1"/>
  <c r="H175" i="1"/>
  <c r="H174" i="1"/>
  <c r="H191" i="1" l="1"/>
  <c r="H190" i="1"/>
  <c r="H189" i="1"/>
  <c r="H33" i="3"/>
  <c r="H32" i="3"/>
  <c r="H31" i="3"/>
  <c r="H30" i="3"/>
  <c r="C174" i="5" l="1"/>
  <c r="D174" i="5"/>
  <c r="E174" i="5"/>
  <c r="F174" i="5"/>
  <c r="G174" i="5"/>
  <c r="B174" i="5"/>
  <c r="C161" i="5"/>
  <c r="D161" i="5"/>
  <c r="E161" i="5"/>
  <c r="F161" i="5"/>
  <c r="G161" i="5"/>
  <c r="B161" i="5"/>
  <c r="C148" i="5"/>
  <c r="D148" i="5"/>
  <c r="E148" i="5"/>
  <c r="F148" i="5"/>
  <c r="G148" i="5"/>
  <c r="B148" i="5"/>
  <c r="C135" i="5"/>
  <c r="D135" i="5"/>
  <c r="E135" i="5"/>
  <c r="F135" i="5"/>
  <c r="G135" i="5"/>
  <c r="B135" i="5"/>
  <c r="C122" i="5"/>
  <c r="D122" i="5"/>
  <c r="E122" i="5"/>
  <c r="F122" i="5"/>
  <c r="G122" i="5"/>
  <c r="B122" i="5"/>
  <c r="C109" i="5"/>
  <c r="D109" i="5"/>
  <c r="E109" i="5"/>
  <c r="F109" i="5"/>
  <c r="G109" i="5"/>
  <c r="B109" i="5"/>
  <c r="N176" i="5" l="1"/>
  <c r="N177" i="5"/>
  <c r="N178" i="5"/>
  <c r="N179" i="5"/>
  <c r="N180" i="5"/>
  <c r="N181" i="5"/>
  <c r="N182" i="5"/>
  <c r="N183" i="5"/>
  <c r="N184" i="5"/>
  <c r="N185" i="5"/>
  <c r="N186" i="5"/>
  <c r="N175" i="5"/>
  <c r="J174" i="5"/>
  <c r="K174" i="5"/>
  <c r="L174" i="5"/>
  <c r="M174" i="5"/>
  <c r="I174" i="5"/>
  <c r="N163" i="5"/>
  <c r="N164" i="5"/>
  <c r="N165" i="5"/>
  <c r="N166" i="5"/>
  <c r="N167" i="5"/>
  <c r="N168" i="5"/>
  <c r="N169" i="5"/>
  <c r="N170" i="5"/>
  <c r="N171" i="5"/>
  <c r="N172" i="5"/>
  <c r="N173" i="5"/>
  <c r="N162" i="5"/>
  <c r="J161" i="5"/>
  <c r="K161" i="5"/>
  <c r="L161" i="5"/>
  <c r="M161" i="5"/>
  <c r="I161" i="5"/>
  <c r="N150" i="5"/>
  <c r="N151" i="5"/>
  <c r="N152" i="5"/>
  <c r="N153" i="5"/>
  <c r="N154" i="5"/>
  <c r="N155" i="5"/>
  <c r="N156" i="5"/>
  <c r="N157" i="5"/>
  <c r="N158" i="5"/>
  <c r="N159" i="5"/>
  <c r="N160" i="5"/>
  <c r="N149" i="5"/>
  <c r="J148" i="5"/>
  <c r="K148" i="5"/>
  <c r="L148" i="5"/>
  <c r="M148" i="5"/>
  <c r="I148" i="5"/>
  <c r="N137" i="5"/>
  <c r="N138" i="5"/>
  <c r="N139" i="5"/>
  <c r="N140" i="5"/>
  <c r="N141" i="5"/>
  <c r="N142" i="5"/>
  <c r="N143" i="5"/>
  <c r="N144" i="5"/>
  <c r="N145" i="5"/>
  <c r="N146" i="5"/>
  <c r="N147" i="5"/>
  <c r="N136" i="5"/>
  <c r="J135" i="5"/>
  <c r="K135" i="5"/>
  <c r="L135" i="5"/>
  <c r="M135" i="5"/>
  <c r="I135" i="5"/>
  <c r="N124" i="5"/>
  <c r="N125" i="5"/>
  <c r="N126" i="5"/>
  <c r="N127" i="5"/>
  <c r="N128" i="5"/>
  <c r="N129" i="5"/>
  <c r="N130" i="5"/>
  <c r="N131" i="5"/>
  <c r="N132" i="5"/>
  <c r="N133" i="5"/>
  <c r="N134" i="5"/>
  <c r="N123" i="5"/>
  <c r="J122" i="5"/>
  <c r="K122" i="5"/>
  <c r="L122" i="5"/>
  <c r="M122" i="5"/>
  <c r="I122" i="5"/>
  <c r="N111" i="5"/>
  <c r="N112" i="5"/>
  <c r="N113" i="5"/>
  <c r="N114" i="5"/>
  <c r="N115" i="5"/>
  <c r="N116" i="5"/>
  <c r="N117" i="5"/>
  <c r="N118" i="5"/>
  <c r="N119" i="5"/>
  <c r="N120" i="5"/>
  <c r="N121" i="5"/>
  <c r="N110" i="5"/>
  <c r="J109" i="5"/>
  <c r="K109" i="5"/>
  <c r="L109" i="5"/>
  <c r="M109" i="5"/>
  <c r="I109" i="5"/>
  <c r="N174" i="5" l="1"/>
  <c r="N161" i="5"/>
  <c r="N148" i="5"/>
  <c r="N135" i="5"/>
  <c r="N122" i="5"/>
  <c r="N109" i="5"/>
  <c r="D33" i="3" l="1"/>
  <c r="E33" i="3"/>
  <c r="F33" i="3"/>
  <c r="G33" i="3"/>
  <c r="C33" i="3"/>
  <c r="D32" i="3"/>
  <c r="E32" i="3"/>
  <c r="F32" i="3"/>
  <c r="G32" i="3"/>
  <c r="C32" i="3"/>
  <c r="D31" i="3"/>
  <c r="E31" i="3"/>
  <c r="F31" i="3"/>
  <c r="G31" i="3"/>
  <c r="C31" i="3"/>
  <c r="D30" i="3"/>
  <c r="E30" i="3"/>
  <c r="F30" i="3"/>
  <c r="G30" i="3"/>
  <c r="C30" i="3"/>
  <c r="F176" i="7" l="1"/>
  <c r="F161" i="7"/>
  <c r="F145" i="7"/>
  <c r="F150" i="7" l="1"/>
  <c r="F149" i="7"/>
  <c r="F166" i="7"/>
  <c r="F181" i="7"/>
  <c r="F165" i="7"/>
  <c r="F180" i="7"/>
  <c r="F151" i="7"/>
  <c r="D158" i="7" l="1"/>
  <c r="F157" i="7"/>
  <c r="E158" i="7"/>
  <c r="F148" i="7"/>
  <c r="F156" i="7"/>
  <c r="F155" i="7"/>
  <c r="F152" i="7"/>
  <c r="D173" i="7"/>
  <c r="F172" i="7"/>
  <c r="D188" i="7"/>
  <c r="F187" i="7"/>
  <c r="F171" i="7"/>
  <c r="F186" i="7"/>
  <c r="F170" i="7"/>
  <c r="F185" i="7"/>
  <c r="F164" i="7"/>
  <c r="F179" i="7"/>
  <c r="F168" i="7"/>
  <c r="F183" i="7"/>
  <c r="E173" i="7"/>
  <c r="E188" i="7"/>
  <c r="F153" i="7" l="1"/>
  <c r="F147" i="7"/>
  <c r="F143" i="7"/>
  <c r="F144" i="7"/>
  <c r="F146" i="7"/>
  <c r="F175" i="7"/>
  <c r="F177" i="7"/>
  <c r="F178" i="7"/>
  <c r="F182" i="7"/>
  <c r="F184" i="7"/>
  <c r="F159" i="7"/>
  <c r="F160" i="7"/>
  <c r="F162" i="7"/>
  <c r="F163" i="7"/>
  <c r="F167" i="7"/>
  <c r="F169" i="7"/>
  <c r="F174" i="7"/>
  <c r="F158" i="7" l="1"/>
  <c r="F173" i="7"/>
  <c r="F188" i="7"/>
  <c r="C16" i="2" l="1"/>
  <c r="D16" i="2"/>
  <c r="E16" i="2"/>
  <c r="F16" i="2"/>
  <c r="G16" i="2"/>
  <c r="H16" i="2"/>
  <c r="D15" i="2"/>
  <c r="E15" i="2"/>
  <c r="F15" i="2"/>
  <c r="G15" i="2"/>
  <c r="H15" i="2"/>
  <c r="C15" i="2" l="1"/>
  <c r="D329" i="1" l="1"/>
  <c r="E329" i="1"/>
  <c r="F329" i="1"/>
  <c r="G329" i="1"/>
  <c r="C329" i="1"/>
  <c r="D328" i="1"/>
  <c r="E328" i="1"/>
  <c r="F328" i="1"/>
  <c r="G328" i="1"/>
  <c r="C328" i="1"/>
  <c r="D327" i="1"/>
  <c r="E327" i="1"/>
  <c r="F327" i="1"/>
  <c r="G327" i="1"/>
  <c r="C327" i="1"/>
  <c r="D263" i="1"/>
  <c r="E263" i="1"/>
  <c r="F263" i="1"/>
  <c r="G263" i="1"/>
  <c r="D262" i="1"/>
  <c r="E262" i="1"/>
  <c r="F262" i="1"/>
  <c r="G262" i="1"/>
  <c r="D261" i="1"/>
  <c r="E261" i="1"/>
  <c r="F261" i="1"/>
  <c r="G261"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C263"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H305" i="1" l="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28" i="1" l="1"/>
  <c r="H327" i="1"/>
  <c r="H329" i="1"/>
  <c r="H263" i="1"/>
  <c r="H262" i="1"/>
  <c r="H261" i="1"/>
  <c r="H311" i="1"/>
  <c r="H309" i="1"/>
  <c r="H310" i="1"/>
  <c r="H286" i="1"/>
  <c r="H285" i="1"/>
  <c r="H287" i="1"/>
  <c r="H237" i="1"/>
  <c r="H238" i="1"/>
  <c r="H239" i="1"/>
  <c r="H213" i="1"/>
  <c r="H215" i="1"/>
  <c r="H214" i="1"/>
  <c r="G83" i="5" l="1"/>
</calcChain>
</file>

<file path=xl/sharedStrings.xml><?xml version="1.0" encoding="utf-8"?>
<sst xmlns="http://schemas.openxmlformats.org/spreadsheetml/2006/main" count="1701" uniqueCount="182">
  <si>
    <t>1*</t>
  </si>
  <si>
    <t>Total</t>
  </si>
  <si>
    <t>Units</t>
  </si>
  <si>
    <t>Rooms</t>
  </si>
  <si>
    <t>Guest beds</t>
  </si>
  <si>
    <t>Icaria</t>
  </si>
  <si>
    <t>Lesvos</t>
  </si>
  <si>
    <t>Samos</t>
  </si>
  <si>
    <t>Chios</t>
  </si>
  <si>
    <t>Museums</t>
  </si>
  <si>
    <t>Foreign overnights</t>
  </si>
  <si>
    <t>Foreign overnights in Lesvos</t>
  </si>
  <si>
    <t xml:space="preserve">Domestic overnights </t>
  </si>
  <si>
    <t>Domestic overnights in Lesvos</t>
  </si>
  <si>
    <t>Occupancy Lesvos</t>
  </si>
  <si>
    <t>Foreign overnights in Samos</t>
  </si>
  <si>
    <t>Foreign overnights in Icaria</t>
  </si>
  <si>
    <t>Domestic overnights in Samos</t>
  </si>
  <si>
    <t>Domestic overnights in Icaria</t>
  </si>
  <si>
    <t>Occupancy Samos</t>
  </si>
  <si>
    <t>Occupancy Icaria</t>
  </si>
  <si>
    <t>Occupancy</t>
  </si>
  <si>
    <t>Port</t>
  </si>
  <si>
    <t>YEAR</t>
  </si>
  <si>
    <t>TOTAL</t>
  </si>
  <si>
    <t xml:space="preserve">PASSENGERS WITH P/S - C/S </t>
  </si>
  <si>
    <t>Agios Kirykos Icaria</t>
  </si>
  <si>
    <t>Evdilos Icaria</t>
  </si>
  <si>
    <t>Thymaina Icaria</t>
  </si>
  <si>
    <t>Mytilini</t>
  </si>
  <si>
    <t>Vathy Samos</t>
  </si>
  <si>
    <t>Karlovassi Samos</t>
  </si>
  <si>
    <t>Pythagorean Samos</t>
  </si>
  <si>
    <t>Agios Eustratios</t>
  </si>
  <si>
    <t xml:space="preserve">Chios </t>
  </si>
  <si>
    <t>Mesta Chios</t>
  </si>
  <si>
    <t xml:space="preserve">Oinousses </t>
  </si>
  <si>
    <t xml:space="preserve">Psara </t>
  </si>
  <si>
    <t>January</t>
  </si>
  <si>
    <t>February</t>
  </si>
  <si>
    <t>March</t>
  </si>
  <si>
    <t>April</t>
  </si>
  <si>
    <t>May</t>
  </si>
  <si>
    <t>June</t>
  </si>
  <si>
    <t>July</t>
  </si>
  <si>
    <t>August</t>
  </si>
  <si>
    <t xml:space="preserve">September </t>
  </si>
  <si>
    <t>Οctober</t>
  </si>
  <si>
    <t>Νovember</t>
  </si>
  <si>
    <t>December</t>
  </si>
  <si>
    <t>Domestic overnights</t>
  </si>
  <si>
    <t>5*</t>
  </si>
  <si>
    <t>4*</t>
  </si>
  <si>
    <t>3*</t>
  </si>
  <si>
    <t>2*</t>
  </si>
  <si>
    <t>International air arrivals</t>
  </si>
  <si>
    <t xml:space="preserve">PASSENGERS DISEMBARKED </t>
  </si>
  <si>
    <t>PASSENGERS EMBARKED</t>
  </si>
  <si>
    <t>Domestic air arrivals</t>
  </si>
  <si>
    <t>Countries of origin</t>
  </si>
  <si>
    <t>Visits (in th.)</t>
  </si>
  <si>
    <t>USA</t>
  </si>
  <si>
    <t>UK</t>
  </si>
  <si>
    <t>Germany</t>
  </si>
  <si>
    <t>Others</t>
  </si>
  <si>
    <t>as a percentage of the total</t>
  </si>
  <si>
    <t>Key figures of incoming tourism in North Aegean Region 2016</t>
  </si>
  <si>
    <t>4Κ</t>
  </si>
  <si>
    <t>3Κ</t>
  </si>
  <si>
    <t>2Κ</t>
  </si>
  <si>
    <t>1Κ</t>
  </si>
  <si>
    <t>Receipts          (in mil. €)</t>
  </si>
  <si>
    <t>Foreign arrivals in Lesvos</t>
  </si>
  <si>
    <t>Domestic arrivals in Lesvos</t>
  </si>
  <si>
    <t>Foreign arrivals in Samos</t>
  </si>
  <si>
    <t>Foreign arrivals in Icaria</t>
  </si>
  <si>
    <t>Domestic arrivals in Samos</t>
  </si>
  <si>
    <t>Domestic arrivals in Icaria</t>
  </si>
  <si>
    <t>Foreign arrivals</t>
  </si>
  <si>
    <t>Domestic arrivals</t>
  </si>
  <si>
    <t>Key figures of incoming tourism in North Aegean Region 2017</t>
  </si>
  <si>
    <t>Overnights           (in th.)</t>
  </si>
  <si>
    <t>Key Figures for North Aegean Region</t>
  </si>
  <si>
    <t>North Aegean</t>
  </si>
  <si>
    <t>Other sectors</t>
  </si>
  <si>
    <t>Total employment</t>
  </si>
  <si>
    <t>Total Greece</t>
  </si>
  <si>
    <t>Employment in the other sectors as a percentage of the total employment in the Region</t>
  </si>
  <si>
    <t>NORTH AEGEAN REGION</t>
  </si>
  <si>
    <t>Hotel capacity 2017</t>
  </si>
  <si>
    <t>Hotel capacity 2010</t>
  </si>
  <si>
    <t>Hotel capacity 2011</t>
  </si>
  <si>
    <t>Hotel capacity 2012</t>
  </si>
  <si>
    <t>Hotel capacity 2013</t>
  </si>
  <si>
    <t>Hotel capacity 2014</t>
  </si>
  <si>
    <t>Hotel capacity 2015</t>
  </si>
  <si>
    <t>Hotel capacity 2016</t>
  </si>
  <si>
    <t>ROOMS FOR RENT 2017</t>
  </si>
  <si>
    <t>Cruise ships</t>
  </si>
  <si>
    <t>Passengers</t>
  </si>
  <si>
    <t>ROOMS FOR RENT 2018</t>
  </si>
  <si>
    <t>Hotel capacity 2018</t>
  </si>
  <si>
    <t>Key figures of incoming tourism in North Aegean Region 2018</t>
  </si>
  <si>
    <t>Xrysomilia</t>
  </si>
  <si>
    <t>Volissos Chiou</t>
  </si>
  <si>
    <t>ROOMS FOR RENT 2019</t>
  </si>
  <si>
    <t>Hotel capacity 2019</t>
  </si>
  <si>
    <t>Accommodation and catering services</t>
  </si>
  <si>
    <t xml:space="preserve">Employment in Services as a percentage of total employment in the Region </t>
  </si>
  <si>
    <t>Key figures of incoming tourism in North Aegean Region 2019</t>
  </si>
  <si>
    <t>Hotel capacity 2020</t>
  </si>
  <si>
    <t>Key figures of incoming tourism in North Aegean Region 2020</t>
  </si>
  <si>
    <t>Sigri</t>
  </si>
  <si>
    <t>Archaeological sites</t>
  </si>
  <si>
    <t>Average Expenditure per Overnight Stay      (in €)</t>
  </si>
  <si>
    <t>Average Duration of Stay (in overnights)</t>
  </si>
  <si>
    <t>Average Expenditure per Journey (in  €)</t>
  </si>
  <si>
    <t>Regional Unit</t>
  </si>
  <si>
    <t>Region</t>
  </si>
  <si>
    <t>Total Region</t>
  </si>
  <si>
    <t>Source: Greek Port Association - Processing INSETE Intelligence</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</si>
  <si>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</si>
  <si>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</si>
  <si>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</si>
  <si>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</si>
  <si>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</si>
  <si>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</si>
  <si>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</si>
  <si>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</si>
  <si>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</si>
  <si>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Hotel capacity 2021</t>
  </si>
  <si>
    <t>Key figures of incoming tourism in North Aegean Region 2021</t>
  </si>
  <si>
    <t>Source: ELSTAT - Processinfg INSETE Intelliegence</t>
  </si>
  <si>
    <t>Hotel capacity 2022</t>
  </si>
  <si>
    <t>Key figures of incoming tourism in North Aegean Region 2022</t>
  </si>
  <si>
    <t>(:)</t>
  </si>
  <si>
    <t>-</t>
  </si>
  <si>
    <t>Turkiye</t>
  </si>
  <si>
    <t xml:space="preserve">Fournoi </t>
  </si>
  <si>
    <t xml:space="preserve">Vathy </t>
  </si>
  <si>
    <t xml:space="preserve">Karlovassi </t>
  </si>
  <si>
    <t xml:space="preserve">Pythagorean </t>
  </si>
  <si>
    <t>Lemnos</t>
  </si>
  <si>
    <t>Foreign arrivals in Lemnos</t>
  </si>
  <si>
    <t>Domestic arrivals in Lemnos</t>
  </si>
  <si>
    <t>Foreign overnights in Lemnos</t>
  </si>
  <si>
    <t>Domestic overnights in Lemnos</t>
  </si>
  <si>
    <t>Occupancy Lemnos</t>
  </si>
  <si>
    <t>Myrinas Lemnos</t>
  </si>
  <si>
    <t>Key figures of incoming tourism in North Aegean Region 2023</t>
  </si>
  <si>
    <t xml:space="preserve">Employment in North Aegean Region (in thous.), 2010-2023 </t>
  </si>
  <si>
    <t>Hotel capacity 2023</t>
  </si>
  <si>
    <t>NORTH AEGEAN REGION: arrivals, overnights and occupancy in hotel establishments, 2010-2023</t>
  </si>
  <si>
    <t>NORTH AEGEAN REGION: arrivals and overnight stays in rooms for rent, 2020-2023</t>
  </si>
  <si>
    <t>DOMESTIC TRAFFIC IN PORTS, 2013-2023</t>
  </si>
  <si>
    <t>Cruise ship traffic in North Aegean Region, 2013-2023</t>
  </si>
  <si>
    <t>NORTH AEGEAN REGION: Admissions to Museums / Archaelogical sites, 2010-2023</t>
  </si>
  <si>
    <t>01</t>
  </si>
  <si>
    <t>02</t>
  </si>
  <si>
    <t>03</t>
  </si>
  <si>
    <t>04</t>
  </si>
  <si>
    <t>05</t>
  </si>
  <si>
    <t>06</t>
  </si>
  <si>
    <t>07</t>
  </si>
  <si>
    <t>08</t>
  </si>
  <si>
    <t>09</t>
  </si>
  <si>
    <t>10</t>
  </si>
  <si>
    <t>11</t>
  </si>
  <si>
    <t>12</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</si>
  <si>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</si>
  <si>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(properties), 2019-2023</t>
  </si>
  <si>
    <t>Month</t>
  </si>
  <si>
    <t>Capacity of short-term rental accommodation per month (beds), 2019-2023</t>
  </si>
  <si>
    <t>Capacity of short-term rental accommodation per month (rooms), 2019-2023</t>
  </si>
  <si>
    <t>Overnight stays</t>
  </si>
  <si>
    <t>Average Daily Rate</t>
  </si>
  <si>
    <t>Category</t>
  </si>
  <si>
    <t>Revenues</t>
  </si>
  <si>
    <t>Overnight stays, Revenues, Average Daily Rate and Occupancy in short term rental accommodation in North Aegean Region, 2019-2023</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</si>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</sst>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7"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49">
    <border>
      <left/>
      <right/>
      <top/>
      <bottom/>
      <diagonal/>
    </border>
    <border>
      <left/>
      <right style="medium">
        <color theme="4"/>
      </right>
      <top/>
      <bottom/>
      <diagonal/>
    </border>
    <border>
      <left style="medium">
        <color theme="4"/>
      </left>
      <right style="medium">
        <color theme="4"/>
      </right>
      <top/>
      <bottom/>
      <diagonal/>
    </border>
    <border>
      <left style="thin">
        <color rgb="FF000000"/>
      </left>
      <right/>
      <top/>
      <bottom/>
      <diagonal/>
    </border>
    <border>
      <left/>
      <right/>
      <top/>
      <bottom style="medium">
        <color theme="4"/>
      </bottom>
      <diagonal/>
    </border>
    <border>
      <left/>
      <right style="medium">
        <color theme="4"/>
      </right>
      <top/>
      <bottom style="medium">
        <color theme="4"/>
      </bottom>
      <diagonal/>
    </border>
    <border>
      <left style="medium">
        <color theme="4"/>
      </left>
      <right style="medium">
        <color theme="4"/>
      </right>
      <top/>
      <bottom style="medium">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bottom style="medium">
        <color theme="4"/>
      </bottom>
      <diagonal/>
    </border>
    <border>
      <left style="medium">
        <color theme="4"/>
      </left>
      <right style="medium">
        <color theme="4"/>
      </right>
      <top style="thin">
        <color indexed="64"/>
      </top>
      <bottom/>
      <diagonal/>
    </border>
    <border>
      <left style="thin">
        <color theme="4"/>
      </left>
      <right style="thin">
        <color theme="4"/>
      </right>
      <top/>
      <bottom style="thin">
        <color theme="4"/>
      </bottom>
      <diagonal/>
    </border>
    <border>
      <left/>
      <right style="medium">
        <color theme="4"/>
      </right>
      <top/>
      <bottom style="thin">
        <color theme="4"/>
      </bottom>
      <diagonal/>
    </border>
    <border>
      <left style="medium">
        <color theme="4"/>
      </left>
      <right style="medium">
        <color theme="4"/>
      </right>
      <top/>
      <bottom style="thin">
        <color theme="4"/>
      </bottom>
      <diagonal/>
    </border>
    <border>
      <left/>
      <right/>
      <top/>
      <bottom style="thin">
        <color theme="4"/>
      </bottom>
      <diagonal/>
    </border>
    <border>
      <left/>
      <right style="medium">
        <color theme="4"/>
      </right>
      <top style="thin">
        <color indexed="64"/>
      </top>
      <bottom/>
      <diagonal/>
    </border>
    <border>
      <left/>
      <right/>
      <top style="thin">
        <color indexed="64"/>
      </top>
      <bottom/>
      <diagonal/>
    </border>
    <border>
      <left style="thin">
        <color theme="4"/>
      </left>
      <right style="thin">
        <color theme="4"/>
      </right>
      <top style="thin">
        <color theme="4"/>
      </top>
      <bottom/>
      <diagonal/>
    </border>
    <border>
      <left/>
      <right style="medium">
        <color theme="4"/>
      </right>
      <top style="thin">
        <color theme="4"/>
      </top>
      <bottom/>
      <diagonal/>
    </border>
    <border>
      <left style="medium">
        <color theme="4"/>
      </left>
      <right style="medium">
        <color theme="4"/>
      </right>
      <top style="thin">
        <color theme="4"/>
      </top>
      <bottom/>
      <diagonal/>
    </border>
    <border>
      <left/>
      <right/>
      <top style="thin">
        <color theme="4"/>
      </top>
      <bottom/>
      <diagonal/>
    </border>
    <border>
      <left style="thin">
        <color theme="4"/>
      </left>
      <right style="thin">
        <color theme="4"/>
      </right>
      <top style="medium">
        <color theme="4"/>
      </top>
      <bottom/>
      <diagonal/>
    </border>
    <border>
      <left style="thin">
        <color indexed="64"/>
      </left>
      <right style="thin">
        <color rgb="FF000000"/>
      </right>
      <top/>
      <bottom/>
      <diagonal/>
    </border>
    <border>
      <left/>
      <right style="thin">
        <color theme="4"/>
      </right>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theme="4"/>
      </left>
      <right style="medium">
        <color theme="4"/>
      </right>
      <top style="thin">
        <color theme="4"/>
      </top>
      <bottom/>
      <diagonal/>
    </border>
    <border>
      <left style="thin">
        <color theme="4"/>
      </left>
      <right style="medium">
        <color theme="4"/>
      </right>
      <top/>
      <bottom style="thin">
        <color theme="4"/>
      </bottom>
      <diagonal/>
    </border>
    <border>
      <left/>
      <right/>
      <top style="thin">
        <color indexed="64"/>
      </top>
      <bottom style="thin">
        <color indexed="64"/>
      </bottom>
      <diagonal/>
    </border>
    <border>
      <left style="thin">
        <color theme="4"/>
      </left>
      <right style="medium">
        <color theme="4"/>
      </right>
      <top/>
      <bottom/>
      <diagonal/>
    </border>
    <border>
      <left style="thin">
        <color theme="4"/>
      </left>
      <right style="medium">
        <color theme="4"/>
      </right>
      <top style="medium">
        <color theme="4"/>
      </top>
      <bottom/>
      <diagonal/>
    </border>
    <border>
      <left style="thin">
        <color theme="4"/>
      </left>
      <right/>
      <top style="thin">
        <color indexed="64"/>
      </top>
      <bottom/>
      <diagonal/>
    </border>
    <border>
      <left style="thin">
        <color theme="4"/>
      </left>
      <right/>
      <top/>
      <bottom/>
      <diagonal/>
    </border>
    <border>
      <left style="thin">
        <color theme="4"/>
      </left>
      <right/>
      <top/>
      <bottom style="thin">
        <color theme="4"/>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216">
    <xf numFmtId="0" fontId="0" fillId="0" borderId="0" xfId="0"/>
    <xf numFmtId="0" fontId="7"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wrapText="1"/>
    </xf>
    <xf numFmtId="0" fontId="18" fillId="5" borderId="34" xfId="0" applyFont="1" applyFill="1" applyBorder="1" applyAlignment="1">
      <alignment vertical="center" wrapText="1"/>
    </xf>
    <xf numFmtId="0" fontId="18" fillId="5" borderId="35" xfId="0" applyFont="1" applyFill="1" applyBorder="1" applyAlignment="1">
      <alignment vertical="center" wrapText="1"/>
    </xf>
    <xf numFmtId="0" fontId="18" fillId="5" borderId="36" xfId="0" applyFont="1" applyFill="1" applyBorder="1" applyAlignment="1">
      <alignment vertical="center" wrapText="1"/>
    </xf>
    <xf numFmtId="0" fontId="18" fillId="5" borderId="37" xfId="0" applyFont="1" applyFill="1" applyBorder="1" applyAlignment="1">
      <alignment vertical="center" wrapText="1"/>
    </xf>
    <xf numFmtId="165" fontId="18" fillId="5" borderId="37" xfId="2" applyNumberFormat="1" applyFont="1" applyFill="1" applyBorder="1" applyAlignment="1">
      <alignment horizontal="center" vertical="center"/>
    </xf>
    <xf numFmtId="165" fontId="18" fillId="5" borderId="38" xfId="2" applyNumberFormat="1" applyFont="1" applyFill="1" applyBorder="1" applyAlignment="1">
      <alignment horizontal="center" vertical="center"/>
    </xf>
    <xf numFmtId="0" fontId="17" fillId="2" borderId="0" xfId="0" applyFont="1" applyFill="1" applyAlignment="1">
      <alignment vertical="center"/>
    </xf>
    <xf numFmtId="3" fontId="17" fillId="2" borderId="0" xfId="0" applyNumberFormat="1" applyFont="1" applyFill="1" applyAlignment="1">
      <alignment horizontal="center" vertical="center"/>
    </xf>
    <xf numFmtId="0" fontId="17" fillId="0" borderId="0" xfId="0" applyFont="1" applyAlignment="1">
      <alignment vertical="center"/>
    </xf>
    <xf numFmtId="3" fontId="17" fillId="0" borderId="0" xfId="0" applyNumberFormat="1" applyFont="1" applyAlignment="1">
      <alignment horizontal="center" vertical="center"/>
    </xf>
    <xf numFmtId="0" fontId="16" fillId="7" borderId="0" xfId="5" applyFont="1" applyFill="1" applyBorder="1" applyAlignment="1">
      <alignment horizontal="left" vertical="center"/>
    </xf>
    <xf numFmtId="0" fontId="16" fillId="7" borderId="0" xfId="5" applyFont="1" applyFill="1" applyBorder="1" applyAlignment="1">
      <alignment horizontal="right" vertical="center"/>
    </xf>
    <xf numFmtId="3" fontId="17" fillId="0" borderId="0" xfId="0" applyNumberFormat="1" applyFont="1" applyAlignment="1">
      <alignment horizontal="right" vertical="center"/>
    </xf>
    <xf numFmtId="0" fontId="10" fillId="0" borderId="0" xfId="6" applyFont="1" applyAlignment="1">
      <alignment horizontal="left" vertical="center" readingOrder="1"/>
    </xf>
    <xf numFmtId="0" fontId="20" fillId="0" borderId="14" xfId="0" applyFont="1" applyBorder="1" applyAlignment="1">
      <alignment horizontal="left" vertical="center" wrapText="1"/>
    </xf>
    <xf numFmtId="0" fontId="20" fillId="0" borderId="20"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15" xfId="0" applyFont="1" applyBorder="1" applyAlignment="1">
      <alignment horizontal="left" vertical="center" wrapText="1"/>
    </xf>
    <xf numFmtId="0" fontId="19" fillId="0" borderId="13" xfId="0" applyFont="1" applyBorder="1" applyAlignment="1">
      <alignment horizontal="center" vertical="center" wrapText="1"/>
    </xf>
    <xf numFmtId="0" fontId="20" fillId="0" borderId="21" xfId="0" applyFont="1" applyBorder="1" applyAlignment="1">
      <alignment horizontal="left" vertical="center" wrapText="1"/>
    </xf>
    <xf numFmtId="0" fontId="17" fillId="0" borderId="0" xfId="0" applyFont="1" applyAlignment="1">
      <alignment horizontal="left"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0" borderId="0" xfId="0" applyNumberFormat="1" applyFont="1" applyAlignment="1">
      <alignment vertical="center"/>
    </xf>
    <xf numFmtId="3" fontId="18" fillId="0" borderId="0" xfId="0" applyNumberFormat="1" applyFont="1" applyAlignment="1">
      <alignmen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0" fontId="18" fillId="0" borderId="0" xfId="0" applyFont="1" applyAlignment="1">
      <alignment vertical="center"/>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wrapText="1"/>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5" borderId="28" xfId="0" applyFont="1" applyFill="1" applyBorder="1" applyAlignment="1">
      <alignment vertical="center"/>
    </xf>
    <xf numFmtId="166" fontId="17" fillId="5" borderId="28" xfId="0" applyNumberFormat="1" applyFont="1" applyFill="1" applyBorder="1" applyAlignment="1">
      <alignment horizontal="center" vertical="center"/>
    </xf>
    <xf numFmtId="166" fontId="17" fillId="5" borderId="29" xfId="0" applyNumberFormat="1" applyFont="1" applyFill="1" applyBorder="1" applyAlignment="1">
      <alignment horizontal="center" vertical="center"/>
    </xf>
    <xf numFmtId="167" fontId="17" fillId="5" borderId="28" xfId="0" applyNumberFormat="1" applyFont="1" applyFill="1" applyBorder="1" applyAlignment="1">
      <alignment horizontal="center" vertical="center"/>
    </xf>
    <xf numFmtId="166" fontId="17" fillId="2" borderId="26"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5" borderId="0" xfId="0" applyFont="1" applyFill="1" applyAlignment="1">
      <alignment vertical="center"/>
    </xf>
    <xf numFmtId="166" fontId="17" fillId="5" borderId="0" xfId="0" applyNumberFormat="1" applyFont="1" applyFill="1" applyAlignment="1">
      <alignment horizontal="center" vertical="center"/>
    </xf>
    <xf numFmtId="166" fontId="17" fillId="5" borderId="26"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0" fontId="17" fillId="2" borderId="32" xfId="0" applyFont="1" applyFill="1" applyBorder="1" applyAlignment="1">
      <alignment vertical="center"/>
    </xf>
    <xf numFmtId="166" fontId="17" fillId="2" borderId="32" xfId="0" applyNumberFormat="1" applyFont="1" applyFill="1" applyBorder="1" applyAlignment="1">
      <alignment horizontal="center" vertical="center"/>
    </xf>
    <xf numFmtId="166" fontId="17" fillId="2" borderId="33" xfId="0" applyNumberFormat="1" applyFont="1" applyFill="1" applyBorder="1" applyAlignment="1">
      <alignment horizontal="center" vertical="center"/>
    </xf>
    <xf numFmtId="167" fontId="17" fillId="2" borderId="32" xfId="0" applyNumberFormat="1" applyFont="1" applyFill="1" applyBorder="1" applyAlignment="1">
      <alignment horizontal="center" vertical="center"/>
    </xf>
    <xf numFmtId="166" fontId="18" fillId="5" borderId="0" xfId="0" applyNumberFormat="1" applyFont="1" applyFill="1" applyAlignment="1">
      <alignment horizontal="center" vertical="center"/>
    </xf>
    <xf numFmtId="166" fontId="18" fillId="5" borderId="26"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167" fontId="18" fillId="5" borderId="37" xfId="0" applyNumberFormat="1" applyFont="1" applyFill="1" applyBorder="1" applyAlignment="1">
      <alignment horizontal="center" vertical="center"/>
    </xf>
    <xf numFmtId="166" fontId="18" fillId="5" borderId="37" xfId="0" applyNumberFormat="1" applyFont="1" applyFill="1" applyBorder="1" applyAlignment="1">
      <alignment horizontal="center" vertical="center"/>
    </xf>
    <xf numFmtId="166" fontId="18" fillId="5" borderId="38" xfId="0" applyNumberFormat="1" applyFont="1" applyFill="1" applyBorder="1" applyAlignment="1">
      <alignment horizontal="center" vertical="center"/>
    </xf>
    <xf numFmtId="0" fontId="17" fillId="5" borderId="32" xfId="0" applyFont="1" applyFill="1" applyBorder="1" applyAlignment="1">
      <alignment vertical="center"/>
    </xf>
    <xf numFmtId="166" fontId="17" fillId="5" borderId="32" xfId="0" applyNumberFormat="1" applyFont="1" applyFill="1" applyBorder="1" applyAlignment="1">
      <alignment horizontal="center" vertical="center"/>
    </xf>
    <xf numFmtId="166" fontId="17" fillId="5" borderId="33" xfId="0" applyNumberFormat="1" applyFont="1" applyFill="1" applyBorder="1" applyAlignment="1">
      <alignment horizontal="center" vertical="center"/>
    </xf>
    <xf numFmtId="167" fontId="17" fillId="5" borderId="32" xfId="0" applyNumberFormat="1" applyFont="1" applyFill="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vertical="center"/>
    </xf>
    <xf numFmtId="3" fontId="17" fillId="0" borderId="18" xfId="0" applyNumberFormat="1" applyFont="1" applyBorder="1" applyAlignment="1">
      <alignment horizontal="center" vertical="center"/>
    </xf>
    <xf numFmtId="3" fontId="17" fillId="5" borderId="12" xfId="0" applyNumberFormat="1" applyFont="1" applyFill="1" applyBorder="1" applyAlignment="1">
      <alignment horizontal="center" vertical="center"/>
    </xf>
    <xf numFmtId="3" fontId="17" fillId="5" borderId="17" xfId="0" applyNumberFormat="1" applyFont="1" applyFill="1" applyBorder="1" applyAlignment="1">
      <alignment horizontal="center" vertical="center"/>
    </xf>
    <xf numFmtId="3" fontId="17" fillId="5" borderId="2" xfId="0" applyNumberFormat="1" applyFont="1" applyFill="1" applyBorder="1" applyAlignment="1">
      <alignment horizontal="center" vertical="center"/>
    </xf>
    <xf numFmtId="3" fontId="17" fillId="5" borderId="1" xfId="0" applyNumberFormat="1" applyFont="1" applyFill="1" applyBorder="1" applyAlignment="1">
      <alignment horizontal="center" vertical="center"/>
    </xf>
    <xf numFmtId="3" fontId="17" fillId="0" borderId="16" xfId="0" applyNumberFormat="1" applyFont="1" applyBorder="1" applyAlignment="1">
      <alignment horizontal="center" vertical="center"/>
    </xf>
    <xf numFmtId="3" fontId="17" fillId="5" borderId="15" xfId="0" applyNumberFormat="1" applyFont="1" applyFill="1" applyBorder="1" applyAlignment="1">
      <alignment horizontal="center" vertical="center"/>
    </xf>
    <xf numFmtId="3" fontId="17" fillId="5" borderId="14" xfId="0" applyNumberFormat="1" applyFont="1" applyFill="1" applyBorder="1" applyAlignment="1">
      <alignment horizontal="center" vertical="center"/>
    </xf>
    <xf numFmtId="3" fontId="17" fillId="0" borderId="22" xfId="0" applyNumberFormat="1" applyFont="1" applyBorder="1" applyAlignment="1">
      <alignment horizontal="center" vertical="center"/>
    </xf>
    <xf numFmtId="3" fontId="17" fillId="5" borderId="21" xfId="0" applyNumberFormat="1" applyFont="1" applyFill="1" applyBorder="1" applyAlignment="1">
      <alignment horizontal="center" vertical="center"/>
    </xf>
    <xf numFmtId="3" fontId="17" fillId="5" borderId="20" xfId="0" applyNumberFormat="1" applyFont="1" applyFill="1" applyBorder="1" applyAlignment="1">
      <alignment horizontal="center" vertical="center"/>
    </xf>
    <xf numFmtId="0" fontId="17" fillId="0" borderId="12" xfId="0" applyFont="1" applyBorder="1" applyAlignment="1">
      <alignment vertical="center"/>
    </xf>
    <xf numFmtId="0" fontId="13" fillId="0" borderId="0" xfId="0" applyFont="1" applyAlignment="1">
      <alignment vertical="center"/>
    </xf>
    <xf numFmtId="0" fontId="17" fillId="4" borderId="0" xfId="0" applyFont="1" applyFill="1" applyAlignment="1">
      <alignment horizontal="left" vertical="center"/>
    </xf>
    <xf numFmtId="3" fontId="17" fillId="4" borderId="0" xfId="0" applyNumberFormat="1"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0" fontId="16" fillId="9" borderId="0" xfId="0" applyFont="1" applyFill="1" applyAlignment="1">
      <alignment horizontal="center" vertical="center"/>
    </xf>
    <xf numFmtId="0" fontId="16" fillId="9" borderId="0" xfId="0" applyFont="1" applyFill="1" applyAlignment="1">
      <alignment horizontal="center" vertical="center" wrapText="1"/>
    </xf>
    <xf numFmtId="0" fontId="16" fillId="9" borderId="26" xfId="0" applyFont="1" applyFill="1" applyBorder="1" applyAlignment="1">
      <alignment horizontal="center" vertical="center" wrapText="1"/>
    </xf>
    <xf numFmtId="0" fontId="21" fillId="9" borderId="0" xfId="0" applyFont="1" applyFill="1" applyAlignment="1">
      <alignment vertical="center"/>
    </xf>
    <xf numFmtId="0" fontId="16" fillId="10" borderId="43" xfId="0" applyFont="1" applyFill="1" applyBorder="1" applyAlignment="1">
      <alignment vertical="center"/>
    </xf>
    <xf numFmtId="166" fontId="16" fillId="10" borderId="43" xfId="0" applyNumberFormat="1" applyFont="1" applyFill="1" applyBorder="1" applyAlignment="1">
      <alignment horizontal="center" vertical="center"/>
    </xf>
    <xf numFmtId="0" fontId="16" fillId="7" borderId="0" xfId="0" applyFont="1" applyFill="1" applyAlignment="1">
      <alignment horizontal="left" vertical="center"/>
    </xf>
    <xf numFmtId="0" fontId="16" fillId="7" borderId="0" xfId="0" applyFont="1" applyFill="1" applyAlignment="1">
      <alignment horizontal="right" vertical="center"/>
    </xf>
    <xf numFmtId="0" fontId="16" fillId="10" borderId="0" xfId="0" applyFont="1" applyFill="1" applyAlignment="1">
      <alignment vertical="center"/>
    </xf>
    <xf numFmtId="3" fontId="16" fillId="10" borderId="0" xfId="0" applyNumberFormat="1" applyFont="1" applyFill="1" applyAlignment="1">
      <alignment vertical="center"/>
    </xf>
    <xf numFmtId="3" fontId="16" fillId="10" borderId="0" xfId="0" applyNumberFormat="1" applyFont="1" applyFill="1" applyAlignment="1">
      <alignment horizontal="right" vertical="center"/>
    </xf>
    <xf numFmtId="0" fontId="16" fillId="7" borderId="0" xfId="0" applyFont="1" applyFill="1" applyAlignment="1">
      <alignment horizontal="center" vertical="center"/>
    </xf>
    <xf numFmtId="0" fontId="16" fillId="10" borderId="0" xfId="0" applyFont="1" applyFill="1" applyAlignment="1">
      <alignment horizontal="left" vertical="center"/>
    </xf>
    <xf numFmtId="3" fontId="16" fillId="10" borderId="0" xfId="0" applyNumberFormat="1" applyFont="1" applyFill="1" applyAlignment="1">
      <alignment horizontal="center" vertical="center"/>
    </xf>
    <xf numFmtId="165" fontId="16" fillId="10" borderId="0" xfId="0" applyNumberFormat="1" applyFont="1" applyFill="1" applyAlignment="1">
      <alignment horizontal="center" vertical="center"/>
    </xf>
    <xf numFmtId="3" fontId="16" fillId="9" borderId="0" xfId="0" applyNumberFormat="1" applyFont="1" applyFill="1" applyAlignment="1">
      <alignment horizontal="left" vertical="center"/>
    </xf>
    <xf numFmtId="3" fontId="16" fillId="9" borderId="0" xfId="0" applyNumberFormat="1" applyFont="1" applyFill="1" applyAlignment="1">
      <alignment horizontal="right" vertical="center"/>
    </xf>
    <xf numFmtId="1" fontId="16" fillId="9" borderId="0" xfId="0" applyNumberFormat="1" applyFont="1" applyFill="1" applyAlignment="1">
      <alignment horizontal="center" vertical="center"/>
    </xf>
    <xf numFmtId="0" fontId="16" fillId="9" borderId="24" xfId="0" applyFont="1" applyFill="1" applyBorder="1" applyAlignment="1">
      <alignment horizontal="center" vertical="center" wrapText="1"/>
    </xf>
    <xf numFmtId="0" fontId="16" fillId="9" borderId="3" xfId="0" applyFont="1" applyFill="1" applyBorder="1" applyAlignment="1">
      <alignment horizontal="left" vertical="center" wrapText="1"/>
    </xf>
    <xf numFmtId="0" fontId="16" fillId="9" borderId="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right" vertical="center" wrapText="1"/>
    </xf>
    <xf numFmtId="0" fontId="17" fillId="11" borderId="1" xfId="0" applyFont="1" applyFill="1" applyBorder="1" applyAlignment="1">
      <alignment vertical="center"/>
    </xf>
    <xf numFmtId="3" fontId="17" fillId="11" borderId="0" xfId="0" applyNumberFormat="1" applyFont="1" applyFill="1" applyAlignment="1">
      <alignment horizontal="center" vertical="center"/>
    </xf>
    <xf numFmtId="3" fontId="17" fillId="11" borderId="2" xfId="0" applyNumberFormat="1" applyFont="1" applyFill="1" applyBorder="1" applyAlignment="1">
      <alignment horizontal="center" vertical="center"/>
    </xf>
    <xf numFmtId="3" fontId="17" fillId="11" borderId="1" xfId="0" applyNumberFormat="1" applyFont="1" applyFill="1" applyBorder="1" applyAlignment="1">
      <alignment horizontal="center" vertical="center"/>
    </xf>
    <xf numFmtId="0" fontId="20" fillId="11" borderId="20" xfId="0" applyFont="1" applyFill="1" applyBorder="1" applyAlignment="1">
      <alignment horizontal="left" vertical="center" wrapText="1"/>
    </xf>
    <xf numFmtId="3" fontId="17" fillId="11" borderId="22" xfId="0" applyNumberFormat="1" applyFont="1" applyFill="1" applyBorder="1" applyAlignment="1">
      <alignment horizontal="center" vertical="center"/>
    </xf>
    <xf numFmtId="3" fontId="17" fillId="11" borderId="21" xfId="0" applyNumberFormat="1" applyFont="1" applyFill="1" applyBorder="1" applyAlignment="1">
      <alignment horizontal="center" vertical="center"/>
    </xf>
    <xf numFmtId="3" fontId="17" fillId="11" borderId="20" xfId="0" applyNumberFormat="1" applyFont="1" applyFill="1" applyBorder="1" applyAlignment="1">
      <alignment horizontal="center" vertical="center"/>
    </xf>
    <xf numFmtId="0" fontId="20" fillId="11" borderId="1" xfId="0" applyFont="1" applyFill="1" applyBorder="1" applyAlignment="1">
      <alignment horizontal="left" vertical="center" wrapText="1"/>
    </xf>
    <xf numFmtId="0" fontId="20" fillId="11" borderId="14" xfId="0" applyFont="1" applyFill="1" applyBorder="1" applyAlignment="1">
      <alignment horizontal="left" vertical="center" wrapText="1"/>
    </xf>
    <xf numFmtId="3" fontId="17" fillId="11" borderId="16" xfId="0" applyNumberFormat="1" applyFont="1" applyFill="1" applyBorder="1" applyAlignment="1">
      <alignment horizontal="center" vertical="center"/>
    </xf>
    <xf numFmtId="3" fontId="17" fillId="11" borderId="15" xfId="0" applyNumberFormat="1" applyFont="1" applyFill="1" applyBorder="1" applyAlignment="1">
      <alignment horizontal="center" vertical="center"/>
    </xf>
    <xf numFmtId="3" fontId="17" fillId="11" borderId="14" xfId="0" applyNumberFormat="1" applyFont="1" applyFill="1" applyBorder="1" applyAlignment="1">
      <alignment horizontal="center" vertical="center"/>
    </xf>
    <xf numFmtId="0" fontId="16" fillId="10" borderId="25" xfId="0" applyFont="1" applyFill="1" applyBorder="1" applyAlignment="1">
      <alignment horizontal="center" vertical="center" wrapText="1"/>
    </xf>
    <xf numFmtId="0" fontId="16" fillId="10" borderId="6" xfId="0" applyFont="1" applyFill="1" applyBorder="1" applyAlignment="1">
      <alignment horizontal="left" vertical="center" wrapText="1"/>
    </xf>
    <xf numFmtId="3" fontId="16" fillId="10" borderId="5" xfId="0" applyNumberFormat="1" applyFont="1" applyFill="1" applyBorder="1" applyAlignment="1">
      <alignment horizontal="center" vertical="center"/>
    </xf>
    <xf numFmtId="3" fontId="16" fillId="10" borderId="6" xfId="0" applyNumberFormat="1" applyFont="1" applyFill="1" applyBorder="1" applyAlignment="1">
      <alignment horizontal="center" vertical="center"/>
    </xf>
    <xf numFmtId="0" fontId="20" fillId="11" borderId="2" xfId="0" applyFont="1" applyFill="1" applyBorder="1" applyAlignment="1">
      <alignment horizontal="left" vertical="center" wrapText="1"/>
    </xf>
    <xf numFmtId="0" fontId="20" fillId="11" borderId="15" xfId="0" applyFont="1" applyFill="1" applyBorder="1" applyAlignment="1">
      <alignment horizontal="left" vertical="center" wrapText="1"/>
    </xf>
    <xf numFmtId="0" fontId="20" fillId="11" borderId="21" xfId="0" applyFont="1" applyFill="1" applyBorder="1" applyAlignment="1">
      <alignment horizontal="left" vertical="center" wrapText="1"/>
    </xf>
    <xf numFmtId="3" fontId="16" fillId="10" borderId="4" xfId="0" applyNumberFormat="1" applyFont="1" applyFill="1" applyBorder="1" applyAlignment="1">
      <alignment horizontal="center" vertical="center" wrapText="1"/>
    </xf>
    <xf numFmtId="0" fontId="10" fillId="0" borderId="0" xfId="0" applyFont="1" applyAlignment="1">
      <alignment horizontal="left" vertical="center"/>
    </xf>
    <xf numFmtId="3" fontId="16" fillId="10" borderId="0" xfId="1" applyNumberFormat="1" applyFont="1" applyFill="1" applyAlignment="1">
      <alignment vertical="center" wrapText="1"/>
    </xf>
    <xf numFmtId="3" fontId="16" fillId="10" borderId="0" xfId="1" applyNumberFormat="1" applyFont="1" applyFill="1" applyAlignment="1">
      <alignment vertical="center"/>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0" borderId="40" xfId="0" applyFont="1" applyBorder="1" applyAlignment="1">
      <alignment horizontal="left" vertical="center" wrapText="1"/>
    </xf>
    <xf numFmtId="3" fontId="17" fillId="0" borderId="40" xfId="0" applyNumberFormat="1" applyFont="1" applyBorder="1" applyAlignment="1">
      <alignment horizontal="right" vertical="center"/>
    </xf>
    <xf numFmtId="0" fontId="17" fillId="8" borderId="18" xfId="0" applyFont="1" applyFill="1" applyBorder="1" applyAlignment="1">
      <alignment horizontal="left" vertical="center" wrapText="1"/>
    </xf>
    <xf numFmtId="3" fontId="17" fillId="8" borderId="18" xfId="0" applyNumberFormat="1" applyFont="1" applyFill="1" applyBorder="1" applyAlignment="1">
      <alignment horizontal="right" vertical="center" wrapText="1"/>
    </xf>
    <xf numFmtId="3" fontId="17" fillId="8" borderId="18" xfId="0" applyNumberFormat="1" applyFont="1" applyFill="1" applyBorder="1" applyAlignment="1">
      <alignment horizontal="right" vertical="center"/>
    </xf>
    <xf numFmtId="0" fontId="17" fillId="8" borderId="40" xfId="0" applyFont="1" applyFill="1" applyBorder="1" applyAlignment="1">
      <alignment horizontal="left" vertical="center"/>
    </xf>
    <xf numFmtId="3" fontId="17" fillId="8" borderId="40" xfId="0" applyNumberFormat="1" applyFont="1" applyFill="1" applyBorder="1" applyAlignment="1">
      <alignment horizontal="right" vertical="center"/>
    </xf>
    <xf numFmtId="0" fontId="17" fillId="0" borderId="18" xfId="0" applyFont="1" applyBorder="1" applyAlignment="1">
      <alignment horizontal="left" vertical="center" wrapText="1"/>
    </xf>
    <xf numFmtId="3" fontId="17" fillId="0" borderId="18" xfId="0" applyNumberFormat="1" applyFont="1" applyBorder="1" applyAlignment="1">
      <alignment horizontal="right" vertical="center"/>
    </xf>
    <xf numFmtId="0" fontId="17" fillId="0" borderId="40" xfId="0" applyFont="1" applyBorder="1" applyAlignment="1">
      <alignment horizontal="left" vertical="center"/>
    </xf>
    <xf numFmtId="0" fontId="16" fillId="7" borderId="0" xfId="0" applyFont="1" applyFill="1" applyAlignment="1">
      <alignment horizontal="left" vertical="center" wrapText="1"/>
    </xf>
    <xf numFmtId="166" fontId="16" fillId="10" borderId="0" xfId="0" applyNumberFormat="1" applyFont="1" applyFill="1" applyAlignment="1">
      <alignment horizontal="center" vertical="center"/>
    </xf>
    <xf numFmtId="0" fontId="10" fillId="0" borderId="0" xfId="0" applyFont="1" applyAlignment="1">
      <alignment horizontal="left" vertical="center" wrapText="1"/>
    </xf>
    <xf numFmtId="0" fontId="16" fillId="10" borderId="5" xfId="0" applyFont="1" applyFill="1" applyBorder="1" applyAlignment="1">
      <alignment horizontal="left" vertical="center" wrapText="1"/>
    </xf>
    <xf numFmtId="0" fontId="24" fillId="0" borderId="0" xfId="0" applyFont="1" applyAlignment="1">
      <alignment vertical="center"/>
    </xf>
    <xf numFmtId="0" fontId="23" fillId="9" borderId="0" xfId="0" applyFont="1" applyFill="1" applyAlignment="1">
      <alignment vertical="center"/>
    </xf>
    <xf numFmtId="3" fontId="24" fillId="0" borderId="0" xfId="0" applyNumberFormat="1" applyFont="1" applyAlignment="1">
      <alignment vertical="center"/>
    </xf>
    <xf numFmtId="0" fontId="24" fillId="2" borderId="0" xfId="0" applyFont="1" applyFill="1" applyAlignment="1">
      <alignment vertical="center"/>
    </xf>
    <xf numFmtId="3" fontId="24" fillId="2" borderId="0" xfId="0" applyNumberFormat="1" applyFont="1" applyFill="1" applyAlignment="1">
      <alignment vertical="center"/>
    </xf>
    <xf numFmtId="0" fontId="25" fillId="0" borderId="0" xfId="0" applyFont="1" applyAlignment="1">
      <alignment vertical="center"/>
    </xf>
    <xf numFmtId="9" fontId="24" fillId="2" borderId="0" xfId="2" applyFont="1" applyFill="1" applyAlignment="1">
      <alignment vertical="center"/>
    </xf>
    <xf numFmtId="0" fontId="17" fillId="0" borderId="0" xfId="0" applyFont="1" applyAlignment="1">
      <alignment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16" fillId="9" borderId="0" xfId="0" applyFont="1" applyFill="1" applyAlignment="1">
      <alignment horizontal="center" vertical="center"/>
    </xf>
    <xf numFmtId="0" fontId="18" fillId="5" borderId="27"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0" fillId="0" borderId="28"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center"/>
    </xf>
    <xf numFmtId="0" fontId="18" fillId="2" borderId="0" xfId="0" applyFont="1" applyFill="1" applyAlignment="1">
      <alignment horizontal="left" vertical="center"/>
    </xf>
    <xf numFmtId="0" fontId="18" fillId="0" borderId="0" xfId="0" applyFont="1" applyAlignment="1">
      <alignment horizontal="left" vertical="center"/>
    </xf>
    <xf numFmtId="0" fontId="16" fillId="10" borderId="0" xfId="0" applyFont="1" applyFill="1" applyAlignment="1">
      <alignment horizontal="left" vertical="center"/>
    </xf>
    <xf numFmtId="0" fontId="23" fillId="9" borderId="0" xfId="0" applyFont="1" applyFill="1" applyAlignment="1">
      <alignment horizontal="center" vertical="center"/>
    </xf>
    <xf numFmtId="0" fontId="24" fillId="0" borderId="0" xfId="0" applyFont="1" applyAlignment="1">
      <alignment horizontal="left" vertical="center"/>
    </xf>
    <xf numFmtId="0" fontId="24" fillId="2" borderId="0" xfId="0" applyFont="1" applyFill="1" applyAlignment="1">
      <alignment horizontal="left" vertical="center"/>
    </xf>
    <xf numFmtId="0" fontId="16" fillId="10" borderId="0" xfId="0" applyFont="1" applyFill="1" applyAlignment="1">
      <alignment horizontal="left" vertical="center" wrapText="1"/>
    </xf>
    <xf numFmtId="0" fontId="10" fillId="0" borderId="0" xfId="0" applyFont="1" applyAlignment="1">
      <alignment horizontal="left" vertical="center" wrapText="1"/>
    </xf>
    <xf numFmtId="0" fontId="18" fillId="0" borderId="0" xfId="0" applyFont="1" applyAlignment="1">
      <alignment horizontal="center" vertical="center"/>
    </xf>
    <xf numFmtId="0" fontId="18" fillId="3" borderId="0" xfId="0" applyFont="1" applyFill="1" applyAlignment="1">
      <alignment horizontal="center" vertical="center"/>
    </xf>
    <xf numFmtId="0" fontId="16" fillId="10" borderId="0" xfId="0" applyFont="1" applyFill="1" applyAlignment="1">
      <alignment horizontal="center" vertical="center"/>
    </xf>
    <xf numFmtId="0" fontId="23" fillId="9" borderId="0" xfId="0" applyFont="1" applyFill="1" applyAlignment="1">
      <alignment horizontal="center" vertical="center" wrapText="1"/>
    </xf>
    <xf numFmtId="0" fontId="17" fillId="0" borderId="0" xfId="0" applyFont="1" applyAlignment="1">
      <alignment horizontal="left" vertical="center" wrapText="1"/>
    </xf>
    <xf numFmtId="0" fontId="16" fillId="7" borderId="0" xfId="0" applyFont="1" applyFill="1" applyAlignment="1">
      <alignment horizontal="center" vertical="center" wrapText="1"/>
    </xf>
    <xf numFmtId="0" fontId="18" fillId="3" borderId="0" xfId="0" applyFont="1" applyFill="1" applyAlignment="1">
      <alignment horizontal="left" vertical="center"/>
    </xf>
    <xf numFmtId="3" fontId="16" fillId="9" borderId="0" xfId="0" applyNumberFormat="1" applyFont="1" applyFill="1" applyAlignment="1">
      <alignment horizontal="center" vertical="center"/>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9" xfId="0" applyFont="1" applyBorder="1" applyAlignment="1">
      <alignment horizontal="center" vertical="center" wrapText="1"/>
    </xf>
    <xf numFmtId="0" fontId="16" fillId="9" borderId="39" xfId="0" applyFont="1" applyFill="1" applyBorder="1" applyAlignment="1">
      <alignment horizontal="center" vertical="center" wrapText="1"/>
    </xf>
    <xf numFmtId="0" fontId="16" fillId="9" borderId="40" xfId="0" applyFont="1" applyFill="1" applyBorder="1" applyAlignment="1">
      <alignment horizontal="center" vertical="center" wrapText="1"/>
    </xf>
    <xf numFmtId="0" fontId="16" fillId="7" borderId="0" xfId="5" applyFont="1" applyFill="1" applyBorder="1" applyAlignment="1">
      <alignment horizontal="center" vertical="center"/>
    </xf>
    <xf numFmtId="3" fontId="16" fillId="10" borderId="0" xfId="1" applyNumberFormat="1" applyFont="1" applyFill="1" applyAlignment="1">
      <alignment horizontal="left" vertical="center" wrapText="1"/>
    </xf>
    <xf numFmtId="0" fontId="17" fillId="0" borderId="0" xfId="0" applyFont="1" applyAlignment="1">
      <alignment horizontal="left" vertical="center"/>
    </xf>
    <xf numFmtId="0" fontId="17" fillId="0" borderId="40" xfId="0" applyFont="1" applyBorder="1" applyAlignment="1">
      <alignment horizontal="left" vertical="center"/>
    </xf>
    <xf numFmtId="0" fontId="17" fillId="8" borderId="18" xfId="0" applyFont="1" applyFill="1" applyBorder="1" applyAlignment="1">
      <alignment horizontal="left" vertical="center"/>
    </xf>
    <xf numFmtId="0" fontId="17" fillId="8" borderId="40" xfId="0" applyFont="1" applyFill="1" applyBorder="1" applyAlignment="1">
      <alignment horizontal="left" vertical="center"/>
    </xf>
    <xf numFmtId="0" fontId="17" fillId="0" borderId="18" xfId="0" applyFont="1" applyBorder="1" applyAlignment="1">
      <alignment horizontal="left"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89A0A29A-3F0A-48AA-8C89-09A5F760D33A}"/>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15</xdr:col>
      <xdr:colOff>66675</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3028950"/>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June 2024</a:t>
          </a: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0</xdr:colOff>
      <xdr:row>5</xdr:row>
      <xdr:rowOff>1</xdr:rowOff>
    </xdr:from>
    <xdr:to>
      <xdr:col>8</xdr:col>
      <xdr:colOff>580800</xdr:colOff>
      <xdr:row>11</xdr:row>
      <xdr:rowOff>184818</xdr:rowOff>
    </xdr:to>
    <xdr:pic>
      <xdr:nvPicPr>
        <xdr:cNvPr id="5" name="Picture 4">
          <a:extLst>
            <a:ext uri="{FF2B5EF4-FFF2-40B4-BE49-F238E27FC236}">
              <a16:creationId xmlns:a16="http://schemas.microsoft.com/office/drawing/2014/main" id="{405BBB1D-8438-4446-8BB2-4000D4CC4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13144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180974</xdr:rowOff>
    </xdr:from>
    <xdr:to>
      <xdr:col>14</xdr:col>
      <xdr:colOff>76199</xdr:colOff>
      <xdr:row>19</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625" y="180974"/>
          <a:ext cx="8562974" cy="35147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D24" sqref="D24"/>
    </sheetView>
  </sheetViews>
  <sheetFormatPr defaultRowHeight="14.4" x14ac:dyDescent="0.3"/>
  <sheetData>
    <row r="1" spans="1:15" ht="43.5" customHeight="1" x14ac:dyDescent="0.3">
      <c r="A1" s="167" t="s">
        <v>82</v>
      </c>
      <c r="B1" s="168"/>
      <c r="C1" s="168"/>
      <c r="D1" s="168"/>
      <c r="E1" s="168"/>
      <c r="F1" s="168"/>
      <c r="G1" s="168"/>
      <c r="H1" s="168"/>
      <c r="I1" s="168"/>
      <c r="J1" s="168"/>
      <c r="K1" s="168"/>
      <c r="L1" s="168"/>
      <c r="M1" s="168"/>
      <c r="N1" s="168"/>
      <c r="O1" s="168"/>
    </row>
    <row r="2" spans="1:15" x14ac:dyDescent="0.3">
      <c r="A2" s="168"/>
      <c r="B2" s="168"/>
      <c r="C2" s="168"/>
      <c r="D2" s="168"/>
      <c r="E2" s="168"/>
      <c r="F2" s="168"/>
      <c r="G2" s="168"/>
      <c r="H2" s="168"/>
      <c r="I2" s="168"/>
      <c r="J2" s="168"/>
      <c r="K2" s="168"/>
      <c r="L2" s="168"/>
      <c r="M2" s="168"/>
      <c r="N2" s="168"/>
      <c r="O2" s="168"/>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D1CB-4AFF-4F7C-9E05-78D6C0C6589F}">
  <sheetPr>
    <tabColor theme="7" tint="-0.499984740745262"/>
    <pageSetUpPr fitToPage="1"/>
  </sheetPr>
  <dimension ref="A3:J32"/>
  <sheetViews>
    <sheetView showGridLines="0" zoomScaleNormal="100" workbookViewId="0">
      <pane xSplit="1" topLeftCell="B1" activePane="topRight" state="frozen"/>
      <selection pane="topRight" activeCell="D15" sqref="D15"/>
    </sheetView>
  </sheetViews>
  <sheetFormatPr defaultRowHeight="15" customHeight="1" x14ac:dyDescent="0.3"/>
  <cols>
    <col min="1" max="1" width="15.5546875" style="12" customWidth="1"/>
    <col min="2" max="2" width="20.33203125" style="12" customWidth="1"/>
    <col min="3" max="6" width="10.109375" style="12" customWidth="1"/>
    <col min="7" max="16384" width="8.88671875" style="12"/>
  </cols>
  <sheetData>
    <row r="3" spans="1:6" ht="15" customHeight="1" x14ac:dyDescent="0.3">
      <c r="A3" s="191" t="s">
        <v>153</v>
      </c>
      <c r="B3" s="191"/>
      <c r="C3" s="191"/>
      <c r="D3" s="191"/>
      <c r="E3" s="191"/>
      <c r="F3" s="191"/>
    </row>
    <row r="4" spans="1:6" ht="15" customHeight="1" x14ac:dyDescent="0.3">
      <c r="A4" s="101" t="s">
        <v>117</v>
      </c>
      <c r="B4" s="102"/>
      <c r="C4" s="106">
        <v>2020</v>
      </c>
      <c r="D4" s="106">
        <v>2021</v>
      </c>
      <c r="E4" s="106">
        <v>2022</v>
      </c>
      <c r="F4" s="106">
        <v>2023</v>
      </c>
    </row>
    <row r="5" spans="1:6" ht="15" customHeight="1" x14ac:dyDescent="0.3">
      <c r="A5" s="179" t="s">
        <v>6</v>
      </c>
      <c r="B5" s="25" t="s">
        <v>78</v>
      </c>
      <c r="C5" s="13">
        <v>3597</v>
      </c>
      <c r="D5" s="13">
        <v>10743</v>
      </c>
      <c r="E5" s="13">
        <v>21042</v>
      </c>
      <c r="F5" s="13"/>
    </row>
    <row r="6" spans="1:6" ht="15" customHeight="1" x14ac:dyDescent="0.3">
      <c r="A6" s="179"/>
      <c r="B6" s="25" t="s">
        <v>79</v>
      </c>
      <c r="C6" s="13">
        <v>6931</v>
      </c>
      <c r="D6" s="13">
        <v>15182</v>
      </c>
      <c r="E6" s="13">
        <v>15766</v>
      </c>
      <c r="F6" s="13"/>
    </row>
    <row r="7" spans="1:6" ht="15" customHeight="1" x14ac:dyDescent="0.3">
      <c r="A7" s="179"/>
      <c r="B7" s="25" t="s">
        <v>10</v>
      </c>
      <c r="C7" s="13">
        <v>22358</v>
      </c>
      <c r="D7" s="13">
        <v>89897</v>
      </c>
      <c r="E7" s="13">
        <v>140065</v>
      </c>
      <c r="F7" s="13"/>
    </row>
    <row r="8" spans="1:6" ht="15" customHeight="1" x14ac:dyDescent="0.3">
      <c r="A8" s="179"/>
      <c r="B8" s="25" t="s">
        <v>50</v>
      </c>
      <c r="C8" s="13">
        <v>28391</v>
      </c>
      <c r="D8" s="13">
        <v>58679</v>
      </c>
      <c r="E8" s="13">
        <v>56073</v>
      </c>
      <c r="F8" s="13"/>
    </row>
    <row r="9" spans="1:6" ht="15" customHeight="1" x14ac:dyDescent="0.3">
      <c r="A9" s="192" t="s">
        <v>7</v>
      </c>
      <c r="B9" s="27" t="s">
        <v>78</v>
      </c>
      <c r="C9" s="28">
        <v>4633</v>
      </c>
      <c r="D9" s="28">
        <v>13742</v>
      </c>
      <c r="E9" s="28">
        <v>43693</v>
      </c>
      <c r="F9" s="28"/>
    </row>
    <row r="10" spans="1:6" ht="15" customHeight="1" x14ac:dyDescent="0.3">
      <c r="A10" s="192"/>
      <c r="B10" s="27" t="s">
        <v>79</v>
      </c>
      <c r="C10" s="28">
        <v>653</v>
      </c>
      <c r="D10" s="28">
        <v>1842</v>
      </c>
      <c r="E10" s="28">
        <v>1874</v>
      </c>
      <c r="F10" s="28"/>
    </row>
    <row r="11" spans="1:6" ht="15" customHeight="1" x14ac:dyDescent="0.3">
      <c r="A11" s="192"/>
      <c r="B11" s="27" t="s">
        <v>10</v>
      </c>
      <c r="C11" s="28">
        <v>37898</v>
      </c>
      <c r="D11" s="28">
        <v>99413</v>
      </c>
      <c r="E11" s="28">
        <v>302790</v>
      </c>
      <c r="F11" s="28"/>
    </row>
    <row r="12" spans="1:6" ht="15" customHeight="1" x14ac:dyDescent="0.3">
      <c r="A12" s="192"/>
      <c r="B12" s="27" t="s">
        <v>50</v>
      </c>
      <c r="C12" s="28">
        <v>6284</v>
      </c>
      <c r="D12" s="28">
        <v>10946</v>
      </c>
      <c r="E12" s="28">
        <v>11161</v>
      </c>
      <c r="F12" s="28"/>
    </row>
    <row r="13" spans="1:6" ht="15" customHeight="1" x14ac:dyDescent="0.3">
      <c r="A13" s="179" t="s">
        <v>8</v>
      </c>
      <c r="B13" s="25" t="s">
        <v>78</v>
      </c>
      <c r="C13" s="13">
        <v>1926</v>
      </c>
      <c r="D13" s="13">
        <v>2229</v>
      </c>
      <c r="E13" s="13">
        <v>13305</v>
      </c>
      <c r="F13" s="13"/>
    </row>
    <row r="14" spans="1:6" ht="15" customHeight="1" x14ac:dyDescent="0.3">
      <c r="A14" s="179"/>
      <c r="B14" s="25" t="s">
        <v>79</v>
      </c>
      <c r="C14" s="13">
        <v>9231</v>
      </c>
      <c r="D14" s="13">
        <v>7307</v>
      </c>
      <c r="E14" s="13">
        <v>10664</v>
      </c>
      <c r="F14" s="13"/>
    </row>
    <row r="15" spans="1:6" ht="15" customHeight="1" x14ac:dyDescent="0.3">
      <c r="A15" s="179"/>
      <c r="B15" s="25" t="s">
        <v>10</v>
      </c>
      <c r="C15" s="13">
        <v>11546</v>
      </c>
      <c r="D15" s="13">
        <v>19065</v>
      </c>
      <c r="E15" s="13">
        <v>36887</v>
      </c>
      <c r="F15" s="13"/>
    </row>
    <row r="16" spans="1:6" ht="15" customHeight="1" x14ac:dyDescent="0.3">
      <c r="A16" s="179"/>
      <c r="B16" s="25" t="s">
        <v>50</v>
      </c>
      <c r="C16" s="13">
        <v>38497</v>
      </c>
      <c r="D16" s="13">
        <v>29118</v>
      </c>
      <c r="E16" s="13">
        <v>37412</v>
      </c>
      <c r="F16" s="13"/>
    </row>
    <row r="17" spans="1:10" ht="15" customHeight="1" x14ac:dyDescent="0.3">
      <c r="A17" s="192" t="s">
        <v>142</v>
      </c>
      <c r="B17" s="27" t="s">
        <v>78</v>
      </c>
      <c r="C17" s="28">
        <v>1329</v>
      </c>
      <c r="D17" s="28">
        <v>2371</v>
      </c>
      <c r="E17" s="28">
        <v>5287</v>
      </c>
      <c r="F17" s="28"/>
    </row>
    <row r="18" spans="1:10" ht="15" customHeight="1" x14ac:dyDescent="0.3">
      <c r="A18" s="192"/>
      <c r="B18" s="27" t="s">
        <v>79</v>
      </c>
      <c r="C18" s="28">
        <v>9601</v>
      </c>
      <c r="D18" s="28">
        <v>9508</v>
      </c>
      <c r="E18" s="28">
        <v>14856</v>
      </c>
      <c r="F18" s="28"/>
    </row>
    <row r="19" spans="1:10" ht="15" customHeight="1" x14ac:dyDescent="0.3">
      <c r="A19" s="192"/>
      <c r="B19" s="27" t="s">
        <v>10</v>
      </c>
      <c r="C19" s="28">
        <v>9061</v>
      </c>
      <c r="D19" s="28">
        <v>14591</v>
      </c>
      <c r="E19" s="28">
        <v>31974</v>
      </c>
      <c r="F19" s="28"/>
    </row>
    <row r="20" spans="1:10" ht="15" customHeight="1" x14ac:dyDescent="0.3">
      <c r="A20" s="192"/>
      <c r="B20" s="27" t="s">
        <v>50</v>
      </c>
      <c r="C20" s="28">
        <v>55193</v>
      </c>
      <c r="D20" s="28">
        <v>53700</v>
      </c>
      <c r="E20" s="28">
        <v>76810</v>
      </c>
      <c r="F20" s="28"/>
    </row>
    <row r="21" spans="1:10" ht="15" customHeight="1" x14ac:dyDescent="0.3">
      <c r="A21" s="179" t="s">
        <v>5</v>
      </c>
      <c r="B21" s="25" t="s">
        <v>78</v>
      </c>
      <c r="C21" s="13">
        <v>622</v>
      </c>
      <c r="D21" s="13">
        <v>3047</v>
      </c>
      <c r="E21" s="13">
        <v>8505</v>
      </c>
      <c r="F21" s="13"/>
    </row>
    <row r="22" spans="1:10" ht="15" customHeight="1" x14ac:dyDescent="0.3">
      <c r="A22" s="179"/>
      <c r="B22" s="25" t="s">
        <v>79</v>
      </c>
      <c r="C22" s="13">
        <v>1464</v>
      </c>
      <c r="D22" s="13">
        <v>2367</v>
      </c>
      <c r="E22" s="13">
        <v>3784</v>
      </c>
      <c r="F22" s="13"/>
    </row>
    <row r="23" spans="1:10" ht="15" customHeight="1" x14ac:dyDescent="0.3">
      <c r="A23" s="179"/>
      <c r="B23" s="25" t="s">
        <v>10</v>
      </c>
      <c r="C23" s="13">
        <v>5554</v>
      </c>
      <c r="D23" s="13">
        <v>23561</v>
      </c>
      <c r="E23" s="13">
        <v>57321</v>
      </c>
      <c r="F23" s="13"/>
    </row>
    <row r="24" spans="1:10" ht="15" customHeight="1" x14ac:dyDescent="0.3">
      <c r="A24" s="179"/>
      <c r="B24" s="25" t="s">
        <v>50</v>
      </c>
      <c r="C24" s="13">
        <v>8059</v>
      </c>
      <c r="D24" s="13">
        <v>10508</v>
      </c>
      <c r="E24" s="13">
        <v>16675</v>
      </c>
      <c r="F24" s="13"/>
    </row>
    <row r="25" spans="1:10" ht="15" customHeight="1" x14ac:dyDescent="0.3">
      <c r="A25" s="180" t="s">
        <v>1</v>
      </c>
      <c r="B25" s="107" t="s">
        <v>78</v>
      </c>
      <c r="C25" s="108">
        <v>12107</v>
      </c>
      <c r="D25" s="108">
        <v>32132</v>
      </c>
      <c r="E25" s="108">
        <v>91832</v>
      </c>
      <c r="F25" s="108"/>
    </row>
    <row r="26" spans="1:10" ht="15" customHeight="1" x14ac:dyDescent="0.3">
      <c r="A26" s="180"/>
      <c r="B26" s="107" t="s">
        <v>79</v>
      </c>
      <c r="C26" s="108">
        <v>27880</v>
      </c>
      <c r="D26" s="108">
        <v>36206</v>
      </c>
      <c r="E26" s="108">
        <v>46944</v>
      </c>
      <c r="F26" s="108"/>
    </row>
    <row r="27" spans="1:10" ht="15" customHeight="1" x14ac:dyDescent="0.3">
      <c r="A27" s="180"/>
      <c r="B27" s="107" t="s">
        <v>10</v>
      </c>
      <c r="C27" s="108">
        <v>86417</v>
      </c>
      <c r="D27" s="108">
        <v>246527</v>
      </c>
      <c r="E27" s="108">
        <v>569037</v>
      </c>
      <c r="F27" s="108"/>
    </row>
    <row r="28" spans="1:10" ht="15" customHeight="1" x14ac:dyDescent="0.3">
      <c r="A28" s="180"/>
      <c r="B28" s="107" t="s">
        <v>12</v>
      </c>
      <c r="C28" s="108">
        <v>136424</v>
      </c>
      <c r="D28" s="108">
        <v>162951</v>
      </c>
      <c r="E28" s="108">
        <v>198131</v>
      </c>
      <c r="F28" s="108"/>
    </row>
    <row r="29" spans="1:10" ht="15" customHeight="1" x14ac:dyDescent="0.3">
      <c r="A29" s="89" t="s">
        <v>132</v>
      </c>
      <c r="B29" s="89"/>
      <c r="C29" s="89"/>
      <c r="D29" s="157"/>
      <c r="E29" s="157"/>
      <c r="F29" s="157"/>
      <c r="G29" s="2"/>
      <c r="H29" s="2"/>
      <c r="I29" s="2"/>
      <c r="J29" s="2"/>
    </row>
    <row r="30" spans="1:10" ht="15" customHeight="1" x14ac:dyDescent="0.3">
      <c r="A30" s="89"/>
      <c r="B30" s="89"/>
      <c r="C30" s="89"/>
      <c r="D30" s="157"/>
      <c r="E30" s="157"/>
      <c r="F30" s="157"/>
    </row>
    <row r="31" spans="1:10" ht="15" customHeight="1" x14ac:dyDescent="0.3">
      <c r="A31" s="3"/>
      <c r="B31" s="3"/>
    </row>
    <row r="32" spans="1:10" ht="15" customHeight="1" x14ac:dyDescent="0.3">
      <c r="A32" s="3"/>
      <c r="B32" s="3"/>
    </row>
  </sheetData>
  <mergeCells count="7">
    <mergeCell ref="A3:F3"/>
    <mergeCell ref="A5:A8"/>
    <mergeCell ref="A9:A12"/>
    <mergeCell ref="A13:A16"/>
    <mergeCell ref="A25:A28"/>
    <mergeCell ref="A17:A20"/>
    <mergeCell ref="A21:A24"/>
  </mergeCells>
  <pageMargins left="0.70866141732283472" right="0.70866141732283472" top="0.74803149606299213" bottom="0.74803149606299213" header="0.31496062992125984" footer="0.31496062992125984"/>
  <pageSetup paperSize="9" scale="86"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N188"/>
  <sheetViews>
    <sheetView showGridLines="0" zoomScaleNormal="100" workbookViewId="0">
      <selection activeCell="B5" sqref="B5:G17"/>
    </sheetView>
  </sheetViews>
  <sheetFormatPr defaultRowHeight="15" customHeight="1" x14ac:dyDescent="0.3"/>
  <cols>
    <col min="1" max="1" width="10.5546875" style="25" bestFit="1" customWidth="1"/>
    <col min="2" max="2" width="8.33203125" style="12" bestFit="1" customWidth="1"/>
    <col min="3" max="4" width="9.6640625" style="12" bestFit="1" customWidth="1"/>
    <col min="5" max="5" width="8.33203125" style="12" bestFit="1" customWidth="1"/>
    <col min="6" max="6" width="6.77734375" style="12" bestFit="1" customWidth="1"/>
    <col min="7" max="7" width="9.6640625" style="12" bestFit="1" customWidth="1"/>
    <col min="8" max="8" width="10.5546875" style="12" bestFit="1" customWidth="1"/>
    <col min="9" max="9" width="8.33203125" style="12" bestFit="1" customWidth="1"/>
    <col min="10" max="10" width="9.6640625" style="12" bestFit="1" customWidth="1"/>
    <col min="11" max="11" width="8.33203125" style="12" bestFit="1" customWidth="1"/>
    <col min="12" max="12" width="9.6640625" style="12" bestFit="1" customWidth="1"/>
    <col min="13" max="13" width="8.33203125" style="12" bestFit="1" customWidth="1"/>
    <col min="14" max="14" width="9.6640625" style="12" bestFit="1" customWidth="1"/>
    <col min="15" max="16384" width="8.88671875" style="12"/>
  </cols>
  <sheetData>
    <row r="3" spans="1:14" ht="15" customHeight="1" x14ac:dyDescent="0.3">
      <c r="A3" s="193" t="s">
        <v>55</v>
      </c>
      <c r="B3" s="193"/>
      <c r="C3" s="193"/>
      <c r="D3" s="193"/>
      <c r="E3" s="193"/>
      <c r="F3" s="193"/>
      <c r="G3" s="193"/>
      <c r="H3" s="193" t="s">
        <v>58</v>
      </c>
      <c r="I3" s="193"/>
      <c r="J3" s="193"/>
      <c r="K3" s="193"/>
      <c r="L3" s="193"/>
      <c r="M3" s="193"/>
      <c r="N3" s="193"/>
    </row>
    <row r="4" spans="1:14" ht="15" customHeight="1" x14ac:dyDescent="0.3">
      <c r="A4" s="110"/>
      <c r="B4" s="111" t="s">
        <v>142</v>
      </c>
      <c r="C4" s="111" t="s">
        <v>29</v>
      </c>
      <c r="D4" s="111" t="s">
        <v>7</v>
      </c>
      <c r="E4" s="111" t="s">
        <v>8</v>
      </c>
      <c r="F4" s="111" t="s">
        <v>5</v>
      </c>
      <c r="G4" s="111" t="s">
        <v>1</v>
      </c>
      <c r="H4" s="110"/>
      <c r="I4" s="111" t="s">
        <v>142</v>
      </c>
      <c r="J4" s="111" t="s">
        <v>29</v>
      </c>
      <c r="K4" s="111" t="s">
        <v>7</v>
      </c>
      <c r="L4" s="111" t="s">
        <v>8</v>
      </c>
      <c r="M4" s="111" t="s">
        <v>5</v>
      </c>
      <c r="N4" s="111" t="s">
        <v>1</v>
      </c>
    </row>
    <row r="5" spans="1:14" ht="15" customHeight="1" x14ac:dyDescent="0.3">
      <c r="A5" s="112">
        <v>2022</v>
      </c>
      <c r="B5" s="111">
        <v>15179</v>
      </c>
      <c r="C5" s="111">
        <v>53446</v>
      </c>
      <c r="D5" s="111">
        <v>131818</v>
      </c>
      <c r="E5" s="111">
        <v>451</v>
      </c>
      <c r="F5" s="111">
        <v>0</v>
      </c>
      <c r="G5" s="111">
        <v>200894</v>
      </c>
      <c r="H5" s="112">
        <v>2022</v>
      </c>
      <c r="I5" s="111">
        <v>47160</v>
      </c>
      <c r="J5" s="111">
        <v>185919</v>
      </c>
      <c r="K5" s="111">
        <v>92602</v>
      </c>
      <c r="L5" s="111">
        <v>133052</v>
      </c>
      <c r="M5" s="111">
        <v>31830</v>
      </c>
      <c r="N5" s="111">
        <v>490563</v>
      </c>
    </row>
    <row r="6" spans="1:14" ht="15" customHeight="1" x14ac:dyDescent="0.3">
      <c r="A6" s="86" t="s">
        <v>38</v>
      </c>
      <c r="B6" s="87">
        <v>0</v>
      </c>
      <c r="C6" s="87">
        <v>0</v>
      </c>
      <c r="D6" s="87">
        <v>0</v>
      </c>
      <c r="E6" s="87">
        <v>0</v>
      </c>
      <c r="F6" s="87">
        <v>0</v>
      </c>
      <c r="G6" s="87">
        <v>0</v>
      </c>
      <c r="H6" s="86" t="s">
        <v>38</v>
      </c>
      <c r="I6" s="87">
        <v>2560</v>
      </c>
      <c r="J6" s="87">
        <v>11316</v>
      </c>
      <c r="K6" s="87">
        <v>6140</v>
      </c>
      <c r="L6" s="87">
        <v>8709</v>
      </c>
      <c r="M6" s="87">
        <v>1266</v>
      </c>
      <c r="N6" s="87">
        <v>29991</v>
      </c>
    </row>
    <row r="7" spans="1:14" ht="15" customHeight="1" x14ac:dyDescent="0.3">
      <c r="A7" s="86" t="s">
        <v>39</v>
      </c>
      <c r="B7" s="87">
        <v>0</v>
      </c>
      <c r="C7" s="87">
        <v>0</v>
      </c>
      <c r="D7" s="87">
        <v>0</v>
      </c>
      <c r="E7" s="87">
        <v>0</v>
      </c>
      <c r="F7" s="87">
        <v>0</v>
      </c>
      <c r="G7" s="87">
        <v>0</v>
      </c>
      <c r="H7" s="86" t="s">
        <v>39</v>
      </c>
      <c r="I7" s="87">
        <v>2452</v>
      </c>
      <c r="J7" s="87">
        <v>10586</v>
      </c>
      <c r="K7" s="87">
        <v>5276</v>
      </c>
      <c r="L7" s="87">
        <v>8080</v>
      </c>
      <c r="M7" s="87">
        <v>1048</v>
      </c>
      <c r="N7" s="87">
        <v>27442</v>
      </c>
    </row>
    <row r="8" spans="1:14" ht="15" customHeight="1" x14ac:dyDescent="0.3">
      <c r="A8" s="86" t="s">
        <v>40</v>
      </c>
      <c r="B8" s="87">
        <v>0</v>
      </c>
      <c r="C8" s="87">
        <v>0</v>
      </c>
      <c r="D8" s="87">
        <v>0</v>
      </c>
      <c r="E8" s="87">
        <v>0</v>
      </c>
      <c r="F8" s="87">
        <v>0</v>
      </c>
      <c r="G8" s="87">
        <v>0</v>
      </c>
      <c r="H8" s="86" t="s">
        <v>40</v>
      </c>
      <c r="I8" s="87">
        <v>2949</v>
      </c>
      <c r="J8" s="87">
        <v>12862</v>
      </c>
      <c r="K8" s="87">
        <v>5873</v>
      </c>
      <c r="L8" s="87">
        <v>8972</v>
      </c>
      <c r="M8" s="87">
        <v>1429</v>
      </c>
      <c r="N8" s="87">
        <v>32085</v>
      </c>
    </row>
    <row r="9" spans="1:14" ht="15" customHeight="1" x14ac:dyDescent="0.3">
      <c r="A9" s="86" t="s">
        <v>41</v>
      </c>
      <c r="B9" s="87">
        <v>0</v>
      </c>
      <c r="C9" s="87">
        <v>1017</v>
      </c>
      <c r="D9" s="87">
        <v>1933</v>
      </c>
      <c r="E9" s="87">
        <v>0</v>
      </c>
      <c r="F9" s="87">
        <v>0</v>
      </c>
      <c r="G9" s="87">
        <v>2950</v>
      </c>
      <c r="H9" s="86" t="s">
        <v>41</v>
      </c>
      <c r="I9" s="87">
        <v>3470</v>
      </c>
      <c r="J9" s="87">
        <v>15134</v>
      </c>
      <c r="K9" s="87">
        <v>7476</v>
      </c>
      <c r="L9" s="87">
        <v>11054</v>
      </c>
      <c r="M9" s="87">
        <v>2106</v>
      </c>
      <c r="N9" s="87">
        <v>39240</v>
      </c>
    </row>
    <row r="10" spans="1:14" ht="15" customHeight="1" x14ac:dyDescent="0.3">
      <c r="A10" s="86" t="s">
        <v>42</v>
      </c>
      <c r="B10" s="87">
        <v>1434</v>
      </c>
      <c r="C10" s="87">
        <v>6084</v>
      </c>
      <c r="D10" s="87">
        <v>15696</v>
      </c>
      <c r="E10" s="87">
        <v>0</v>
      </c>
      <c r="F10" s="87">
        <v>0</v>
      </c>
      <c r="G10" s="87">
        <v>23214</v>
      </c>
      <c r="H10" s="86" t="s">
        <v>42</v>
      </c>
      <c r="I10" s="87">
        <v>3812</v>
      </c>
      <c r="J10" s="87">
        <v>15090</v>
      </c>
      <c r="K10" s="87">
        <v>7699</v>
      </c>
      <c r="L10" s="87">
        <v>10579</v>
      </c>
      <c r="M10" s="87">
        <v>2424</v>
      </c>
      <c r="N10" s="87">
        <v>39604</v>
      </c>
    </row>
    <row r="11" spans="1:14" ht="15" customHeight="1" x14ac:dyDescent="0.3">
      <c r="A11" s="86" t="s">
        <v>43</v>
      </c>
      <c r="B11" s="87">
        <v>2763</v>
      </c>
      <c r="C11" s="87">
        <v>10315</v>
      </c>
      <c r="D11" s="87">
        <v>24491</v>
      </c>
      <c r="E11" s="87">
        <v>137</v>
      </c>
      <c r="F11" s="87">
        <v>0</v>
      </c>
      <c r="G11" s="87">
        <v>37706</v>
      </c>
      <c r="H11" s="86" t="s">
        <v>43</v>
      </c>
      <c r="I11" s="87">
        <v>4698</v>
      </c>
      <c r="J11" s="87">
        <v>17586</v>
      </c>
      <c r="K11" s="87">
        <v>9537</v>
      </c>
      <c r="L11" s="87">
        <v>11994</v>
      </c>
      <c r="M11" s="87">
        <v>4357</v>
      </c>
      <c r="N11" s="87">
        <v>48172</v>
      </c>
    </row>
    <row r="12" spans="1:14" ht="15" customHeight="1" x14ac:dyDescent="0.3">
      <c r="A12" s="86" t="s">
        <v>44</v>
      </c>
      <c r="B12" s="87">
        <v>3679</v>
      </c>
      <c r="C12" s="87">
        <v>13250</v>
      </c>
      <c r="D12" s="87">
        <v>31353</v>
      </c>
      <c r="E12" s="87">
        <v>127</v>
      </c>
      <c r="F12" s="87">
        <v>0</v>
      </c>
      <c r="G12" s="87">
        <v>48409</v>
      </c>
      <c r="H12" s="86" t="s">
        <v>44</v>
      </c>
      <c r="I12" s="87">
        <v>7880</v>
      </c>
      <c r="J12" s="87">
        <v>23864</v>
      </c>
      <c r="K12" s="87">
        <v>11232</v>
      </c>
      <c r="L12" s="87">
        <v>16979</v>
      </c>
      <c r="M12" s="87">
        <v>5062</v>
      </c>
      <c r="N12" s="87">
        <v>65017</v>
      </c>
    </row>
    <row r="13" spans="1:14" ht="15" customHeight="1" x14ac:dyDescent="0.3">
      <c r="A13" s="86" t="s">
        <v>45</v>
      </c>
      <c r="B13" s="87">
        <v>3151</v>
      </c>
      <c r="C13" s="87">
        <v>12288</v>
      </c>
      <c r="D13" s="87">
        <v>28999</v>
      </c>
      <c r="E13" s="87">
        <v>137</v>
      </c>
      <c r="F13" s="87">
        <v>0</v>
      </c>
      <c r="G13" s="87">
        <v>44575</v>
      </c>
      <c r="H13" s="86" t="s">
        <v>45</v>
      </c>
      <c r="I13" s="87">
        <v>6625</v>
      </c>
      <c r="J13" s="87">
        <v>21334</v>
      </c>
      <c r="K13" s="87">
        <v>12360</v>
      </c>
      <c r="L13" s="87">
        <v>15167</v>
      </c>
      <c r="M13" s="87">
        <v>5465</v>
      </c>
      <c r="N13" s="87">
        <v>60951</v>
      </c>
    </row>
    <row r="14" spans="1:14" ht="15" customHeight="1" x14ac:dyDescent="0.3">
      <c r="A14" s="86" t="s">
        <v>46</v>
      </c>
      <c r="B14" s="87">
        <v>2961</v>
      </c>
      <c r="C14" s="87">
        <v>9434</v>
      </c>
      <c r="D14" s="87">
        <v>25640</v>
      </c>
      <c r="E14" s="87">
        <v>50</v>
      </c>
      <c r="F14" s="87">
        <v>0</v>
      </c>
      <c r="G14" s="87">
        <v>38085</v>
      </c>
      <c r="H14" s="86" t="s">
        <v>46</v>
      </c>
      <c r="I14" s="87">
        <v>4060</v>
      </c>
      <c r="J14" s="87">
        <v>16793</v>
      </c>
      <c r="K14" s="87">
        <v>8553</v>
      </c>
      <c r="L14" s="87">
        <v>11094</v>
      </c>
      <c r="M14" s="87">
        <v>3825</v>
      </c>
      <c r="N14" s="87">
        <v>44325</v>
      </c>
    </row>
    <row r="15" spans="1:14" ht="15" customHeight="1" x14ac:dyDescent="0.3">
      <c r="A15" s="86" t="s">
        <v>47</v>
      </c>
      <c r="B15" s="87">
        <v>1191</v>
      </c>
      <c r="C15" s="87">
        <v>1045</v>
      </c>
      <c r="D15" s="87">
        <v>3706</v>
      </c>
      <c r="E15" s="87">
        <v>0</v>
      </c>
      <c r="F15" s="87">
        <v>0</v>
      </c>
      <c r="G15" s="87">
        <v>5942</v>
      </c>
      <c r="H15" s="86" t="s">
        <v>47</v>
      </c>
      <c r="I15" s="87">
        <v>3194</v>
      </c>
      <c r="J15" s="87">
        <v>14660</v>
      </c>
      <c r="K15" s="87">
        <v>6794</v>
      </c>
      <c r="L15" s="87">
        <v>10815</v>
      </c>
      <c r="M15" s="87">
        <v>2411</v>
      </c>
      <c r="N15" s="87">
        <v>37874</v>
      </c>
    </row>
    <row r="16" spans="1:14" ht="15" customHeight="1" x14ac:dyDescent="0.3">
      <c r="A16" s="86" t="s">
        <v>48</v>
      </c>
      <c r="B16" s="87">
        <v>0</v>
      </c>
      <c r="C16" s="87">
        <v>3</v>
      </c>
      <c r="D16" s="87">
        <v>0</v>
      </c>
      <c r="E16" s="87">
        <v>0</v>
      </c>
      <c r="F16" s="87">
        <v>0</v>
      </c>
      <c r="G16" s="87">
        <v>3</v>
      </c>
      <c r="H16" s="86" t="s">
        <v>48</v>
      </c>
      <c r="I16" s="87">
        <v>2711</v>
      </c>
      <c r="J16" s="87">
        <v>13252</v>
      </c>
      <c r="K16" s="87">
        <v>5971</v>
      </c>
      <c r="L16" s="87">
        <v>9617</v>
      </c>
      <c r="M16" s="87">
        <v>1183</v>
      </c>
      <c r="N16" s="87">
        <v>32734</v>
      </c>
    </row>
    <row r="17" spans="1:14" ht="15" customHeight="1" x14ac:dyDescent="0.3">
      <c r="A17" s="86" t="s">
        <v>49</v>
      </c>
      <c r="B17" s="87">
        <v>0</v>
      </c>
      <c r="C17" s="87">
        <v>10</v>
      </c>
      <c r="D17" s="87">
        <v>0</v>
      </c>
      <c r="E17" s="87">
        <v>0</v>
      </c>
      <c r="F17" s="87">
        <v>0</v>
      </c>
      <c r="G17" s="87">
        <v>10</v>
      </c>
      <c r="H17" s="86" t="s">
        <v>49</v>
      </c>
      <c r="I17" s="87">
        <v>2749</v>
      </c>
      <c r="J17" s="87">
        <v>13442</v>
      </c>
      <c r="K17" s="87">
        <v>5691</v>
      </c>
      <c r="L17" s="87">
        <v>9992</v>
      </c>
      <c r="M17" s="87">
        <v>1254</v>
      </c>
      <c r="N17" s="87">
        <v>33128</v>
      </c>
    </row>
    <row r="18" spans="1:14" ht="15" customHeight="1" x14ac:dyDescent="0.3">
      <c r="A18" s="112">
        <v>2022</v>
      </c>
      <c r="B18" s="111">
        <v>13319</v>
      </c>
      <c r="C18" s="111">
        <v>46737</v>
      </c>
      <c r="D18" s="111">
        <v>124593</v>
      </c>
      <c r="E18" s="111">
        <v>0</v>
      </c>
      <c r="F18" s="111">
        <v>0</v>
      </c>
      <c r="G18" s="111">
        <v>184649</v>
      </c>
      <c r="H18" s="112">
        <v>2022</v>
      </c>
      <c r="I18" s="111">
        <v>41023</v>
      </c>
      <c r="J18" s="111">
        <v>161357</v>
      </c>
      <c r="K18" s="111">
        <v>82269</v>
      </c>
      <c r="L18" s="111">
        <v>117288</v>
      </c>
      <c r="M18" s="111">
        <v>26887</v>
      </c>
      <c r="N18" s="111">
        <v>428824</v>
      </c>
    </row>
    <row r="19" spans="1:14" ht="15" customHeight="1" x14ac:dyDescent="0.3">
      <c r="A19" s="86" t="s">
        <v>38</v>
      </c>
      <c r="B19" s="87">
        <v>0</v>
      </c>
      <c r="C19" s="87">
        <v>0</v>
      </c>
      <c r="D19" s="87">
        <v>0</v>
      </c>
      <c r="E19" s="87">
        <v>0</v>
      </c>
      <c r="F19" s="87">
        <v>0</v>
      </c>
      <c r="G19" s="87">
        <v>0</v>
      </c>
      <c r="H19" s="86" t="s">
        <v>38</v>
      </c>
      <c r="I19" s="87">
        <v>1891</v>
      </c>
      <c r="J19" s="87">
        <v>7817</v>
      </c>
      <c r="K19" s="87">
        <v>4564</v>
      </c>
      <c r="L19" s="87">
        <v>6191</v>
      </c>
      <c r="M19" s="87">
        <v>685</v>
      </c>
      <c r="N19" s="87">
        <v>21148</v>
      </c>
    </row>
    <row r="20" spans="1:14" ht="15" customHeight="1" x14ac:dyDescent="0.3">
      <c r="A20" s="86" t="s">
        <v>39</v>
      </c>
      <c r="B20" s="87">
        <v>0</v>
      </c>
      <c r="C20" s="87">
        <v>0</v>
      </c>
      <c r="D20" s="87">
        <v>0</v>
      </c>
      <c r="E20" s="87">
        <v>0</v>
      </c>
      <c r="F20" s="87">
        <v>0</v>
      </c>
      <c r="G20" s="87">
        <v>0</v>
      </c>
      <c r="H20" s="86" t="s">
        <v>39</v>
      </c>
      <c r="I20" s="87">
        <v>1799</v>
      </c>
      <c r="J20" s="87">
        <v>8327</v>
      </c>
      <c r="K20" s="87">
        <v>4109</v>
      </c>
      <c r="L20" s="87">
        <v>6406</v>
      </c>
      <c r="M20" s="87">
        <v>836</v>
      </c>
      <c r="N20" s="87">
        <v>21477</v>
      </c>
    </row>
    <row r="21" spans="1:14" ht="15" customHeight="1" x14ac:dyDescent="0.3">
      <c r="A21" s="86" t="s">
        <v>40</v>
      </c>
      <c r="B21" s="87">
        <v>0</v>
      </c>
      <c r="C21" s="87">
        <v>0</v>
      </c>
      <c r="D21" s="87">
        <v>0</v>
      </c>
      <c r="E21" s="87">
        <v>0</v>
      </c>
      <c r="F21" s="87">
        <v>0</v>
      </c>
      <c r="G21" s="87">
        <v>0</v>
      </c>
      <c r="H21" s="86" t="s">
        <v>40</v>
      </c>
      <c r="I21" s="87">
        <v>2448</v>
      </c>
      <c r="J21" s="87">
        <v>10281</v>
      </c>
      <c r="K21" s="87">
        <v>4851</v>
      </c>
      <c r="L21" s="87">
        <v>7160</v>
      </c>
      <c r="M21" s="87">
        <v>1001</v>
      </c>
      <c r="N21" s="87">
        <v>25741</v>
      </c>
    </row>
    <row r="22" spans="1:14" ht="15" customHeight="1" x14ac:dyDescent="0.3">
      <c r="A22" s="86" t="s">
        <v>41</v>
      </c>
      <c r="B22" s="87">
        <v>0</v>
      </c>
      <c r="C22" s="87">
        <v>507</v>
      </c>
      <c r="D22" s="87">
        <v>1337</v>
      </c>
      <c r="E22" s="87">
        <v>0</v>
      </c>
      <c r="F22" s="87">
        <v>0</v>
      </c>
      <c r="G22" s="87">
        <v>1844</v>
      </c>
      <c r="H22" s="86" t="s">
        <v>41</v>
      </c>
      <c r="I22" s="87">
        <v>3323</v>
      </c>
      <c r="J22" s="87">
        <v>13421</v>
      </c>
      <c r="K22" s="87">
        <v>6534</v>
      </c>
      <c r="L22" s="87">
        <v>9918</v>
      </c>
      <c r="M22" s="87">
        <v>1789</v>
      </c>
      <c r="N22" s="87">
        <v>34985</v>
      </c>
    </row>
    <row r="23" spans="1:14" ht="15" customHeight="1" x14ac:dyDescent="0.3">
      <c r="A23" s="86" t="s">
        <v>42</v>
      </c>
      <c r="B23" s="87">
        <v>1333</v>
      </c>
      <c r="C23" s="87">
        <v>4741</v>
      </c>
      <c r="D23" s="87">
        <v>13307</v>
      </c>
      <c r="E23" s="87">
        <v>0</v>
      </c>
      <c r="F23" s="87">
        <v>0</v>
      </c>
      <c r="G23" s="87">
        <v>19381</v>
      </c>
      <c r="H23" s="86" t="s">
        <v>42</v>
      </c>
      <c r="I23" s="87">
        <v>3289</v>
      </c>
      <c r="J23" s="87">
        <v>14465</v>
      </c>
      <c r="K23" s="87">
        <v>7472</v>
      </c>
      <c r="L23" s="87">
        <v>10212</v>
      </c>
      <c r="M23" s="87">
        <v>2072</v>
      </c>
      <c r="N23" s="87">
        <v>37510</v>
      </c>
    </row>
    <row r="24" spans="1:14" ht="15" customHeight="1" x14ac:dyDescent="0.3">
      <c r="A24" s="86" t="s">
        <v>43</v>
      </c>
      <c r="B24" s="87">
        <v>2756</v>
      </c>
      <c r="C24" s="87">
        <v>8669</v>
      </c>
      <c r="D24" s="87">
        <v>24036</v>
      </c>
      <c r="E24" s="87">
        <v>0</v>
      </c>
      <c r="F24" s="87">
        <v>0</v>
      </c>
      <c r="G24" s="87">
        <v>35461</v>
      </c>
      <c r="H24" s="86" t="s">
        <v>43</v>
      </c>
      <c r="I24" s="87">
        <v>4863</v>
      </c>
      <c r="J24" s="87">
        <v>15762</v>
      </c>
      <c r="K24" s="87">
        <v>8056</v>
      </c>
      <c r="L24" s="87">
        <v>10838</v>
      </c>
      <c r="M24" s="87">
        <v>3292</v>
      </c>
      <c r="N24" s="87">
        <v>42811</v>
      </c>
    </row>
    <row r="25" spans="1:14" ht="15" customHeight="1" x14ac:dyDescent="0.3">
      <c r="A25" s="86" t="s">
        <v>44</v>
      </c>
      <c r="B25" s="87">
        <v>2534</v>
      </c>
      <c r="C25" s="87">
        <v>10920</v>
      </c>
      <c r="D25" s="87">
        <v>29050</v>
      </c>
      <c r="E25" s="87">
        <v>0</v>
      </c>
      <c r="F25" s="87">
        <v>0</v>
      </c>
      <c r="G25" s="87">
        <v>42504</v>
      </c>
      <c r="H25" s="86" t="s">
        <v>44</v>
      </c>
      <c r="I25" s="87">
        <v>7279</v>
      </c>
      <c r="J25" s="87">
        <v>20579</v>
      </c>
      <c r="K25" s="87">
        <v>10507</v>
      </c>
      <c r="L25" s="87">
        <v>14008</v>
      </c>
      <c r="M25" s="87">
        <v>4918</v>
      </c>
      <c r="N25" s="87">
        <v>57291</v>
      </c>
    </row>
    <row r="26" spans="1:14" ht="15" customHeight="1" x14ac:dyDescent="0.3">
      <c r="A26" s="86" t="s">
        <v>45</v>
      </c>
      <c r="B26" s="87">
        <v>2786</v>
      </c>
      <c r="C26" s="87">
        <v>11570</v>
      </c>
      <c r="D26" s="87">
        <v>29862</v>
      </c>
      <c r="E26" s="87">
        <v>0</v>
      </c>
      <c r="F26" s="87">
        <v>0</v>
      </c>
      <c r="G26" s="87">
        <v>44218</v>
      </c>
      <c r="H26" s="86" t="s">
        <v>45</v>
      </c>
      <c r="I26" s="87">
        <v>6968</v>
      </c>
      <c r="J26" s="87">
        <v>18540</v>
      </c>
      <c r="K26" s="87">
        <v>11023</v>
      </c>
      <c r="L26" s="87">
        <v>13149</v>
      </c>
      <c r="M26" s="87">
        <v>4918</v>
      </c>
      <c r="N26" s="87">
        <v>54598</v>
      </c>
    </row>
    <row r="27" spans="1:14" ht="15" customHeight="1" x14ac:dyDescent="0.3">
      <c r="A27" s="86" t="s">
        <v>46</v>
      </c>
      <c r="B27" s="87">
        <v>2703</v>
      </c>
      <c r="C27" s="87">
        <v>8870</v>
      </c>
      <c r="D27" s="87">
        <v>23382</v>
      </c>
      <c r="E27" s="87">
        <v>0</v>
      </c>
      <c r="F27" s="87">
        <v>0</v>
      </c>
      <c r="G27" s="87">
        <v>34955</v>
      </c>
      <c r="H27" s="86" t="s">
        <v>46</v>
      </c>
      <c r="I27" s="87">
        <v>3509</v>
      </c>
      <c r="J27" s="87">
        <v>13863</v>
      </c>
      <c r="K27" s="87">
        <v>7992</v>
      </c>
      <c r="L27" s="87">
        <v>10344</v>
      </c>
      <c r="M27" s="87">
        <v>3196</v>
      </c>
      <c r="N27" s="87">
        <v>38904</v>
      </c>
    </row>
    <row r="28" spans="1:14" ht="15" customHeight="1" x14ac:dyDescent="0.3">
      <c r="A28" s="86" t="s">
        <v>47</v>
      </c>
      <c r="B28" s="87">
        <v>1207</v>
      </c>
      <c r="C28" s="87">
        <v>1460</v>
      </c>
      <c r="D28" s="87">
        <v>3619</v>
      </c>
      <c r="E28" s="87">
        <v>0</v>
      </c>
      <c r="F28" s="87">
        <v>0</v>
      </c>
      <c r="G28" s="87">
        <v>6286</v>
      </c>
      <c r="H28" s="86" t="s">
        <v>47</v>
      </c>
      <c r="I28" s="87">
        <v>2929</v>
      </c>
      <c r="J28" s="87">
        <v>13310</v>
      </c>
      <c r="K28" s="87">
        <v>6277</v>
      </c>
      <c r="L28" s="87">
        <v>10264</v>
      </c>
      <c r="M28" s="87">
        <v>1792</v>
      </c>
      <c r="N28" s="87">
        <v>34572</v>
      </c>
    </row>
    <row r="29" spans="1:14" ht="15" customHeight="1" x14ac:dyDescent="0.3">
      <c r="A29" s="86" t="s">
        <v>48</v>
      </c>
      <c r="B29" s="87">
        <v>0</v>
      </c>
      <c r="C29" s="87">
        <v>0</v>
      </c>
      <c r="D29" s="87">
        <v>0</v>
      </c>
      <c r="E29" s="87">
        <v>0</v>
      </c>
      <c r="F29" s="87">
        <v>0</v>
      </c>
      <c r="G29" s="87">
        <v>0</v>
      </c>
      <c r="H29" s="86" t="s">
        <v>48</v>
      </c>
      <c r="I29" s="87">
        <v>2725</v>
      </c>
      <c r="J29" s="87">
        <v>12813</v>
      </c>
      <c r="K29" s="87">
        <v>5728</v>
      </c>
      <c r="L29" s="87">
        <v>9385</v>
      </c>
      <c r="M29" s="87">
        <v>1157</v>
      </c>
      <c r="N29" s="87">
        <v>31808</v>
      </c>
    </row>
    <row r="30" spans="1:14" ht="15" customHeight="1" x14ac:dyDescent="0.3">
      <c r="A30" s="86" t="s">
        <v>49</v>
      </c>
      <c r="B30" s="87">
        <v>0</v>
      </c>
      <c r="C30" s="87">
        <v>0</v>
      </c>
      <c r="D30" s="87">
        <v>0</v>
      </c>
      <c r="E30" s="87">
        <v>0</v>
      </c>
      <c r="F30" s="87">
        <v>0</v>
      </c>
      <c r="G30" s="87">
        <v>0</v>
      </c>
      <c r="H30" s="86" t="s">
        <v>49</v>
      </c>
      <c r="I30" s="87">
        <v>0</v>
      </c>
      <c r="J30" s="87">
        <v>12179</v>
      </c>
      <c r="K30" s="87">
        <v>5156</v>
      </c>
      <c r="L30" s="87">
        <v>9413</v>
      </c>
      <c r="M30" s="87">
        <v>1231</v>
      </c>
      <c r="N30" s="87">
        <v>27979</v>
      </c>
    </row>
    <row r="31" spans="1:14" ht="15" customHeight="1" x14ac:dyDescent="0.3">
      <c r="A31" s="112">
        <v>2021</v>
      </c>
      <c r="B31" s="111">
        <f>SUM(B32:B43)</f>
        <v>2082</v>
      </c>
      <c r="C31" s="111">
        <f t="shared" ref="C31:G31" si="0">SUM(C32:C43)</f>
        <v>19760</v>
      </c>
      <c r="D31" s="111">
        <f t="shared" si="0"/>
        <v>61946</v>
      </c>
      <c r="E31" s="111">
        <f t="shared" si="0"/>
        <v>56</v>
      </c>
      <c r="F31" s="111">
        <f t="shared" si="0"/>
        <v>0</v>
      </c>
      <c r="G31" s="111">
        <f t="shared" si="0"/>
        <v>83844</v>
      </c>
      <c r="H31" s="112">
        <v>2021</v>
      </c>
      <c r="I31" s="111">
        <f>SUM(I32:I43)</f>
        <v>36834</v>
      </c>
      <c r="J31" s="111">
        <f t="shared" ref="J31:N31" si="1">SUM(J32:J43)</f>
        <v>115915</v>
      </c>
      <c r="K31" s="111">
        <f t="shared" si="1"/>
        <v>61915</v>
      </c>
      <c r="L31" s="111">
        <f t="shared" si="1"/>
        <v>80912</v>
      </c>
      <c r="M31" s="111">
        <f t="shared" si="1"/>
        <v>20012</v>
      </c>
      <c r="N31" s="111">
        <f t="shared" si="1"/>
        <v>315588</v>
      </c>
    </row>
    <row r="32" spans="1:14" ht="15" customHeight="1" x14ac:dyDescent="0.3">
      <c r="A32" s="86" t="s">
        <v>38</v>
      </c>
      <c r="B32" s="87">
        <v>0</v>
      </c>
      <c r="C32" s="87">
        <v>0</v>
      </c>
      <c r="D32" s="87">
        <v>0</v>
      </c>
      <c r="E32" s="87">
        <v>0</v>
      </c>
      <c r="F32" s="87">
        <v>0</v>
      </c>
      <c r="G32" s="87">
        <f>SUM(B32:F32)</f>
        <v>0</v>
      </c>
      <c r="H32" s="86" t="s">
        <v>38</v>
      </c>
      <c r="I32" s="87">
        <v>1036</v>
      </c>
      <c r="J32" s="87">
        <v>3260</v>
      </c>
      <c r="K32" s="87">
        <v>2461</v>
      </c>
      <c r="L32" s="87">
        <v>2263</v>
      </c>
      <c r="M32" s="87">
        <v>406</v>
      </c>
      <c r="N32" s="87">
        <f>SUM(I32:M32)</f>
        <v>9426</v>
      </c>
    </row>
    <row r="33" spans="1:14" ht="15" customHeight="1" x14ac:dyDescent="0.3">
      <c r="A33" s="86" t="s">
        <v>39</v>
      </c>
      <c r="B33" s="87">
        <v>0</v>
      </c>
      <c r="C33" s="87">
        <v>0</v>
      </c>
      <c r="D33" s="87">
        <v>0</v>
      </c>
      <c r="E33" s="87">
        <v>0</v>
      </c>
      <c r="F33" s="87">
        <v>0</v>
      </c>
      <c r="G33" s="87">
        <f t="shared" ref="G33:G43" si="2">SUM(B33:F33)</f>
        <v>0</v>
      </c>
      <c r="H33" s="86" t="s">
        <v>39</v>
      </c>
      <c r="I33" s="87">
        <v>900</v>
      </c>
      <c r="J33" s="87">
        <v>3022</v>
      </c>
      <c r="K33" s="87">
        <v>2137</v>
      </c>
      <c r="L33" s="87">
        <v>2377</v>
      </c>
      <c r="M33" s="87">
        <v>434</v>
      </c>
      <c r="N33" s="87">
        <f t="shared" ref="N33:N43" si="3">SUM(I33:M33)</f>
        <v>8870</v>
      </c>
    </row>
    <row r="34" spans="1:14" ht="15" customHeight="1" x14ac:dyDescent="0.3">
      <c r="A34" s="86" t="s">
        <v>40</v>
      </c>
      <c r="B34" s="87">
        <v>0</v>
      </c>
      <c r="C34" s="87">
        <v>310</v>
      </c>
      <c r="D34" s="87">
        <v>0</v>
      </c>
      <c r="E34" s="87">
        <v>0</v>
      </c>
      <c r="F34" s="87">
        <v>0</v>
      </c>
      <c r="G34" s="87">
        <f t="shared" si="2"/>
        <v>310</v>
      </c>
      <c r="H34" s="86" t="s">
        <v>40</v>
      </c>
      <c r="I34" s="87">
        <v>1301</v>
      </c>
      <c r="J34" s="87">
        <v>3810</v>
      </c>
      <c r="K34" s="87">
        <v>2205</v>
      </c>
      <c r="L34" s="87">
        <v>2510</v>
      </c>
      <c r="M34" s="87">
        <v>512</v>
      </c>
      <c r="N34" s="87">
        <f t="shared" si="3"/>
        <v>10338</v>
      </c>
    </row>
    <row r="35" spans="1:14" ht="15" customHeight="1" x14ac:dyDescent="0.3">
      <c r="A35" s="86" t="s">
        <v>41</v>
      </c>
      <c r="B35" s="87">
        <v>8</v>
      </c>
      <c r="C35" s="87">
        <v>310</v>
      </c>
      <c r="D35" s="87">
        <v>0</v>
      </c>
      <c r="E35" s="87">
        <v>0</v>
      </c>
      <c r="F35" s="87">
        <v>0</v>
      </c>
      <c r="G35" s="87">
        <f t="shared" si="2"/>
        <v>318</v>
      </c>
      <c r="H35" s="86" t="s">
        <v>41</v>
      </c>
      <c r="I35" s="87">
        <v>1597</v>
      </c>
      <c r="J35" s="87">
        <v>4967</v>
      </c>
      <c r="K35" s="87">
        <v>2879</v>
      </c>
      <c r="L35" s="87">
        <v>3430</v>
      </c>
      <c r="M35" s="87">
        <v>875</v>
      </c>
      <c r="N35" s="87">
        <f t="shared" si="3"/>
        <v>13748</v>
      </c>
    </row>
    <row r="36" spans="1:14" ht="15" customHeight="1" x14ac:dyDescent="0.3">
      <c r="A36" s="86" t="s">
        <v>42</v>
      </c>
      <c r="B36" s="87">
        <v>0</v>
      </c>
      <c r="C36" s="87">
        <v>468</v>
      </c>
      <c r="D36" s="87">
        <v>618</v>
      </c>
      <c r="E36" s="87">
        <v>0</v>
      </c>
      <c r="F36" s="87">
        <v>0</v>
      </c>
      <c r="G36" s="87">
        <f t="shared" si="2"/>
        <v>1086</v>
      </c>
      <c r="H36" s="86" t="s">
        <v>42</v>
      </c>
      <c r="I36" s="87">
        <v>2590</v>
      </c>
      <c r="J36" s="87">
        <v>7482</v>
      </c>
      <c r="K36" s="87">
        <v>4628</v>
      </c>
      <c r="L36" s="87">
        <v>4623</v>
      </c>
      <c r="M36" s="87">
        <v>1166</v>
      </c>
      <c r="N36" s="87">
        <f t="shared" si="3"/>
        <v>20489</v>
      </c>
    </row>
    <row r="37" spans="1:14" ht="15" customHeight="1" x14ac:dyDescent="0.3">
      <c r="A37" s="86" t="s">
        <v>43</v>
      </c>
      <c r="B37" s="87">
        <v>261</v>
      </c>
      <c r="C37" s="87">
        <v>1259</v>
      </c>
      <c r="D37" s="87">
        <v>5934</v>
      </c>
      <c r="E37" s="87">
        <v>0</v>
      </c>
      <c r="F37" s="87">
        <v>0</v>
      </c>
      <c r="G37" s="87">
        <f t="shared" si="2"/>
        <v>7454</v>
      </c>
      <c r="H37" s="86" t="s">
        <v>43</v>
      </c>
      <c r="I37" s="87">
        <v>4314</v>
      </c>
      <c r="J37" s="87">
        <v>11915</v>
      </c>
      <c r="K37" s="87">
        <v>6452</v>
      </c>
      <c r="L37" s="87">
        <v>7344</v>
      </c>
      <c r="M37" s="87">
        <v>2126</v>
      </c>
      <c r="N37" s="87">
        <f t="shared" si="3"/>
        <v>32151</v>
      </c>
    </row>
    <row r="38" spans="1:14" ht="15" customHeight="1" x14ac:dyDescent="0.3">
      <c r="A38" s="86" t="s">
        <v>44</v>
      </c>
      <c r="B38" s="87">
        <v>630</v>
      </c>
      <c r="C38" s="87">
        <v>4585</v>
      </c>
      <c r="D38" s="87">
        <v>17055</v>
      </c>
      <c r="E38" s="87">
        <v>0</v>
      </c>
      <c r="F38" s="87">
        <v>0</v>
      </c>
      <c r="G38" s="87">
        <f t="shared" si="2"/>
        <v>22270</v>
      </c>
      <c r="H38" s="86" t="s">
        <v>44</v>
      </c>
      <c r="I38" s="87">
        <v>6162</v>
      </c>
      <c r="J38" s="87">
        <v>18079</v>
      </c>
      <c r="K38" s="87">
        <v>9412</v>
      </c>
      <c r="L38" s="87">
        <v>13534</v>
      </c>
      <c r="M38" s="87">
        <v>3995</v>
      </c>
      <c r="N38" s="87">
        <f t="shared" si="3"/>
        <v>51182</v>
      </c>
    </row>
    <row r="39" spans="1:14" ht="15" customHeight="1" x14ac:dyDescent="0.3">
      <c r="A39" s="86" t="s">
        <v>45</v>
      </c>
      <c r="B39" s="87">
        <v>868</v>
      </c>
      <c r="C39" s="87">
        <v>6929</v>
      </c>
      <c r="D39" s="87">
        <v>19623</v>
      </c>
      <c r="E39" s="87">
        <v>0</v>
      </c>
      <c r="F39" s="87">
        <v>0</v>
      </c>
      <c r="G39" s="87">
        <f t="shared" si="2"/>
        <v>27420</v>
      </c>
      <c r="H39" s="86" t="s">
        <v>45</v>
      </c>
      <c r="I39" s="87">
        <v>6624</v>
      </c>
      <c r="J39" s="87">
        <v>16244</v>
      </c>
      <c r="K39" s="87">
        <v>9338</v>
      </c>
      <c r="L39" s="87">
        <v>12259</v>
      </c>
      <c r="M39" s="87">
        <v>4364</v>
      </c>
      <c r="N39" s="87">
        <f t="shared" si="3"/>
        <v>48829</v>
      </c>
    </row>
    <row r="40" spans="1:14" ht="15" customHeight="1" x14ac:dyDescent="0.3">
      <c r="A40" s="86" t="s">
        <v>46</v>
      </c>
      <c r="B40" s="87">
        <v>313</v>
      </c>
      <c r="C40" s="87">
        <v>4991</v>
      </c>
      <c r="D40" s="87">
        <v>16392</v>
      </c>
      <c r="E40" s="87">
        <v>56</v>
      </c>
      <c r="F40" s="87">
        <v>0</v>
      </c>
      <c r="G40" s="87">
        <f t="shared" si="2"/>
        <v>21752</v>
      </c>
      <c r="H40" s="86" t="s">
        <v>46</v>
      </c>
      <c r="I40" s="87">
        <v>4335</v>
      </c>
      <c r="J40" s="87">
        <v>12628</v>
      </c>
      <c r="K40" s="87">
        <v>6980</v>
      </c>
      <c r="L40" s="87">
        <v>8924</v>
      </c>
      <c r="M40" s="87">
        <v>2381</v>
      </c>
      <c r="N40" s="87">
        <f t="shared" si="3"/>
        <v>35248</v>
      </c>
    </row>
    <row r="41" spans="1:14" ht="15" customHeight="1" x14ac:dyDescent="0.3">
      <c r="A41" s="86" t="s">
        <v>47</v>
      </c>
      <c r="B41" s="87">
        <v>2</v>
      </c>
      <c r="C41" s="87">
        <v>908</v>
      </c>
      <c r="D41" s="87">
        <v>2324</v>
      </c>
      <c r="E41" s="87">
        <v>0</v>
      </c>
      <c r="F41" s="87">
        <v>0</v>
      </c>
      <c r="G41" s="87">
        <f t="shared" si="2"/>
        <v>3234</v>
      </c>
      <c r="H41" s="86" t="s">
        <v>47</v>
      </c>
      <c r="I41" s="87">
        <v>2845</v>
      </c>
      <c r="J41" s="87">
        <v>11934</v>
      </c>
      <c r="K41" s="87">
        <v>5694</v>
      </c>
      <c r="L41" s="87">
        <v>7874</v>
      </c>
      <c r="M41" s="87">
        <v>1510</v>
      </c>
      <c r="N41" s="87">
        <f t="shared" si="3"/>
        <v>29857</v>
      </c>
    </row>
    <row r="42" spans="1:14" ht="15" customHeight="1" x14ac:dyDescent="0.3">
      <c r="A42" s="86" t="s">
        <v>48</v>
      </c>
      <c r="B42" s="87">
        <v>0</v>
      </c>
      <c r="C42" s="87">
        <v>0</v>
      </c>
      <c r="D42" s="87">
        <v>0</v>
      </c>
      <c r="E42" s="87">
        <v>0</v>
      </c>
      <c r="F42" s="87">
        <v>0</v>
      </c>
      <c r="G42" s="87">
        <f t="shared" si="2"/>
        <v>0</v>
      </c>
      <c r="H42" s="86" t="s">
        <v>48</v>
      </c>
      <c r="I42" s="87">
        <v>2514</v>
      </c>
      <c r="J42" s="87">
        <v>11260</v>
      </c>
      <c r="K42" s="87">
        <v>5091</v>
      </c>
      <c r="L42" s="87">
        <v>7513</v>
      </c>
      <c r="M42" s="87">
        <v>1030</v>
      </c>
      <c r="N42" s="87">
        <f t="shared" si="3"/>
        <v>27408</v>
      </c>
    </row>
    <row r="43" spans="1:14" ht="15" customHeight="1" x14ac:dyDescent="0.3">
      <c r="A43" s="86" t="s">
        <v>49</v>
      </c>
      <c r="B43" s="87">
        <v>0</v>
      </c>
      <c r="C43" s="87">
        <v>0</v>
      </c>
      <c r="D43" s="87">
        <v>0</v>
      </c>
      <c r="E43" s="87">
        <v>0</v>
      </c>
      <c r="F43" s="87">
        <v>0</v>
      </c>
      <c r="G43" s="87">
        <f t="shared" si="2"/>
        <v>0</v>
      </c>
      <c r="H43" s="86" t="s">
        <v>49</v>
      </c>
      <c r="I43" s="87">
        <v>2616</v>
      </c>
      <c r="J43" s="87">
        <v>11314</v>
      </c>
      <c r="K43" s="87">
        <v>4638</v>
      </c>
      <c r="L43" s="87">
        <v>8261</v>
      </c>
      <c r="M43" s="87">
        <v>1213</v>
      </c>
      <c r="N43" s="87">
        <f t="shared" si="3"/>
        <v>28042</v>
      </c>
    </row>
    <row r="44" spans="1:14" ht="15" customHeight="1" x14ac:dyDescent="0.3">
      <c r="A44" s="112">
        <v>2020</v>
      </c>
      <c r="B44" s="111">
        <f>SUM(B45:B56)</f>
        <v>1614</v>
      </c>
      <c r="C44" s="111">
        <f t="shared" ref="C44:G44" si="4">SUM(C45:C56)</f>
        <v>5497</v>
      </c>
      <c r="D44" s="111">
        <f t="shared" si="4"/>
        <v>18598</v>
      </c>
      <c r="E44" s="111">
        <f t="shared" si="4"/>
        <v>14</v>
      </c>
      <c r="F44" s="111">
        <f t="shared" si="4"/>
        <v>0</v>
      </c>
      <c r="G44" s="111">
        <f t="shared" si="4"/>
        <v>25723</v>
      </c>
      <c r="H44" s="112">
        <v>2020</v>
      </c>
      <c r="I44" s="111">
        <f>SUM(I45:I56)</f>
        <v>27337</v>
      </c>
      <c r="J44" s="111">
        <f t="shared" ref="J44:N44" si="5">SUM(J45:J56)</f>
        <v>92695</v>
      </c>
      <c r="K44" s="111">
        <f t="shared" si="5"/>
        <v>48648</v>
      </c>
      <c r="L44" s="111">
        <f t="shared" si="5"/>
        <v>59171</v>
      </c>
      <c r="M44" s="111">
        <f t="shared" si="5"/>
        <v>11282</v>
      </c>
      <c r="N44" s="111">
        <f t="shared" si="5"/>
        <v>239133</v>
      </c>
    </row>
    <row r="45" spans="1:14" ht="15" customHeight="1" x14ac:dyDescent="0.3">
      <c r="A45" s="86" t="s">
        <v>38</v>
      </c>
      <c r="B45" s="87">
        <v>0</v>
      </c>
      <c r="C45" s="87">
        <v>20</v>
      </c>
      <c r="D45" s="87">
        <v>0</v>
      </c>
      <c r="E45" s="87">
        <v>0</v>
      </c>
      <c r="F45" s="87">
        <v>0</v>
      </c>
      <c r="G45" s="87">
        <f>SUM(B45:F45)</f>
        <v>20</v>
      </c>
      <c r="H45" s="86" t="s">
        <v>38</v>
      </c>
      <c r="I45" s="87">
        <v>2510</v>
      </c>
      <c r="J45" s="87">
        <v>12481</v>
      </c>
      <c r="K45" s="87">
        <v>6233</v>
      </c>
      <c r="L45" s="87">
        <v>7633</v>
      </c>
      <c r="M45" s="87">
        <v>737</v>
      </c>
      <c r="N45" s="87">
        <f>SUM(I45:M45)</f>
        <v>29594</v>
      </c>
    </row>
    <row r="46" spans="1:14" ht="15" customHeight="1" x14ac:dyDescent="0.3">
      <c r="A46" s="86" t="s">
        <v>39</v>
      </c>
      <c r="B46" s="87">
        <v>0</v>
      </c>
      <c r="C46" s="87">
        <v>74</v>
      </c>
      <c r="D46" s="87">
        <v>0</v>
      </c>
      <c r="E46" s="87">
        <v>0</v>
      </c>
      <c r="F46" s="87">
        <v>0</v>
      </c>
      <c r="G46" s="87">
        <f t="shared" ref="G46:G56" si="6">SUM(B46:F46)</f>
        <v>74</v>
      </c>
      <c r="H46" s="86" t="s">
        <v>39</v>
      </c>
      <c r="I46" s="87">
        <v>2627</v>
      </c>
      <c r="J46" s="87">
        <v>12101</v>
      </c>
      <c r="K46" s="87">
        <v>5663</v>
      </c>
      <c r="L46" s="87">
        <v>7514</v>
      </c>
      <c r="M46" s="87">
        <v>707</v>
      </c>
      <c r="N46" s="87">
        <f t="shared" ref="N46:N56" si="7">SUM(I46:M46)</f>
        <v>28612</v>
      </c>
    </row>
    <row r="47" spans="1:14" ht="15" customHeight="1" x14ac:dyDescent="0.3">
      <c r="A47" s="86" t="s">
        <v>40</v>
      </c>
      <c r="B47" s="87">
        <v>0</v>
      </c>
      <c r="C47" s="87">
        <v>25</v>
      </c>
      <c r="D47" s="87">
        <v>0</v>
      </c>
      <c r="E47" s="87">
        <v>0</v>
      </c>
      <c r="F47" s="87">
        <v>0</v>
      </c>
      <c r="G47" s="87">
        <f t="shared" si="6"/>
        <v>25</v>
      </c>
      <c r="H47" s="86" t="s">
        <v>40</v>
      </c>
      <c r="I47" s="87">
        <v>1684</v>
      </c>
      <c r="J47" s="87">
        <v>7307</v>
      </c>
      <c r="K47" s="87">
        <v>3801</v>
      </c>
      <c r="L47" s="87">
        <v>4426</v>
      </c>
      <c r="M47" s="87">
        <v>547</v>
      </c>
      <c r="N47" s="87">
        <f t="shared" si="7"/>
        <v>17765</v>
      </c>
    </row>
    <row r="48" spans="1:14" ht="15" customHeight="1" x14ac:dyDescent="0.3">
      <c r="A48" s="86" t="s">
        <v>41</v>
      </c>
      <c r="B48" s="87">
        <v>0</v>
      </c>
      <c r="C48" s="87">
        <v>0</v>
      </c>
      <c r="D48" s="87">
        <v>0</v>
      </c>
      <c r="E48" s="87">
        <v>0</v>
      </c>
      <c r="F48" s="87">
        <v>0</v>
      </c>
      <c r="G48" s="87">
        <f t="shared" si="6"/>
        <v>0</v>
      </c>
      <c r="H48" s="86" t="s">
        <v>41</v>
      </c>
      <c r="I48" s="87">
        <v>191</v>
      </c>
      <c r="J48" s="87">
        <v>649</v>
      </c>
      <c r="K48" s="87">
        <v>305</v>
      </c>
      <c r="L48" s="87">
        <v>377</v>
      </c>
      <c r="M48" s="87">
        <v>77</v>
      </c>
      <c r="N48" s="87">
        <f t="shared" si="7"/>
        <v>1599</v>
      </c>
    </row>
    <row r="49" spans="1:14" ht="15" customHeight="1" x14ac:dyDescent="0.3">
      <c r="A49" s="86" t="s">
        <v>42</v>
      </c>
      <c r="B49" s="87">
        <v>0</v>
      </c>
      <c r="C49" s="87">
        <v>0</v>
      </c>
      <c r="D49" s="87">
        <v>6</v>
      </c>
      <c r="E49" s="87">
        <v>14</v>
      </c>
      <c r="F49" s="87">
        <v>0</v>
      </c>
      <c r="G49" s="87">
        <f t="shared" si="6"/>
        <v>20</v>
      </c>
      <c r="H49" s="86" t="s">
        <v>42</v>
      </c>
      <c r="I49" s="87">
        <v>715</v>
      </c>
      <c r="J49" s="87">
        <v>2200</v>
      </c>
      <c r="K49" s="87">
        <v>1270</v>
      </c>
      <c r="L49" s="87">
        <v>1370</v>
      </c>
      <c r="M49" s="87">
        <v>295</v>
      </c>
      <c r="N49" s="87">
        <f t="shared" si="7"/>
        <v>5850</v>
      </c>
    </row>
    <row r="50" spans="1:14" ht="15" customHeight="1" x14ac:dyDescent="0.3">
      <c r="A50" s="86" t="s">
        <v>43</v>
      </c>
      <c r="B50" s="87">
        <v>0</v>
      </c>
      <c r="C50" s="87">
        <v>0</v>
      </c>
      <c r="D50" s="87">
        <v>0</v>
      </c>
      <c r="E50" s="87">
        <v>0</v>
      </c>
      <c r="F50" s="87">
        <v>0</v>
      </c>
      <c r="G50" s="87">
        <f t="shared" si="6"/>
        <v>0</v>
      </c>
      <c r="H50" s="86" t="s">
        <v>43</v>
      </c>
      <c r="I50" s="87">
        <v>2436</v>
      </c>
      <c r="J50" s="87">
        <v>7402</v>
      </c>
      <c r="K50" s="87">
        <v>4073</v>
      </c>
      <c r="L50" s="87">
        <v>4954</v>
      </c>
      <c r="M50" s="87">
        <v>1193</v>
      </c>
      <c r="N50" s="87">
        <f t="shared" si="7"/>
        <v>20058</v>
      </c>
    </row>
    <row r="51" spans="1:14" ht="15" customHeight="1" x14ac:dyDescent="0.3">
      <c r="A51" s="86" t="s">
        <v>44</v>
      </c>
      <c r="B51" s="87">
        <v>509</v>
      </c>
      <c r="C51" s="87">
        <v>1358</v>
      </c>
      <c r="D51" s="87">
        <v>5862</v>
      </c>
      <c r="E51" s="87">
        <v>0</v>
      </c>
      <c r="F51" s="87">
        <v>0</v>
      </c>
      <c r="G51" s="87">
        <f t="shared" si="6"/>
        <v>7729</v>
      </c>
      <c r="H51" s="86" t="s">
        <v>44</v>
      </c>
      <c r="I51" s="87">
        <v>5612</v>
      </c>
      <c r="J51" s="87">
        <v>14671</v>
      </c>
      <c r="K51" s="87">
        <v>6868</v>
      </c>
      <c r="L51" s="87">
        <v>8429</v>
      </c>
      <c r="M51" s="87">
        <v>2152</v>
      </c>
      <c r="N51" s="87">
        <f t="shared" si="7"/>
        <v>37732</v>
      </c>
    </row>
    <row r="52" spans="1:14" ht="15" customHeight="1" x14ac:dyDescent="0.3">
      <c r="A52" s="86" t="s">
        <v>45</v>
      </c>
      <c r="B52" s="87">
        <v>688</v>
      </c>
      <c r="C52" s="87">
        <v>3757</v>
      </c>
      <c r="D52" s="87">
        <v>8316</v>
      </c>
      <c r="E52" s="87">
        <v>0</v>
      </c>
      <c r="F52" s="87">
        <v>0</v>
      </c>
      <c r="G52" s="87">
        <f t="shared" si="6"/>
        <v>12761</v>
      </c>
      <c r="H52" s="86" t="s">
        <v>45</v>
      </c>
      <c r="I52" s="87">
        <v>5311</v>
      </c>
      <c r="J52" s="87">
        <v>13638</v>
      </c>
      <c r="K52" s="87">
        <v>7453</v>
      </c>
      <c r="L52" s="87">
        <v>9141</v>
      </c>
      <c r="M52" s="87">
        <v>2747</v>
      </c>
      <c r="N52" s="87">
        <f t="shared" si="7"/>
        <v>38290</v>
      </c>
    </row>
    <row r="53" spans="1:14" ht="15" customHeight="1" x14ac:dyDescent="0.3">
      <c r="A53" s="86" t="s">
        <v>46</v>
      </c>
      <c r="B53" s="87">
        <v>417</v>
      </c>
      <c r="C53" s="87">
        <v>263</v>
      </c>
      <c r="D53" s="87">
        <v>4013</v>
      </c>
      <c r="E53" s="87">
        <v>0</v>
      </c>
      <c r="F53" s="87">
        <v>0</v>
      </c>
      <c r="G53" s="87">
        <f t="shared" si="6"/>
        <v>4693</v>
      </c>
      <c r="H53" s="86" t="s">
        <v>46</v>
      </c>
      <c r="I53" s="87">
        <v>2619</v>
      </c>
      <c r="J53" s="87">
        <v>8479</v>
      </c>
      <c r="K53" s="87">
        <v>4915</v>
      </c>
      <c r="L53" s="87">
        <v>5841</v>
      </c>
      <c r="M53" s="87">
        <v>1417</v>
      </c>
      <c r="N53" s="87">
        <f t="shared" si="7"/>
        <v>23271</v>
      </c>
    </row>
    <row r="54" spans="1:14" ht="15" customHeight="1" x14ac:dyDescent="0.3">
      <c r="A54" s="86" t="s">
        <v>47</v>
      </c>
      <c r="B54" s="87">
        <v>0</v>
      </c>
      <c r="C54" s="87">
        <v>0</v>
      </c>
      <c r="D54" s="87">
        <v>401</v>
      </c>
      <c r="E54" s="87">
        <v>0</v>
      </c>
      <c r="F54" s="87">
        <v>0</v>
      </c>
      <c r="G54" s="87">
        <f t="shared" si="6"/>
        <v>401</v>
      </c>
      <c r="H54" s="86" t="s">
        <v>47</v>
      </c>
      <c r="I54" s="87">
        <v>1909</v>
      </c>
      <c r="J54" s="87">
        <v>7221</v>
      </c>
      <c r="K54" s="87">
        <v>3985</v>
      </c>
      <c r="L54" s="87">
        <v>5235</v>
      </c>
      <c r="M54" s="87">
        <v>712</v>
      </c>
      <c r="N54" s="87">
        <f t="shared" si="7"/>
        <v>19062</v>
      </c>
    </row>
    <row r="55" spans="1:14" ht="15" customHeight="1" x14ac:dyDescent="0.3">
      <c r="A55" s="86" t="s">
        <v>48</v>
      </c>
      <c r="B55" s="87">
        <v>0</v>
      </c>
      <c r="C55" s="87">
        <v>0</v>
      </c>
      <c r="D55" s="87">
        <v>0</v>
      </c>
      <c r="E55" s="87">
        <v>0</v>
      </c>
      <c r="F55" s="87">
        <v>0</v>
      </c>
      <c r="G55" s="87">
        <f t="shared" si="6"/>
        <v>0</v>
      </c>
      <c r="H55" s="86" t="s">
        <v>48</v>
      </c>
      <c r="I55" s="87">
        <v>834</v>
      </c>
      <c r="J55" s="87">
        <v>3372</v>
      </c>
      <c r="K55" s="87">
        <v>2151</v>
      </c>
      <c r="L55" s="87">
        <v>2220</v>
      </c>
      <c r="M55" s="87">
        <v>364</v>
      </c>
      <c r="N55" s="87">
        <f t="shared" si="7"/>
        <v>8941</v>
      </c>
    </row>
    <row r="56" spans="1:14" ht="15" customHeight="1" x14ac:dyDescent="0.3">
      <c r="A56" s="86" t="s">
        <v>49</v>
      </c>
      <c r="B56" s="87">
        <v>0</v>
      </c>
      <c r="C56" s="87">
        <v>0</v>
      </c>
      <c r="D56" s="87">
        <v>0</v>
      </c>
      <c r="E56" s="87">
        <v>0</v>
      </c>
      <c r="F56" s="87">
        <v>0</v>
      </c>
      <c r="G56" s="87">
        <f t="shared" si="6"/>
        <v>0</v>
      </c>
      <c r="H56" s="86" t="s">
        <v>49</v>
      </c>
      <c r="I56" s="87">
        <v>889</v>
      </c>
      <c r="J56" s="87">
        <v>3174</v>
      </c>
      <c r="K56" s="87">
        <v>1931</v>
      </c>
      <c r="L56" s="87">
        <v>2031</v>
      </c>
      <c r="M56" s="87">
        <v>334</v>
      </c>
      <c r="N56" s="87">
        <f t="shared" si="7"/>
        <v>8359</v>
      </c>
    </row>
    <row r="57" spans="1:14" ht="15" customHeight="1" x14ac:dyDescent="0.3">
      <c r="A57" s="112">
        <v>2019</v>
      </c>
      <c r="B57" s="111">
        <f>SUM(B58:B69)</f>
        <v>10323</v>
      </c>
      <c r="C57" s="111">
        <f t="shared" ref="C57:G57" si="8">SUM(C58:C69)</f>
        <v>58818</v>
      </c>
      <c r="D57" s="111">
        <f t="shared" si="8"/>
        <v>137153</v>
      </c>
      <c r="E57" s="111">
        <f t="shared" si="8"/>
        <v>804</v>
      </c>
      <c r="F57" s="111">
        <f t="shared" si="8"/>
        <v>0</v>
      </c>
      <c r="G57" s="111">
        <f t="shared" si="8"/>
        <v>207098</v>
      </c>
      <c r="H57" s="112">
        <v>2019</v>
      </c>
      <c r="I57" s="111">
        <f>SUM(I58:I69)</f>
        <v>41145</v>
      </c>
      <c r="J57" s="111">
        <f t="shared" ref="J57:N57" si="9">SUM(J58:J69)</f>
        <v>177021</v>
      </c>
      <c r="K57" s="111">
        <f t="shared" si="9"/>
        <v>85704</v>
      </c>
      <c r="L57" s="111">
        <f t="shared" si="9"/>
        <v>116277</v>
      </c>
      <c r="M57" s="111">
        <f t="shared" si="9"/>
        <v>22573</v>
      </c>
      <c r="N57" s="111">
        <f t="shared" si="9"/>
        <v>442720</v>
      </c>
    </row>
    <row r="58" spans="1:14" ht="15" customHeight="1" x14ac:dyDescent="0.3">
      <c r="A58" s="86" t="s">
        <v>38</v>
      </c>
      <c r="B58" s="87">
        <v>0</v>
      </c>
      <c r="C58" s="87">
        <v>17</v>
      </c>
      <c r="D58" s="87">
        <v>0</v>
      </c>
      <c r="E58" s="87">
        <v>0</v>
      </c>
      <c r="F58" s="87">
        <v>0</v>
      </c>
      <c r="G58" s="87">
        <f>SUM(B58:F58)</f>
        <v>17</v>
      </c>
      <c r="H58" s="86" t="s">
        <v>38</v>
      </c>
      <c r="I58" s="87">
        <v>2222</v>
      </c>
      <c r="J58" s="87">
        <v>11541</v>
      </c>
      <c r="K58" s="87">
        <v>5652</v>
      </c>
      <c r="L58" s="87">
        <v>7165</v>
      </c>
      <c r="M58" s="87">
        <v>789</v>
      </c>
      <c r="N58" s="87">
        <f>SUM(I58:M58)</f>
        <v>27369</v>
      </c>
    </row>
    <row r="59" spans="1:14" ht="15" customHeight="1" x14ac:dyDescent="0.3">
      <c r="A59" s="86" t="s">
        <v>39</v>
      </c>
      <c r="B59" s="87">
        <v>0</v>
      </c>
      <c r="C59" s="87">
        <v>0</v>
      </c>
      <c r="D59" s="87">
        <v>0</v>
      </c>
      <c r="E59" s="87">
        <v>0</v>
      </c>
      <c r="F59" s="87">
        <v>0</v>
      </c>
      <c r="G59" s="87">
        <f t="shared" ref="G59:G69" si="10">SUM(B59:F59)</f>
        <v>0</v>
      </c>
      <c r="H59" s="86" t="s">
        <v>39</v>
      </c>
      <c r="I59" s="87">
        <v>2117</v>
      </c>
      <c r="J59" s="87">
        <v>10712</v>
      </c>
      <c r="K59" s="87">
        <v>4949</v>
      </c>
      <c r="L59" s="87">
        <v>6995</v>
      </c>
      <c r="M59" s="87">
        <v>696</v>
      </c>
      <c r="N59" s="87">
        <f t="shared" ref="N59:N69" si="11">SUM(I59:M59)</f>
        <v>25469</v>
      </c>
    </row>
    <row r="60" spans="1:14" ht="15" customHeight="1" x14ac:dyDescent="0.3">
      <c r="A60" s="86" t="s">
        <v>40</v>
      </c>
      <c r="B60" s="87">
        <v>0</v>
      </c>
      <c r="C60" s="87">
        <v>0</v>
      </c>
      <c r="D60" s="87">
        <v>0</v>
      </c>
      <c r="E60" s="87">
        <v>0</v>
      </c>
      <c r="F60" s="87">
        <v>0</v>
      </c>
      <c r="G60" s="87">
        <f t="shared" si="10"/>
        <v>0</v>
      </c>
      <c r="H60" s="86" t="s">
        <v>40</v>
      </c>
      <c r="I60" s="87">
        <v>2420</v>
      </c>
      <c r="J60" s="87">
        <v>13406</v>
      </c>
      <c r="K60" s="87">
        <v>5876</v>
      </c>
      <c r="L60" s="87">
        <v>8345</v>
      </c>
      <c r="M60" s="87">
        <v>1112</v>
      </c>
      <c r="N60" s="87">
        <f t="shared" si="11"/>
        <v>31159</v>
      </c>
    </row>
    <row r="61" spans="1:14" ht="15" customHeight="1" x14ac:dyDescent="0.3">
      <c r="A61" s="86" t="s">
        <v>41</v>
      </c>
      <c r="B61" s="87">
        <v>0</v>
      </c>
      <c r="C61" s="87">
        <v>820</v>
      </c>
      <c r="D61" s="87">
        <v>1247</v>
      </c>
      <c r="E61" s="87">
        <v>0</v>
      </c>
      <c r="F61" s="87">
        <v>0</v>
      </c>
      <c r="G61" s="87">
        <f t="shared" si="10"/>
        <v>2067</v>
      </c>
      <c r="H61" s="86" t="s">
        <v>41</v>
      </c>
      <c r="I61" s="87">
        <v>2694</v>
      </c>
      <c r="J61" s="87">
        <v>14155</v>
      </c>
      <c r="K61" s="87">
        <v>6892</v>
      </c>
      <c r="L61" s="87">
        <v>8981</v>
      </c>
      <c r="M61" s="87">
        <v>1463</v>
      </c>
      <c r="N61" s="87">
        <f t="shared" si="11"/>
        <v>34185</v>
      </c>
    </row>
    <row r="62" spans="1:14" ht="15" customHeight="1" x14ac:dyDescent="0.3">
      <c r="A62" s="86" t="s">
        <v>42</v>
      </c>
      <c r="B62" s="87">
        <v>268</v>
      </c>
      <c r="C62" s="87">
        <v>6582</v>
      </c>
      <c r="D62" s="87">
        <v>14399</v>
      </c>
      <c r="E62" s="87">
        <v>183</v>
      </c>
      <c r="F62" s="87">
        <v>0</v>
      </c>
      <c r="G62" s="87">
        <f t="shared" si="10"/>
        <v>21432</v>
      </c>
      <c r="H62" s="86" t="s">
        <v>42</v>
      </c>
      <c r="I62" s="87">
        <v>2886</v>
      </c>
      <c r="J62" s="87">
        <v>14682</v>
      </c>
      <c r="K62" s="87">
        <v>7594</v>
      </c>
      <c r="L62" s="87">
        <v>9753</v>
      </c>
      <c r="M62" s="87">
        <v>1675</v>
      </c>
      <c r="N62" s="87">
        <f t="shared" si="11"/>
        <v>36590</v>
      </c>
    </row>
    <row r="63" spans="1:14" ht="15" customHeight="1" x14ac:dyDescent="0.3">
      <c r="A63" s="86" t="s">
        <v>43</v>
      </c>
      <c r="B63" s="87">
        <v>2355</v>
      </c>
      <c r="C63" s="87">
        <v>11539</v>
      </c>
      <c r="D63" s="87">
        <v>26661</v>
      </c>
      <c r="E63" s="87">
        <v>271</v>
      </c>
      <c r="F63" s="87">
        <v>0</v>
      </c>
      <c r="G63" s="87">
        <f t="shared" si="10"/>
        <v>40826</v>
      </c>
      <c r="H63" s="86" t="s">
        <v>43</v>
      </c>
      <c r="I63" s="87">
        <v>3942</v>
      </c>
      <c r="J63" s="87">
        <v>15880</v>
      </c>
      <c r="K63" s="87">
        <v>8141</v>
      </c>
      <c r="L63" s="87">
        <v>10490</v>
      </c>
      <c r="M63" s="87">
        <v>2930</v>
      </c>
      <c r="N63" s="87">
        <f t="shared" si="11"/>
        <v>41383</v>
      </c>
    </row>
    <row r="64" spans="1:14" ht="15" customHeight="1" x14ac:dyDescent="0.3">
      <c r="A64" s="86" t="s">
        <v>44</v>
      </c>
      <c r="B64" s="87">
        <v>2236</v>
      </c>
      <c r="C64" s="87">
        <v>14392</v>
      </c>
      <c r="D64" s="87">
        <v>32574</v>
      </c>
      <c r="E64" s="87">
        <v>248</v>
      </c>
      <c r="F64" s="87">
        <v>0</v>
      </c>
      <c r="G64" s="87">
        <f t="shared" si="10"/>
        <v>49450</v>
      </c>
      <c r="H64" s="86" t="s">
        <v>44</v>
      </c>
      <c r="I64" s="87">
        <v>7671</v>
      </c>
      <c r="J64" s="87">
        <v>20986</v>
      </c>
      <c r="K64" s="87">
        <v>10701</v>
      </c>
      <c r="L64" s="87">
        <v>15610</v>
      </c>
      <c r="M64" s="87">
        <v>4126</v>
      </c>
      <c r="N64" s="87">
        <f t="shared" si="11"/>
        <v>59094</v>
      </c>
    </row>
    <row r="65" spans="1:14" ht="15" customHeight="1" x14ac:dyDescent="0.3">
      <c r="A65" s="86" t="s">
        <v>45</v>
      </c>
      <c r="B65" s="87">
        <v>2653</v>
      </c>
      <c r="C65" s="87">
        <v>14294</v>
      </c>
      <c r="D65" s="87">
        <v>31288</v>
      </c>
      <c r="E65" s="87">
        <v>102</v>
      </c>
      <c r="F65" s="87">
        <v>0</v>
      </c>
      <c r="G65" s="87">
        <f t="shared" si="10"/>
        <v>48337</v>
      </c>
      <c r="H65" s="86" t="s">
        <v>45</v>
      </c>
      <c r="I65" s="87">
        <v>7000</v>
      </c>
      <c r="J65" s="87">
        <v>19342</v>
      </c>
      <c r="K65" s="87">
        <v>10651</v>
      </c>
      <c r="L65" s="87">
        <v>13955</v>
      </c>
      <c r="M65" s="87">
        <v>4485</v>
      </c>
      <c r="N65" s="87">
        <f t="shared" si="11"/>
        <v>55433</v>
      </c>
    </row>
    <row r="66" spans="1:14" ht="15" customHeight="1" x14ac:dyDescent="0.3">
      <c r="A66" s="86" t="s">
        <v>46</v>
      </c>
      <c r="B66" s="87">
        <v>2188</v>
      </c>
      <c r="C66" s="87">
        <v>10366</v>
      </c>
      <c r="D66" s="87">
        <v>26320</v>
      </c>
      <c r="E66" s="87">
        <v>0</v>
      </c>
      <c r="F66" s="87">
        <v>0</v>
      </c>
      <c r="G66" s="87">
        <f t="shared" si="10"/>
        <v>38874</v>
      </c>
      <c r="H66" s="86" t="s">
        <v>46</v>
      </c>
      <c r="I66" s="87">
        <v>3534</v>
      </c>
      <c r="J66" s="87">
        <v>15732</v>
      </c>
      <c r="K66" s="87">
        <v>7649</v>
      </c>
      <c r="L66" s="87">
        <v>10017</v>
      </c>
      <c r="M66" s="87">
        <v>2563</v>
      </c>
      <c r="N66" s="87">
        <f t="shared" si="11"/>
        <v>39495</v>
      </c>
    </row>
    <row r="67" spans="1:14" ht="15" customHeight="1" x14ac:dyDescent="0.3">
      <c r="A67" s="86" t="s">
        <v>47</v>
      </c>
      <c r="B67" s="87">
        <v>623</v>
      </c>
      <c r="C67" s="87">
        <v>808</v>
      </c>
      <c r="D67" s="87">
        <v>4664</v>
      </c>
      <c r="E67" s="87">
        <v>0</v>
      </c>
      <c r="F67" s="87">
        <v>0</v>
      </c>
      <c r="G67" s="87">
        <f t="shared" si="10"/>
        <v>6095</v>
      </c>
      <c r="H67" s="86" t="s">
        <v>47</v>
      </c>
      <c r="I67" s="87">
        <v>2459</v>
      </c>
      <c r="J67" s="87">
        <v>13757</v>
      </c>
      <c r="K67" s="87">
        <v>6311</v>
      </c>
      <c r="L67" s="87">
        <v>8731</v>
      </c>
      <c r="M67" s="87">
        <v>1140</v>
      </c>
      <c r="N67" s="87">
        <f t="shared" si="11"/>
        <v>32398</v>
      </c>
    </row>
    <row r="68" spans="1:14" ht="15" customHeight="1" x14ac:dyDescent="0.3">
      <c r="A68" s="86" t="s">
        <v>48</v>
      </c>
      <c r="B68" s="87">
        <v>0</v>
      </c>
      <c r="C68" s="87">
        <v>0</v>
      </c>
      <c r="D68" s="87">
        <v>0</v>
      </c>
      <c r="E68" s="87">
        <v>0</v>
      </c>
      <c r="F68" s="87">
        <v>0</v>
      </c>
      <c r="G68" s="87">
        <f t="shared" si="10"/>
        <v>0</v>
      </c>
      <c r="H68" s="86" t="s">
        <v>48</v>
      </c>
      <c r="I68" s="87">
        <v>2225</v>
      </c>
      <c r="J68" s="87">
        <v>13446</v>
      </c>
      <c r="K68" s="87">
        <v>6049</v>
      </c>
      <c r="L68" s="87">
        <v>7980</v>
      </c>
      <c r="M68" s="87">
        <v>878</v>
      </c>
      <c r="N68" s="87">
        <f t="shared" si="11"/>
        <v>30578</v>
      </c>
    </row>
    <row r="69" spans="1:14" ht="15" customHeight="1" x14ac:dyDescent="0.3">
      <c r="A69" s="86" t="s">
        <v>49</v>
      </c>
      <c r="B69" s="87">
        <v>0</v>
      </c>
      <c r="C69" s="87">
        <v>0</v>
      </c>
      <c r="D69" s="87">
        <v>0</v>
      </c>
      <c r="E69" s="87"/>
      <c r="F69" s="87">
        <v>0</v>
      </c>
      <c r="G69" s="87">
        <f t="shared" si="10"/>
        <v>0</v>
      </c>
      <c r="H69" s="86" t="s">
        <v>49</v>
      </c>
      <c r="I69" s="87">
        <v>1975</v>
      </c>
      <c r="J69" s="87">
        <v>13382</v>
      </c>
      <c r="K69" s="87">
        <v>5239</v>
      </c>
      <c r="L69" s="87">
        <v>8255</v>
      </c>
      <c r="M69" s="87">
        <v>716</v>
      </c>
      <c r="N69" s="87">
        <f t="shared" si="11"/>
        <v>29567</v>
      </c>
    </row>
    <row r="70" spans="1:14" ht="15" customHeight="1" x14ac:dyDescent="0.3">
      <c r="A70" s="112">
        <v>2018</v>
      </c>
      <c r="B70" s="111">
        <f>SUM(B71:B82)</f>
        <v>9164</v>
      </c>
      <c r="C70" s="111">
        <f t="shared" ref="C70:G70" si="12">SUM(C71:C82)</f>
        <v>62834</v>
      </c>
      <c r="D70" s="111">
        <f t="shared" si="12"/>
        <v>140624</v>
      </c>
      <c r="E70" s="111">
        <f t="shared" si="12"/>
        <v>2466</v>
      </c>
      <c r="F70" s="111">
        <f t="shared" si="12"/>
        <v>0</v>
      </c>
      <c r="G70" s="111">
        <f t="shared" si="12"/>
        <v>215088</v>
      </c>
      <c r="H70" s="112">
        <v>2018</v>
      </c>
      <c r="I70" s="111">
        <f>SUM(I71:I82)</f>
        <v>36835</v>
      </c>
      <c r="J70" s="111">
        <f t="shared" ref="J70:N70" si="13">SUM(J71:J82)</f>
        <v>166535</v>
      </c>
      <c r="K70" s="111">
        <f t="shared" si="13"/>
        <v>78330</v>
      </c>
      <c r="L70" s="111">
        <f t="shared" si="13"/>
        <v>108064</v>
      </c>
      <c r="M70" s="111">
        <f t="shared" si="13"/>
        <v>20895</v>
      </c>
      <c r="N70" s="111">
        <f t="shared" si="13"/>
        <v>410659</v>
      </c>
    </row>
    <row r="71" spans="1:14" ht="15" customHeight="1" x14ac:dyDescent="0.3">
      <c r="A71" s="86" t="s">
        <v>38</v>
      </c>
      <c r="B71" s="87">
        <v>0</v>
      </c>
      <c r="C71" s="87">
        <v>36</v>
      </c>
      <c r="D71" s="87">
        <v>0</v>
      </c>
      <c r="E71" s="87">
        <v>0</v>
      </c>
      <c r="F71" s="87">
        <v>0</v>
      </c>
      <c r="G71" s="87">
        <f>SUM(B71:F71)</f>
        <v>36</v>
      </c>
      <c r="H71" s="86" t="s">
        <v>38</v>
      </c>
      <c r="I71" s="87">
        <v>1607</v>
      </c>
      <c r="J71" s="87">
        <v>9654</v>
      </c>
      <c r="K71" s="87">
        <v>4934</v>
      </c>
      <c r="L71" s="87">
        <v>6632</v>
      </c>
      <c r="M71" s="87">
        <v>742</v>
      </c>
      <c r="N71" s="87">
        <f>SUM(I71:M71)</f>
        <v>23569</v>
      </c>
    </row>
    <row r="72" spans="1:14" ht="15" customHeight="1" x14ac:dyDescent="0.3">
      <c r="A72" s="86" t="s">
        <v>39</v>
      </c>
      <c r="B72" s="87">
        <v>0</v>
      </c>
      <c r="C72" s="87">
        <v>55</v>
      </c>
      <c r="D72" s="87">
        <v>0</v>
      </c>
      <c r="E72" s="87">
        <v>0</v>
      </c>
      <c r="F72" s="87">
        <v>0</v>
      </c>
      <c r="G72" s="87">
        <f t="shared" ref="G72:G82" si="14">SUM(B72:F72)</f>
        <v>55</v>
      </c>
      <c r="H72" s="86" t="s">
        <v>39</v>
      </c>
      <c r="I72" s="87">
        <v>1597</v>
      </c>
      <c r="J72" s="87">
        <v>9151</v>
      </c>
      <c r="K72" s="87">
        <v>4019</v>
      </c>
      <c r="L72" s="87">
        <v>6143</v>
      </c>
      <c r="M72" s="87">
        <v>758</v>
      </c>
      <c r="N72" s="87">
        <f t="shared" ref="N72:N82" si="15">SUM(I72:M72)</f>
        <v>21668</v>
      </c>
    </row>
    <row r="73" spans="1:14" ht="15" customHeight="1" x14ac:dyDescent="0.3">
      <c r="A73" s="86" t="s">
        <v>40</v>
      </c>
      <c r="B73" s="87">
        <v>0</v>
      </c>
      <c r="C73" s="87">
        <v>63</v>
      </c>
      <c r="D73" s="87">
        <v>0</v>
      </c>
      <c r="E73" s="87">
        <v>0</v>
      </c>
      <c r="F73" s="87">
        <v>0</v>
      </c>
      <c r="G73" s="87">
        <f t="shared" si="14"/>
        <v>63</v>
      </c>
      <c r="H73" s="86" t="s">
        <v>40</v>
      </c>
      <c r="I73" s="87">
        <v>2098</v>
      </c>
      <c r="J73" s="87">
        <v>11515</v>
      </c>
      <c r="K73" s="87">
        <v>5107</v>
      </c>
      <c r="L73" s="87">
        <v>7240</v>
      </c>
      <c r="M73" s="87">
        <v>963</v>
      </c>
      <c r="N73" s="87">
        <f t="shared" si="15"/>
        <v>26923</v>
      </c>
    </row>
    <row r="74" spans="1:14" ht="15" customHeight="1" x14ac:dyDescent="0.3">
      <c r="A74" s="86" t="s">
        <v>41</v>
      </c>
      <c r="B74" s="87">
        <v>0</v>
      </c>
      <c r="C74" s="87">
        <v>952</v>
      </c>
      <c r="D74" s="87">
        <v>1108</v>
      </c>
      <c r="E74" s="87">
        <v>0</v>
      </c>
      <c r="F74" s="87">
        <v>0</v>
      </c>
      <c r="G74" s="87">
        <f t="shared" si="14"/>
        <v>2060</v>
      </c>
      <c r="H74" s="86" t="s">
        <v>41</v>
      </c>
      <c r="I74" s="87">
        <v>2134</v>
      </c>
      <c r="J74" s="87">
        <v>13135</v>
      </c>
      <c r="K74" s="87">
        <v>6119</v>
      </c>
      <c r="L74" s="87">
        <v>8291</v>
      </c>
      <c r="M74" s="87">
        <v>1387</v>
      </c>
      <c r="N74" s="87">
        <f t="shared" si="15"/>
        <v>31066</v>
      </c>
    </row>
    <row r="75" spans="1:14" ht="15" customHeight="1" x14ac:dyDescent="0.3">
      <c r="A75" s="86" t="s">
        <v>42</v>
      </c>
      <c r="B75" s="87">
        <v>467</v>
      </c>
      <c r="C75" s="87">
        <v>7209</v>
      </c>
      <c r="D75" s="87">
        <v>17922</v>
      </c>
      <c r="E75" s="87">
        <v>101</v>
      </c>
      <c r="F75" s="87">
        <v>0</v>
      </c>
      <c r="G75" s="87">
        <f t="shared" si="14"/>
        <v>25699</v>
      </c>
      <c r="H75" s="86" t="s">
        <v>42</v>
      </c>
      <c r="I75" s="87">
        <v>2386</v>
      </c>
      <c r="J75" s="87">
        <v>13379</v>
      </c>
      <c r="K75" s="87">
        <v>6575</v>
      </c>
      <c r="L75" s="87">
        <v>8589</v>
      </c>
      <c r="M75" s="87">
        <v>1604</v>
      </c>
      <c r="N75" s="87">
        <f t="shared" si="15"/>
        <v>32533</v>
      </c>
    </row>
    <row r="76" spans="1:14" ht="15" customHeight="1" x14ac:dyDescent="0.3">
      <c r="A76" s="86" t="s">
        <v>43</v>
      </c>
      <c r="B76" s="87">
        <v>1963</v>
      </c>
      <c r="C76" s="87">
        <v>11937</v>
      </c>
      <c r="D76" s="87">
        <v>26397</v>
      </c>
      <c r="E76" s="87">
        <v>542</v>
      </c>
      <c r="F76" s="87">
        <v>0</v>
      </c>
      <c r="G76" s="87">
        <f t="shared" si="14"/>
        <v>40839</v>
      </c>
      <c r="H76" s="86" t="s">
        <v>43</v>
      </c>
      <c r="I76" s="87">
        <v>4113</v>
      </c>
      <c r="J76" s="87">
        <v>14763</v>
      </c>
      <c r="K76" s="87">
        <v>6990</v>
      </c>
      <c r="L76" s="87">
        <v>9869</v>
      </c>
      <c r="M76" s="87">
        <v>2474</v>
      </c>
      <c r="N76" s="87">
        <f t="shared" si="15"/>
        <v>38209</v>
      </c>
    </row>
    <row r="77" spans="1:14" ht="15" customHeight="1" x14ac:dyDescent="0.3">
      <c r="A77" s="86" t="s">
        <v>44</v>
      </c>
      <c r="B77" s="87">
        <v>2210</v>
      </c>
      <c r="C77" s="87">
        <v>15300</v>
      </c>
      <c r="D77" s="87">
        <v>35015</v>
      </c>
      <c r="E77" s="87">
        <v>695</v>
      </c>
      <c r="F77" s="87">
        <v>0</v>
      </c>
      <c r="G77" s="87">
        <f t="shared" si="14"/>
        <v>53220</v>
      </c>
      <c r="H77" s="86" t="s">
        <v>44</v>
      </c>
      <c r="I77" s="87">
        <v>6417</v>
      </c>
      <c r="J77" s="87">
        <v>20032</v>
      </c>
      <c r="K77" s="87">
        <v>9983</v>
      </c>
      <c r="L77" s="87">
        <v>14124</v>
      </c>
      <c r="M77" s="87">
        <v>3656</v>
      </c>
      <c r="N77" s="87">
        <f t="shared" si="15"/>
        <v>54212</v>
      </c>
    </row>
    <row r="78" spans="1:14" ht="15" customHeight="1" x14ac:dyDescent="0.3">
      <c r="A78" s="86" t="s">
        <v>45</v>
      </c>
      <c r="B78" s="87">
        <v>2003</v>
      </c>
      <c r="C78" s="87">
        <v>14978</v>
      </c>
      <c r="D78" s="87">
        <v>30928</v>
      </c>
      <c r="E78" s="87">
        <v>730</v>
      </c>
      <c r="F78" s="87">
        <v>0</v>
      </c>
      <c r="G78" s="87">
        <f t="shared" si="14"/>
        <v>48639</v>
      </c>
      <c r="H78" s="86" t="s">
        <v>45</v>
      </c>
      <c r="I78" s="87">
        <v>6025</v>
      </c>
      <c r="J78" s="87">
        <v>18249</v>
      </c>
      <c r="K78" s="87">
        <v>10138</v>
      </c>
      <c r="L78" s="87">
        <v>13154</v>
      </c>
      <c r="M78" s="87">
        <v>3988</v>
      </c>
      <c r="N78" s="87">
        <f t="shared" si="15"/>
        <v>51554</v>
      </c>
    </row>
    <row r="79" spans="1:14" ht="15" customHeight="1" x14ac:dyDescent="0.3">
      <c r="A79" s="86" t="s">
        <v>46</v>
      </c>
      <c r="B79" s="87">
        <v>1974</v>
      </c>
      <c r="C79" s="87">
        <v>11168</v>
      </c>
      <c r="D79" s="87">
        <v>25304</v>
      </c>
      <c r="E79" s="87">
        <v>398</v>
      </c>
      <c r="F79" s="87">
        <v>0</v>
      </c>
      <c r="G79" s="87">
        <f t="shared" si="14"/>
        <v>38844</v>
      </c>
      <c r="H79" s="86" t="s">
        <v>46</v>
      </c>
      <c r="I79" s="87">
        <v>2829</v>
      </c>
      <c r="J79" s="87">
        <v>15288</v>
      </c>
      <c r="K79" s="87">
        <v>7391</v>
      </c>
      <c r="L79" s="87">
        <v>9511</v>
      </c>
      <c r="M79" s="87">
        <v>2298</v>
      </c>
      <c r="N79" s="87">
        <f t="shared" si="15"/>
        <v>37317</v>
      </c>
    </row>
    <row r="80" spans="1:14" ht="15" customHeight="1" x14ac:dyDescent="0.3">
      <c r="A80" s="86" t="s">
        <v>47</v>
      </c>
      <c r="B80" s="87">
        <v>547</v>
      </c>
      <c r="C80" s="87">
        <v>1136</v>
      </c>
      <c r="D80" s="87">
        <v>3950</v>
      </c>
      <c r="E80" s="87">
        <v>0</v>
      </c>
      <c r="F80" s="87">
        <v>0</v>
      </c>
      <c r="G80" s="87">
        <f t="shared" si="14"/>
        <v>5633</v>
      </c>
      <c r="H80" s="86" t="s">
        <v>47</v>
      </c>
      <c r="I80" s="87">
        <v>2726</v>
      </c>
      <c r="J80" s="87">
        <v>14968</v>
      </c>
      <c r="K80" s="87">
        <v>5989</v>
      </c>
      <c r="L80" s="87">
        <v>8126</v>
      </c>
      <c r="M80" s="87">
        <v>1178</v>
      </c>
      <c r="N80" s="87">
        <f t="shared" si="15"/>
        <v>32987</v>
      </c>
    </row>
    <row r="81" spans="1:14" ht="15" customHeight="1" x14ac:dyDescent="0.3">
      <c r="A81" s="86" t="s">
        <v>48</v>
      </c>
      <c r="B81" s="87">
        <v>0</v>
      </c>
      <c r="C81" s="87">
        <v>0</v>
      </c>
      <c r="D81" s="87">
        <v>0</v>
      </c>
      <c r="E81" s="87">
        <v>0</v>
      </c>
      <c r="F81" s="87">
        <v>0</v>
      </c>
      <c r="G81" s="87">
        <f t="shared" si="14"/>
        <v>0</v>
      </c>
      <c r="H81" s="86" t="s">
        <v>48</v>
      </c>
      <c r="I81" s="87">
        <v>2391</v>
      </c>
      <c r="J81" s="87">
        <v>13145</v>
      </c>
      <c r="K81" s="87">
        <v>5736</v>
      </c>
      <c r="L81" s="87">
        <v>8052</v>
      </c>
      <c r="M81" s="87">
        <v>841</v>
      </c>
      <c r="N81" s="87">
        <f t="shared" si="15"/>
        <v>30165</v>
      </c>
    </row>
    <row r="82" spans="1:14" ht="15" customHeight="1" x14ac:dyDescent="0.3">
      <c r="A82" s="86" t="s">
        <v>49</v>
      </c>
      <c r="B82" s="87">
        <v>0</v>
      </c>
      <c r="C82" s="87">
        <v>0</v>
      </c>
      <c r="D82" s="87">
        <v>0</v>
      </c>
      <c r="E82" s="87">
        <v>0</v>
      </c>
      <c r="F82" s="87">
        <v>0</v>
      </c>
      <c r="G82" s="87">
        <f t="shared" si="14"/>
        <v>0</v>
      </c>
      <c r="H82" s="86" t="s">
        <v>49</v>
      </c>
      <c r="I82" s="87">
        <v>2512</v>
      </c>
      <c r="J82" s="87">
        <v>13256</v>
      </c>
      <c r="K82" s="87">
        <v>5349</v>
      </c>
      <c r="L82" s="87">
        <v>8333</v>
      </c>
      <c r="M82" s="87">
        <v>1006</v>
      </c>
      <c r="N82" s="87">
        <f t="shared" si="15"/>
        <v>30456</v>
      </c>
    </row>
    <row r="83" spans="1:14" ht="15" customHeight="1" x14ac:dyDescent="0.3">
      <c r="A83" s="112">
        <v>2017</v>
      </c>
      <c r="B83" s="111">
        <f>SUM(B84:B95)</f>
        <v>9253</v>
      </c>
      <c r="C83" s="111">
        <f t="shared" ref="C83:G83" si="16">SUM(C84:C95)</f>
        <v>43715</v>
      </c>
      <c r="D83" s="111">
        <f t="shared" si="16"/>
        <v>115260</v>
      </c>
      <c r="E83" s="111">
        <f t="shared" si="16"/>
        <v>771</v>
      </c>
      <c r="F83" s="111">
        <f t="shared" si="16"/>
        <v>0</v>
      </c>
      <c r="G83" s="111">
        <f t="shared" si="16"/>
        <v>168999</v>
      </c>
      <c r="H83" s="112">
        <v>2017</v>
      </c>
      <c r="I83" s="111">
        <f>SUM(I84:I95)</f>
        <v>33098</v>
      </c>
      <c r="J83" s="111">
        <f t="shared" ref="J83:N83" si="17">SUM(J84:J95)</f>
        <v>162426</v>
      </c>
      <c r="K83" s="111">
        <f t="shared" si="17"/>
        <v>74638</v>
      </c>
      <c r="L83" s="111">
        <f t="shared" si="17"/>
        <v>103688</v>
      </c>
      <c r="M83" s="111">
        <f t="shared" si="17"/>
        <v>19416</v>
      </c>
      <c r="N83" s="111">
        <f t="shared" si="17"/>
        <v>393266</v>
      </c>
    </row>
    <row r="84" spans="1:14" s="53" customFormat="1" ht="15" customHeight="1" x14ac:dyDescent="0.3">
      <c r="A84" s="86" t="s">
        <v>38</v>
      </c>
      <c r="B84" s="87">
        <v>0</v>
      </c>
      <c r="C84" s="87">
        <v>0</v>
      </c>
      <c r="D84" s="87">
        <v>0</v>
      </c>
      <c r="E84" s="87">
        <v>0</v>
      </c>
      <c r="F84" s="87">
        <v>0</v>
      </c>
      <c r="G84" s="87">
        <f>SUM(B84:F84)</f>
        <v>0</v>
      </c>
      <c r="H84" s="86" t="s">
        <v>38</v>
      </c>
      <c r="I84" s="87">
        <v>1585</v>
      </c>
      <c r="J84" s="87">
        <v>9984</v>
      </c>
      <c r="K84" s="87">
        <v>4905</v>
      </c>
      <c r="L84" s="87">
        <v>6932</v>
      </c>
      <c r="M84" s="87">
        <v>603</v>
      </c>
      <c r="N84" s="87">
        <f>SUM(I84:M84)</f>
        <v>24009</v>
      </c>
    </row>
    <row r="85" spans="1:14" s="53" customFormat="1" ht="15" customHeight="1" x14ac:dyDescent="0.3">
      <c r="A85" s="86" t="s">
        <v>39</v>
      </c>
      <c r="B85" s="87">
        <v>0</v>
      </c>
      <c r="C85" s="87">
        <v>19</v>
      </c>
      <c r="D85" s="87">
        <v>0</v>
      </c>
      <c r="E85" s="87">
        <v>0</v>
      </c>
      <c r="F85" s="87">
        <v>0</v>
      </c>
      <c r="G85" s="87">
        <f t="shared" ref="G85:G95" si="18">SUM(B85:F85)</f>
        <v>19</v>
      </c>
      <c r="H85" s="86" t="s">
        <v>39</v>
      </c>
      <c r="I85" s="87">
        <v>1601</v>
      </c>
      <c r="J85" s="87">
        <v>9912</v>
      </c>
      <c r="K85" s="87">
        <v>4255</v>
      </c>
      <c r="L85" s="87">
        <v>6151</v>
      </c>
      <c r="M85" s="87">
        <v>699</v>
      </c>
      <c r="N85" s="87">
        <f t="shared" ref="N85:N95" si="19">SUM(I85:M85)</f>
        <v>22618</v>
      </c>
    </row>
    <row r="86" spans="1:14" s="53" customFormat="1" ht="15" customHeight="1" x14ac:dyDescent="0.3">
      <c r="A86" s="86" t="s">
        <v>40</v>
      </c>
      <c r="B86" s="87">
        <v>0</v>
      </c>
      <c r="C86" s="87">
        <v>112</v>
      </c>
      <c r="D86" s="87">
        <v>0</v>
      </c>
      <c r="E86" s="87">
        <v>0</v>
      </c>
      <c r="F86" s="87">
        <v>0</v>
      </c>
      <c r="G86" s="87">
        <f t="shared" si="18"/>
        <v>112</v>
      </c>
      <c r="H86" s="86" t="s">
        <v>40</v>
      </c>
      <c r="I86" s="87">
        <v>1865</v>
      </c>
      <c r="J86" s="87">
        <v>11935</v>
      </c>
      <c r="K86" s="87">
        <v>5018</v>
      </c>
      <c r="L86" s="87">
        <v>7112</v>
      </c>
      <c r="M86" s="87">
        <v>781</v>
      </c>
      <c r="N86" s="87">
        <f t="shared" si="19"/>
        <v>26711</v>
      </c>
    </row>
    <row r="87" spans="1:14" s="53" customFormat="1" ht="15" customHeight="1" x14ac:dyDescent="0.3">
      <c r="A87" s="86" t="s">
        <v>41</v>
      </c>
      <c r="B87" s="87">
        <v>0</v>
      </c>
      <c r="C87" s="87">
        <v>401</v>
      </c>
      <c r="D87" s="87">
        <v>713</v>
      </c>
      <c r="E87" s="87">
        <v>0</v>
      </c>
      <c r="F87" s="87">
        <v>0</v>
      </c>
      <c r="G87" s="87">
        <f t="shared" si="18"/>
        <v>1114</v>
      </c>
      <c r="H87" s="86" t="s">
        <v>41</v>
      </c>
      <c r="I87" s="87">
        <v>2283</v>
      </c>
      <c r="J87" s="87">
        <v>12364</v>
      </c>
      <c r="K87" s="87">
        <v>6025</v>
      </c>
      <c r="L87" s="87">
        <v>8607</v>
      </c>
      <c r="M87" s="87">
        <v>1203</v>
      </c>
      <c r="N87" s="87">
        <f t="shared" si="19"/>
        <v>30482</v>
      </c>
    </row>
    <row r="88" spans="1:14" s="53" customFormat="1" ht="15" customHeight="1" x14ac:dyDescent="0.3">
      <c r="A88" s="86" t="s">
        <v>42</v>
      </c>
      <c r="B88" s="87">
        <v>391</v>
      </c>
      <c r="C88" s="87">
        <v>4773</v>
      </c>
      <c r="D88" s="87">
        <v>9727</v>
      </c>
      <c r="E88" s="87">
        <v>4</v>
      </c>
      <c r="F88" s="87">
        <v>0</v>
      </c>
      <c r="G88" s="87">
        <f t="shared" si="18"/>
        <v>14895</v>
      </c>
      <c r="H88" s="86" t="s">
        <v>42</v>
      </c>
      <c r="I88" s="87">
        <v>2316</v>
      </c>
      <c r="J88" s="87">
        <v>13408</v>
      </c>
      <c r="K88" s="87">
        <v>6151</v>
      </c>
      <c r="L88" s="87">
        <v>8511</v>
      </c>
      <c r="M88" s="87">
        <v>1240</v>
      </c>
      <c r="N88" s="87">
        <f t="shared" si="19"/>
        <v>31626</v>
      </c>
    </row>
    <row r="89" spans="1:14" s="53" customFormat="1" ht="15" customHeight="1" x14ac:dyDescent="0.3">
      <c r="A89" s="86" t="s">
        <v>43</v>
      </c>
      <c r="B89" s="87">
        <v>1771</v>
      </c>
      <c r="C89" s="87">
        <v>7860</v>
      </c>
      <c r="D89" s="87">
        <v>22173</v>
      </c>
      <c r="E89" s="87">
        <v>151</v>
      </c>
      <c r="F89" s="87">
        <v>0</v>
      </c>
      <c r="G89" s="87">
        <f t="shared" si="18"/>
        <v>31955</v>
      </c>
      <c r="H89" s="86" t="s">
        <v>43</v>
      </c>
      <c r="I89" s="87">
        <v>3854</v>
      </c>
      <c r="J89" s="87">
        <v>16676</v>
      </c>
      <c r="K89" s="87">
        <v>7727</v>
      </c>
      <c r="L89" s="87">
        <v>10064</v>
      </c>
      <c r="M89" s="87">
        <v>2342</v>
      </c>
      <c r="N89" s="87">
        <f t="shared" si="19"/>
        <v>40663</v>
      </c>
    </row>
    <row r="90" spans="1:14" s="53" customFormat="1" ht="15" customHeight="1" x14ac:dyDescent="0.3">
      <c r="A90" s="86" t="s">
        <v>44</v>
      </c>
      <c r="B90" s="87">
        <v>2457</v>
      </c>
      <c r="C90" s="87">
        <v>11882</v>
      </c>
      <c r="D90" s="87">
        <v>28770</v>
      </c>
      <c r="E90" s="87">
        <v>358</v>
      </c>
      <c r="F90" s="87">
        <v>0</v>
      </c>
      <c r="G90" s="87">
        <f t="shared" si="18"/>
        <v>43467</v>
      </c>
      <c r="H90" s="86" t="s">
        <v>44</v>
      </c>
      <c r="I90" s="87">
        <v>5769</v>
      </c>
      <c r="J90" s="87">
        <v>20407</v>
      </c>
      <c r="K90" s="87">
        <v>9939</v>
      </c>
      <c r="L90" s="87">
        <v>13708</v>
      </c>
      <c r="M90" s="87">
        <v>3751</v>
      </c>
      <c r="N90" s="87">
        <f t="shared" si="19"/>
        <v>53574</v>
      </c>
    </row>
    <row r="91" spans="1:14" s="53" customFormat="1" ht="15" customHeight="1" x14ac:dyDescent="0.3">
      <c r="A91" s="86" t="s">
        <v>45</v>
      </c>
      <c r="B91" s="87">
        <v>2083</v>
      </c>
      <c r="C91" s="87">
        <v>10411</v>
      </c>
      <c r="D91" s="87">
        <v>29279</v>
      </c>
      <c r="E91" s="87">
        <v>200</v>
      </c>
      <c r="F91" s="87">
        <v>0</v>
      </c>
      <c r="G91" s="87">
        <f t="shared" si="18"/>
        <v>41973</v>
      </c>
      <c r="H91" s="86" t="s">
        <v>45</v>
      </c>
      <c r="I91" s="87">
        <v>5687</v>
      </c>
      <c r="J91" s="87">
        <v>18893</v>
      </c>
      <c r="K91" s="87">
        <v>10282</v>
      </c>
      <c r="L91" s="87">
        <v>12256</v>
      </c>
      <c r="M91" s="87">
        <v>3688</v>
      </c>
      <c r="N91" s="87">
        <f t="shared" si="19"/>
        <v>50806</v>
      </c>
    </row>
    <row r="92" spans="1:14" s="53" customFormat="1" ht="15" customHeight="1" x14ac:dyDescent="0.3">
      <c r="A92" s="86" t="s">
        <v>46</v>
      </c>
      <c r="B92" s="87">
        <v>1800</v>
      </c>
      <c r="C92" s="87">
        <v>7774</v>
      </c>
      <c r="D92" s="87">
        <v>21705</v>
      </c>
      <c r="E92" s="87">
        <v>58</v>
      </c>
      <c r="F92" s="87">
        <v>0</v>
      </c>
      <c r="G92" s="87">
        <f t="shared" si="18"/>
        <v>31337</v>
      </c>
      <c r="H92" s="86" t="s">
        <v>46</v>
      </c>
      <c r="I92" s="87">
        <v>2680</v>
      </c>
      <c r="J92" s="87">
        <v>14240</v>
      </c>
      <c r="K92" s="87">
        <v>6690</v>
      </c>
      <c r="L92" s="87">
        <v>9193</v>
      </c>
      <c r="M92" s="87">
        <v>2232</v>
      </c>
      <c r="N92" s="87">
        <f t="shared" si="19"/>
        <v>35035</v>
      </c>
    </row>
    <row r="93" spans="1:14" s="53" customFormat="1" ht="15" customHeight="1" x14ac:dyDescent="0.3">
      <c r="A93" s="86" t="s">
        <v>47</v>
      </c>
      <c r="B93" s="87">
        <v>751</v>
      </c>
      <c r="C93" s="87">
        <v>447</v>
      </c>
      <c r="D93" s="87">
        <v>2893</v>
      </c>
      <c r="E93" s="87">
        <v>0</v>
      </c>
      <c r="F93" s="87">
        <v>0</v>
      </c>
      <c r="G93" s="87">
        <f t="shared" si="18"/>
        <v>4091</v>
      </c>
      <c r="H93" s="86" t="s">
        <v>47</v>
      </c>
      <c r="I93" s="87">
        <v>2026</v>
      </c>
      <c r="J93" s="87">
        <v>12448</v>
      </c>
      <c r="K93" s="87">
        <v>4726</v>
      </c>
      <c r="L93" s="87">
        <v>7783</v>
      </c>
      <c r="M93" s="87">
        <v>1181</v>
      </c>
      <c r="N93" s="87">
        <f t="shared" si="19"/>
        <v>28164</v>
      </c>
    </row>
    <row r="94" spans="1:14" s="53" customFormat="1" ht="15" customHeight="1" x14ac:dyDescent="0.3">
      <c r="A94" s="86" t="s">
        <v>48</v>
      </c>
      <c r="B94" s="87">
        <v>0</v>
      </c>
      <c r="C94" s="87">
        <v>36</v>
      </c>
      <c r="D94" s="87">
        <v>0</v>
      </c>
      <c r="E94" s="87">
        <v>0</v>
      </c>
      <c r="F94" s="87">
        <v>0</v>
      </c>
      <c r="G94" s="87">
        <f t="shared" si="18"/>
        <v>36</v>
      </c>
      <c r="H94" s="86" t="s">
        <v>48</v>
      </c>
      <c r="I94" s="87">
        <v>1773</v>
      </c>
      <c r="J94" s="87">
        <v>11388</v>
      </c>
      <c r="K94" s="87">
        <v>4621</v>
      </c>
      <c r="L94" s="87">
        <v>6767</v>
      </c>
      <c r="M94" s="87">
        <v>816</v>
      </c>
      <c r="N94" s="87">
        <f t="shared" si="19"/>
        <v>25365</v>
      </c>
    </row>
    <row r="95" spans="1:14" s="53" customFormat="1" ht="15" customHeight="1" x14ac:dyDescent="0.3">
      <c r="A95" s="86" t="s">
        <v>49</v>
      </c>
      <c r="B95" s="87">
        <v>0</v>
      </c>
      <c r="C95" s="87">
        <v>0</v>
      </c>
      <c r="D95" s="87">
        <v>0</v>
      </c>
      <c r="E95" s="87">
        <v>0</v>
      </c>
      <c r="F95" s="87">
        <v>0</v>
      </c>
      <c r="G95" s="87">
        <f t="shared" si="18"/>
        <v>0</v>
      </c>
      <c r="H95" s="86" t="s">
        <v>49</v>
      </c>
      <c r="I95" s="87">
        <v>1659</v>
      </c>
      <c r="J95" s="87">
        <v>10771</v>
      </c>
      <c r="K95" s="87">
        <v>4299</v>
      </c>
      <c r="L95" s="87">
        <v>6604</v>
      </c>
      <c r="M95" s="87">
        <v>880</v>
      </c>
      <c r="N95" s="87">
        <f t="shared" si="19"/>
        <v>24213</v>
      </c>
    </row>
    <row r="96" spans="1:14" ht="15" customHeight="1" x14ac:dyDescent="0.3">
      <c r="A96" s="112">
        <v>2016</v>
      </c>
      <c r="B96" s="111">
        <f t="shared" ref="B96:G96" si="20">SUM(B97:B108)</f>
        <v>10492</v>
      </c>
      <c r="C96" s="111">
        <f t="shared" si="20"/>
        <v>31480</v>
      </c>
      <c r="D96" s="111">
        <f t="shared" si="20"/>
        <v>96830</v>
      </c>
      <c r="E96" s="111">
        <f t="shared" si="20"/>
        <v>2253</v>
      </c>
      <c r="F96" s="111">
        <f t="shared" si="20"/>
        <v>0</v>
      </c>
      <c r="G96" s="111">
        <f t="shared" si="20"/>
        <v>141055</v>
      </c>
      <c r="H96" s="112">
        <v>2016</v>
      </c>
      <c r="I96" s="111">
        <f t="shared" ref="I96:N96" si="21">SUM(I97:I108)</f>
        <v>32404</v>
      </c>
      <c r="J96" s="111">
        <f t="shared" si="21"/>
        <v>169504</v>
      </c>
      <c r="K96" s="111">
        <f t="shared" si="21"/>
        <v>74314</v>
      </c>
      <c r="L96" s="111">
        <f t="shared" si="21"/>
        <v>91528</v>
      </c>
      <c r="M96" s="111">
        <f t="shared" si="21"/>
        <v>19292</v>
      </c>
      <c r="N96" s="111">
        <f t="shared" si="21"/>
        <v>387042</v>
      </c>
    </row>
    <row r="97" spans="1:14" s="53" customFormat="1" ht="15" customHeight="1" x14ac:dyDescent="0.3">
      <c r="A97" s="86" t="s">
        <v>38</v>
      </c>
      <c r="B97" s="87">
        <v>0</v>
      </c>
      <c r="C97" s="87">
        <v>0</v>
      </c>
      <c r="D97" s="87">
        <v>0</v>
      </c>
      <c r="E97" s="87">
        <v>0</v>
      </c>
      <c r="F97" s="87">
        <v>0</v>
      </c>
      <c r="G97" s="87">
        <f>SUM(B97:F97)</f>
        <v>0</v>
      </c>
      <c r="H97" s="86" t="s">
        <v>38</v>
      </c>
      <c r="I97" s="87">
        <v>1657</v>
      </c>
      <c r="J97" s="87">
        <v>12005</v>
      </c>
      <c r="K97" s="87">
        <v>4407</v>
      </c>
      <c r="L97" s="87">
        <v>5885</v>
      </c>
      <c r="M97" s="87">
        <v>790</v>
      </c>
      <c r="N97" s="87">
        <f>SUM(I97:M97)</f>
        <v>24744</v>
      </c>
    </row>
    <row r="98" spans="1:14" s="53" customFormat="1" ht="15" customHeight="1" x14ac:dyDescent="0.3">
      <c r="A98" s="86" t="s">
        <v>39</v>
      </c>
      <c r="B98" s="87">
        <v>0</v>
      </c>
      <c r="C98" s="87">
        <v>113</v>
      </c>
      <c r="D98" s="87">
        <v>0</v>
      </c>
      <c r="E98" s="87">
        <v>0</v>
      </c>
      <c r="F98" s="87">
        <v>0</v>
      </c>
      <c r="G98" s="87">
        <f t="shared" ref="G98:G108" si="22">SUM(B98:F98)</f>
        <v>113</v>
      </c>
      <c r="H98" s="86" t="s">
        <v>39</v>
      </c>
      <c r="I98" s="87">
        <v>1897</v>
      </c>
      <c r="J98" s="87">
        <v>12143</v>
      </c>
      <c r="K98" s="87">
        <v>4027</v>
      </c>
      <c r="L98" s="87">
        <v>5673</v>
      </c>
      <c r="M98" s="87">
        <v>670</v>
      </c>
      <c r="N98" s="87">
        <f t="shared" ref="N98:N108" si="23">SUM(I98:M98)</f>
        <v>24410</v>
      </c>
    </row>
    <row r="99" spans="1:14" s="53" customFormat="1" ht="15" customHeight="1" x14ac:dyDescent="0.3">
      <c r="A99" s="86" t="s">
        <v>40</v>
      </c>
      <c r="B99" s="87">
        <v>0</v>
      </c>
      <c r="C99" s="87">
        <v>129</v>
      </c>
      <c r="D99" s="87">
        <v>0</v>
      </c>
      <c r="E99" s="87">
        <v>0</v>
      </c>
      <c r="F99" s="87">
        <v>0</v>
      </c>
      <c r="G99" s="87">
        <f t="shared" si="22"/>
        <v>129</v>
      </c>
      <c r="H99" s="86" t="s">
        <v>40</v>
      </c>
      <c r="I99" s="87">
        <v>2015</v>
      </c>
      <c r="J99" s="87">
        <v>13984</v>
      </c>
      <c r="K99" s="87">
        <v>4677</v>
      </c>
      <c r="L99" s="87">
        <v>6713</v>
      </c>
      <c r="M99" s="87">
        <v>909</v>
      </c>
      <c r="N99" s="87">
        <f t="shared" si="23"/>
        <v>28298</v>
      </c>
    </row>
    <row r="100" spans="1:14" s="53" customFormat="1" ht="15" customHeight="1" x14ac:dyDescent="0.3">
      <c r="A100" s="86" t="s">
        <v>41</v>
      </c>
      <c r="B100" s="87">
        <v>23</v>
      </c>
      <c r="C100" s="87">
        <v>1060</v>
      </c>
      <c r="D100" s="87">
        <v>825</v>
      </c>
      <c r="E100" s="87">
        <v>83</v>
      </c>
      <c r="F100" s="87">
        <v>0</v>
      </c>
      <c r="G100" s="87">
        <f t="shared" si="22"/>
        <v>1991</v>
      </c>
      <c r="H100" s="86" t="s">
        <v>41</v>
      </c>
      <c r="I100" s="87">
        <v>2329</v>
      </c>
      <c r="J100" s="87">
        <v>15166</v>
      </c>
      <c r="K100" s="87">
        <v>5616</v>
      </c>
      <c r="L100" s="87">
        <v>7645</v>
      </c>
      <c r="M100" s="87">
        <v>1279</v>
      </c>
      <c r="N100" s="87">
        <f t="shared" si="23"/>
        <v>32035</v>
      </c>
    </row>
    <row r="101" spans="1:14" s="53" customFormat="1" ht="15" customHeight="1" x14ac:dyDescent="0.3">
      <c r="A101" s="86" t="s">
        <v>42</v>
      </c>
      <c r="B101" s="87">
        <v>543</v>
      </c>
      <c r="C101" s="87">
        <v>4165</v>
      </c>
      <c r="D101" s="87">
        <v>8834</v>
      </c>
      <c r="E101" s="87">
        <v>210</v>
      </c>
      <c r="F101" s="87">
        <v>0</v>
      </c>
      <c r="G101" s="87">
        <f t="shared" si="22"/>
        <v>13752</v>
      </c>
      <c r="H101" s="86" t="s">
        <v>42</v>
      </c>
      <c r="I101" s="87">
        <v>2539</v>
      </c>
      <c r="J101" s="87">
        <v>15166</v>
      </c>
      <c r="K101" s="87">
        <v>7030</v>
      </c>
      <c r="L101" s="87">
        <v>7561</v>
      </c>
      <c r="M101" s="87">
        <v>1481</v>
      </c>
      <c r="N101" s="87">
        <f t="shared" si="23"/>
        <v>33777</v>
      </c>
    </row>
    <row r="102" spans="1:14" s="53" customFormat="1" ht="15" customHeight="1" x14ac:dyDescent="0.3">
      <c r="A102" s="86" t="s">
        <v>43</v>
      </c>
      <c r="B102" s="87">
        <v>1846</v>
      </c>
      <c r="C102" s="87">
        <v>4636</v>
      </c>
      <c r="D102" s="87">
        <v>15901</v>
      </c>
      <c r="E102" s="87">
        <v>428</v>
      </c>
      <c r="F102" s="87">
        <v>0</v>
      </c>
      <c r="G102" s="87">
        <f t="shared" si="22"/>
        <v>22811</v>
      </c>
      <c r="H102" s="86" t="s">
        <v>43</v>
      </c>
      <c r="I102" s="87">
        <v>3348</v>
      </c>
      <c r="J102" s="87">
        <v>15613</v>
      </c>
      <c r="K102" s="87">
        <v>7921</v>
      </c>
      <c r="L102" s="87">
        <v>8136</v>
      </c>
      <c r="M102" s="87">
        <v>1982</v>
      </c>
      <c r="N102" s="87">
        <f t="shared" si="23"/>
        <v>37000</v>
      </c>
    </row>
    <row r="103" spans="1:14" s="53" customFormat="1" ht="15" customHeight="1" x14ac:dyDescent="0.3">
      <c r="A103" s="86" t="s">
        <v>44</v>
      </c>
      <c r="B103" s="87">
        <v>3025</v>
      </c>
      <c r="C103" s="87">
        <v>6735</v>
      </c>
      <c r="D103" s="87">
        <v>24355</v>
      </c>
      <c r="E103" s="87">
        <v>535</v>
      </c>
      <c r="F103" s="87">
        <v>0</v>
      </c>
      <c r="G103" s="87">
        <f t="shared" si="22"/>
        <v>34650</v>
      </c>
      <c r="H103" s="86" t="s">
        <v>44</v>
      </c>
      <c r="I103" s="87">
        <v>5715</v>
      </c>
      <c r="J103" s="87">
        <v>20170</v>
      </c>
      <c r="K103" s="87">
        <v>10233</v>
      </c>
      <c r="L103" s="87">
        <v>11514</v>
      </c>
      <c r="M103" s="87">
        <v>3977</v>
      </c>
      <c r="N103" s="87">
        <f t="shared" si="23"/>
        <v>51609</v>
      </c>
    </row>
    <row r="104" spans="1:14" s="53" customFormat="1" ht="15" customHeight="1" x14ac:dyDescent="0.3">
      <c r="A104" s="86" t="s">
        <v>45</v>
      </c>
      <c r="B104" s="87">
        <v>2543</v>
      </c>
      <c r="C104" s="87">
        <v>8065</v>
      </c>
      <c r="D104" s="87">
        <v>25239</v>
      </c>
      <c r="E104" s="87">
        <v>431</v>
      </c>
      <c r="F104" s="87">
        <v>0</v>
      </c>
      <c r="G104" s="87">
        <f t="shared" si="22"/>
        <v>36278</v>
      </c>
      <c r="H104" s="86" t="s">
        <v>45</v>
      </c>
      <c r="I104" s="87">
        <v>5271</v>
      </c>
      <c r="J104" s="87">
        <v>17610</v>
      </c>
      <c r="K104" s="87">
        <v>9569</v>
      </c>
      <c r="L104" s="87">
        <v>9802</v>
      </c>
      <c r="M104" s="87">
        <v>3989</v>
      </c>
      <c r="N104" s="87">
        <f t="shared" si="23"/>
        <v>46241</v>
      </c>
    </row>
    <row r="105" spans="1:14" s="53" customFormat="1" ht="15" customHeight="1" x14ac:dyDescent="0.3">
      <c r="A105" s="86" t="s">
        <v>46</v>
      </c>
      <c r="B105" s="87">
        <v>1771</v>
      </c>
      <c r="C105" s="87">
        <v>5889</v>
      </c>
      <c r="D105" s="87">
        <v>19165</v>
      </c>
      <c r="E105" s="87">
        <v>435</v>
      </c>
      <c r="F105" s="87">
        <v>0</v>
      </c>
      <c r="G105" s="87">
        <f t="shared" si="22"/>
        <v>27260</v>
      </c>
      <c r="H105" s="86" t="s">
        <v>46</v>
      </c>
      <c r="I105" s="87">
        <v>2704</v>
      </c>
      <c r="J105" s="87">
        <v>13656</v>
      </c>
      <c r="K105" s="87">
        <v>6393</v>
      </c>
      <c r="L105" s="87">
        <v>7342</v>
      </c>
      <c r="M105" s="87">
        <v>1985</v>
      </c>
      <c r="N105" s="87">
        <f t="shared" si="23"/>
        <v>32080</v>
      </c>
    </row>
    <row r="106" spans="1:14" s="53" customFormat="1" ht="15" customHeight="1" x14ac:dyDescent="0.3">
      <c r="A106" s="86" t="s">
        <v>47</v>
      </c>
      <c r="B106" s="87">
        <v>741</v>
      </c>
      <c r="C106" s="87">
        <v>576</v>
      </c>
      <c r="D106" s="87">
        <v>2511</v>
      </c>
      <c r="E106" s="87">
        <v>131</v>
      </c>
      <c r="F106" s="87">
        <v>0</v>
      </c>
      <c r="G106" s="87">
        <f t="shared" si="22"/>
        <v>3959</v>
      </c>
      <c r="H106" s="86" t="s">
        <v>47</v>
      </c>
      <c r="I106" s="87">
        <v>1772</v>
      </c>
      <c r="J106" s="87">
        <v>11073</v>
      </c>
      <c r="K106" s="87">
        <v>5182</v>
      </c>
      <c r="L106" s="87">
        <v>6742</v>
      </c>
      <c r="M106" s="87">
        <v>863</v>
      </c>
      <c r="N106" s="87">
        <f t="shared" si="23"/>
        <v>25632</v>
      </c>
    </row>
    <row r="107" spans="1:14" s="53" customFormat="1" ht="15" customHeight="1" x14ac:dyDescent="0.3">
      <c r="A107" s="86" t="s">
        <v>48</v>
      </c>
      <c r="B107" s="87">
        <v>0</v>
      </c>
      <c r="C107" s="87">
        <v>64</v>
      </c>
      <c r="D107" s="87">
        <v>0</v>
      </c>
      <c r="E107" s="87">
        <v>0</v>
      </c>
      <c r="F107" s="87">
        <v>0</v>
      </c>
      <c r="G107" s="87">
        <f t="shared" si="22"/>
        <v>64</v>
      </c>
      <c r="H107" s="86" t="s">
        <v>48</v>
      </c>
      <c r="I107" s="87">
        <v>1770</v>
      </c>
      <c r="J107" s="87">
        <v>10845</v>
      </c>
      <c r="K107" s="87">
        <v>4529</v>
      </c>
      <c r="L107" s="87">
        <v>6597</v>
      </c>
      <c r="M107" s="87">
        <v>584</v>
      </c>
      <c r="N107" s="87">
        <f t="shared" si="23"/>
        <v>24325</v>
      </c>
    </row>
    <row r="108" spans="1:14" s="53" customFormat="1" ht="15" customHeight="1" x14ac:dyDescent="0.3">
      <c r="A108" s="86" t="s">
        <v>49</v>
      </c>
      <c r="B108" s="87">
        <v>0</v>
      </c>
      <c r="C108" s="87">
        <v>48</v>
      </c>
      <c r="D108" s="87">
        <v>0</v>
      </c>
      <c r="E108" s="87">
        <v>0</v>
      </c>
      <c r="F108" s="87">
        <v>0</v>
      </c>
      <c r="G108" s="87">
        <f t="shared" si="22"/>
        <v>48</v>
      </c>
      <c r="H108" s="86" t="s">
        <v>49</v>
      </c>
      <c r="I108" s="87">
        <v>1387</v>
      </c>
      <c r="J108" s="87">
        <v>12073</v>
      </c>
      <c r="K108" s="87">
        <v>4730</v>
      </c>
      <c r="L108" s="87">
        <v>7918</v>
      </c>
      <c r="M108" s="87">
        <v>783</v>
      </c>
      <c r="N108" s="87">
        <f t="shared" si="23"/>
        <v>26891</v>
      </c>
    </row>
    <row r="109" spans="1:14" ht="15" customHeight="1" x14ac:dyDescent="0.3">
      <c r="A109" s="95">
        <v>2015</v>
      </c>
      <c r="B109" s="111">
        <f>SUM(B110:B121)</f>
        <v>12266</v>
      </c>
      <c r="C109" s="111">
        <f t="shared" ref="C109:G109" si="24">SUM(C110:C121)</f>
        <v>75475</v>
      </c>
      <c r="D109" s="111">
        <f t="shared" si="24"/>
        <v>126830</v>
      </c>
      <c r="E109" s="111">
        <f t="shared" si="24"/>
        <v>7224</v>
      </c>
      <c r="F109" s="111">
        <f t="shared" si="24"/>
        <v>1</v>
      </c>
      <c r="G109" s="111">
        <f t="shared" si="24"/>
        <v>221796</v>
      </c>
      <c r="H109" s="95">
        <v>2015</v>
      </c>
      <c r="I109" s="111">
        <f>SUM(I110:I121)</f>
        <v>36810</v>
      </c>
      <c r="J109" s="111">
        <f t="shared" ref="J109:N109" si="25">SUM(J110:J121)</f>
        <v>158903</v>
      </c>
      <c r="K109" s="111">
        <f t="shared" si="25"/>
        <v>71520</v>
      </c>
      <c r="L109" s="111">
        <f t="shared" si="25"/>
        <v>84725</v>
      </c>
      <c r="M109" s="111">
        <f t="shared" si="25"/>
        <v>20584</v>
      </c>
      <c r="N109" s="111">
        <f t="shared" si="25"/>
        <v>372542</v>
      </c>
    </row>
    <row r="110" spans="1:14" ht="15" customHeight="1" x14ac:dyDescent="0.3">
      <c r="A110" s="86" t="s">
        <v>38</v>
      </c>
      <c r="B110" s="87">
        <v>0</v>
      </c>
      <c r="C110" s="87">
        <v>0</v>
      </c>
      <c r="D110" s="87">
        <v>0</v>
      </c>
      <c r="E110" s="87">
        <v>0</v>
      </c>
      <c r="F110" s="87">
        <v>0</v>
      </c>
      <c r="G110" s="87">
        <v>0</v>
      </c>
      <c r="H110" s="86" t="s">
        <v>38</v>
      </c>
      <c r="I110" s="87">
        <v>2211</v>
      </c>
      <c r="J110" s="87">
        <v>10488</v>
      </c>
      <c r="K110" s="87">
        <v>4605</v>
      </c>
      <c r="L110" s="87">
        <v>5962</v>
      </c>
      <c r="M110" s="87">
        <v>851</v>
      </c>
      <c r="N110" s="87">
        <f>SUM(I110:M110)</f>
        <v>24117</v>
      </c>
    </row>
    <row r="111" spans="1:14" ht="15" customHeight="1" x14ac:dyDescent="0.3">
      <c r="A111" s="86" t="s">
        <v>39</v>
      </c>
      <c r="B111" s="87">
        <v>0</v>
      </c>
      <c r="C111" s="87">
        <v>0</v>
      </c>
      <c r="D111" s="87">
        <v>0</v>
      </c>
      <c r="E111" s="87">
        <v>0</v>
      </c>
      <c r="F111" s="87">
        <v>0</v>
      </c>
      <c r="G111" s="87">
        <v>0</v>
      </c>
      <c r="H111" s="86" t="s">
        <v>39</v>
      </c>
      <c r="I111" s="87">
        <v>1830</v>
      </c>
      <c r="J111" s="87">
        <v>8064</v>
      </c>
      <c r="K111" s="87">
        <v>3703</v>
      </c>
      <c r="L111" s="87">
        <v>5124</v>
      </c>
      <c r="M111" s="87">
        <v>568</v>
      </c>
      <c r="N111" s="87">
        <f t="shared" ref="N111:N121" si="26">SUM(I111:M111)</f>
        <v>19289</v>
      </c>
    </row>
    <row r="112" spans="1:14" ht="15" customHeight="1" x14ac:dyDescent="0.3">
      <c r="A112" s="86" t="s">
        <v>40</v>
      </c>
      <c r="B112" s="87">
        <v>0</v>
      </c>
      <c r="C112" s="87">
        <v>0</v>
      </c>
      <c r="D112" s="87">
        <v>0</v>
      </c>
      <c r="E112" s="87">
        <v>0</v>
      </c>
      <c r="F112" s="87">
        <v>0</v>
      </c>
      <c r="G112" s="87">
        <v>0</v>
      </c>
      <c r="H112" s="86" t="s">
        <v>40</v>
      </c>
      <c r="I112" s="87">
        <v>2456</v>
      </c>
      <c r="J112" s="87">
        <v>10620</v>
      </c>
      <c r="K112" s="87">
        <v>4233</v>
      </c>
      <c r="L112" s="87">
        <v>5989</v>
      </c>
      <c r="M112" s="87">
        <v>798</v>
      </c>
      <c r="N112" s="87">
        <f t="shared" si="26"/>
        <v>24096</v>
      </c>
    </row>
    <row r="113" spans="1:14" ht="15" customHeight="1" x14ac:dyDescent="0.3">
      <c r="A113" s="86" t="s">
        <v>41</v>
      </c>
      <c r="B113" s="87">
        <v>162</v>
      </c>
      <c r="C113" s="87">
        <v>1922</v>
      </c>
      <c r="D113" s="87">
        <v>1420</v>
      </c>
      <c r="E113" s="87">
        <v>214</v>
      </c>
      <c r="F113" s="87">
        <v>0</v>
      </c>
      <c r="G113" s="87">
        <v>3718</v>
      </c>
      <c r="H113" s="86" t="s">
        <v>41</v>
      </c>
      <c r="I113" s="87">
        <v>3267</v>
      </c>
      <c r="J113" s="87">
        <v>13193</v>
      </c>
      <c r="K113" s="87">
        <v>6487</v>
      </c>
      <c r="L113" s="87">
        <v>7036</v>
      </c>
      <c r="M113" s="87">
        <v>1653</v>
      </c>
      <c r="N113" s="87">
        <f t="shared" si="26"/>
        <v>31636</v>
      </c>
    </row>
    <row r="114" spans="1:14" ht="15" customHeight="1" x14ac:dyDescent="0.3">
      <c r="A114" s="86" t="s">
        <v>42</v>
      </c>
      <c r="B114" s="87">
        <v>1400</v>
      </c>
      <c r="C114" s="87">
        <v>11919</v>
      </c>
      <c r="D114" s="87">
        <v>14832</v>
      </c>
      <c r="E114" s="87">
        <v>810</v>
      </c>
      <c r="F114" s="87">
        <v>0</v>
      </c>
      <c r="G114" s="87">
        <v>28961</v>
      </c>
      <c r="H114" s="86" t="s">
        <v>42</v>
      </c>
      <c r="I114" s="87">
        <v>2996</v>
      </c>
      <c r="J114" s="87">
        <v>13342</v>
      </c>
      <c r="K114" s="87">
        <v>5945</v>
      </c>
      <c r="L114" s="87">
        <v>6355</v>
      </c>
      <c r="M114" s="87">
        <v>1685</v>
      </c>
      <c r="N114" s="87">
        <f t="shared" si="26"/>
        <v>30323</v>
      </c>
    </row>
    <row r="115" spans="1:14" ht="15" customHeight="1" x14ac:dyDescent="0.3">
      <c r="A115" s="86" t="s">
        <v>43</v>
      </c>
      <c r="B115" s="87">
        <v>2365</v>
      </c>
      <c r="C115" s="87">
        <v>14951</v>
      </c>
      <c r="D115" s="87">
        <v>25924</v>
      </c>
      <c r="E115" s="87">
        <v>1394</v>
      </c>
      <c r="F115" s="87">
        <v>0</v>
      </c>
      <c r="G115" s="87">
        <v>44634</v>
      </c>
      <c r="H115" s="86" t="s">
        <v>43</v>
      </c>
      <c r="I115" s="87">
        <v>4306</v>
      </c>
      <c r="J115" s="87">
        <v>15302</v>
      </c>
      <c r="K115" s="87">
        <v>7345</v>
      </c>
      <c r="L115" s="87">
        <v>7488</v>
      </c>
      <c r="M115" s="87">
        <v>2478</v>
      </c>
      <c r="N115" s="87">
        <f t="shared" si="26"/>
        <v>36919</v>
      </c>
    </row>
    <row r="116" spans="1:14" ht="15" customHeight="1" x14ac:dyDescent="0.3">
      <c r="A116" s="86" t="s">
        <v>44</v>
      </c>
      <c r="B116" s="87">
        <v>3100</v>
      </c>
      <c r="C116" s="87">
        <v>18373</v>
      </c>
      <c r="D116" s="87">
        <v>29305</v>
      </c>
      <c r="E116" s="87">
        <v>1888</v>
      </c>
      <c r="F116" s="87">
        <v>0</v>
      </c>
      <c r="G116" s="87">
        <v>52666</v>
      </c>
      <c r="H116" s="86" t="s">
        <v>44</v>
      </c>
      <c r="I116" s="87">
        <v>6222</v>
      </c>
      <c r="J116" s="87">
        <v>18412</v>
      </c>
      <c r="K116" s="87">
        <v>9670</v>
      </c>
      <c r="L116" s="87">
        <v>10736</v>
      </c>
      <c r="M116" s="87">
        <v>3864</v>
      </c>
      <c r="N116" s="87">
        <f t="shared" si="26"/>
        <v>48904</v>
      </c>
    </row>
    <row r="117" spans="1:14" ht="15" customHeight="1" x14ac:dyDescent="0.3">
      <c r="A117" s="86" t="s">
        <v>45</v>
      </c>
      <c r="B117" s="87">
        <v>3429</v>
      </c>
      <c r="C117" s="87">
        <v>16586</v>
      </c>
      <c r="D117" s="87">
        <v>30975</v>
      </c>
      <c r="E117" s="87">
        <v>1820</v>
      </c>
      <c r="F117" s="87">
        <v>0</v>
      </c>
      <c r="G117" s="87">
        <v>52810</v>
      </c>
      <c r="H117" s="86" t="s">
        <v>45</v>
      </c>
      <c r="I117" s="87">
        <v>5115</v>
      </c>
      <c r="J117" s="87">
        <v>17382</v>
      </c>
      <c r="K117" s="87">
        <v>9933</v>
      </c>
      <c r="L117" s="87">
        <v>10667</v>
      </c>
      <c r="M117" s="87">
        <v>3690</v>
      </c>
      <c r="N117" s="87">
        <f t="shared" si="26"/>
        <v>46787</v>
      </c>
    </row>
    <row r="118" spans="1:14" ht="15" customHeight="1" x14ac:dyDescent="0.3">
      <c r="A118" s="86" t="s">
        <v>46</v>
      </c>
      <c r="B118" s="87">
        <v>1715</v>
      </c>
      <c r="C118" s="87">
        <v>10626</v>
      </c>
      <c r="D118" s="87">
        <v>22438</v>
      </c>
      <c r="E118" s="87">
        <v>1054</v>
      </c>
      <c r="F118" s="87">
        <v>1</v>
      </c>
      <c r="G118" s="87">
        <v>35834</v>
      </c>
      <c r="H118" s="86" t="s">
        <v>46</v>
      </c>
      <c r="I118" s="87">
        <v>2771</v>
      </c>
      <c r="J118" s="87">
        <v>14224</v>
      </c>
      <c r="K118" s="87">
        <v>6152</v>
      </c>
      <c r="L118" s="87">
        <v>7521</v>
      </c>
      <c r="M118" s="87">
        <v>2357</v>
      </c>
      <c r="N118" s="87">
        <f t="shared" si="26"/>
        <v>33025</v>
      </c>
    </row>
    <row r="119" spans="1:14" ht="15" customHeight="1" x14ac:dyDescent="0.3">
      <c r="A119" s="86" t="s">
        <v>47</v>
      </c>
      <c r="B119" s="87">
        <v>95</v>
      </c>
      <c r="C119" s="87">
        <v>1088</v>
      </c>
      <c r="D119" s="87">
        <v>1936</v>
      </c>
      <c r="E119" s="87">
        <v>44</v>
      </c>
      <c r="F119" s="87">
        <v>0</v>
      </c>
      <c r="G119" s="87">
        <v>3163</v>
      </c>
      <c r="H119" s="86" t="s">
        <v>47</v>
      </c>
      <c r="I119" s="87">
        <v>2038</v>
      </c>
      <c r="J119" s="87">
        <v>12783</v>
      </c>
      <c r="K119" s="87">
        <v>5286</v>
      </c>
      <c r="L119" s="87">
        <v>5872</v>
      </c>
      <c r="M119" s="87">
        <v>998</v>
      </c>
      <c r="N119" s="87">
        <f t="shared" si="26"/>
        <v>26977</v>
      </c>
    </row>
    <row r="120" spans="1:14" ht="15" customHeight="1" x14ac:dyDescent="0.3">
      <c r="A120" s="86" t="s">
        <v>48</v>
      </c>
      <c r="B120" s="87">
        <v>0</v>
      </c>
      <c r="C120" s="87">
        <v>3</v>
      </c>
      <c r="D120" s="87">
        <v>0</v>
      </c>
      <c r="E120" s="87">
        <v>0</v>
      </c>
      <c r="F120" s="87">
        <v>0</v>
      </c>
      <c r="G120" s="87">
        <v>3</v>
      </c>
      <c r="H120" s="86" t="s">
        <v>48</v>
      </c>
      <c r="I120" s="87">
        <v>1914</v>
      </c>
      <c r="J120" s="87">
        <v>12573</v>
      </c>
      <c r="K120" s="87">
        <v>4399</v>
      </c>
      <c r="L120" s="87">
        <v>6047</v>
      </c>
      <c r="M120" s="87">
        <v>787</v>
      </c>
      <c r="N120" s="87">
        <f t="shared" si="26"/>
        <v>25720</v>
      </c>
    </row>
    <row r="121" spans="1:14" ht="15" customHeight="1" x14ac:dyDescent="0.3">
      <c r="A121" s="86" t="s">
        <v>49</v>
      </c>
      <c r="B121" s="87">
        <v>0</v>
      </c>
      <c r="C121" s="87">
        <v>7</v>
      </c>
      <c r="D121" s="87">
        <v>0</v>
      </c>
      <c r="E121" s="87">
        <v>0</v>
      </c>
      <c r="F121" s="87">
        <v>0</v>
      </c>
      <c r="G121" s="87">
        <v>7</v>
      </c>
      <c r="H121" s="86" t="s">
        <v>49</v>
      </c>
      <c r="I121" s="87">
        <v>1684</v>
      </c>
      <c r="J121" s="87">
        <v>12520</v>
      </c>
      <c r="K121" s="87">
        <v>3762</v>
      </c>
      <c r="L121" s="87">
        <v>5928</v>
      </c>
      <c r="M121" s="87">
        <v>855</v>
      </c>
      <c r="N121" s="87">
        <f t="shared" si="26"/>
        <v>24749</v>
      </c>
    </row>
    <row r="122" spans="1:14" ht="15" customHeight="1" x14ac:dyDescent="0.3">
      <c r="A122" s="95">
        <v>2014</v>
      </c>
      <c r="B122" s="111">
        <f>SUM(B123:B134)</f>
        <v>9804</v>
      </c>
      <c r="C122" s="111">
        <f t="shared" ref="C122:G122" si="27">SUM(C123:C134)</f>
        <v>75139</v>
      </c>
      <c r="D122" s="111">
        <f t="shared" si="27"/>
        <v>122392</v>
      </c>
      <c r="E122" s="111">
        <f t="shared" si="27"/>
        <v>8228</v>
      </c>
      <c r="F122" s="111">
        <f t="shared" si="27"/>
        <v>0</v>
      </c>
      <c r="G122" s="111">
        <f t="shared" si="27"/>
        <v>215563</v>
      </c>
      <c r="H122" s="95">
        <v>2014</v>
      </c>
      <c r="I122" s="111">
        <f>SUM(I123:I134)</f>
        <v>35904</v>
      </c>
      <c r="J122" s="111">
        <f t="shared" ref="J122:N122" si="28">SUM(J123:J134)</f>
        <v>151913</v>
      </c>
      <c r="K122" s="111">
        <f t="shared" si="28"/>
        <v>73886</v>
      </c>
      <c r="L122" s="111">
        <f t="shared" si="28"/>
        <v>81704</v>
      </c>
      <c r="M122" s="111">
        <f t="shared" si="28"/>
        <v>19074</v>
      </c>
      <c r="N122" s="111">
        <f t="shared" si="28"/>
        <v>362481</v>
      </c>
    </row>
    <row r="123" spans="1:14" ht="15" customHeight="1" x14ac:dyDescent="0.3">
      <c r="A123" s="86" t="s">
        <v>38</v>
      </c>
      <c r="B123" s="87">
        <v>0</v>
      </c>
      <c r="C123" s="87">
        <v>0</v>
      </c>
      <c r="D123" s="87">
        <v>0</v>
      </c>
      <c r="E123" s="87">
        <v>0</v>
      </c>
      <c r="F123" s="87">
        <v>0</v>
      </c>
      <c r="G123" s="87">
        <v>0</v>
      </c>
      <c r="H123" s="86" t="s">
        <v>38</v>
      </c>
      <c r="I123" s="87">
        <v>1838</v>
      </c>
      <c r="J123" s="87">
        <v>9040</v>
      </c>
      <c r="K123" s="87">
        <v>4683</v>
      </c>
      <c r="L123" s="87">
        <v>5314</v>
      </c>
      <c r="M123" s="87">
        <v>844</v>
      </c>
      <c r="N123" s="87">
        <f>SUM(I123:M123)</f>
        <v>21719</v>
      </c>
    </row>
    <row r="124" spans="1:14" ht="15" customHeight="1" x14ac:dyDescent="0.3">
      <c r="A124" s="86" t="s">
        <v>39</v>
      </c>
      <c r="B124" s="87">
        <v>0</v>
      </c>
      <c r="C124" s="87">
        <v>0</v>
      </c>
      <c r="D124" s="87">
        <v>0</v>
      </c>
      <c r="E124" s="87">
        <v>0</v>
      </c>
      <c r="F124" s="87">
        <v>0</v>
      </c>
      <c r="G124" s="87">
        <v>0</v>
      </c>
      <c r="H124" s="86" t="s">
        <v>39</v>
      </c>
      <c r="I124" s="87">
        <v>1675</v>
      </c>
      <c r="J124" s="87">
        <v>8274</v>
      </c>
      <c r="K124" s="87">
        <v>3833</v>
      </c>
      <c r="L124" s="87">
        <v>5172</v>
      </c>
      <c r="M124" s="87">
        <v>780</v>
      </c>
      <c r="N124" s="87">
        <f t="shared" ref="N124:N134" si="29">SUM(I124:M124)</f>
        <v>19734</v>
      </c>
    </row>
    <row r="125" spans="1:14" ht="15" customHeight="1" x14ac:dyDescent="0.3">
      <c r="A125" s="86" t="s">
        <v>40</v>
      </c>
      <c r="B125" s="87">
        <v>0</v>
      </c>
      <c r="C125" s="87">
        <v>0</v>
      </c>
      <c r="D125" s="87">
        <v>0</v>
      </c>
      <c r="E125" s="87">
        <v>0</v>
      </c>
      <c r="F125" s="87">
        <v>0</v>
      </c>
      <c r="G125" s="87">
        <v>0</v>
      </c>
      <c r="H125" s="86" t="s">
        <v>40</v>
      </c>
      <c r="I125" s="87">
        <v>1985</v>
      </c>
      <c r="J125" s="87">
        <v>10075</v>
      </c>
      <c r="K125" s="87">
        <v>4531</v>
      </c>
      <c r="L125" s="87">
        <v>5715</v>
      </c>
      <c r="M125" s="87">
        <v>888</v>
      </c>
      <c r="N125" s="87">
        <f t="shared" si="29"/>
        <v>23194</v>
      </c>
    </row>
    <row r="126" spans="1:14" ht="15" customHeight="1" x14ac:dyDescent="0.3">
      <c r="A126" s="86" t="s">
        <v>41</v>
      </c>
      <c r="B126" s="87">
        <v>0</v>
      </c>
      <c r="C126" s="87">
        <v>2194</v>
      </c>
      <c r="D126" s="87">
        <v>1068</v>
      </c>
      <c r="E126" s="87">
        <v>168</v>
      </c>
      <c r="F126" s="87">
        <v>0</v>
      </c>
      <c r="G126" s="87">
        <v>3430</v>
      </c>
      <c r="H126" s="86" t="s">
        <v>41</v>
      </c>
      <c r="I126" s="87">
        <v>3024</v>
      </c>
      <c r="J126" s="87">
        <v>13515</v>
      </c>
      <c r="K126" s="87">
        <v>7033</v>
      </c>
      <c r="L126" s="87">
        <v>7152</v>
      </c>
      <c r="M126" s="87">
        <v>1754</v>
      </c>
      <c r="N126" s="87">
        <f t="shared" si="29"/>
        <v>32478</v>
      </c>
    </row>
    <row r="127" spans="1:14" ht="15" customHeight="1" x14ac:dyDescent="0.3">
      <c r="A127" s="86" t="s">
        <v>42</v>
      </c>
      <c r="B127" s="87">
        <v>1240</v>
      </c>
      <c r="C127" s="87">
        <v>11232</v>
      </c>
      <c r="D127" s="87">
        <v>15226</v>
      </c>
      <c r="E127" s="87">
        <v>1245</v>
      </c>
      <c r="F127" s="87">
        <v>0</v>
      </c>
      <c r="G127" s="87">
        <v>28943</v>
      </c>
      <c r="H127" s="86" t="s">
        <v>42</v>
      </c>
      <c r="I127" s="87">
        <v>3004</v>
      </c>
      <c r="J127" s="87">
        <v>12672</v>
      </c>
      <c r="K127" s="87">
        <v>6633</v>
      </c>
      <c r="L127" s="87">
        <v>6538</v>
      </c>
      <c r="M127" s="87">
        <v>1832</v>
      </c>
      <c r="N127" s="87">
        <f t="shared" si="29"/>
        <v>30679</v>
      </c>
    </row>
    <row r="128" spans="1:14" ht="15" customHeight="1" x14ac:dyDescent="0.3">
      <c r="A128" s="86" t="s">
        <v>43</v>
      </c>
      <c r="B128" s="87">
        <v>2302</v>
      </c>
      <c r="C128" s="87">
        <v>13429</v>
      </c>
      <c r="D128" s="87">
        <v>23660</v>
      </c>
      <c r="E128" s="87">
        <v>1641</v>
      </c>
      <c r="F128" s="87">
        <v>0</v>
      </c>
      <c r="G128" s="87">
        <v>41032</v>
      </c>
      <c r="H128" s="86" t="s">
        <v>43</v>
      </c>
      <c r="I128" s="87">
        <v>4022</v>
      </c>
      <c r="J128" s="87">
        <v>14716</v>
      </c>
      <c r="K128" s="87">
        <v>7525</v>
      </c>
      <c r="L128" s="87">
        <v>7227</v>
      </c>
      <c r="M128" s="87">
        <v>2160</v>
      </c>
      <c r="N128" s="87">
        <f t="shared" si="29"/>
        <v>35650</v>
      </c>
    </row>
    <row r="129" spans="1:14" ht="15" customHeight="1" x14ac:dyDescent="0.3">
      <c r="A129" s="86" t="s">
        <v>44</v>
      </c>
      <c r="B129" s="87">
        <v>2282</v>
      </c>
      <c r="C129" s="87">
        <v>16959</v>
      </c>
      <c r="D129" s="87">
        <v>28848</v>
      </c>
      <c r="E129" s="87">
        <v>1891</v>
      </c>
      <c r="F129" s="87">
        <v>0</v>
      </c>
      <c r="G129" s="87">
        <v>49980</v>
      </c>
      <c r="H129" s="86" t="s">
        <v>44</v>
      </c>
      <c r="I129" s="87">
        <v>5819</v>
      </c>
      <c r="J129" s="87">
        <v>19711</v>
      </c>
      <c r="K129" s="87">
        <v>10032</v>
      </c>
      <c r="L129" s="87">
        <v>10741</v>
      </c>
      <c r="M129" s="87">
        <v>2802</v>
      </c>
      <c r="N129" s="87">
        <f t="shared" si="29"/>
        <v>49105</v>
      </c>
    </row>
    <row r="130" spans="1:14" ht="15" customHeight="1" x14ac:dyDescent="0.3">
      <c r="A130" s="86" t="s">
        <v>45</v>
      </c>
      <c r="B130" s="87">
        <v>2155</v>
      </c>
      <c r="C130" s="87">
        <v>16808</v>
      </c>
      <c r="D130" s="87">
        <v>29294</v>
      </c>
      <c r="E130" s="87">
        <v>1761</v>
      </c>
      <c r="F130" s="87">
        <v>0</v>
      </c>
      <c r="G130" s="87">
        <v>50018</v>
      </c>
      <c r="H130" s="86" t="s">
        <v>45</v>
      </c>
      <c r="I130" s="87">
        <v>5357</v>
      </c>
      <c r="J130" s="87">
        <v>16848</v>
      </c>
      <c r="K130" s="87">
        <v>9744</v>
      </c>
      <c r="L130" s="87">
        <v>10279</v>
      </c>
      <c r="M130" s="87">
        <v>3427</v>
      </c>
      <c r="N130" s="87">
        <f t="shared" si="29"/>
        <v>45655</v>
      </c>
    </row>
    <row r="131" spans="1:14" ht="15" customHeight="1" x14ac:dyDescent="0.3">
      <c r="A131" s="86" t="s">
        <v>46</v>
      </c>
      <c r="B131" s="87">
        <v>1700</v>
      </c>
      <c r="C131" s="87">
        <v>12771</v>
      </c>
      <c r="D131" s="87">
        <v>22755</v>
      </c>
      <c r="E131" s="87">
        <v>1454</v>
      </c>
      <c r="F131" s="87">
        <v>0</v>
      </c>
      <c r="G131" s="87">
        <v>38680</v>
      </c>
      <c r="H131" s="86" t="s">
        <v>46</v>
      </c>
      <c r="I131" s="87">
        <v>2979</v>
      </c>
      <c r="J131" s="87">
        <v>14709</v>
      </c>
      <c r="K131" s="87">
        <v>6802</v>
      </c>
      <c r="L131" s="87">
        <v>6981</v>
      </c>
      <c r="M131" s="87">
        <v>1898</v>
      </c>
      <c r="N131" s="87">
        <f t="shared" si="29"/>
        <v>33369</v>
      </c>
    </row>
    <row r="132" spans="1:14" ht="15" customHeight="1" x14ac:dyDescent="0.3">
      <c r="A132" s="86" t="s">
        <v>47</v>
      </c>
      <c r="B132" s="87">
        <v>125</v>
      </c>
      <c r="C132" s="87">
        <v>1746</v>
      </c>
      <c r="D132" s="87">
        <v>1541</v>
      </c>
      <c r="E132" s="87">
        <v>68</v>
      </c>
      <c r="F132" s="87">
        <v>0</v>
      </c>
      <c r="G132" s="87">
        <v>3480</v>
      </c>
      <c r="H132" s="86" t="s">
        <v>47</v>
      </c>
      <c r="I132" s="87">
        <v>2328</v>
      </c>
      <c r="J132" s="87">
        <v>11800</v>
      </c>
      <c r="K132" s="87">
        <v>5045</v>
      </c>
      <c r="L132" s="87">
        <v>5584</v>
      </c>
      <c r="M132" s="87">
        <v>1212</v>
      </c>
      <c r="N132" s="87">
        <f t="shared" si="29"/>
        <v>25969</v>
      </c>
    </row>
    <row r="133" spans="1:14" ht="15" customHeight="1" x14ac:dyDescent="0.3">
      <c r="A133" s="86" t="s">
        <v>48</v>
      </c>
      <c r="B133" s="87">
        <v>0</v>
      </c>
      <c r="C133" s="87">
        <v>0</v>
      </c>
      <c r="D133" s="87">
        <v>0</v>
      </c>
      <c r="E133" s="87">
        <v>0</v>
      </c>
      <c r="F133" s="87">
        <v>0</v>
      </c>
      <c r="G133" s="87">
        <v>0</v>
      </c>
      <c r="H133" s="86" t="s">
        <v>48</v>
      </c>
      <c r="I133" s="87">
        <v>1883</v>
      </c>
      <c r="J133" s="87">
        <v>10080</v>
      </c>
      <c r="K133" s="87">
        <v>4242</v>
      </c>
      <c r="L133" s="87">
        <v>5321</v>
      </c>
      <c r="M133" s="87">
        <v>698</v>
      </c>
      <c r="N133" s="87">
        <f t="shared" si="29"/>
        <v>22224</v>
      </c>
    </row>
    <row r="134" spans="1:14" ht="15" customHeight="1" x14ac:dyDescent="0.3">
      <c r="A134" s="86" t="s">
        <v>49</v>
      </c>
      <c r="B134" s="87">
        <v>0</v>
      </c>
      <c r="C134" s="87">
        <v>0</v>
      </c>
      <c r="D134" s="87">
        <v>0</v>
      </c>
      <c r="E134" s="87">
        <v>0</v>
      </c>
      <c r="F134" s="87">
        <v>0</v>
      </c>
      <c r="G134" s="87">
        <v>0</v>
      </c>
      <c r="H134" s="86" t="s">
        <v>49</v>
      </c>
      <c r="I134" s="87">
        <v>1990</v>
      </c>
      <c r="J134" s="87">
        <v>10473</v>
      </c>
      <c r="K134" s="87">
        <v>3783</v>
      </c>
      <c r="L134" s="87">
        <v>5680</v>
      </c>
      <c r="M134" s="87">
        <v>779</v>
      </c>
      <c r="N134" s="87">
        <f t="shared" si="29"/>
        <v>22705</v>
      </c>
    </row>
    <row r="135" spans="1:14" ht="15" customHeight="1" x14ac:dyDescent="0.3">
      <c r="A135" s="95">
        <v>2013</v>
      </c>
      <c r="B135" s="111">
        <f>SUM(B136:B147)</f>
        <v>9213</v>
      </c>
      <c r="C135" s="111">
        <f t="shared" ref="C135:G135" si="30">SUM(C136:C147)</f>
        <v>54395</v>
      </c>
      <c r="D135" s="111">
        <f t="shared" si="30"/>
        <v>103563</v>
      </c>
      <c r="E135" s="111">
        <f t="shared" si="30"/>
        <v>8735</v>
      </c>
      <c r="F135" s="111">
        <f t="shared" si="30"/>
        <v>0</v>
      </c>
      <c r="G135" s="111">
        <f t="shared" si="30"/>
        <v>175906</v>
      </c>
      <c r="H135" s="95">
        <v>2013</v>
      </c>
      <c r="I135" s="111">
        <f>SUM(I136:I147)</f>
        <v>30730</v>
      </c>
      <c r="J135" s="111">
        <f t="shared" ref="J135:N135" si="31">SUM(J136:J147)</f>
        <v>142388</v>
      </c>
      <c r="K135" s="111">
        <f t="shared" si="31"/>
        <v>66230</v>
      </c>
      <c r="L135" s="111">
        <f t="shared" si="31"/>
        <v>74951</v>
      </c>
      <c r="M135" s="111">
        <f t="shared" si="31"/>
        <v>17477</v>
      </c>
      <c r="N135" s="111">
        <f t="shared" si="31"/>
        <v>331776</v>
      </c>
    </row>
    <row r="136" spans="1:14" ht="15" customHeight="1" x14ac:dyDescent="0.3">
      <c r="A136" s="86" t="s">
        <v>38</v>
      </c>
      <c r="B136" s="87">
        <v>0</v>
      </c>
      <c r="C136" s="87">
        <v>0</v>
      </c>
      <c r="D136" s="87">
        <v>0</v>
      </c>
      <c r="E136" s="87">
        <v>0</v>
      </c>
      <c r="F136" s="87">
        <v>0</v>
      </c>
      <c r="G136" s="87">
        <v>0</v>
      </c>
      <c r="H136" s="86" t="s">
        <v>38</v>
      </c>
      <c r="I136" s="87">
        <v>1806</v>
      </c>
      <c r="J136" s="87">
        <v>8632</v>
      </c>
      <c r="K136" s="87">
        <v>4213</v>
      </c>
      <c r="L136" s="87">
        <v>4658</v>
      </c>
      <c r="M136" s="87">
        <v>617</v>
      </c>
      <c r="N136" s="87">
        <f>SUM(I136:M136)</f>
        <v>19926</v>
      </c>
    </row>
    <row r="137" spans="1:14" ht="15" customHeight="1" x14ac:dyDescent="0.3">
      <c r="A137" s="86" t="s">
        <v>39</v>
      </c>
      <c r="B137" s="87">
        <v>0</v>
      </c>
      <c r="C137" s="87">
        <v>0</v>
      </c>
      <c r="D137" s="87">
        <v>0</v>
      </c>
      <c r="E137" s="87">
        <v>0</v>
      </c>
      <c r="F137" s="87">
        <v>0</v>
      </c>
      <c r="G137" s="87">
        <v>0</v>
      </c>
      <c r="H137" s="86" t="s">
        <v>39</v>
      </c>
      <c r="I137" s="87">
        <v>1752</v>
      </c>
      <c r="J137" s="87">
        <v>8776</v>
      </c>
      <c r="K137" s="87">
        <v>3766</v>
      </c>
      <c r="L137" s="87">
        <v>4882</v>
      </c>
      <c r="M137" s="87">
        <v>569</v>
      </c>
      <c r="N137" s="87">
        <f t="shared" ref="N137:N147" si="32">SUM(I137:M137)</f>
        <v>19745</v>
      </c>
    </row>
    <row r="138" spans="1:14" ht="15" customHeight="1" x14ac:dyDescent="0.3">
      <c r="A138" s="86" t="s">
        <v>40</v>
      </c>
      <c r="B138" s="87">
        <v>0</v>
      </c>
      <c r="C138" s="87">
        <v>0</v>
      </c>
      <c r="D138" s="87">
        <v>0</v>
      </c>
      <c r="E138" s="87">
        <v>0</v>
      </c>
      <c r="F138" s="87">
        <v>0</v>
      </c>
      <c r="G138" s="87">
        <v>0</v>
      </c>
      <c r="H138" s="86" t="s">
        <v>40</v>
      </c>
      <c r="I138" s="87">
        <v>2116</v>
      </c>
      <c r="J138" s="87">
        <v>10069</v>
      </c>
      <c r="K138" s="87">
        <v>4641</v>
      </c>
      <c r="L138" s="87">
        <v>5377</v>
      </c>
      <c r="M138" s="87">
        <v>729</v>
      </c>
      <c r="N138" s="87">
        <f t="shared" si="32"/>
        <v>22932</v>
      </c>
    </row>
    <row r="139" spans="1:14" ht="15" customHeight="1" x14ac:dyDescent="0.3">
      <c r="A139" s="86" t="s">
        <v>41</v>
      </c>
      <c r="B139" s="87">
        <v>0</v>
      </c>
      <c r="C139" s="87">
        <v>1323</v>
      </c>
      <c r="D139" s="87">
        <v>873</v>
      </c>
      <c r="E139" s="87">
        <v>193</v>
      </c>
      <c r="F139" s="87">
        <v>0</v>
      </c>
      <c r="G139" s="87">
        <v>2389</v>
      </c>
      <c r="H139" s="86" t="s">
        <v>41</v>
      </c>
      <c r="I139" s="87">
        <v>2630</v>
      </c>
      <c r="J139" s="87">
        <v>10622</v>
      </c>
      <c r="K139" s="87">
        <v>5482</v>
      </c>
      <c r="L139" s="87">
        <v>6351</v>
      </c>
      <c r="M139" s="87">
        <v>1232</v>
      </c>
      <c r="N139" s="87">
        <f t="shared" si="32"/>
        <v>26317</v>
      </c>
    </row>
    <row r="140" spans="1:14" ht="15" customHeight="1" x14ac:dyDescent="0.3">
      <c r="A140" s="86" t="s">
        <v>42</v>
      </c>
      <c r="B140" s="87">
        <v>968</v>
      </c>
      <c r="C140" s="87">
        <v>7004</v>
      </c>
      <c r="D140" s="87">
        <v>12089</v>
      </c>
      <c r="E140" s="87">
        <v>1325</v>
      </c>
      <c r="F140" s="87">
        <v>0</v>
      </c>
      <c r="G140" s="87">
        <v>21386</v>
      </c>
      <c r="H140" s="86" t="s">
        <v>42</v>
      </c>
      <c r="I140" s="87">
        <v>2696</v>
      </c>
      <c r="J140" s="87">
        <v>13064</v>
      </c>
      <c r="K140" s="87">
        <v>6285</v>
      </c>
      <c r="L140" s="87">
        <v>6203</v>
      </c>
      <c r="M140" s="87">
        <v>1499</v>
      </c>
      <c r="N140" s="87">
        <f t="shared" si="32"/>
        <v>29747</v>
      </c>
    </row>
    <row r="141" spans="1:14" ht="15" customHeight="1" x14ac:dyDescent="0.3">
      <c r="A141" s="86" t="s">
        <v>43</v>
      </c>
      <c r="B141" s="87">
        <v>2301</v>
      </c>
      <c r="C141" s="87">
        <v>10276</v>
      </c>
      <c r="D141" s="87">
        <v>19772</v>
      </c>
      <c r="E141" s="87">
        <v>1652</v>
      </c>
      <c r="F141" s="87">
        <v>0</v>
      </c>
      <c r="G141" s="87">
        <v>34001</v>
      </c>
      <c r="H141" s="86" t="s">
        <v>43</v>
      </c>
      <c r="I141" s="87">
        <v>3311</v>
      </c>
      <c r="J141" s="87">
        <v>13362</v>
      </c>
      <c r="K141" s="87">
        <v>6241</v>
      </c>
      <c r="L141" s="87">
        <v>6699</v>
      </c>
      <c r="M141" s="87">
        <v>2151</v>
      </c>
      <c r="N141" s="87">
        <f t="shared" si="32"/>
        <v>31764</v>
      </c>
    </row>
    <row r="142" spans="1:14" ht="15" customHeight="1" x14ac:dyDescent="0.3">
      <c r="A142" s="86" t="s">
        <v>44</v>
      </c>
      <c r="B142" s="87">
        <v>1956</v>
      </c>
      <c r="C142" s="87">
        <v>12330</v>
      </c>
      <c r="D142" s="87">
        <v>25810</v>
      </c>
      <c r="E142" s="87">
        <v>2036</v>
      </c>
      <c r="F142" s="87">
        <v>0</v>
      </c>
      <c r="G142" s="87">
        <v>42132</v>
      </c>
      <c r="H142" s="86" t="s">
        <v>44</v>
      </c>
      <c r="I142" s="87">
        <v>4306</v>
      </c>
      <c r="J142" s="87">
        <v>17349</v>
      </c>
      <c r="K142" s="87">
        <v>8427</v>
      </c>
      <c r="L142" s="87">
        <v>9434</v>
      </c>
      <c r="M142" s="87">
        <v>3117</v>
      </c>
      <c r="N142" s="87">
        <f t="shared" si="32"/>
        <v>42633</v>
      </c>
    </row>
    <row r="143" spans="1:14" ht="15" customHeight="1" x14ac:dyDescent="0.3">
      <c r="A143" s="86" t="s">
        <v>45</v>
      </c>
      <c r="B143" s="87">
        <v>2132</v>
      </c>
      <c r="C143" s="87">
        <v>12621</v>
      </c>
      <c r="D143" s="87">
        <v>24418</v>
      </c>
      <c r="E143" s="87">
        <v>1837</v>
      </c>
      <c r="F143" s="87">
        <v>0</v>
      </c>
      <c r="G143" s="87">
        <v>41008</v>
      </c>
      <c r="H143" s="86" t="s">
        <v>45</v>
      </c>
      <c r="I143" s="87">
        <v>3670</v>
      </c>
      <c r="J143" s="87">
        <v>14928</v>
      </c>
      <c r="K143" s="87">
        <v>8365</v>
      </c>
      <c r="L143" s="87">
        <v>8445</v>
      </c>
      <c r="M143" s="87">
        <v>3203</v>
      </c>
      <c r="N143" s="87">
        <f t="shared" si="32"/>
        <v>38611</v>
      </c>
    </row>
    <row r="144" spans="1:14" ht="15" customHeight="1" x14ac:dyDescent="0.3">
      <c r="A144" s="86" t="s">
        <v>46</v>
      </c>
      <c r="B144" s="87">
        <v>1713</v>
      </c>
      <c r="C144" s="87">
        <v>9557</v>
      </c>
      <c r="D144" s="87">
        <v>18418</v>
      </c>
      <c r="E144" s="87">
        <v>1577</v>
      </c>
      <c r="F144" s="87">
        <v>0</v>
      </c>
      <c r="G144" s="87">
        <v>31265</v>
      </c>
      <c r="H144" s="86" t="s">
        <v>46</v>
      </c>
      <c r="I144" s="87">
        <v>2248</v>
      </c>
      <c r="J144" s="87">
        <v>13336</v>
      </c>
      <c r="K144" s="87">
        <v>5648</v>
      </c>
      <c r="L144" s="87">
        <v>6439</v>
      </c>
      <c r="M144" s="87">
        <v>1959</v>
      </c>
      <c r="N144" s="87">
        <f t="shared" si="32"/>
        <v>29630</v>
      </c>
    </row>
    <row r="145" spans="1:14" ht="15" customHeight="1" x14ac:dyDescent="0.3">
      <c r="A145" s="86" t="s">
        <v>47</v>
      </c>
      <c r="B145" s="87">
        <v>143</v>
      </c>
      <c r="C145" s="87">
        <v>1284</v>
      </c>
      <c r="D145" s="87">
        <v>2183</v>
      </c>
      <c r="E145" s="87">
        <v>115</v>
      </c>
      <c r="F145" s="87">
        <v>0</v>
      </c>
      <c r="G145" s="87">
        <v>3725</v>
      </c>
      <c r="H145" s="86" t="s">
        <v>47</v>
      </c>
      <c r="I145" s="87">
        <v>2326</v>
      </c>
      <c r="J145" s="87">
        <v>11417</v>
      </c>
      <c r="K145" s="87">
        <v>5036</v>
      </c>
      <c r="L145" s="87">
        <v>5173</v>
      </c>
      <c r="M145" s="87">
        <v>1069</v>
      </c>
      <c r="N145" s="87">
        <f t="shared" si="32"/>
        <v>25021</v>
      </c>
    </row>
    <row r="146" spans="1:14" ht="15" customHeight="1" x14ac:dyDescent="0.3">
      <c r="A146" s="86" t="s">
        <v>48</v>
      </c>
      <c r="B146" s="87">
        <v>0</v>
      </c>
      <c r="C146" s="87">
        <v>0</v>
      </c>
      <c r="D146" s="87">
        <v>0</v>
      </c>
      <c r="E146" s="87">
        <v>0</v>
      </c>
      <c r="F146" s="87">
        <v>0</v>
      </c>
      <c r="G146" s="87">
        <v>0</v>
      </c>
      <c r="H146" s="86" t="s">
        <v>48</v>
      </c>
      <c r="I146" s="87">
        <v>1862</v>
      </c>
      <c r="J146" s="87">
        <v>10623</v>
      </c>
      <c r="K146" s="87">
        <v>3995</v>
      </c>
      <c r="L146" s="87">
        <v>5248</v>
      </c>
      <c r="M146" s="87">
        <v>580</v>
      </c>
      <c r="N146" s="87">
        <f t="shared" si="32"/>
        <v>22308</v>
      </c>
    </row>
    <row r="147" spans="1:14" ht="15" customHeight="1" x14ac:dyDescent="0.3">
      <c r="A147" s="86" t="s">
        <v>49</v>
      </c>
      <c r="B147" s="87">
        <v>0</v>
      </c>
      <c r="C147" s="87">
        <v>0</v>
      </c>
      <c r="D147" s="87">
        <v>0</v>
      </c>
      <c r="E147" s="87">
        <v>0</v>
      </c>
      <c r="F147" s="87">
        <v>0</v>
      </c>
      <c r="G147" s="87">
        <v>0</v>
      </c>
      <c r="H147" s="86" t="s">
        <v>49</v>
      </c>
      <c r="I147" s="87">
        <v>2007</v>
      </c>
      <c r="J147" s="87">
        <v>10210</v>
      </c>
      <c r="K147" s="87">
        <v>4131</v>
      </c>
      <c r="L147" s="87">
        <v>6042</v>
      </c>
      <c r="M147" s="87">
        <v>752</v>
      </c>
      <c r="N147" s="87">
        <f t="shared" si="32"/>
        <v>23142</v>
      </c>
    </row>
    <row r="148" spans="1:14" ht="15" customHeight="1" x14ac:dyDescent="0.3">
      <c r="A148" s="95">
        <v>2012</v>
      </c>
      <c r="B148" s="111">
        <f>SUM(B149:B160)</f>
        <v>7220</v>
      </c>
      <c r="C148" s="111">
        <f t="shared" ref="C148:G148" si="33">SUM(C149:C160)</f>
        <v>48435</v>
      </c>
      <c r="D148" s="111">
        <f t="shared" si="33"/>
        <v>108151</v>
      </c>
      <c r="E148" s="111">
        <f t="shared" si="33"/>
        <v>5128</v>
      </c>
      <c r="F148" s="111">
        <f t="shared" si="33"/>
        <v>0</v>
      </c>
      <c r="G148" s="111">
        <f t="shared" si="33"/>
        <v>168934</v>
      </c>
      <c r="H148" s="95">
        <v>2012</v>
      </c>
      <c r="I148" s="111">
        <f>SUM(I149:I160)</f>
        <v>33870</v>
      </c>
      <c r="J148" s="111">
        <f t="shared" ref="J148:N148" si="34">SUM(J149:J160)</f>
        <v>155168</v>
      </c>
      <c r="K148" s="111">
        <f t="shared" si="34"/>
        <v>72686</v>
      </c>
      <c r="L148" s="111">
        <f t="shared" si="34"/>
        <v>82004</v>
      </c>
      <c r="M148" s="111">
        <f t="shared" si="34"/>
        <v>18799</v>
      </c>
      <c r="N148" s="111">
        <f t="shared" si="34"/>
        <v>362527</v>
      </c>
    </row>
    <row r="149" spans="1:14" ht="15" customHeight="1" x14ac:dyDescent="0.3">
      <c r="A149" s="86" t="s">
        <v>38</v>
      </c>
      <c r="B149" s="87">
        <v>0</v>
      </c>
      <c r="C149" s="87">
        <v>0</v>
      </c>
      <c r="D149" s="87">
        <v>0</v>
      </c>
      <c r="E149" s="87">
        <v>0</v>
      </c>
      <c r="F149" s="87">
        <v>0</v>
      </c>
      <c r="G149" s="87">
        <v>0</v>
      </c>
      <c r="H149" s="86" t="s">
        <v>38</v>
      </c>
      <c r="I149" s="87">
        <v>2484</v>
      </c>
      <c r="J149" s="87">
        <v>10996</v>
      </c>
      <c r="K149" s="87">
        <v>5357</v>
      </c>
      <c r="L149" s="87">
        <v>6078</v>
      </c>
      <c r="M149" s="87">
        <v>951</v>
      </c>
      <c r="N149" s="87">
        <f>SUM(I149:M149)</f>
        <v>25866</v>
      </c>
    </row>
    <row r="150" spans="1:14" ht="15" customHeight="1" x14ac:dyDescent="0.3">
      <c r="A150" s="86" t="s">
        <v>39</v>
      </c>
      <c r="B150" s="87">
        <v>0</v>
      </c>
      <c r="C150" s="87">
        <v>0</v>
      </c>
      <c r="D150" s="87">
        <v>0</v>
      </c>
      <c r="E150" s="87">
        <v>0</v>
      </c>
      <c r="F150" s="87">
        <v>0</v>
      </c>
      <c r="G150" s="87">
        <v>0</v>
      </c>
      <c r="H150" s="86" t="s">
        <v>39</v>
      </c>
      <c r="I150" s="87">
        <v>2266</v>
      </c>
      <c r="J150" s="87">
        <v>9931</v>
      </c>
      <c r="K150" s="87">
        <v>4405</v>
      </c>
      <c r="L150" s="87">
        <v>5820</v>
      </c>
      <c r="M150" s="87">
        <v>904</v>
      </c>
      <c r="N150" s="87">
        <f t="shared" ref="N150:N160" si="35">SUM(I150:M150)</f>
        <v>23326</v>
      </c>
    </row>
    <row r="151" spans="1:14" ht="15" customHeight="1" x14ac:dyDescent="0.3">
      <c r="A151" s="86" t="s">
        <v>40</v>
      </c>
      <c r="B151" s="87">
        <v>0</v>
      </c>
      <c r="C151" s="87">
        <v>0</v>
      </c>
      <c r="D151" s="87">
        <v>0</v>
      </c>
      <c r="E151" s="87">
        <v>0</v>
      </c>
      <c r="F151" s="87">
        <v>0</v>
      </c>
      <c r="G151" s="87">
        <v>0</v>
      </c>
      <c r="H151" s="86" t="s">
        <v>40</v>
      </c>
      <c r="I151" s="87">
        <v>2650</v>
      </c>
      <c r="J151" s="87">
        <v>12220</v>
      </c>
      <c r="K151" s="87">
        <v>5093</v>
      </c>
      <c r="L151" s="87">
        <v>6798</v>
      </c>
      <c r="M151" s="87">
        <v>926</v>
      </c>
      <c r="N151" s="87">
        <f t="shared" si="35"/>
        <v>27687</v>
      </c>
    </row>
    <row r="152" spans="1:14" ht="15" customHeight="1" x14ac:dyDescent="0.3">
      <c r="A152" s="86" t="s">
        <v>41</v>
      </c>
      <c r="B152" s="87">
        <v>0</v>
      </c>
      <c r="C152" s="87">
        <v>1447</v>
      </c>
      <c r="D152" s="87">
        <v>616</v>
      </c>
      <c r="E152" s="87">
        <v>303</v>
      </c>
      <c r="F152" s="87">
        <v>0</v>
      </c>
      <c r="G152" s="87">
        <v>2366</v>
      </c>
      <c r="H152" s="86" t="s">
        <v>41</v>
      </c>
      <c r="I152" s="87">
        <v>3579</v>
      </c>
      <c r="J152" s="87">
        <v>15676</v>
      </c>
      <c r="K152" s="87">
        <v>6884</v>
      </c>
      <c r="L152" s="87">
        <v>7737</v>
      </c>
      <c r="M152" s="87">
        <v>1646</v>
      </c>
      <c r="N152" s="87">
        <f t="shared" si="35"/>
        <v>35522</v>
      </c>
    </row>
    <row r="153" spans="1:14" ht="15" customHeight="1" x14ac:dyDescent="0.3">
      <c r="A153" s="86" t="s">
        <v>42</v>
      </c>
      <c r="B153" s="87">
        <v>893</v>
      </c>
      <c r="C153" s="87">
        <v>7065</v>
      </c>
      <c r="D153" s="87">
        <v>13467</v>
      </c>
      <c r="E153" s="87"/>
      <c r="F153" s="87">
        <v>0</v>
      </c>
      <c r="G153" s="87">
        <v>21425</v>
      </c>
      <c r="H153" s="86" t="s">
        <v>42</v>
      </c>
      <c r="I153" s="87">
        <v>2782</v>
      </c>
      <c r="J153" s="87">
        <v>12621</v>
      </c>
      <c r="K153" s="87">
        <v>5418</v>
      </c>
      <c r="L153" s="87">
        <v>6755</v>
      </c>
      <c r="M153" s="87">
        <v>1429</v>
      </c>
      <c r="N153" s="87">
        <f t="shared" si="35"/>
        <v>29005</v>
      </c>
    </row>
    <row r="154" spans="1:14" ht="15" customHeight="1" x14ac:dyDescent="0.3">
      <c r="A154" s="86" t="s">
        <v>43</v>
      </c>
      <c r="B154" s="87">
        <v>1698</v>
      </c>
      <c r="C154" s="87">
        <v>9327</v>
      </c>
      <c r="D154" s="87">
        <v>20094</v>
      </c>
      <c r="E154" s="87">
        <v>1574</v>
      </c>
      <c r="F154" s="87">
        <v>0</v>
      </c>
      <c r="G154" s="87">
        <v>32693</v>
      </c>
      <c r="H154" s="86" t="s">
        <v>43</v>
      </c>
      <c r="I154" s="87">
        <v>3582</v>
      </c>
      <c r="J154" s="87">
        <v>13946</v>
      </c>
      <c r="K154" s="87">
        <v>7459</v>
      </c>
      <c r="L154" s="87">
        <v>7637</v>
      </c>
      <c r="M154" s="87">
        <v>2122</v>
      </c>
      <c r="N154" s="87">
        <f t="shared" si="35"/>
        <v>34746</v>
      </c>
    </row>
    <row r="155" spans="1:14" ht="15" customHeight="1" x14ac:dyDescent="0.3">
      <c r="A155" s="86" t="s">
        <v>44</v>
      </c>
      <c r="B155" s="87">
        <v>1560</v>
      </c>
      <c r="C155" s="87">
        <v>10254</v>
      </c>
      <c r="D155" s="87">
        <v>26652</v>
      </c>
      <c r="E155" s="87"/>
      <c r="F155" s="87">
        <v>0</v>
      </c>
      <c r="G155" s="87">
        <v>38466</v>
      </c>
      <c r="H155" s="86" t="s">
        <v>44</v>
      </c>
      <c r="I155" s="87">
        <v>4146</v>
      </c>
      <c r="J155" s="87">
        <v>19373</v>
      </c>
      <c r="K155" s="87">
        <v>10182</v>
      </c>
      <c r="L155" s="87">
        <v>10033</v>
      </c>
      <c r="M155" s="87">
        <v>3334</v>
      </c>
      <c r="N155" s="87">
        <f t="shared" si="35"/>
        <v>47068</v>
      </c>
    </row>
    <row r="156" spans="1:14" ht="15" customHeight="1" x14ac:dyDescent="0.3">
      <c r="A156" s="86" t="s">
        <v>45</v>
      </c>
      <c r="B156" s="87">
        <v>1451</v>
      </c>
      <c r="C156" s="87">
        <v>10344</v>
      </c>
      <c r="D156" s="87">
        <v>25312</v>
      </c>
      <c r="E156" s="87">
        <v>1661</v>
      </c>
      <c r="F156" s="87">
        <v>0</v>
      </c>
      <c r="G156" s="87">
        <v>38768</v>
      </c>
      <c r="H156" s="86" t="s">
        <v>45</v>
      </c>
      <c r="I156" s="87">
        <v>3620</v>
      </c>
      <c r="J156" s="87">
        <v>17072</v>
      </c>
      <c r="K156" s="87">
        <v>8458</v>
      </c>
      <c r="L156" s="87">
        <v>8761</v>
      </c>
      <c r="M156" s="87">
        <v>3199</v>
      </c>
      <c r="N156" s="87">
        <f t="shared" si="35"/>
        <v>41110</v>
      </c>
    </row>
    <row r="157" spans="1:14" ht="15" customHeight="1" x14ac:dyDescent="0.3">
      <c r="A157" s="86" t="s">
        <v>46</v>
      </c>
      <c r="B157" s="87">
        <v>1357</v>
      </c>
      <c r="C157" s="87">
        <v>8893</v>
      </c>
      <c r="D157" s="87">
        <v>19405</v>
      </c>
      <c r="E157" s="87">
        <v>1424</v>
      </c>
      <c r="F157" s="87">
        <v>0</v>
      </c>
      <c r="G157" s="87">
        <v>31079</v>
      </c>
      <c r="H157" s="86" t="s">
        <v>46</v>
      </c>
      <c r="I157" s="87">
        <v>2489</v>
      </c>
      <c r="J157" s="87">
        <v>13230</v>
      </c>
      <c r="K157" s="87">
        <v>6223</v>
      </c>
      <c r="L157" s="87">
        <v>6947</v>
      </c>
      <c r="M157" s="87">
        <v>1849</v>
      </c>
      <c r="N157" s="87">
        <f t="shared" si="35"/>
        <v>30738</v>
      </c>
    </row>
    <row r="158" spans="1:14" ht="15" customHeight="1" x14ac:dyDescent="0.3">
      <c r="A158" s="86" t="s">
        <v>47</v>
      </c>
      <c r="B158" s="87">
        <v>261</v>
      </c>
      <c r="C158" s="87">
        <v>1105</v>
      </c>
      <c r="D158" s="87">
        <v>2605</v>
      </c>
      <c r="E158" s="87">
        <v>166</v>
      </c>
      <c r="F158" s="87">
        <v>0</v>
      </c>
      <c r="G158" s="87">
        <v>4137</v>
      </c>
      <c r="H158" s="86" t="s">
        <v>47</v>
      </c>
      <c r="I158" s="87">
        <v>2500</v>
      </c>
      <c r="J158" s="87">
        <v>11056</v>
      </c>
      <c r="K158" s="87">
        <v>5259</v>
      </c>
      <c r="L158" s="87">
        <v>5619</v>
      </c>
      <c r="M158" s="87">
        <v>943</v>
      </c>
      <c r="N158" s="87">
        <f t="shared" si="35"/>
        <v>25377</v>
      </c>
    </row>
    <row r="159" spans="1:14" ht="15" customHeight="1" x14ac:dyDescent="0.3">
      <c r="A159" s="86" t="s">
        <v>48</v>
      </c>
      <c r="B159" s="87">
        <v>0</v>
      </c>
      <c r="C159" s="87">
        <v>0</v>
      </c>
      <c r="D159" s="87">
        <v>0</v>
      </c>
      <c r="E159" s="87">
        <v>0</v>
      </c>
      <c r="F159" s="87">
        <v>0</v>
      </c>
      <c r="G159" s="87">
        <v>0</v>
      </c>
      <c r="H159" s="86" t="s">
        <v>48</v>
      </c>
      <c r="I159" s="87">
        <v>1917</v>
      </c>
      <c r="J159" s="87">
        <v>9949</v>
      </c>
      <c r="K159" s="87">
        <v>4319</v>
      </c>
      <c r="L159" s="87">
        <v>5101</v>
      </c>
      <c r="M159" s="87">
        <v>833</v>
      </c>
      <c r="N159" s="87">
        <f t="shared" si="35"/>
        <v>22119</v>
      </c>
    </row>
    <row r="160" spans="1:14" ht="15" customHeight="1" x14ac:dyDescent="0.3">
      <c r="A160" s="86" t="s">
        <v>49</v>
      </c>
      <c r="B160" s="87">
        <v>0</v>
      </c>
      <c r="C160" s="87">
        <v>0</v>
      </c>
      <c r="D160" s="87">
        <v>0</v>
      </c>
      <c r="E160" s="87">
        <v>0</v>
      </c>
      <c r="F160" s="87">
        <v>0</v>
      </c>
      <c r="G160" s="87">
        <v>0</v>
      </c>
      <c r="H160" s="86" t="s">
        <v>49</v>
      </c>
      <c r="I160" s="87">
        <v>1855</v>
      </c>
      <c r="J160" s="87">
        <v>9098</v>
      </c>
      <c r="K160" s="87">
        <v>3629</v>
      </c>
      <c r="L160" s="87">
        <v>4718</v>
      </c>
      <c r="M160" s="87">
        <v>663</v>
      </c>
      <c r="N160" s="87">
        <f t="shared" si="35"/>
        <v>19963</v>
      </c>
    </row>
    <row r="161" spans="1:14" ht="15" customHeight="1" x14ac:dyDescent="0.3">
      <c r="A161" s="95">
        <v>2011</v>
      </c>
      <c r="B161" s="111">
        <f>SUM(B162:B173)</f>
        <v>6248</v>
      </c>
      <c r="C161" s="111">
        <f t="shared" ref="C161:G161" si="36">SUM(C162:C173)</f>
        <v>62008</v>
      </c>
      <c r="D161" s="111">
        <f t="shared" si="36"/>
        <v>118274</v>
      </c>
      <c r="E161" s="111">
        <f t="shared" si="36"/>
        <v>9885</v>
      </c>
      <c r="F161" s="111">
        <f t="shared" si="36"/>
        <v>0</v>
      </c>
      <c r="G161" s="111">
        <f t="shared" si="36"/>
        <v>196415</v>
      </c>
      <c r="H161" s="95">
        <v>2011</v>
      </c>
      <c r="I161" s="111">
        <f>SUM(I162:I173)</f>
        <v>39364</v>
      </c>
      <c r="J161" s="111">
        <f t="shared" ref="J161:N161" si="37">SUM(J162:J173)</f>
        <v>169003</v>
      </c>
      <c r="K161" s="111">
        <f t="shared" si="37"/>
        <v>83834</v>
      </c>
      <c r="L161" s="111">
        <f t="shared" si="37"/>
        <v>99593</v>
      </c>
      <c r="M161" s="111">
        <f t="shared" si="37"/>
        <v>18291</v>
      </c>
      <c r="N161" s="111">
        <f t="shared" si="37"/>
        <v>410085</v>
      </c>
    </row>
    <row r="162" spans="1:14" ht="15" customHeight="1" x14ac:dyDescent="0.3">
      <c r="A162" s="86" t="s">
        <v>38</v>
      </c>
      <c r="B162" s="87">
        <v>0</v>
      </c>
      <c r="C162" s="87">
        <v>0</v>
      </c>
      <c r="D162" s="87">
        <v>0</v>
      </c>
      <c r="E162" s="87">
        <v>0</v>
      </c>
      <c r="F162" s="87">
        <v>0</v>
      </c>
      <c r="G162" s="87">
        <v>0</v>
      </c>
      <c r="H162" s="86" t="s">
        <v>38</v>
      </c>
      <c r="I162" s="87">
        <v>2650</v>
      </c>
      <c r="J162" s="87">
        <v>11685</v>
      </c>
      <c r="K162" s="87">
        <v>5576</v>
      </c>
      <c r="L162" s="87">
        <v>7095</v>
      </c>
      <c r="M162" s="87">
        <v>677</v>
      </c>
      <c r="N162" s="87">
        <f>SUM(I162:M162)</f>
        <v>27683</v>
      </c>
    </row>
    <row r="163" spans="1:14" ht="15" customHeight="1" x14ac:dyDescent="0.3">
      <c r="A163" s="86" t="s">
        <v>39</v>
      </c>
      <c r="B163" s="87">
        <v>0</v>
      </c>
      <c r="C163" s="87">
        <v>0</v>
      </c>
      <c r="D163" s="87">
        <v>0</v>
      </c>
      <c r="E163" s="87">
        <v>0</v>
      </c>
      <c r="F163" s="87">
        <v>0</v>
      </c>
      <c r="G163" s="87">
        <v>0</v>
      </c>
      <c r="H163" s="86" t="s">
        <v>39</v>
      </c>
      <c r="I163" s="87">
        <v>2536</v>
      </c>
      <c r="J163" s="87">
        <v>10244</v>
      </c>
      <c r="K163" s="87">
        <v>5085</v>
      </c>
      <c r="L163" s="87">
        <v>6664</v>
      </c>
      <c r="M163" s="87">
        <v>767</v>
      </c>
      <c r="N163" s="87">
        <f t="shared" ref="N163:N173" si="38">SUM(I163:M163)</f>
        <v>25296</v>
      </c>
    </row>
    <row r="164" spans="1:14" ht="15" customHeight="1" x14ac:dyDescent="0.3">
      <c r="A164" s="86" t="s">
        <v>40</v>
      </c>
      <c r="B164" s="87">
        <v>0</v>
      </c>
      <c r="C164" s="87">
        <v>0</v>
      </c>
      <c r="D164" s="87">
        <v>0</v>
      </c>
      <c r="E164" s="87">
        <v>0</v>
      </c>
      <c r="F164" s="87">
        <v>0</v>
      </c>
      <c r="G164" s="87">
        <v>0</v>
      </c>
      <c r="H164" s="86" t="s">
        <v>40</v>
      </c>
      <c r="I164" s="87">
        <v>2922</v>
      </c>
      <c r="J164" s="87">
        <v>11818</v>
      </c>
      <c r="K164" s="87">
        <v>5875</v>
      </c>
      <c r="L164" s="87">
        <v>7867</v>
      </c>
      <c r="M164" s="87">
        <v>1007</v>
      </c>
      <c r="N164" s="87">
        <f t="shared" si="38"/>
        <v>29489</v>
      </c>
    </row>
    <row r="165" spans="1:14" ht="15" customHeight="1" x14ac:dyDescent="0.3">
      <c r="A165" s="86" t="s">
        <v>41</v>
      </c>
      <c r="B165" s="87">
        <v>0</v>
      </c>
      <c r="C165" s="87">
        <v>1972</v>
      </c>
      <c r="D165" s="87">
        <v>1151</v>
      </c>
      <c r="E165" s="87">
        <v>288</v>
      </c>
      <c r="F165" s="87">
        <v>0</v>
      </c>
      <c r="G165" s="87">
        <v>3411</v>
      </c>
      <c r="H165" s="86" t="s">
        <v>41</v>
      </c>
      <c r="I165" s="87">
        <v>3569</v>
      </c>
      <c r="J165" s="87">
        <v>15115</v>
      </c>
      <c r="K165" s="87">
        <v>6966</v>
      </c>
      <c r="L165" s="87">
        <v>8682</v>
      </c>
      <c r="M165" s="87">
        <v>1519</v>
      </c>
      <c r="N165" s="87">
        <f t="shared" si="38"/>
        <v>35851</v>
      </c>
    </row>
    <row r="166" spans="1:14" ht="15" customHeight="1" x14ac:dyDescent="0.3">
      <c r="A166" s="86" t="s">
        <v>42</v>
      </c>
      <c r="B166" s="87">
        <v>798</v>
      </c>
      <c r="C166" s="87">
        <v>7926</v>
      </c>
      <c r="D166" s="87">
        <v>14632</v>
      </c>
      <c r="E166" s="87">
        <v>1717</v>
      </c>
      <c r="F166" s="87">
        <v>0</v>
      </c>
      <c r="G166" s="87">
        <v>25073</v>
      </c>
      <c r="H166" s="86" t="s">
        <v>42</v>
      </c>
      <c r="I166" s="87">
        <v>3263</v>
      </c>
      <c r="J166" s="87">
        <v>16221</v>
      </c>
      <c r="K166" s="87">
        <v>7027</v>
      </c>
      <c r="L166" s="87">
        <v>8686</v>
      </c>
      <c r="M166" s="87">
        <v>1356</v>
      </c>
      <c r="N166" s="87">
        <f t="shared" si="38"/>
        <v>36553</v>
      </c>
    </row>
    <row r="167" spans="1:14" ht="15" customHeight="1" x14ac:dyDescent="0.3">
      <c r="A167" s="86" t="s">
        <v>43</v>
      </c>
      <c r="B167" s="87">
        <v>1273</v>
      </c>
      <c r="C167" s="87">
        <v>12083</v>
      </c>
      <c r="D167" s="87">
        <v>22399</v>
      </c>
      <c r="E167" s="87">
        <v>1790</v>
      </c>
      <c r="F167" s="87">
        <v>0</v>
      </c>
      <c r="G167" s="87">
        <v>37545</v>
      </c>
      <c r="H167" s="86" t="s">
        <v>43</v>
      </c>
      <c r="I167" s="87">
        <v>3933</v>
      </c>
      <c r="J167" s="87">
        <v>15665</v>
      </c>
      <c r="K167" s="87">
        <v>7836</v>
      </c>
      <c r="L167" s="87">
        <v>8734</v>
      </c>
      <c r="M167" s="87">
        <v>2106</v>
      </c>
      <c r="N167" s="87">
        <f t="shared" si="38"/>
        <v>38274</v>
      </c>
    </row>
    <row r="168" spans="1:14" ht="15" customHeight="1" x14ac:dyDescent="0.3">
      <c r="A168" s="86" t="s">
        <v>44</v>
      </c>
      <c r="B168" s="87">
        <v>1426</v>
      </c>
      <c r="C168" s="87">
        <v>13627</v>
      </c>
      <c r="D168" s="87">
        <v>26880</v>
      </c>
      <c r="E168" s="87">
        <v>2178</v>
      </c>
      <c r="F168" s="87">
        <v>0</v>
      </c>
      <c r="G168" s="87">
        <v>44111</v>
      </c>
      <c r="H168" s="86" t="s">
        <v>44</v>
      </c>
      <c r="I168" s="87">
        <v>5672</v>
      </c>
      <c r="J168" s="87">
        <v>20443</v>
      </c>
      <c r="K168" s="87">
        <v>12142</v>
      </c>
      <c r="L168" s="87">
        <v>12321</v>
      </c>
      <c r="M168" s="87">
        <v>2942</v>
      </c>
      <c r="N168" s="87">
        <f t="shared" si="38"/>
        <v>53520</v>
      </c>
    </row>
    <row r="169" spans="1:14" ht="15" customHeight="1" x14ac:dyDescent="0.3">
      <c r="A169" s="86" t="s">
        <v>45</v>
      </c>
      <c r="B169" s="87">
        <v>1356</v>
      </c>
      <c r="C169" s="87">
        <v>13713</v>
      </c>
      <c r="D169" s="87">
        <v>29205</v>
      </c>
      <c r="E169" s="87">
        <v>2070</v>
      </c>
      <c r="F169" s="87">
        <v>0</v>
      </c>
      <c r="G169" s="87">
        <v>46344</v>
      </c>
      <c r="H169" s="86" t="s">
        <v>45</v>
      </c>
      <c r="I169" s="87">
        <v>4600</v>
      </c>
      <c r="J169" s="87">
        <v>18188</v>
      </c>
      <c r="K169" s="87">
        <v>11207</v>
      </c>
      <c r="L169" s="87">
        <v>10938</v>
      </c>
      <c r="M169" s="87">
        <v>2931</v>
      </c>
      <c r="N169" s="87">
        <f t="shared" si="38"/>
        <v>47864</v>
      </c>
    </row>
    <row r="170" spans="1:14" ht="15" customHeight="1" x14ac:dyDescent="0.3">
      <c r="A170" s="86" t="s">
        <v>46</v>
      </c>
      <c r="B170" s="87">
        <v>1109</v>
      </c>
      <c r="C170" s="87">
        <v>11038</v>
      </c>
      <c r="D170" s="87">
        <v>21149</v>
      </c>
      <c r="E170" s="87">
        <v>1517</v>
      </c>
      <c r="F170" s="87">
        <v>0</v>
      </c>
      <c r="G170" s="87">
        <v>34813</v>
      </c>
      <c r="H170" s="86" t="s">
        <v>46</v>
      </c>
      <c r="I170" s="87">
        <v>2927</v>
      </c>
      <c r="J170" s="87">
        <v>14979</v>
      </c>
      <c r="K170" s="87">
        <v>7147</v>
      </c>
      <c r="L170" s="87">
        <v>8406</v>
      </c>
      <c r="M170" s="87">
        <v>2067</v>
      </c>
      <c r="N170" s="87">
        <f t="shared" si="38"/>
        <v>35526</v>
      </c>
    </row>
    <row r="171" spans="1:14" ht="15" customHeight="1" x14ac:dyDescent="0.3">
      <c r="A171" s="86" t="s">
        <v>47</v>
      </c>
      <c r="B171" s="87">
        <v>286</v>
      </c>
      <c r="C171" s="87">
        <v>1649</v>
      </c>
      <c r="D171" s="87">
        <v>2858</v>
      </c>
      <c r="E171" s="87">
        <v>325</v>
      </c>
      <c r="F171" s="87">
        <v>0</v>
      </c>
      <c r="G171" s="87">
        <v>5118</v>
      </c>
      <c r="H171" s="86" t="s">
        <v>47</v>
      </c>
      <c r="I171" s="87">
        <v>2528</v>
      </c>
      <c r="J171" s="87">
        <v>13359</v>
      </c>
      <c r="K171" s="87">
        <v>5738</v>
      </c>
      <c r="L171" s="87">
        <v>7532</v>
      </c>
      <c r="M171" s="87">
        <v>1258</v>
      </c>
      <c r="N171" s="87">
        <f t="shared" si="38"/>
        <v>30415</v>
      </c>
    </row>
    <row r="172" spans="1:14" ht="15" customHeight="1" x14ac:dyDescent="0.3">
      <c r="A172" s="86" t="s">
        <v>48</v>
      </c>
      <c r="B172" s="87">
        <v>0</v>
      </c>
      <c r="C172" s="87">
        <v>0</v>
      </c>
      <c r="D172" s="87">
        <v>0</v>
      </c>
      <c r="E172" s="87">
        <v>0</v>
      </c>
      <c r="F172" s="87">
        <v>0</v>
      </c>
      <c r="G172" s="87">
        <v>0</v>
      </c>
      <c r="H172" s="86" t="s">
        <v>48</v>
      </c>
      <c r="I172" s="87">
        <v>2293</v>
      </c>
      <c r="J172" s="87">
        <v>10747</v>
      </c>
      <c r="K172" s="87">
        <v>4649</v>
      </c>
      <c r="L172" s="87">
        <v>6500</v>
      </c>
      <c r="M172" s="87">
        <v>730</v>
      </c>
      <c r="N172" s="87">
        <f t="shared" si="38"/>
        <v>24919</v>
      </c>
    </row>
    <row r="173" spans="1:14" ht="15" customHeight="1" x14ac:dyDescent="0.3">
      <c r="A173" s="86" t="s">
        <v>49</v>
      </c>
      <c r="B173" s="87">
        <v>0</v>
      </c>
      <c r="C173" s="87">
        <v>0</v>
      </c>
      <c r="D173" s="87">
        <v>0</v>
      </c>
      <c r="E173" s="87">
        <v>0</v>
      </c>
      <c r="F173" s="87">
        <v>0</v>
      </c>
      <c r="G173" s="87">
        <v>0</v>
      </c>
      <c r="H173" s="86" t="s">
        <v>49</v>
      </c>
      <c r="I173" s="87">
        <v>2471</v>
      </c>
      <c r="J173" s="87">
        <v>10539</v>
      </c>
      <c r="K173" s="87">
        <v>4586</v>
      </c>
      <c r="L173" s="87">
        <v>6168</v>
      </c>
      <c r="M173" s="87">
        <v>931</v>
      </c>
      <c r="N173" s="87">
        <f t="shared" si="38"/>
        <v>24695</v>
      </c>
    </row>
    <row r="174" spans="1:14" ht="15" customHeight="1" x14ac:dyDescent="0.3">
      <c r="A174" s="95">
        <v>2010</v>
      </c>
      <c r="B174" s="111">
        <f>SUM(B175:B186)</f>
        <v>5328</v>
      </c>
      <c r="C174" s="111">
        <f t="shared" ref="C174:G174" si="39">SUM(C175:C186)</f>
        <v>60882</v>
      </c>
      <c r="D174" s="111">
        <f t="shared" si="39"/>
        <v>108882</v>
      </c>
      <c r="E174" s="111">
        <f t="shared" si="39"/>
        <v>12090</v>
      </c>
      <c r="F174" s="111">
        <f t="shared" si="39"/>
        <v>0</v>
      </c>
      <c r="G174" s="111">
        <f t="shared" si="39"/>
        <v>187182</v>
      </c>
      <c r="H174" s="95">
        <v>2010</v>
      </c>
      <c r="I174" s="111">
        <f>SUM(I175:I186)</f>
        <v>48184</v>
      </c>
      <c r="J174" s="111">
        <f t="shared" ref="J174:N174" si="40">SUM(J175:J186)</f>
        <v>188384</v>
      </c>
      <c r="K174" s="111">
        <f t="shared" si="40"/>
        <v>94025</v>
      </c>
      <c r="L174" s="111">
        <f t="shared" si="40"/>
        <v>116422</v>
      </c>
      <c r="M174" s="111">
        <f t="shared" si="40"/>
        <v>12419</v>
      </c>
      <c r="N174" s="111">
        <f t="shared" si="40"/>
        <v>459434</v>
      </c>
    </row>
    <row r="175" spans="1:14" ht="15" customHeight="1" x14ac:dyDescent="0.3">
      <c r="A175" s="86" t="s">
        <v>38</v>
      </c>
      <c r="B175" s="87">
        <v>0</v>
      </c>
      <c r="C175" s="87">
        <v>85</v>
      </c>
      <c r="D175" s="87">
        <v>0</v>
      </c>
      <c r="E175" s="87">
        <v>126</v>
      </c>
      <c r="F175" s="87">
        <v>0</v>
      </c>
      <c r="G175" s="87">
        <v>211</v>
      </c>
      <c r="H175" s="86" t="s">
        <v>38</v>
      </c>
      <c r="I175" s="87">
        <v>4167</v>
      </c>
      <c r="J175" s="87">
        <v>16073</v>
      </c>
      <c r="K175" s="87">
        <v>7190</v>
      </c>
      <c r="L175" s="87">
        <v>9072</v>
      </c>
      <c r="M175" s="87">
        <v>544</v>
      </c>
      <c r="N175" s="87">
        <f>SUM(I175:M175)</f>
        <v>37046</v>
      </c>
    </row>
    <row r="176" spans="1:14" ht="15" customHeight="1" x14ac:dyDescent="0.3">
      <c r="A176" s="86" t="s">
        <v>39</v>
      </c>
      <c r="B176" s="87">
        <v>0</v>
      </c>
      <c r="C176" s="87">
        <v>0</v>
      </c>
      <c r="D176" s="87">
        <v>0</v>
      </c>
      <c r="E176" s="87">
        <v>0</v>
      </c>
      <c r="F176" s="87">
        <v>0</v>
      </c>
      <c r="G176" s="87">
        <v>0</v>
      </c>
      <c r="H176" s="86" t="s">
        <v>39</v>
      </c>
      <c r="I176" s="87">
        <v>3891</v>
      </c>
      <c r="J176" s="87">
        <v>14267</v>
      </c>
      <c r="K176" s="87">
        <v>5855</v>
      </c>
      <c r="L176" s="87">
        <v>8314</v>
      </c>
      <c r="M176" s="87">
        <v>468</v>
      </c>
      <c r="N176" s="87">
        <f t="shared" ref="N176:N186" si="41">SUM(I176:M176)</f>
        <v>32795</v>
      </c>
    </row>
    <row r="177" spans="1:14" ht="15" customHeight="1" x14ac:dyDescent="0.3">
      <c r="A177" s="86" t="s">
        <v>40</v>
      </c>
      <c r="B177" s="87">
        <v>0</v>
      </c>
      <c r="C177" s="87">
        <v>3</v>
      </c>
      <c r="D177" s="87">
        <v>0</v>
      </c>
      <c r="E177" s="87">
        <v>0</v>
      </c>
      <c r="F177" s="87">
        <v>0</v>
      </c>
      <c r="G177" s="87">
        <v>3</v>
      </c>
      <c r="H177" s="86" t="s">
        <v>40</v>
      </c>
      <c r="I177" s="87">
        <v>3956</v>
      </c>
      <c r="J177" s="87">
        <v>15929</v>
      </c>
      <c r="K177" s="87">
        <v>6901</v>
      </c>
      <c r="L177" s="87">
        <v>9190</v>
      </c>
      <c r="M177" s="87">
        <v>520</v>
      </c>
      <c r="N177" s="87">
        <f t="shared" si="41"/>
        <v>36496</v>
      </c>
    </row>
    <row r="178" spans="1:14" ht="15" customHeight="1" x14ac:dyDescent="0.3">
      <c r="A178" s="86" t="s">
        <v>41</v>
      </c>
      <c r="B178" s="87">
        <v>0</v>
      </c>
      <c r="C178" s="87">
        <v>1219</v>
      </c>
      <c r="D178" s="87">
        <v>751</v>
      </c>
      <c r="E178" s="87">
        <v>102</v>
      </c>
      <c r="F178" s="87">
        <v>0</v>
      </c>
      <c r="G178" s="87">
        <v>2072</v>
      </c>
      <c r="H178" s="86" t="s">
        <v>41</v>
      </c>
      <c r="I178" s="87">
        <v>3574</v>
      </c>
      <c r="J178" s="87">
        <v>16721</v>
      </c>
      <c r="K178" s="87">
        <v>7862</v>
      </c>
      <c r="L178" s="87">
        <v>9315</v>
      </c>
      <c r="M178" s="87">
        <v>774</v>
      </c>
      <c r="N178" s="87">
        <f t="shared" si="41"/>
        <v>38246</v>
      </c>
    </row>
    <row r="179" spans="1:14" ht="15" customHeight="1" x14ac:dyDescent="0.3">
      <c r="A179" s="86" t="s">
        <v>42</v>
      </c>
      <c r="B179" s="87">
        <v>464</v>
      </c>
      <c r="C179" s="87">
        <v>8523</v>
      </c>
      <c r="D179" s="87">
        <v>14815</v>
      </c>
      <c r="E179" s="87">
        <v>1986</v>
      </c>
      <c r="F179" s="87">
        <v>0</v>
      </c>
      <c r="G179" s="87">
        <v>25788</v>
      </c>
      <c r="H179" s="86" t="s">
        <v>42</v>
      </c>
      <c r="I179" s="87">
        <v>3786</v>
      </c>
      <c r="J179" s="87">
        <v>15249</v>
      </c>
      <c r="K179" s="87">
        <v>7650</v>
      </c>
      <c r="L179" s="87">
        <v>8484</v>
      </c>
      <c r="M179" s="87">
        <v>856</v>
      </c>
      <c r="N179" s="87">
        <f t="shared" si="41"/>
        <v>36025</v>
      </c>
    </row>
    <row r="180" spans="1:14" ht="15" customHeight="1" x14ac:dyDescent="0.3">
      <c r="A180" s="86" t="s">
        <v>43</v>
      </c>
      <c r="B180" s="87">
        <v>1149</v>
      </c>
      <c r="C180" s="87">
        <v>11066</v>
      </c>
      <c r="D180" s="87">
        <v>20867</v>
      </c>
      <c r="E180" s="87">
        <v>2165</v>
      </c>
      <c r="F180" s="87">
        <v>0</v>
      </c>
      <c r="G180" s="87">
        <v>35247</v>
      </c>
      <c r="H180" s="86" t="s">
        <v>43</v>
      </c>
      <c r="I180" s="87">
        <v>4786</v>
      </c>
      <c r="J180" s="87">
        <v>16773</v>
      </c>
      <c r="K180" s="87">
        <v>9064</v>
      </c>
      <c r="L180" s="87">
        <v>9639</v>
      </c>
      <c r="M180" s="87">
        <v>1057</v>
      </c>
      <c r="N180" s="87">
        <f t="shared" si="41"/>
        <v>41319</v>
      </c>
    </row>
    <row r="181" spans="1:14" ht="15" customHeight="1" x14ac:dyDescent="0.3">
      <c r="A181" s="86" t="s">
        <v>44</v>
      </c>
      <c r="B181" s="87">
        <v>1322</v>
      </c>
      <c r="C181" s="87">
        <v>14083</v>
      </c>
      <c r="D181" s="87">
        <v>24140</v>
      </c>
      <c r="E181" s="87">
        <v>2832</v>
      </c>
      <c r="F181" s="87">
        <v>0</v>
      </c>
      <c r="G181" s="87">
        <v>42377</v>
      </c>
      <c r="H181" s="86" t="s">
        <v>44</v>
      </c>
      <c r="I181" s="87">
        <v>6131</v>
      </c>
      <c r="J181" s="87">
        <v>21354</v>
      </c>
      <c r="K181" s="87">
        <v>11961</v>
      </c>
      <c r="L181" s="87">
        <v>14557</v>
      </c>
      <c r="M181" s="87">
        <v>1844</v>
      </c>
      <c r="N181" s="87">
        <f t="shared" si="41"/>
        <v>55847</v>
      </c>
    </row>
    <row r="182" spans="1:14" ht="15" customHeight="1" x14ac:dyDescent="0.3">
      <c r="A182" s="86" t="s">
        <v>45</v>
      </c>
      <c r="B182" s="87">
        <v>1045</v>
      </c>
      <c r="C182" s="87">
        <v>13815</v>
      </c>
      <c r="D182" s="87">
        <v>25718</v>
      </c>
      <c r="E182" s="87">
        <v>2727</v>
      </c>
      <c r="F182" s="87">
        <v>0</v>
      </c>
      <c r="G182" s="87">
        <v>43305</v>
      </c>
      <c r="H182" s="86" t="s">
        <v>45</v>
      </c>
      <c r="I182" s="87">
        <v>4703</v>
      </c>
      <c r="J182" s="87">
        <v>18386</v>
      </c>
      <c r="K182" s="87">
        <v>11528</v>
      </c>
      <c r="L182" s="87">
        <v>13809</v>
      </c>
      <c r="M182" s="87">
        <v>1869</v>
      </c>
      <c r="N182" s="87">
        <f t="shared" si="41"/>
        <v>50295</v>
      </c>
    </row>
    <row r="183" spans="1:14" ht="15" customHeight="1" x14ac:dyDescent="0.3">
      <c r="A183" s="86" t="s">
        <v>46</v>
      </c>
      <c r="B183" s="87">
        <v>1121</v>
      </c>
      <c r="C183" s="87">
        <v>10766</v>
      </c>
      <c r="D183" s="87">
        <v>19705</v>
      </c>
      <c r="E183" s="87">
        <v>1859</v>
      </c>
      <c r="F183" s="87">
        <v>0</v>
      </c>
      <c r="G183" s="87">
        <v>33451</v>
      </c>
      <c r="H183" s="86" t="s">
        <v>46</v>
      </c>
      <c r="I183" s="87">
        <v>3360</v>
      </c>
      <c r="J183" s="87">
        <v>15460</v>
      </c>
      <c r="K183" s="87">
        <v>7994</v>
      </c>
      <c r="L183" s="87">
        <v>9204</v>
      </c>
      <c r="M183" s="87">
        <v>1589</v>
      </c>
      <c r="N183" s="87">
        <f t="shared" si="41"/>
        <v>37607</v>
      </c>
    </row>
    <row r="184" spans="1:14" ht="15" customHeight="1" x14ac:dyDescent="0.3">
      <c r="A184" s="86" t="s">
        <v>47</v>
      </c>
      <c r="B184" s="87">
        <v>227</v>
      </c>
      <c r="C184" s="87">
        <v>1322</v>
      </c>
      <c r="D184" s="87">
        <v>2886</v>
      </c>
      <c r="E184" s="87">
        <v>293</v>
      </c>
      <c r="F184" s="87">
        <v>0</v>
      </c>
      <c r="G184" s="87">
        <v>4728</v>
      </c>
      <c r="H184" s="86" t="s">
        <v>47</v>
      </c>
      <c r="I184" s="87">
        <v>3163</v>
      </c>
      <c r="J184" s="87">
        <v>13091</v>
      </c>
      <c r="K184" s="87">
        <v>6315</v>
      </c>
      <c r="L184" s="87">
        <v>7952</v>
      </c>
      <c r="M184" s="87">
        <v>1042</v>
      </c>
      <c r="N184" s="87">
        <f t="shared" si="41"/>
        <v>31563</v>
      </c>
    </row>
    <row r="185" spans="1:14" ht="15" customHeight="1" x14ac:dyDescent="0.3">
      <c r="A185" s="86" t="s">
        <v>48</v>
      </c>
      <c r="B185" s="87">
        <v>0</v>
      </c>
      <c r="C185" s="87">
        <v>0</v>
      </c>
      <c r="D185" s="87">
        <v>0</v>
      </c>
      <c r="E185" s="87">
        <v>0</v>
      </c>
      <c r="F185" s="87">
        <v>0</v>
      </c>
      <c r="G185" s="87">
        <v>0</v>
      </c>
      <c r="H185" s="86" t="s">
        <v>48</v>
      </c>
      <c r="I185" s="87">
        <v>3600</v>
      </c>
      <c r="J185" s="87">
        <v>13440</v>
      </c>
      <c r="K185" s="87">
        <v>6163</v>
      </c>
      <c r="L185" s="87">
        <v>8829</v>
      </c>
      <c r="M185" s="87">
        <v>1034</v>
      </c>
      <c r="N185" s="87">
        <f t="shared" si="41"/>
        <v>33066</v>
      </c>
    </row>
    <row r="186" spans="1:14" ht="15" customHeight="1" x14ac:dyDescent="0.3">
      <c r="A186" s="86" t="s">
        <v>49</v>
      </c>
      <c r="B186" s="87">
        <v>0</v>
      </c>
      <c r="C186" s="87">
        <v>0</v>
      </c>
      <c r="D186" s="87">
        <v>0</v>
      </c>
      <c r="E186" s="87">
        <v>0</v>
      </c>
      <c r="F186" s="87">
        <v>0</v>
      </c>
      <c r="G186" s="87">
        <v>0</v>
      </c>
      <c r="H186" s="86" t="s">
        <v>49</v>
      </c>
      <c r="I186" s="87">
        <v>3067</v>
      </c>
      <c r="J186" s="87">
        <v>11641</v>
      </c>
      <c r="K186" s="87">
        <v>5542</v>
      </c>
      <c r="L186" s="87">
        <v>8057</v>
      </c>
      <c r="M186" s="87">
        <v>822</v>
      </c>
      <c r="N186" s="87">
        <f t="shared" si="41"/>
        <v>29129</v>
      </c>
    </row>
    <row r="187" spans="1:14" ht="15" customHeight="1" x14ac:dyDescent="0.3">
      <c r="A187" s="176" t="s">
        <v>128</v>
      </c>
      <c r="B187" s="176"/>
      <c r="C187" s="176"/>
      <c r="D187" s="176"/>
      <c r="E187" s="88"/>
      <c r="F187" s="88"/>
      <c r="G187" s="88"/>
      <c r="H187" s="88"/>
      <c r="I187" s="88"/>
      <c r="J187" s="88"/>
      <c r="K187" s="88"/>
      <c r="L187" s="88"/>
      <c r="M187" s="88"/>
      <c r="N187" s="88"/>
    </row>
    <row r="188" spans="1:14" ht="15" customHeight="1" x14ac:dyDescent="0.3">
      <c r="A188" s="88"/>
      <c r="B188" s="88"/>
      <c r="C188" s="88"/>
      <c r="D188" s="88"/>
      <c r="E188" s="88"/>
      <c r="F188" s="88"/>
      <c r="G188" s="88"/>
      <c r="H188" s="88"/>
      <c r="I188" s="88"/>
      <c r="J188" s="88"/>
      <c r="K188" s="88"/>
      <c r="L188" s="88"/>
      <c r="M188" s="88"/>
      <c r="N188" s="88"/>
    </row>
  </sheetData>
  <mergeCells count="3">
    <mergeCell ref="A187:D187"/>
    <mergeCell ref="H3:N3"/>
    <mergeCell ref="A3:G3"/>
  </mergeCells>
  <pageMargins left="0.70866141732283472" right="0.39370078740157483"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13" man="1"/>
    <brk id="134" max="13" man="1"/>
    <brk id="160" max="13" man="1"/>
  </rowBreaks>
  <ignoredErrors>
    <ignoredError sqref="N44 G44"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F189"/>
  <sheetViews>
    <sheetView showGridLines="0" zoomScaleNormal="100" workbookViewId="0">
      <selection activeCell="A3" sqref="A3"/>
    </sheetView>
  </sheetViews>
  <sheetFormatPr defaultRowHeight="15" customHeight="1" x14ac:dyDescent="0.3"/>
  <cols>
    <col min="1" max="1" width="6.33203125" style="12" bestFit="1" customWidth="1"/>
    <col min="2" max="2" width="15.44140625" style="12" customWidth="1"/>
    <col min="3" max="3" width="19.33203125" style="12" bestFit="1" customWidth="1"/>
    <col min="4" max="4" width="26.109375" style="12" customWidth="1"/>
    <col min="5" max="5" width="24.88671875" style="12" bestFit="1" customWidth="1"/>
    <col min="6" max="6" width="18.21875" style="12" bestFit="1" customWidth="1"/>
    <col min="7" max="16384" width="8.88671875" style="12"/>
  </cols>
  <sheetData>
    <row r="2" spans="1:6" ht="15" customHeight="1" x14ac:dyDescent="0.3">
      <c r="A2" s="207" t="s">
        <v>154</v>
      </c>
      <c r="B2" s="208"/>
      <c r="C2" s="208"/>
      <c r="D2" s="208"/>
      <c r="E2" s="208"/>
      <c r="F2" s="208"/>
    </row>
    <row r="3" spans="1:6" ht="15" customHeight="1" x14ac:dyDescent="0.3">
      <c r="A3" s="113"/>
      <c r="B3" s="114"/>
      <c r="C3" s="114"/>
      <c r="D3" s="115" t="s">
        <v>56</v>
      </c>
      <c r="E3" s="115" t="s">
        <v>57</v>
      </c>
      <c r="F3" s="115" t="s">
        <v>24</v>
      </c>
    </row>
    <row r="4" spans="1:6" ht="21" thickBot="1" x14ac:dyDescent="0.35">
      <c r="A4" s="116" t="s">
        <v>23</v>
      </c>
      <c r="B4" s="117" t="s">
        <v>117</v>
      </c>
      <c r="C4" s="116" t="s">
        <v>22</v>
      </c>
      <c r="D4" s="118" t="s">
        <v>25</v>
      </c>
      <c r="E4" s="118" t="s">
        <v>25</v>
      </c>
      <c r="F4" s="118" t="s">
        <v>25</v>
      </c>
    </row>
    <row r="5" spans="1:6" ht="15" customHeight="1" x14ac:dyDescent="0.3">
      <c r="A5" s="194">
        <v>2023</v>
      </c>
      <c r="B5" s="197" t="s">
        <v>5</v>
      </c>
      <c r="C5" s="20" t="s">
        <v>26</v>
      </c>
      <c r="D5" s="13"/>
      <c r="E5" s="76"/>
      <c r="F5" s="77"/>
    </row>
    <row r="6" spans="1:6" ht="15" customHeight="1" x14ac:dyDescent="0.3">
      <c r="A6" s="195"/>
      <c r="B6" s="198"/>
      <c r="C6" s="127" t="s">
        <v>27</v>
      </c>
      <c r="D6" s="120"/>
      <c r="E6" s="121"/>
      <c r="F6" s="122"/>
    </row>
    <row r="7" spans="1:6" ht="15" customHeight="1" x14ac:dyDescent="0.3">
      <c r="A7" s="195"/>
      <c r="B7" s="198"/>
      <c r="C7" s="20" t="s">
        <v>28</v>
      </c>
      <c r="D7" s="13"/>
      <c r="E7" s="76"/>
      <c r="F7" s="77"/>
    </row>
    <row r="8" spans="1:6" ht="15" customHeight="1" x14ac:dyDescent="0.3">
      <c r="A8" s="195"/>
      <c r="B8" s="198"/>
      <c r="C8" s="127" t="s">
        <v>138</v>
      </c>
      <c r="D8" s="120"/>
      <c r="E8" s="121"/>
      <c r="F8" s="122"/>
    </row>
    <row r="9" spans="1:6" ht="15" customHeight="1" x14ac:dyDescent="0.3">
      <c r="A9" s="195"/>
      <c r="B9" s="199"/>
      <c r="C9" s="20" t="s">
        <v>103</v>
      </c>
      <c r="D9" s="13"/>
      <c r="E9" s="76"/>
      <c r="F9" s="77"/>
    </row>
    <row r="10" spans="1:6" ht="15" customHeight="1" x14ac:dyDescent="0.3">
      <c r="A10" s="195"/>
      <c r="B10" s="200" t="s">
        <v>6</v>
      </c>
      <c r="C10" s="123" t="s">
        <v>29</v>
      </c>
      <c r="D10" s="124"/>
      <c r="E10" s="125"/>
      <c r="F10" s="126"/>
    </row>
    <row r="11" spans="1:6" ht="15" customHeight="1" x14ac:dyDescent="0.3">
      <c r="A11" s="195"/>
      <c r="B11" s="201"/>
      <c r="C11" s="20" t="s">
        <v>112</v>
      </c>
      <c r="D11" s="13"/>
      <c r="E11" s="76"/>
      <c r="F11" s="77"/>
    </row>
    <row r="12" spans="1:6" ht="15" customHeight="1" x14ac:dyDescent="0.3">
      <c r="A12" s="195"/>
      <c r="B12" s="202" t="s">
        <v>7</v>
      </c>
      <c r="C12" s="123" t="s">
        <v>139</v>
      </c>
      <c r="D12" s="124"/>
      <c r="E12" s="125"/>
      <c r="F12" s="126"/>
    </row>
    <row r="13" spans="1:6" ht="15" customHeight="1" x14ac:dyDescent="0.3">
      <c r="A13" s="195"/>
      <c r="B13" s="195"/>
      <c r="C13" s="20" t="s">
        <v>140</v>
      </c>
      <c r="D13" s="13"/>
      <c r="E13" s="76"/>
      <c r="F13" s="77"/>
    </row>
    <row r="14" spans="1:6" ht="15" customHeight="1" x14ac:dyDescent="0.3">
      <c r="A14" s="195"/>
      <c r="B14" s="203"/>
      <c r="C14" s="127" t="s">
        <v>141</v>
      </c>
      <c r="D14" s="120"/>
      <c r="E14" s="121"/>
      <c r="F14" s="122"/>
    </row>
    <row r="15" spans="1:6" ht="15" customHeight="1" x14ac:dyDescent="0.3">
      <c r="A15" s="195"/>
      <c r="B15" s="202" t="s">
        <v>142</v>
      </c>
      <c r="C15" s="19" t="s">
        <v>148</v>
      </c>
      <c r="D15" s="81"/>
      <c r="E15" s="82"/>
      <c r="F15" s="83"/>
    </row>
    <row r="16" spans="1:6" ht="15" customHeight="1" x14ac:dyDescent="0.3">
      <c r="A16" s="195"/>
      <c r="B16" s="203"/>
      <c r="C16" s="128" t="s">
        <v>33</v>
      </c>
      <c r="D16" s="129"/>
      <c r="E16" s="130"/>
      <c r="F16" s="131"/>
    </row>
    <row r="17" spans="1:6" ht="15" customHeight="1" x14ac:dyDescent="0.3">
      <c r="A17" s="195"/>
      <c r="B17" s="195" t="s">
        <v>8</v>
      </c>
      <c r="C17" s="20" t="s">
        <v>104</v>
      </c>
      <c r="D17" s="13"/>
      <c r="E17" s="76"/>
      <c r="F17" s="77"/>
    </row>
    <row r="18" spans="1:6" ht="15" customHeight="1" x14ac:dyDescent="0.3">
      <c r="A18" s="195"/>
      <c r="B18" s="195"/>
      <c r="C18" s="127" t="s">
        <v>35</v>
      </c>
      <c r="D18" s="120"/>
      <c r="E18" s="121"/>
      <c r="F18" s="122"/>
    </row>
    <row r="19" spans="1:6" ht="15" customHeight="1" x14ac:dyDescent="0.3">
      <c r="A19" s="195"/>
      <c r="B19" s="195"/>
      <c r="C19" s="20" t="s">
        <v>36</v>
      </c>
      <c r="D19" s="13"/>
      <c r="E19" s="76"/>
      <c r="F19" s="77"/>
    </row>
    <row r="20" spans="1:6" ht="15" customHeight="1" x14ac:dyDescent="0.3">
      <c r="A20" s="195"/>
      <c r="B20" s="195"/>
      <c r="C20" s="127" t="s">
        <v>34</v>
      </c>
      <c r="D20" s="120"/>
      <c r="E20" s="121"/>
      <c r="F20" s="122"/>
    </row>
    <row r="21" spans="1:6" ht="15" customHeight="1" x14ac:dyDescent="0.3">
      <c r="A21" s="195"/>
      <c r="B21" s="203"/>
      <c r="C21" s="18" t="s">
        <v>37</v>
      </c>
      <c r="D21" s="78"/>
      <c r="E21" s="79"/>
      <c r="F21" s="80"/>
    </row>
    <row r="22" spans="1:6" ht="15" customHeight="1" thickBot="1" x14ac:dyDescent="0.35">
      <c r="A22" s="196"/>
      <c r="B22" s="132" t="s">
        <v>119</v>
      </c>
      <c r="C22" s="158"/>
      <c r="D22" s="134"/>
      <c r="E22" s="134"/>
      <c r="F22" s="134"/>
    </row>
    <row r="23" spans="1:6" ht="15" customHeight="1" x14ac:dyDescent="0.3">
      <c r="A23" s="194">
        <v>2022</v>
      </c>
      <c r="B23" s="197" t="s">
        <v>5</v>
      </c>
      <c r="C23" s="20" t="s">
        <v>26</v>
      </c>
      <c r="D23" s="13">
        <v>24801</v>
      </c>
      <c r="E23" s="76">
        <v>24767</v>
      </c>
      <c r="F23" s="77">
        <v>49568</v>
      </c>
    </row>
    <row r="24" spans="1:6" ht="15" customHeight="1" x14ac:dyDescent="0.3">
      <c r="A24" s="195"/>
      <c r="B24" s="198"/>
      <c r="C24" s="127" t="s">
        <v>27</v>
      </c>
      <c r="D24" s="120">
        <v>52961</v>
      </c>
      <c r="E24" s="121">
        <v>48776</v>
      </c>
      <c r="F24" s="122">
        <v>101737</v>
      </c>
    </row>
    <row r="25" spans="1:6" ht="15" customHeight="1" x14ac:dyDescent="0.3">
      <c r="A25" s="195"/>
      <c r="B25" s="198"/>
      <c r="C25" s="20" t="s">
        <v>28</v>
      </c>
      <c r="D25" s="13">
        <v>2658</v>
      </c>
      <c r="E25" s="76">
        <v>2438</v>
      </c>
      <c r="F25" s="77">
        <v>5096</v>
      </c>
    </row>
    <row r="26" spans="1:6" ht="15" customHeight="1" x14ac:dyDescent="0.3">
      <c r="A26" s="195"/>
      <c r="B26" s="198"/>
      <c r="C26" s="127" t="s">
        <v>138</v>
      </c>
      <c r="D26" s="120">
        <v>19977</v>
      </c>
      <c r="E26" s="121">
        <v>19975</v>
      </c>
      <c r="F26" s="122">
        <v>39952</v>
      </c>
    </row>
    <row r="27" spans="1:6" ht="15" customHeight="1" x14ac:dyDescent="0.3">
      <c r="A27" s="195"/>
      <c r="B27" s="199"/>
      <c r="C27" s="20" t="s">
        <v>103</v>
      </c>
      <c r="D27" s="13">
        <v>621</v>
      </c>
      <c r="E27" s="76">
        <v>722</v>
      </c>
      <c r="F27" s="77">
        <v>1343</v>
      </c>
    </row>
    <row r="28" spans="1:6" ht="15" customHeight="1" x14ac:dyDescent="0.3">
      <c r="A28" s="195"/>
      <c r="B28" s="200" t="s">
        <v>6</v>
      </c>
      <c r="C28" s="123" t="s">
        <v>29</v>
      </c>
      <c r="D28" s="124">
        <v>168115</v>
      </c>
      <c r="E28" s="125">
        <v>161999</v>
      </c>
      <c r="F28" s="126">
        <v>330114</v>
      </c>
    </row>
    <row r="29" spans="1:6" ht="15" customHeight="1" x14ac:dyDescent="0.3">
      <c r="A29" s="195"/>
      <c r="B29" s="201"/>
      <c r="C29" s="20" t="s">
        <v>112</v>
      </c>
      <c r="D29" s="13">
        <v>2437</v>
      </c>
      <c r="E29" s="76">
        <v>2414</v>
      </c>
      <c r="F29" s="77">
        <v>4851</v>
      </c>
    </row>
    <row r="30" spans="1:6" ht="15" customHeight="1" x14ac:dyDescent="0.3">
      <c r="A30" s="195"/>
      <c r="B30" s="202" t="s">
        <v>7</v>
      </c>
      <c r="C30" s="123" t="s">
        <v>139</v>
      </c>
      <c r="D30" s="124">
        <v>34630</v>
      </c>
      <c r="E30" s="125">
        <v>36313</v>
      </c>
      <c r="F30" s="126">
        <v>70943</v>
      </c>
    </row>
    <row r="31" spans="1:6" ht="15" customHeight="1" x14ac:dyDescent="0.3">
      <c r="A31" s="195"/>
      <c r="B31" s="195"/>
      <c r="C31" s="20" t="s">
        <v>140</v>
      </c>
      <c r="D31" s="13">
        <v>47631</v>
      </c>
      <c r="E31" s="76">
        <v>47017</v>
      </c>
      <c r="F31" s="77">
        <v>94648</v>
      </c>
    </row>
    <row r="32" spans="1:6" ht="15" customHeight="1" x14ac:dyDescent="0.3">
      <c r="A32" s="195"/>
      <c r="B32" s="203"/>
      <c r="C32" s="127" t="s">
        <v>141</v>
      </c>
      <c r="D32" s="120">
        <v>17336</v>
      </c>
      <c r="E32" s="121">
        <v>16991</v>
      </c>
      <c r="F32" s="122">
        <v>34327</v>
      </c>
    </row>
    <row r="33" spans="1:6" ht="15" customHeight="1" x14ac:dyDescent="0.3">
      <c r="A33" s="195"/>
      <c r="B33" s="202" t="s">
        <v>142</v>
      </c>
      <c r="C33" s="19" t="s">
        <v>148</v>
      </c>
      <c r="D33" s="81">
        <v>112277</v>
      </c>
      <c r="E33" s="82">
        <v>110314</v>
      </c>
      <c r="F33" s="83">
        <v>222591</v>
      </c>
    </row>
    <row r="34" spans="1:6" ht="15" customHeight="1" x14ac:dyDescent="0.3">
      <c r="A34" s="195"/>
      <c r="B34" s="203"/>
      <c r="C34" s="128" t="s">
        <v>33</v>
      </c>
      <c r="D34" s="129">
        <v>7901</v>
      </c>
      <c r="E34" s="130">
        <v>7039</v>
      </c>
      <c r="F34" s="131">
        <v>14940</v>
      </c>
    </row>
    <row r="35" spans="1:6" ht="15" customHeight="1" x14ac:dyDescent="0.3">
      <c r="A35" s="195"/>
      <c r="B35" s="195" t="s">
        <v>8</v>
      </c>
      <c r="C35" s="20" t="s">
        <v>104</v>
      </c>
      <c r="D35" s="13">
        <v>3033</v>
      </c>
      <c r="E35" s="76">
        <v>3027</v>
      </c>
      <c r="F35" s="77">
        <v>6060</v>
      </c>
    </row>
    <row r="36" spans="1:6" ht="15" customHeight="1" x14ac:dyDescent="0.3">
      <c r="A36" s="195"/>
      <c r="B36" s="195"/>
      <c r="C36" s="127" t="s">
        <v>35</v>
      </c>
      <c r="D36" s="120">
        <v>14792</v>
      </c>
      <c r="E36" s="121">
        <v>9830</v>
      </c>
      <c r="F36" s="122">
        <v>24622</v>
      </c>
    </row>
    <row r="37" spans="1:6" ht="15" customHeight="1" x14ac:dyDescent="0.3">
      <c r="A37" s="195"/>
      <c r="B37" s="195"/>
      <c r="C37" s="20" t="s">
        <v>36</v>
      </c>
      <c r="D37" s="13">
        <v>13712</v>
      </c>
      <c r="E37" s="76">
        <v>13137</v>
      </c>
      <c r="F37" s="77">
        <v>26849</v>
      </c>
    </row>
    <row r="38" spans="1:6" ht="15" customHeight="1" x14ac:dyDescent="0.3">
      <c r="A38" s="195"/>
      <c r="B38" s="195"/>
      <c r="C38" s="127" t="s">
        <v>34</v>
      </c>
      <c r="D38" s="120">
        <v>150008</v>
      </c>
      <c r="E38" s="121">
        <v>146229</v>
      </c>
      <c r="F38" s="122">
        <v>296237</v>
      </c>
    </row>
    <row r="39" spans="1:6" ht="15" customHeight="1" x14ac:dyDescent="0.3">
      <c r="A39" s="195"/>
      <c r="B39" s="203"/>
      <c r="C39" s="18" t="s">
        <v>37</v>
      </c>
      <c r="D39" s="78">
        <v>9110</v>
      </c>
      <c r="E39" s="79">
        <v>9171</v>
      </c>
      <c r="F39" s="80">
        <v>18281</v>
      </c>
    </row>
    <row r="40" spans="1:6" ht="15" customHeight="1" thickBot="1" x14ac:dyDescent="0.35">
      <c r="A40" s="196"/>
      <c r="B40" s="132" t="s">
        <v>119</v>
      </c>
      <c r="C40" s="158"/>
      <c r="D40" s="134">
        <v>190655</v>
      </c>
      <c r="E40" s="134">
        <v>181394</v>
      </c>
      <c r="F40" s="134">
        <v>1342159</v>
      </c>
    </row>
    <row r="41" spans="1:6" ht="15" customHeight="1" x14ac:dyDescent="0.3">
      <c r="A41" s="194">
        <v>2021</v>
      </c>
      <c r="B41" s="206" t="s">
        <v>5</v>
      </c>
      <c r="C41" s="72" t="s">
        <v>26</v>
      </c>
      <c r="D41" s="73">
        <v>23668</v>
      </c>
      <c r="E41" s="74">
        <v>22371</v>
      </c>
      <c r="F41" s="75">
        <v>46039</v>
      </c>
    </row>
    <row r="42" spans="1:6" ht="15" customHeight="1" x14ac:dyDescent="0.3">
      <c r="A42" s="195"/>
      <c r="B42" s="195"/>
      <c r="C42" s="119" t="s">
        <v>27</v>
      </c>
      <c r="D42" s="120">
        <v>38736</v>
      </c>
      <c r="E42" s="121">
        <v>38043</v>
      </c>
      <c r="F42" s="122">
        <v>76779</v>
      </c>
    </row>
    <row r="43" spans="1:6" ht="15" customHeight="1" x14ac:dyDescent="0.3">
      <c r="A43" s="195"/>
      <c r="B43" s="203"/>
      <c r="C43" s="18" t="s">
        <v>28</v>
      </c>
      <c r="D43" s="78">
        <v>2284</v>
      </c>
      <c r="E43" s="79">
        <v>2412</v>
      </c>
      <c r="F43" s="80">
        <v>4696</v>
      </c>
    </row>
    <row r="44" spans="1:6" ht="15" customHeight="1" x14ac:dyDescent="0.3">
      <c r="A44" s="195"/>
      <c r="B44" s="200" t="s">
        <v>6</v>
      </c>
      <c r="C44" s="123" t="s">
        <v>29</v>
      </c>
      <c r="D44" s="124">
        <v>126002</v>
      </c>
      <c r="E44" s="125">
        <v>134889</v>
      </c>
      <c r="F44" s="126">
        <v>260891</v>
      </c>
    </row>
    <row r="45" spans="1:6" ht="15" customHeight="1" x14ac:dyDescent="0.3">
      <c r="A45" s="195"/>
      <c r="B45" s="201"/>
      <c r="C45" s="20" t="s">
        <v>112</v>
      </c>
      <c r="D45" s="13">
        <v>2678</v>
      </c>
      <c r="E45" s="76">
        <v>2753</v>
      </c>
      <c r="F45" s="77">
        <v>5431</v>
      </c>
    </row>
    <row r="46" spans="1:6" ht="15" customHeight="1" x14ac:dyDescent="0.3">
      <c r="A46" s="195"/>
      <c r="B46" s="202" t="s">
        <v>7</v>
      </c>
      <c r="C46" s="123" t="s">
        <v>139</v>
      </c>
      <c r="D46" s="124">
        <v>26042</v>
      </c>
      <c r="E46" s="125">
        <v>28758</v>
      </c>
      <c r="F46" s="126">
        <v>54800</v>
      </c>
    </row>
    <row r="47" spans="1:6" ht="15" customHeight="1" x14ac:dyDescent="0.3">
      <c r="A47" s="195"/>
      <c r="B47" s="195"/>
      <c r="C47" s="20" t="s">
        <v>138</v>
      </c>
      <c r="D47" s="13">
        <v>19015</v>
      </c>
      <c r="E47" s="76">
        <v>18015</v>
      </c>
      <c r="F47" s="77">
        <v>37030</v>
      </c>
    </row>
    <row r="48" spans="1:6" ht="15" customHeight="1" x14ac:dyDescent="0.3">
      <c r="A48" s="195"/>
      <c r="B48" s="195"/>
      <c r="C48" s="127" t="s">
        <v>103</v>
      </c>
      <c r="D48" s="120">
        <v>616</v>
      </c>
      <c r="E48" s="121">
        <v>790</v>
      </c>
      <c r="F48" s="122">
        <v>1406</v>
      </c>
    </row>
    <row r="49" spans="1:6" ht="15" customHeight="1" x14ac:dyDescent="0.3">
      <c r="A49" s="195"/>
      <c r="B49" s="195"/>
      <c r="C49" s="20" t="s">
        <v>140</v>
      </c>
      <c r="D49" s="13">
        <v>34629</v>
      </c>
      <c r="E49" s="76">
        <v>33974</v>
      </c>
      <c r="F49" s="77">
        <v>68603</v>
      </c>
    </row>
    <row r="50" spans="1:6" ht="15" customHeight="1" x14ac:dyDescent="0.3">
      <c r="A50" s="195"/>
      <c r="B50" s="203"/>
      <c r="C50" s="128" t="s">
        <v>141</v>
      </c>
      <c r="D50" s="129">
        <v>11990</v>
      </c>
      <c r="E50" s="130">
        <v>11593</v>
      </c>
      <c r="F50" s="131">
        <v>23583</v>
      </c>
    </row>
    <row r="51" spans="1:6" ht="15" customHeight="1" x14ac:dyDescent="0.3">
      <c r="A51" s="195"/>
      <c r="B51" s="202" t="s">
        <v>142</v>
      </c>
      <c r="C51" s="19" t="s">
        <v>148</v>
      </c>
      <c r="D51" s="81">
        <v>84342</v>
      </c>
      <c r="E51" s="82">
        <v>84956</v>
      </c>
      <c r="F51" s="83">
        <v>169298</v>
      </c>
    </row>
    <row r="52" spans="1:6" ht="15" customHeight="1" x14ac:dyDescent="0.3">
      <c r="A52" s="195"/>
      <c r="B52" s="203"/>
      <c r="C52" s="128" t="s">
        <v>33</v>
      </c>
      <c r="D52" s="129">
        <v>5961</v>
      </c>
      <c r="E52" s="130">
        <v>5809</v>
      </c>
      <c r="F52" s="131">
        <v>11770</v>
      </c>
    </row>
    <row r="53" spans="1:6" ht="15" customHeight="1" x14ac:dyDescent="0.3">
      <c r="A53" s="195"/>
      <c r="B53" s="195" t="s">
        <v>8</v>
      </c>
      <c r="C53" s="20" t="s">
        <v>34</v>
      </c>
      <c r="D53" s="13">
        <v>106028</v>
      </c>
      <c r="E53" s="76">
        <v>107226</v>
      </c>
      <c r="F53" s="77">
        <v>213254</v>
      </c>
    </row>
    <row r="54" spans="1:6" ht="15" customHeight="1" x14ac:dyDescent="0.3">
      <c r="A54" s="195"/>
      <c r="B54" s="195"/>
      <c r="C54" s="127" t="s">
        <v>104</v>
      </c>
      <c r="D54" s="120">
        <v>3224</v>
      </c>
      <c r="E54" s="121">
        <v>3141</v>
      </c>
      <c r="F54" s="122">
        <v>6365</v>
      </c>
    </row>
    <row r="55" spans="1:6" ht="15" customHeight="1" x14ac:dyDescent="0.3">
      <c r="A55" s="195"/>
      <c r="B55" s="195"/>
      <c r="C55" s="20" t="s">
        <v>35</v>
      </c>
      <c r="D55" s="13">
        <v>11586</v>
      </c>
      <c r="E55" s="76">
        <v>7435</v>
      </c>
      <c r="F55" s="77">
        <v>19021</v>
      </c>
    </row>
    <row r="56" spans="1:6" ht="15" customHeight="1" x14ac:dyDescent="0.3">
      <c r="A56" s="195"/>
      <c r="B56" s="195"/>
      <c r="C56" s="127" t="s">
        <v>36</v>
      </c>
      <c r="D56" s="120">
        <v>21153</v>
      </c>
      <c r="E56" s="121">
        <v>13699</v>
      </c>
      <c r="F56" s="122">
        <v>34852</v>
      </c>
    </row>
    <row r="57" spans="1:6" ht="15" customHeight="1" x14ac:dyDescent="0.3">
      <c r="A57" s="195"/>
      <c r="B57" s="203"/>
      <c r="C57" s="18" t="s">
        <v>37</v>
      </c>
      <c r="D57" s="78">
        <v>8420</v>
      </c>
      <c r="E57" s="79">
        <v>11129</v>
      </c>
      <c r="F57" s="80">
        <v>19549</v>
      </c>
    </row>
    <row r="58" spans="1:6" ht="15" customHeight="1" thickBot="1" x14ac:dyDescent="0.35">
      <c r="A58" s="196"/>
      <c r="B58" s="132" t="s">
        <v>119</v>
      </c>
      <c r="C58" s="133"/>
      <c r="D58" s="134">
        <v>526374</v>
      </c>
      <c r="E58" s="135">
        <v>526993</v>
      </c>
      <c r="F58" s="135">
        <v>1053367</v>
      </c>
    </row>
    <row r="59" spans="1:6" ht="15" customHeight="1" x14ac:dyDescent="0.3">
      <c r="A59" s="194">
        <v>2020</v>
      </c>
      <c r="B59" s="206" t="s">
        <v>5</v>
      </c>
      <c r="C59" s="72" t="s">
        <v>26</v>
      </c>
      <c r="D59" s="73">
        <v>20625</v>
      </c>
      <c r="E59" s="74">
        <v>19724</v>
      </c>
      <c r="F59" s="75">
        <f>SUM(D59:E59)</f>
        <v>40349</v>
      </c>
    </row>
    <row r="60" spans="1:6" ht="15" customHeight="1" x14ac:dyDescent="0.3">
      <c r="A60" s="195"/>
      <c r="B60" s="195"/>
      <c r="C60" s="119" t="s">
        <v>27</v>
      </c>
      <c r="D60" s="120">
        <v>21367</v>
      </c>
      <c r="E60" s="121">
        <v>19533</v>
      </c>
      <c r="F60" s="122">
        <f t="shared" ref="F60:F75" si="0">SUM(D60:E60)</f>
        <v>40900</v>
      </c>
    </row>
    <row r="61" spans="1:6" ht="15" customHeight="1" x14ac:dyDescent="0.3">
      <c r="A61" s="195"/>
      <c r="B61" s="203"/>
      <c r="C61" s="18" t="s">
        <v>28</v>
      </c>
      <c r="D61" s="78">
        <v>1556</v>
      </c>
      <c r="E61" s="79">
        <v>1367</v>
      </c>
      <c r="F61" s="80">
        <f t="shared" si="0"/>
        <v>2923</v>
      </c>
    </row>
    <row r="62" spans="1:6" ht="15" customHeight="1" x14ac:dyDescent="0.3">
      <c r="A62" s="195"/>
      <c r="B62" s="200" t="s">
        <v>6</v>
      </c>
      <c r="C62" s="123" t="s">
        <v>29</v>
      </c>
      <c r="D62" s="124">
        <v>92978</v>
      </c>
      <c r="E62" s="125">
        <v>100050</v>
      </c>
      <c r="F62" s="126">
        <f t="shared" si="0"/>
        <v>193028</v>
      </c>
    </row>
    <row r="63" spans="1:6" ht="15" customHeight="1" x14ac:dyDescent="0.3">
      <c r="A63" s="195"/>
      <c r="B63" s="201"/>
      <c r="C63" s="20" t="s">
        <v>112</v>
      </c>
      <c r="D63" s="13">
        <v>2163</v>
      </c>
      <c r="E63" s="76">
        <v>2101</v>
      </c>
      <c r="F63" s="77">
        <f t="shared" si="0"/>
        <v>4264</v>
      </c>
    </row>
    <row r="64" spans="1:6" ht="15" customHeight="1" x14ac:dyDescent="0.3">
      <c r="A64" s="195"/>
      <c r="B64" s="202" t="s">
        <v>7</v>
      </c>
      <c r="C64" s="123" t="s">
        <v>139</v>
      </c>
      <c r="D64" s="124">
        <v>25663</v>
      </c>
      <c r="E64" s="125">
        <v>28614</v>
      </c>
      <c r="F64" s="126">
        <f t="shared" si="0"/>
        <v>54277</v>
      </c>
    </row>
    <row r="65" spans="1:6" ht="15" customHeight="1" x14ac:dyDescent="0.3">
      <c r="A65" s="195"/>
      <c r="B65" s="195"/>
      <c r="C65" s="20" t="s">
        <v>138</v>
      </c>
      <c r="D65" s="13">
        <v>11438</v>
      </c>
      <c r="E65" s="76">
        <v>11321</v>
      </c>
      <c r="F65" s="77">
        <f t="shared" si="0"/>
        <v>22759</v>
      </c>
    </row>
    <row r="66" spans="1:6" ht="15" customHeight="1" x14ac:dyDescent="0.3">
      <c r="A66" s="195"/>
      <c r="B66" s="195"/>
      <c r="C66" s="127" t="s">
        <v>103</v>
      </c>
      <c r="D66" s="120">
        <v>369</v>
      </c>
      <c r="E66" s="121">
        <v>460</v>
      </c>
      <c r="F66" s="122">
        <f t="shared" si="0"/>
        <v>829</v>
      </c>
    </row>
    <row r="67" spans="1:6" ht="15" customHeight="1" x14ac:dyDescent="0.3">
      <c r="A67" s="195"/>
      <c r="B67" s="195"/>
      <c r="C67" s="20" t="s">
        <v>140</v>
      </c>
      <c r="D67" s="13">
        <v>21757</v>
      </c>
      <c r="E67" s="76">
        <v>19179</v>
      </c>
      <c r="F67" s="77">
        <f t="shared" si="0"/>
        <v>40936</v>
      </c>
    </row>
    <row r="68" spans="1:6" ht="15" customHeight="1" x14ac:dyDescent="0.3">
      <c r="A68" s="195"/>
      <c r="B68" s="203"/>
      <c r="C68" s="128" t="s">
        <v>141</v>
      </c>
      <c r="D68" s="129">
        <v>9158</v>
      </c>
      <c r="E68" s="130">
        <v>9190</v>
      </c>
      <c r="F68" s="131">
        <f t="shared" si="0"/>
        <v>18348</v>
      </c>
    </row>
    <row r="69" spans="1:6" ht="15" customHeight="1" x14ac:dyDescent="0.3">
      <c r="A69" s="195"/>
      <c r="B69" s="202" t="s">
        <v>142</v>
      </c>
      <c r="C69" s="19" t="s">
        <v>148</v>
      </c>
      <c r="D69" s="81">
        <v>67920</v>
      </c>
      <c r="E69" s="82">
        <v>65644</v>
      </c>
      <c r="F69" s="83">
        <f t="shared" si="0"/>
        <v>133564</v>
      </c>
    </row>
    <row r="70" spans="1:6" ht="15" customHeight="1" x14ac:dyDescent="0.3">
      <c r="A70" s="195"/>
      <c r="B70" s="203"/>
      <c r="C70" s="128" t="s">
        <v>33</v>
      </c>
      <c r="D70" s="129">
        <v>5349</v>
      </c>
      <c r="E70" s="130">
        <v>5191</v>
      </c>
      <c r="F70" s="131">
        <f t="shared" si="0"/>
        <v>10540</v>
      </c>
    </row>
    <row r="71" spans="1:6" ht="15" customHeight="1" x14ac:dyDescent="0.3">
      <c r="A71" s="195"/>
      <c r="B71" s="195" t="s">
        <v>8</v>
      </c>
      <c r="C71" s="20" t="s">
        <v>34</v>
      </c>
      <c r="D71" s="13">
        <v>84691</v>
      </c>
      <c r="E71" s="76">
        <v>85739</v>
      </c>
      <c r="F71" s="77">
        <f t="shared" si="0"/>
        <v>170430</v>
      </c>
    </row>
    <row r="72" spans="1:6" ht="15" customHeight="1" x14ac:dyDescent="0.3">
      <c r="A72" s="195"/>
      <c r="B72" s="195"/>
      <c r="C72" s="127" t="s">
        <v>104</v>
      </c>
      <c r="D72" s="120">
        <v>2342</v>
      </c>
      <c r="E72" s="121">
        <v>2359</v>
      </c>
      <c r="F72" s="122">
        <f t="shared" si="0"/>
        <v>4701</v>
      </c>
    </row>
    <row r="73" spans="1:6" ht="15" customHeight="1" x14ac:dyDescent="0.3">
      <c r="A73" s="195"/>
      <c r="B73" s="195"/>
      <c r="C73" s="20" t="s">
        <v>35</v>
      </c>
      <c r="D73" s="13">
        <v>10166</v>
      </c>
      <c r="E73" s="76">
        <v>6479</v>
      </c>
      <c r="F73" s="77">
        <f t="shared" si="0"/>
        <v>16645</v>
      </c>
    </row>
    <row r="74" spans="1:6" ht="15" customHeight="1" x14ac:dyDescent="0.3">
      <c r="A74" s="195"/>
      <c r="B74" s="195"/>
      <c r="C74" s="127" t="s">
        <v>36</v>
      </c>
      <c r="D74" s="120">
        <v>13374</v>
      </c>
      <c r="E74" s="121">
        <v>12609</v>
      </c>
      <c r="F74" s="122">
        <f t="shared" si="0"/>
        <v>25983</v>
      </c>
    </row>
    <row r="75" spans="1:6" ht="15" customHeight="1" x14ac:dyDescent="0.3">
      <c r="A75" s="195"/>
      <c r="B75" s="203"/>
      <c r="C75" s="18" t="s">
        <v>37</v>
      </c>
      <c r="D75" s="78">
        <v>6867</v>
      </c>
      <c r="E75" s="79">
        <v>6882</v>
      </c>
      <c r="F75" s="80">
        <f t="shared" si="0"/>
        <v>13749</v>
      </c>
    </row>
    <row r="76" spans="1:6" ht="15" customHeight="1" thickBot="1" x14ac:dyDescent="0.35">
      <c r="A76" s="196"/>
      <c r="B76" s="132" t="s">
        <v>119</v>
      </c>
      <c r="C76" s="133"/>
      <c r="D76" s="134">
        <f>SUM(D59:D75)</f>
        <v>397783</v>
      </c>
      <c r="E76" s="135">
        <f>SUM(E59:E75)</f>
        <v>396442</v>
      </c>
      <c r="F76" s="135">
        <f>SUM(F59:F75)</f>
        <v>794225</v>
      </c>
    </row>
    <row r="77" spans="1:6" ht="15" customHeight="1" x14ac:dyDescent="0.3">
      <c r="A77" s="194">
        <v>2019</v>
      </c>
      <c r="B77" s="204" t="s">
        <v>5</v>
      </c>
      <c r="C77" s="84" t="s">
        <v>26</v>
      </c>
      <c r="D77" s="73">
        <v>15721</v>
      </c>
      <c r="E77" s="74">
        <v>16552</v>
      </c>
      <c r="F77" s="75">
        <v>32273</v>
      </c>
    </row>
    <row r="78" spans="1:6" ht="15" customHeight="1" x14ac:dyDescent="0.3">
      <c r="A78" s="195"/>
      <c r="B78" s="205"/>
      <c r="C78" s="136" t="s">
        <v>27</v>
      </c>
      <c r="D78" s="120">
        <v>58871</v>
      </c>
      <c r="E78" s="121">
        <v>55824</v>
      </c>
      <c r="F78" s="122">
        <v>114695</v>
      </c>
    </row>
    <row r="79" spans="1:6" ht="15" customHeight="1" x14ac:dyDescent="0.3">
      <c r="A79" s="195"/>
      <c r="B79" s="201"/>
      <c r="C79" s="22" t="s">
        <v>28</v>
      </c>
      <c r="D79" s="78">
        <v>0</v>
      </c>
      <c r="E79" s="79">
        <v>0</v>
      </c>
      <c r="F79" s="80">
        <v>0</v>
      </c>
    </row>
    <row r="80" spans="1:6" ht="15" customHeight="1" x14ac:dyDescent="0.3">
      <c r="A80" s="195"/>
      <c r="B80" s="23" t="s">
        <v>6</v>
      </c>
      <c r="C80" s="137" t="s">
        <v>29</v>
      </c>
      <c r="D80" s="129">
        <v>158305</v>
      </c>
      <c r="E80" s="130">
        <v>168867</v>
      </c>
      <c r="F80" s="131">
        <v>327172</v>
      </c>
    </row>
    <row r="81" spans="1:6" ht="15" customHeight="1" x14ac:dyDescent="0.3">
      <c r="A81" s="195"/>
      <c r="B81" s="200" t="s">
        <v>7</v>
      </c>
      <c r="C81" s="24" t="s">
        <v>139</v>
      </c>
      <c r="D81" s="81">
        <v>33429</v>
      </c>
      <c r="E81" s="82">
        <v>35948</v>
      </c>
      <c r="F81" s="83">
        <v>69377</v>
      </c>
    </row>
    <row r="82" spans="1:6" ht="15" customHeight="1" x14ac:dyDescent="0.3">
      <c r="A82" s="195"/>
      <c r="B82" s="205"/>
      <c r="C82" s="136" t="s">
        <v>138</v>
      </c>
      <c r="D82" s="120">
        <v>8739</v>
      </c>
      <c r="E82" s="121">
        <v>10025</v>
      </c>
      <c r="F82" s="122">
        <v>18764</v>
      </c>
    </row>
    <row r="83" spans="1:6" ht="15" customHeight="1" x14ac:dyDescent="0.3">
      <c r="A83" s="195"/>
      <c r="B83" s="205"/>
      <c r="C83" s="21" t="s">
        <v>103</v>
      </c>
      <c r="D83" s="13">
        <v>0</v>
      </c>
      <c r="E83" s="76">
        <v>0</v>
      </c>
      <c r="F83" s="77">
        <v>0</v>
      </c>
    </row>
    <row r="84" spans="1:6" ht="15" customHeight="1" x14ac:dyDescent="0.3">
      <c r="A84" s="195"/>
      <c r="B84" s="205"/>
      <c r="C84" s="136" t="s">
        <v>140</v>
      </c>
      <c r="D84" s="120">
        <v>46411</v>
      </c>
      <c r="E84" s="121">
        <v>45227</v>
      </c>
      <c r="F84" s="122">
        <v>91638</v>
      </c>
    </row>
    <row r="85" spans="1:6" ht="15" customHeight="1" x14ac:dyDescent="0.3">
      <c r="A85" s="195"/>
      <c r="B85" s="201"/>
      <c r="C85" s="22" t="s">
        <v>141</v>
      </c>
      <c r="D85" s="78">
        <v>17181</v>
      </c>
      <c r="E85" s="79">
        <v>16893</v>
      </c>
      <c r="F85" s="80">
        <v>34074</v>
      </c>
    </row>
    <row r="86" spans="1:6" ht="15" customHeight="1" x14ac:dyDescent="0.3">
      <c r="A86" s="195"/>
      <c r="B86" s="200" t="s">
        <v>142</v>
      </c>
      <c r="C86" s="138" t="s">
        <v>148</v>
      </c>
      <c r="D86" s="124">
        <v>100316</v>
      </c>
      <c r="E86" s="125">
        <v>99169</v>
      </c>
      <c r="F86" s="126">
        <v>199485</v>
      </c>
    </row>
    <row r="87" spans="1:6" ht="15" customHeight="1" x14ac:dyDescent="0.3">
      <c r="A87" s="195"/>
      <c r="B87" s="201"/>
      <c r="C87" s="22" t="s">
        <v>33</v>
      </c>
      <c r="D87" s="78">
        <v>7220</v>
      </c>
      <c r="E87" s="79">
        <v>7195</v>
      </c>
      <c r="F87" s="80">
        <v>14415</v>
      </c>
    </row>
    <row r="88" spans="1:6" ht="15" customHeight="1" x14ac:dyDescent="0.3">
      <c r="A88" s="195"/>
      <c r="B88" s="200" t="s">
        <v>8</v>
      </c>
      <c r="C88" s="136" t="s">
        <v>34</v>
      </c>
      <c r="D88" s="120">
        <v>151248</v>
      </c>
      <c r="E88" s="121">
        <v>156722</v>
      </c>
      <c r="F88" s="122">
        <v>307970</v>
      </c>
    </row>
    <row r="89" spans="1:6" ht="15" customHeight="1" x14ac:dyDescent="0.3">
      <c r="A89" s="195"/>
      <c r="B89" s="205"/>
      <c r="C89" s="21" t="s">
        <v>104</v>
      </c>
      <c r="D89" s="13">
        <v>1834</v>
      </c>
      <c r="E89" s="76">
        <v>1916</v>
      </c>
      <c r="F89" s="77">
        <v>3750</v>
      </c>
    </row>
    <row r="90" spans="1:6" ht="15" customHeight="1" x14ac:dyDescent="0.3">
      <c r="A90" s="195"/>
      <c r="B90" s="205"/>
      <c r="C90" s="136" t="s">
        <v>35</v>
      </c>
      <c r="D90" s="120">
        <v>8337</v>
      </c>
      <c r="E90" s="121">
        <v>5830</v>
      </c>
      <c r="F90" s="122">
        <v>14167</v>
      </c>
    </row>
    <row r="91" spans="1:6" ht="15" customHeight="1" x14ac:dyDescent="0.3">
      <c r="A91" s="195"/>
      <c r="B91" s="205"/>
      <c r="C91" s="21" t="s">
        <v>36</v>
      </c>
      <c r="D91" s="13">
        <v>19457</v>
      </c>
      <c r="E91" s="76">
        <v>18380</v>
      </c>
      <c r="F91" s="77">
        <v>37837</v>
      </c>
    </row>
    <row r="92" spans="1:6" ht="15" customHeight="1" x14ac:dyDescent="0.3">
      <c r="A92" s="195"/>
      <c r="B92" s="201"/>
      <c r="C92" s="137" t="s">
        <v>37</v>
      </c>
      <c r="D92" s="129">
        <v>8222</v>
      </c>
      <c r="E92" s="130">
        <v>8180</v>
      </c>
      <c r="F92" s="131">
        <v>16402</v>
      </c>
    </row>
    <row r="93" spans="1:6" ht="15" customHeight="1" thickBot="1" x14ac:dyDescent="0.35">
      <c r="A93" s="196"/>
      <c r="B93" s="132" t="s">
        <v>119</v>
      </c>
      <c r="C93" s="133"/>
      <c r="D93" s="134">
        <v>635291</v>
      </c>
      <c r="E93" s="135">
        <v>646728</v>
      </c>
      <c r="F93" s="135">
        <v>1282019</v>
      </c>
    </row>
    <row r="94" spans="1:6" ht="15" customHeight="1" x14ac:dyDescent="0.3">
      <c r="A94" s="194">
        <v>2018</v>
      </c>
      <c r="B94" s="204" t="s">
        <v>5</v>
      </c>
      <c r="C94" s="84" t="s">
        <v>26</v>
      </c>
      <c r="D94" s="73">
        <v>23049</v>
      </c>
      <c r="E94" s="74">
        <v>24036</v>
      </c>
      <c r="F94" s="75">
        <f t="shared" ref="F94:F109" si="1">SUM(D94:E94)</f>
        <v>47085</v>
      </c>
    </row>
    <row r="95" spans="1:6" ht="15" customHeight="1" x14ac:dyDescent="0.3">
      <c r="A95" s="195"/>
      <c r="B95" s="205"/>
      <c r="C95" s="136" t="s">
        <v>27</v>
      </c>
      <c r="D95" s="120">
        <v>63333</v>
      </c>
      <c r="E95" s="121">
        <v>60161</v>
      </c>
      <c r="F95" s="122">
        <f t="shared" si="1"/>
        <v>123494</v>
      </c>
    </row>
    <row r="96" spans="1:6" ht="15" customHeight="1" x14ac:dyDescent="0.3">
      <c r="A96" s="195"/>
      <c r="B96" s="201"/>
      <c r="C96" s="22" t="s">
        <v>28</v>
      </c>
      <c r="D96" s="78">
        <v>1889</v>
      </c>
      <c r="E96" s="79">
        <v>2119</v>
      </c>
      <c r="F96" s="80">
        <f t="shared" si="1"/>
        <v>4008</v>
      </c>
    </row>
    <row r="97" spans="1:6" ht="15" customHeight="1" x14ac:dyDescent="0.3">
      <c r="A97" s="195"/>
      <c r="B97" s="23" t="s">
        <v>6</v>
      </c>
      <c r="C97" s="137" t="s">
        <v>29</v>
      </c>
      <c r="D97" s="129">
        <v>183616</v>
      </c>
      <c r="E97" s="130">
        <v>187938</v>
      </c>
      <c r="F97" s="131">
        <f t="shared" si="1"/>
        <v>371554</v>
      </c>
    </row>
    <row r="98" spans="1:6" ht="15" customHeight="1" x14ac:dyDescent="0.3">
      <c r="A98" s="195"/>
      <c r="B98" s="200" t="s">
        <v>7</v>
      </c>
      <c r="C98" s="24" t="s">
        <v>139</v>
      </c>
      <c r="D98" s="81">
        <v>39738</v>
      </c>
      <c r="E98" s="82">
        <v>45523</v>
      </c>
      <c r="F98" s="83">
        <f t="shared" si="1"/>
        <v>85261</v>
      </c>
    </row>
    <row r="99" spans="1:6" ht="15" customHeight="1" x14ac:dyDescent="0.3">
      <c r="A99" s="195"/>
      <c r="B99" s="205"/>
      <c r="C99" s="136" t="s">
        <v>138</v>
      </c>
      <c r="D99" s="120">
        <v>17924</v>
      </c>
      <c r="E99" s="121">
        <v>17759</v>
      </c>
      <c r="F99" s="122">
        <f t="shared" si="1"/>
        <v>35683</v>
      </c>
    </row>
    <row r="100" spans="1:6" ht="15" customHeight="1" x14ac:dyDescent="0.3">
      <c r="A100" s="195"/>
      <c r="B100" s="205"/>
      <c r="C100" s="21" t="s">
        <v>103</v>
      </c>
      <c r="D100" s="13">
        <v>634</v>
      </c>
      <c r="E100" s="76">
        <v>971</v>
      </c>
      <c r="F100" s="77">
        <v>1605</v>
      </c>
    </row>
    <row r="101" spans="1:6" ht="15" customHeight="1" x14ac:dyDescent="0.3">
      <c r="A101" s="195"/>
      <c r="B101" s="205"/>
      <c r="C101" s="136" t="s">
        <v>140</v>
      </c>
      <c r="D101" s="120">
        <v>58761</v>
      </c>
      <c r="E101" s="121">
        <v>56989</v>
      </c>
      <c r="F101" s="122">
        <f t="shared" si="1"/>
        <v>115750</v>
      </c>
    </row>
    <row r="102" spans="1:6" ht="15" customHeight="1" x14ac:dyDescent="0.3">
      <c r="A102" s="195"/>
      <c r="B102" s="201"/>
      <c r="C102" s="22" t="s">
        <v>141</v>
      </c>
      <c r="D102" s="78">
        <v>15039</v>
      </c>
      <c r="E102" s="79">
        <v>15146</v>
      </c>
      <c r="F102" s="80">
        <f t="shared" si="1"/>
        <v>30185</v>
      </c>
    </row>
    <row r="103" spans="1:6" ht="15" customHeight="1" x14ac:dyDescent="0.3">
      <c r="A103" s="195"/>
      <c r="B103" s="200" t="s">
        <v>142</v>
      </c>
      <c r="C103" s="138" t="s">
        <v>148</v>
      </c>
      <c r="D103" s="124">
        <v>104816</v>
      </c>
      <c r="E103" s="125">
        <v>100368</v>
      </c>
      <c r="F103" s="126">
        <f t="shared" si="1"/>
        <v>205184</v>
      </c>
    </row>
    <row r="104" spans="1:6" ht="15" customHeight="1" x14ac:dyDescent="0.3">
      <c r="A104" s="195"/>
      <c r="B104" s="201"/>
      <c r="C104" s="22" t="s">
        <v>33</v>
      </c>
      <c r="D104" s="78">
        <v>7231</v>
      </c>
      <c r="E104" s="79">
        <v>7364</v>
      </c>
      <c r="F104" s="80">
        <f t="shared" si="1"/>
        <v>14595</v>
      </c>
    </row>
    <row r="105" spans="1:6" ht="15" customHeight="1" x14ac:dyDescent="0.3">
      <c r="A105" s="195"/>
      <c r="B105" s="200" t="s">
        <v>8</v>
      </c>
      <c r="C105" s="136" t="s">
        <v>34</v>
      </c>
      <c r="D105" s="120">
        <v>177177</v>
      </c>
      <c r="E105" s="121">
        <v>175394</v>
      </c>
      <c r="F105" s="122">
        <f t="shared" si="1"/>
        <v>352571</v>
      </c>
    </row>
    <row r="106" spans="1:6" ht="15" customHeight="1" x14ac:dyDescent="0.3">
      <c r="A106" s="195"/>
      <c r="B106" s="205"/>
      <c r="C106" s="21" t="s">
        <v>104</v>
      </c>
      <c r="D106" s="13">
        <v>2543</v>
      </c>
      <c r="E106" s="76">
        <v>2470</v>
      </c>
      <c r="F106" s="77">
        <v>5013</v>
      </c>
    </row>
    <row r="107" spans="1:6" ht="15" customHeight="1" x14ac:dyDescent="0.3">
      <c r="A107" s="195"/>
      <c r="B107" s="205"/>
      <c r="C107" s="136" t="s">
        <v>35</v>
      </c>
      <c r="D107" s="120">
        <v>1522</v>
      </c>
      <c r="E107" s="121">
        <v>551</v>
      </c>
      <c r="F107" s="122">
        <f t="shared" si="1"/>
        <v>2073</v>
      </c>
    </row>
    <row r="108" spans="1:6" ht="15" customHeight="1" x14ac:dyDescent="0.3">
      <c r="A108" s="195"/>
      <c r="B108" s="205"/>
      <c r="C108" s="21" t="s">
        <v>36</v>
      </c>
      <c r="D108" s="13">
        <v>17359</v>
      </c>
      <c r="E108" s="76">
        <v>16814</v>
      </c>
      <c r="F108" s="77">
        <f t="shared" si="1"/>
        <v>34173</v>
      </c>
    </row>
    <row r="109" spans="1:6" ht="15" customHeight="1" x14ac:dyDescent="0.3">
      <c r="A109" s="195"/>
      <c r="B109" s="201"/>
      <c r="C109" s="137" t="s">
        <v>37</v>
      </c>
      <c r="D109" s="129">
        <v>9983</v>
      </c>
      <c r="E109" s="130">
        <v>8877</v>
      </c>
      <c r="F109" s="131">
        <f t="shared" si="1"/>
        <v>18860</v>
      </c>
    </row>
    <row r="110" spans="1:6" ht="15" customHeight="1" thickBot="1" x14ac:dyDescent="0.35">
      <c r="A110" s="196"/>
      <c r="B110" s="132" t="s">
        <v>119</v>
      </c>
      <c r="C110" s="133"/>
      <c r="D110" s="134">
        <f>SUM(D94:D109)</f>
        <v>724614</v>
      </c>
      <c r="E110" s="135">
        <f>SUM(E94:E109)</f>
        <v>722480</v>
      </c>
      <c r="F110" s="135">
        <f>SUM(F94:F109)</f>
        <v>1447094</v>
      </c>
    </row>
    <row r="111" spans="1:6" ht="15" customHeight="1" x14ac:dyDescent="0.3">
      <c r="A111" s="194">
        <v>2017</v>
      </c>
      <c r="B111" s="204" t="s">
        <v>5</v>
      </c>
      <c r="C111" s="84" t="s">
        <v>26</v>
      </c>
      <c r="D111" s="73">
        <v>34236</v>
      </c>
      <c r="E111" s="74">
        <v>32505</v>
      </c>
      <c r="F111" s="75">
        <f t="shared" ref="F111:F125" si="2">SUM(D111:E111)</f>
        <v>66741</v>
      </c>
    </row>
    <row r="112" spans="1:6" ht="15" customHeight="1" x14ac:dyDescent="0.3">
      <c r="A112" s="195"/>
      <c r="B112" s="205"/>
      <c r="C112" s="136" t="s">
        <v>27</v>
      </c>
      <c r="D112" s="120">
        <v>53603</v>
      </c>
      <c r="E112" s="121">
        <v>52805</v>
      </c>
      <c r="F112" s="122">
        <f t="shared" si="2"/>
        <v>106408</v>
      </c>
    </row>
    <row r="113" spans="1:6" ht="15" customHeight="1" x14ac:dyDescent="0.3">
      <c r="A113" s="195"/>
      <c r="B113" s="201"/>
      <c r="C113" s="22" t="s">
        <v>28</v>
      </c>
      <c r="D113" s="78">
        <v>1715</v>
      </c>
      <c r="E113" s="79">
        <v>2622</v>
      </c>
      <c r="F113" s="80">
        <f t="shared" si="2"/>
        <v>4337</v>
      </c>
    </row>
    <row r="114" spans="1:6" ht="15" customHeight="1" x14ac:dyDescent="0.3">
      <c r="A114" s="195"/>
      <c r="B114" s="23" t="s">
        <v>6</v>
      </c>
      <c r="C114" s="137" t="s">
        <v>29</v>
      </c>
      <c r="D114" s="129">
        <v>192795</v>
      </c>
      <c r="E114" s="130">
        <v>198875</v>
      </c>
      <c r="F114" s="131">
        <f t="shared" si="2"/>
        <v>391670</v>
      </c>
    </row>
    <row r="115" spans="1:6" ht="15" customHeight="1" x14ac:dyDescent="0.3">
      <c r="A115" s="195"/>
      <c r="B115" s="200" t="s">
        <v>7</v>
      </c>
      <c r="C115" s="24" t="s">
        <v>30</v>
      </c>
      <c r="D115" s="81">
        <v>35371</v>
      </c>
      <c r="E115" s="82">
        <v>36367</v>
      </c>
      <c r="F115" s="83">
        <f t="shared" si="2"/>
        <v>71738</v>
      </c>
    </row>
    <row r="116" spans="1:6" ht="15" customHeight="1" x14ac:dyDescent="0.3">
      <c r="A116" s="195"/>
      <c r="B116" s="205"/>
      <c r="C116" s="136" t="s">
        <v>138</v>
      </c>
      <c r="D116" s="120">
        <v>20128</v>
      </c>
      <c r="E116" s="121">
        <v>19664</v>
      </c>
      <c r="F116" s="122">
        <f t="shared" si="2"/>
        <v>39792</v>
      </c>
    </row>
    <row r="117" spans="1:6" ht="15" customHeight="1" x14ac:dyDescent="0.3">
      <c r="A117" s="195"/>
      <c r="B117" s="205"/>
      <c r="C117" s="21" t="s">
        <v>31</v>
      </c>
      <c r="D117" s="13">
        <v>65308</v>
      </c>
      <c r="E117" s="76">
        <v>64480</v>
      </c>
      <c r="F117" s="77">
        <f t="shared" si="2"/>
        <v>129788</v>
      </c>
    </row>
    <row r="118" spans="1:6" ht="15" customHeight="1" x14ac:dyDescent="0.3">
      <c r="A118" s="195"/>
      <c r="B118" s="201"/>
      <c r="C118" s="137" t="s">
        <v>32</v>
      </c>
      <c r="D118" s="129">
        <v>18037</v>
      </c>
      <c r="E118" s="130">
        <v>17579</v>
      </c>
      <c r="F118" s="131">
        <f t="shared" si="2"/>
        <v>35616</v>
      </c>
    </row>
    <row r="119" spans="1:6" ht="15" customHeight="1" x14ac:dyDescent="0.3">
      <c r="A119" s="195"/>
      <c r="B119" s="200" t="s">
        <v>142</v>
      </c>
      <c r="C119" s="24" t="s">
        <v>148</v>
      </c>
      <c r="D119" s="81">
        <v>92962</v>
      </c>
      <c r="E119" s="82">
        <v>90696</v>
      </c>
      <c r="F119" s="83">
        <f t="shared" si="2"/>
        <v>183658</v>
      </c>
    </row>
    <row r="120" spans="1:6" ht="15" customHeight="1" x14ac:dyDescent="0.3">
      <c r="A120" s="195"/>
      <c r="B120" s="201"/>
      <c r="C120" s="137" t="s">
        <v>33</v>
      </c>
      <c r="D120" s="129">
        <v>6044</v>
      </c>
      <c r="E120" s="130">
        <v>6129</v>
      </c>
      <c r="F120" s="131">
        <f t="shared" si="2"/>
        <v>12173</v>
      </c>
    </row>
    <row r="121" spans="1:6" ht="15" customHeight="1" x14ac:dyDescent="0.3">
      <c r="A121" s="195"/>
      <c r="B121" s="200" t="s">
        <v>8</v>
      </c>
      <c r="C121" s="21" t="s">
        <v>34</v>
      </c>
      <c r="D121" s="13">
        <v>187783</v>
      </c>
      <c r="E121" s="76">
        <v>181977</v>
      </c>
      <c r="F121" s="77">
        <f t="shared" si="2"/>
        <v>369760</v>
      </c>
    </row>
    <row r="122" spans="1:6" ht="15" customHeight="1" x14ac:dyDescent="0.3">
      <c r="A122" s="195"/>
      <c r="B122" s="205"/>
      <c r="C122" s="136" t="s">
        <v>104</v>
      </c>
      <c r="D122" s="120">
        <v>2443</v>
      </c>
      <c r="E122" s="121">
        <v>2300</v>
      </c>
      <c r="F122" s="122">
        <v>4743</v>
      </c>
    </row>
    <row r="123" spans="1:6" ht="15" customHeight="1" x14ac:dyDescent="0.3">
      <c r="A123" s="195"/>
      <c r="B123" s="205"/>
      <c r="C123" s="21" t="s">
        <v>35</v>
      </c>
      <c r="D123" s="13">
        <v>1576</v>
      </c>
      <c r="E123" s="76">
        <v>417</v>
      </c>
      <c r="F123" s="77">
        <f t="shared" si="2"/>
        <v>1993</v>
      </c>
    </row>
    <row r="124" spans="1:6" ht="15" customHeight="1" x14ac:dyDescent="0.3">
      <c r="A124" s="195"/>
      <c r="B124" s="205"/>
      <c r="C124" s="136" t="s">
        <v>36</v>
      </c>
      <c r="D124" s="120">
        <v>18873</v>
      </c>
      <c r="E124" s="121">
        <v>18136</v>
      </c>
      <c r="F124" s="122">
        <f t="shared" si="2"/>
        <v>37009</v>
      </c>
    </row>
    <row r="125" spans="1:6" ht="15" customHeight="1" x14ac:dyDescent="0.3">
      <c r="A125" s="195"/>
      <c r="B125" s="201"/>
      <c r="C125" s="22" t="s">
        <v>37</v>
      </c>
      <c r="D125" s="78">
        <v>10032</v>
      </c>
      <c r="E125" s="79">
        <v>8616</v>
      </c>
      <c r="F125" s="80">
        <f t="shared" si="2"/>
        <v>18648</v>
      </c>
    </row>
    <row r="126" spans="1:6" ht="15" customHeight="1" thickBot="1" x14ac:dyDescent="0.35">
      <c r="A126" s="196"/>
      <c r="B126" s="132" t="s">
        <v>119</v>
      </c>
      <c r="C126" s="133"/>
      <c r="D126" s="134">
        <f>SUM(D111:D125)</f>
        <v>740906</v>
      </c>
      <c r="E126" s="135">
        <f>SUM(E111:E125)</f>
        <v>733168</v>
      </c>
      <c r="F126" s="135">
        <f>SUM(F111:F125)</f>
        <v>1474074</v>
      </c>
    </row>
    <row r="127" spans="1:6" ht="15" customHeight="1" x14ac:dyDescent="0.3">
      <c r="A127" s="194">
        <v>2016</v>
      </c>
      <c r="B127" s="204" t="s">
        <v>5</v>
      </c>
      <c r="C127" s="84" t="s">
        <v>26</v>
      </c>
      <c r="D127" s="73">
        <v>40869</v>
      </c>
      <c r="E127" s="74">
        <v>38152</v>
      </c>
      <c r="F127" s="75">
        <f t="shared" ref="F127:F141" si="3">SUM(D127:E127)</f>
        <v>79021</v>
      </c>
    </row>
    <row r="128" spans="1:6" ht="15" customHeight="1" x14ac:dyDescent="0.3">
      <c r="A128" s="195"/>
      <c r="B128" s="205"/>
      <c r="C128" s="136" t="s">
        <v>27</v>
      </c>
      <c r="D128" s="120">
        <v>39808</v>
      </c>
      <c r="E128" s="121">
        <v>39839</v>
      </c>
      <c r="F128" s="122">
        <f t="shared" si="3"/>
        <v>79647</v>
      </c>
    </row>
    <row r="129" spans="1:6" ht="15" customHeight="1" x14ac:dyDescent="0.3">
      <c r="A129" s="195"/>
      <c r="B129" s="201"/>
      <c r="C129" s="22" t="s">
        <v>28</v>
      </c>
      <c r="D129" s="78">
        <v>1476</v>
      </c>
      <c r="E129" s="79">
        <v>1909</v>
      </c>
      <c r="F129" s="80">
        <f t="shared" si="3"/>
        <v>3385</v>
      </c>
    </row>
    <row r="130" spans="1:6" ht="15" customHeight="1" x14ac:dyDescent="0.3">
      <c r="A130" s="195"/>
      <c r="B130" s="23" t="s">
        <v>6</v>
      </c>
      <c r="C130" s="137" t="s">
        <v>29</v>
      </c>
      <c r="D130" s="129">
        <v>178731</v>
      </c>
      <c r="E130" s="130">
        <v>249740</v>
      </c>
      <c r="F130" s="131">
        <f t="shared" si="3"/>
        <v>428471</v>
      </c>
    </row>
    <row r="131" spans="1:6" ht="15" customHeight="1" x14ac:dyDescent="0.3">
      <c r="A131" s="195"/>
      <c r="B131" s="200" t="s">
        <v>7</v>
      </c>
      <c r="C131" s="24" t="s">
        <v>30</v>
      </c>
      <c r="D131" s="81">
        <v>39966</v>
      </c>
      <c r="E131" s="82">
        <v>46521</v>
      </c>
      <c r="F131" s="83">
        <f t="shared" si="3"/>
        <v>86487</v>
      </c>
    </row>
    <row r="132" spans="1:6" ht="15" customHeight="1" x14ac:dyDescent="0.3">
      <c r="A132" s="195"/>
      <c r="B132" s="205"/>
      <c r="C132" s="136" t="s">
        <v>138</v>
      </c>
      <c r="D132" s="120">
        <v>18578</v>
      </c>
      <c r="E132" s="121">
        <v>17851</v>
      </c>
      <c r="F132" s="122">
        <f t="shared" si="3"/>
        <v>36429</v>
      </c>
    </row>
    <row r="133" spans="1:6" ht="15" customHeight="1" x14ac:dyDescent="0.3">
      <c r="A133" s="195"/>
      <c r="B133" s="205"/>
      <c r="C133" s="21" t="s">
        <v>31</v>
      </c>
      <c r="D133" s="13">
        <v>44038</v>
      </c>
      <c r="E133" s="76">
        <v>43293</v>
      </c>
      <c r="F133" s="77">
        <f t="shared" si="3"/>
        <v>87331</v>
      </c>
    </row>
    <row r="134" spans="1:6" ht="15" customHeight="1" x14ac:dyDescent="0.3">
      <c r="A134" s="195"/>
      <c r="B134" s="201"/>
      <c r="C134" s="137" t="s">
        <v>32</v>
      </c>
      <c r="D134" s="129">
        <v>16177</v>
      </c>
      <c r="E134" s="130">
        <v>15867</v>
      </c>
      <c r="F134" s="131">
        <f t="shared" si="3"/>
        <v>32044</v>
      </c>
    </row>
    <row r="135" spans="1:6" ht="15" customHeight="1" x14ac:dyDescent="0.3">
      <c r="A135" s="195"/>
      <c r="B135" s="200" t="s">
        <v>142</v>
      </c>
      <c r="C135" s="24" t="s">
        <v>148</v>
      </c>
      <c r="D135" s="81">
        <v>100381</v>
      </c>
      <c r="E135" s="82">
        <v>81736</v>
      </c>
      <c r="F135" s="83">
        <f t="shared" si="3"/>
        <v>182117</v>
      </c>
    </row>
    <row r="136" spans="1:6" ht="15" customHeight="1" x14ac:dyDescent="0.3">
      <c r="A136" s="195"/>
      <c r="B136" s="201"/>
      <c r="C136" s="137" t="s">
        <v>33</v>
      </c>
      <c r="D136" s="129">
        <v>7028</v>
      </c>
      <c r="E136" s="130">
        <v>6281</v>
      </c>
      <c r="F136" s="131">
        <f t="shared" si="3"/>
        <v>13309</v>
      </c>
    </row>
    <row r="137" spans="1:6" ht="15" customHeight="1" x14ac:dyDescent="0.3">
      <c r="A137" s="195"/>
      <c r="B137" s="200" t="s">
        <v>8</v>
      </c>
      <c r="C137" s="21" t="s">
        <v>34</v>
      </c>
      <c r="D137" s="13">
        <v>186056</v>
      </c>
      <c r="E137" s="76">
        <v>199205</v>
      </c>
      <c r="F137" s="77">
        <f t="shared" si="3"/>
        <v>385261</v>
      </c>
    </row>
    <row r="138" spans="1:6" ht="15" customHeight="1" x14ac:dyDescent="0.3">
      <c r="A138" s="195"/>
      <c r="B138" s="205"/>
      <c r="C138" s="136" t="s">
        <v>104</v>
      </c>
      <c r="D138" s="120">
        <v>981</v>
      </c>
      <c r="E138" s="121">
        <v>1225</v>
      </c>
      <c r="F138" s="122">
        <v>2206</v>
      </c>
    </row>
    <row r="139" spans="1:6" ht="15" customHeight="1" x14ac:dyDescent="0.3">
      <c r="A139" s="195"/>
      <c r="B139" s="205"/>
      <c r="C139" s="21" t="s">
        <v>35</v>
      </c>
      <c r="D139" s="13">
        <v>3056</v>
      </c>
      <c r="E139" s="76">
        <v>4034</v>
      </c>
      <c r="F139" s="77">
        <f t="shared" si="3"/>
        <v>7090</v>
      </c>
    </row>
    <row r="140" spans="1:6" ht="15" customHeight="1" x14ac:dyDescent="0.3">
      <c r="A140" s="195"/>
      <c r="B140" s="205"/>
      <c r="C140" s="136" t="s">
        <v>36</v>
      </c>
      <c r="D140" s="120">
        <v>19463</v>
      </c>
      <c r="E140" s="121">
        <v>18633</v>
      </c>
      <c r="F140" s="122">
        <f t="shared" si="3"/>
        <v>38096</v>
      </c>
    </row>
    <row r="141" spans="1:6" ht="15" customHeight="1" x14ac:dyDescent="0.3">
      <c r="A141" s="195"/>
      <c r="B141" s="201"/>
      <c r="C141" s="22" t="s">
        <v>37</v>
      </c>
      <c r="D141" s="78">
        <v>7207</v>
      </c>
      <c r="E141" s="79">
        <v>7498</v>
      </c>
      <c r="F141" s="80">
        <f t="shared" si="3"/>
        <v>14705</v>
      </c>
    </row>
    <row r="142" spans="1:6" ht="15" customHeight="1" thickBot="1" x14ac:dyDescent="0.35">
      <c r="A142" s="196"/>
      <c r="B142" s="132" t="s">
        <v>119</v>
      </c>
      <c r="C142" s="133"/>
      <c r="D142" s="134">
        <f>SUM(D127:D141)</f>
        <v>703815</v>
      </c>
      <c r="E142" s="135">
        <f>SUM(E127:E141)</f>
        <v>771784</v>
      </c>
      <c r="F142" s="135">
        <f>SUM(F127:F141)</f>
        <v>1475599</v>
      </c>
    </row>
    <row r="143" spans="1:6" ht="15" customHeight="1" x14ac:dyDescent="0.3">
      <c r="A143" s="194">
        <v>2015</v>
      </c>
      <c r="B143" s="204" t="s">
        <v>5</v>
      </c>
      <c r="C143" s="84" t="s">
        <v>26</v>
      </c>
      <c r="D143" s="73">
        <v>30575</v>
      </c>
      <c r="E143" s="74">
        <v>28667</v>
      </c>
      <c r="F143" s="75">
        <f t="shared" ref="F143:F157" si="4">SUM(D143:E143)</f>
        <v>59242</v>
      </c>
    </row>
    <row r="144" spans="1:6" ht="15" customHeight="1" x14ac:dyDescent="0.3">
      <c r="A144" s="195"/>
      <c r="B144" s="205"/>
      <c r="C144" s="136" t="s">
        <v>27</v>
      </c>
      <c r="D144" s="120">
        <v>41944</v>
      </c>
      <c r="E144" s="121">
        <v>43043</v>
      </c>
      <c r="F144" s="122">
        <f t="shared" si="4"/>
        <v>84987</v>
      </c>
    </row>
    <row r="145" spans="1:6" ht="15" customHeight="1" x14ac:dyDescent="0.3">
      <c r="A145" s="195"/>
      <c r="B145" s="201"/>
      <c r="C145" s="22" t="s">
        <v>28</v>
      </c>
      <c r="D145" s="78">
        <v>1279</v>
      </c>
      <c r="E145" s="79">
        <v>2556</v>
      </c>
      <c r="F145" s="80">
        <f t="shared" si="4"/>
        <v>3835</v>
      </c>
    </row>
    <row r="146" spans="1:6" ht="15" customHeight="1" x14ac:dyDescent="0.3">
      <c r="A146" s="195"/>
      <c r="B146" s="23" t="s">
        <v>6</v>
      </c>
      <c r="C146" s="137" t="s">
        <v>29</v>
      </c>
      <c r="D146" s="129">
        <v>151019</v>
      </c>
      <c r="E146" s="130">
        <v>476516</v>
      </c>
      <c r="F146" s="131">
        <f t="shared" si="4"/>
        <v>627535</v>
      </c>
    </row>
    <row r="147" spans="1:6" ht="15" customHeight="1" x14ac:dyDescent="0.3">
      <c r="A147" s="195"/>
      <c r="B147" s="200" t="s">
        <v>7</v>
      </c>
      <c r="C147" s="24" t="s">
        <v>30</v>
      </c>
      <c r="D147" s="81">
        <v>39964</v>
      </c>
      <c r="E147" s="82">
        <v>113640</v>
      </c>
      <c r="F147" s="83">
        <f t="shared" si="4"/>
        <v>153604</v>
      </c>
    </row>
    <row r="148" spans="1:6" ht="15" customHeight="1" x14ac:dyDescent="0.3">
      <c r="A148" s="195"/>
      <c r="B148" s="205"/>
      <c r="C148" s="136" t="s">
        <v>138</v>
      </c>
      <c r="D148" s="120">
        <v>15764</v>
      </c>
      <c r="E148" s="121">
        <v>14887</v>
      </c>
      <c r="F148" s="122">
        <f t="shared" si="4"/>
        <v>30651</v>
      </c>
    </row>
    <row r="149" spans="1:6" ht="15" customHeight="1" x14ac:dyDescent="0.3">
      <c r="A149" s="195"/>
      <c r="B149" s="205"/>
      <c r="C149" s="21" t="s">
        <v>31</v>
      </c>
      <c r="D149" s="13">
        <v>42848</v>
      </c>
      <c r="E149" s="76">
        <v>46014</v>
      </c>
      <c r="F149" s="77">
        <f t="shared" si="4"/>
        <v>88862</v>
      </c>
    </row>
    <row r="150" spans="1:6" ht="15" customHeight="1" x14ac:dyDescent="0.3">
      <c r="A150" s="195"/>
      <c r="B150" s="201"/>
      <c r="C150" s="137" t="s">
        <v>32</v>
      </c>
      <c r="D150" s="129">
        <v>5868</v>
      </c>
      <c r="E150" s="130">
        <v>5255</v>
      </c>
      <c r="F150" s="131">
        <f t="shared" si="4"/>
        <v>11123</v>
      </c>
    </row>
    <row r="151" spans="1:6" ht="15" customHeight="1" x14ac:dyDescent="0.3">
      <c r="A151" s="195"/>
      <c r="B151" s="200" t="s">
        <v>142</v>
      </c>
      <c r="C151" s="24" t="s">
        <v>148</v>
      </c>
      <c r="D151" s="81">
        <v>70910</v>
      </c>
      <c r="E151" s="82">
        <v>69412</v>
      </c>
      <c r="F151" s="83">
        <f t="shared" si="4"/>
        <v>140322</v>
      </c>
    </row>
    <row r="152" spans="1:6" ht="15" customHeight="1" x14ac:dyDescent="0.3">
      <c r="A152" s="195"/>
      <c r="B152" s="201"/>
      <c r="C152" s="137" t="s">
        <v>33</v>
      </c>
      <c r="D152" s="129">
        <v>5391</v>
      </c>
      <c r="E152" s="130">
        <v>5814</v>
      </c>
      <c r="F152" s="131">
        <f t="shared" si="4"/>
        <v>11205</v>
      </c>
    </row>
    <row r="153" spans="1:6" ht="15" customHeight="1" x14ac:dyDescent="0.3">
      <c r="A153" s="195"/>
      <c r="B153" s="200" t="s">
        <v>8</v>
      </c>
      <c r="C153" s="21" t="s">
        <v>34</v>
      </c>
      <c r="D153" s="13">
        <v>181564</v>
      </c>
      <c r="E153" s="76">
        <v>271914</v>
      </c>
      <c r="F153" s="77">
        <f t="shared" si="4"/>
        <v>453478</v>
      </c>
    </row>
    <row r="154" spans="1:6" ht="15" customHeight="1" x14ac:dyDescent="0.3">
      <c r="A154" s="195"/>
      <c r="B154" s="205"/>
      <c r="C154" s="136" t="s">
        <v>104</v>
      </c>
      <c r="D154" s="120">
        <v>1072</v>
      </c>
      <c r="E154" s="121">
        <v>1190</v>
      </c>
      <c r="F154" s="122">
        <v>2262</v>
      </c>
    </row>
    <row r="155" spans="1:6" ht="15" customHeight="1" x14ac:dyDescent="0.3">
      <c r="A155" s="195"/>
      <c r="B155" s="205"/>
      <c r="C155" s="21" t="s">
        <v>35</v>
      </c>
      <c r="D155" s="13">
        <v>42</v>
      </c>
      <c r="E155" s="76">
        <v>44</v>
      </c>
      <c r="F155" s="77">
        <f t="shared" si="4"/>
        <v>86</v>
      </c>
    </row>
    <row r="156" spans="1:6" ht="15" customHeight="1" x14ac:dyDescent="0.3">
      <c r="A156" s="195"/>
      <c r="B156" s="205"/>
      <c r="C156" s="136" t="s">
        <v>36</v>
      </c>
      <c r="D156" s="120">
        <v>17553</v>
      </c>
      <c r="E156" s="121">
        <v>17059</v>
      </c>
      <c r="F156" s="122">
        <f t="shared" si="4"/>
        <v>34612</v>
      </c>
    </row>
    <row r="157" spans="1:6" ht="15" customHeight="1" x14ac:dyDescent="0.3">
      <c r="A157" s="195"/>
      <c r="B157" s="201"/>
      <c r="C157" s="22" t="s">
        <v>37</v>
      </c>
      <c r="D157" s="78">
        <v>6796</v>
      </c>
      <c r="E157" s="79">
        <v>7310</v>
      </c>
      <c r="F157" s="80">
        <f t="shared" si="4"/>
        <v>14106</v>
      </c>
    </row>
    <row r="158" spans="1:6" ht="15" customHeight="1" thickBot="1" x14ac:dyDescent="0.35">
      <c r="A158" s="196"/>
      <c r="B158" s="132" t="s">
        <v>119</v>
      </c>
      <c r="C158" s="133"/>
      <c r="D158" s="134">
        <f>SUM(D143:D157)</f>
        <v>612589</v>
      </c>
      <c r="E158" s="135">
        <f>SUM(E143:E157)</f>
        <v>1103321</v>
      </c>
      <c r="F158" s="135">
        <f>SUM(F143:F157)</f>
        <v>1715910</v>
      </c>
    </row>
    <row r="159" spans="1:6" ht="15" customHeight="1" x14ac:dyDescent="0.3">
      <c r="A159" s="194">
        <v>2014</v>
      </c>
      <c r="B159" s="204" t="s">
        <v>5</v>
      </c>
      <c r="C159" s="84" t="s">
        <v>26</v>
      </c>
      <c r="D159" s="73">
        <v>20473</v>
      </c>
      <c r="E159" s="74">
        <v>18284</v>
      </c>
      <c r="F159" s="75">
        <f t="shared" ref="F159:F172" si="5">SUM(D159:E159)</f>
        <v>38757</v>
      </c>
    </row>
    <row r="160" spans="1:6" ht="15" customHeight="1" x14ac:dyDescent="0.3">
      <c r="A160" s="195"/>
      <c r="B160" s="205"/>
      <c r="C160" s="136" t="s">
        <v>27</v>
      </c>
      <c r="D160" s="120">
        <v>56478</v>
      </c>
      <c r="E160" s="121">
        <v>54453</v>
      </c>
      <c r="F160" s="122">
        <f t="shared" si="5"/>
        <v>110931</v>
      </c>
    </row>
    <row r="161" spans="1:6" ht="15" customHeight="1" x14ac:dyDescent="0.3">
      <c r="A161" s="195"/>
      <c r="B161" s="201"/>
      <c r="C161" s="22" t="s">
        <v>28</v>
      </c>
      <c r="D161" s="78">
        <v>1624</v>
      </c>
      <c r="E161" s="79">
        <v>2140</v>
      </c>
      <c r="F161" s="80">
        <f>SUM(D161:E161)</f>
        <v>3764</v>
      </c>
    </row>
    <row r="162" spans="1:6" ht="15" customHeight="1" x14ac:dyDescent="0.3">
      <c r="A162" s="195"/>
      <c r="B162" s="23" t="s">
        <v>6</v>
      </c>
      <c r="C162" s="137" t="s">
        <v>29</v>
      </c>
      <c r="D162" s="129">
        <v>174118</v>
      </c>
      <c r="E162" s="130">
        <v>176307</v>
      </c>
      <c r="F162" s="131">
        <f t="shared" si="5"/>
        <v>350425</v>
      </c>
    </row>
    <row r="163" spans="1:6" ht="15" customHeight="1" x14ac:dyDescent="0.3">
      <c r="A163" s="195"/>
      <c r="B163" s="200" t="s">
        <v>7</v>
      </c>
      <c r="C163" s="24" t="s">
        <v>30</v>
      </c>
      <c r="D163" s="81">
        <v>27535</v>
      </c>
      <c r="E163" s="82">
        <v>34084</v>
      </c>
      <c r="F163" s="83">
        <f t="shared" si="5"/>
        <v>61619</v>
      </c>
    </row>
    <row r="164" spans="1:6" ht="15" customHeight="1" x14ac:dyDescent="0.3">
      <c r="A164" s="195"/>
      <c r="B164" s="205"/>
      <c r="C164" s="136" t="s">
        <v>138</v>
      </c>
      <c r="D164" s="120">
        <v>16466</v>
      </c>
      <c r="E164" s="121">
        <v>15240</v>
      </c>
      <c r="F164" s="122">
        <f t="shared" si="5"/>
        <v>31706</v>
      </c>
    </row>
    <row r="165" spans="1:6" ht="15" customHeight="1" x14ac:dyDescent="0.3">
      <c r="A165" s="195"/>
      <c r="B165" s="205"/>
      <c r="C165" s="21" t="s">
        <v>31</v>
      </c>
      <c r="D165" s="13">
        <v>57839</v>
      </c>
      <c r="E165" s="76">
        <v>57165</v>
      </c>
      <c r="F165" s="77">
        <f t="shared" si="5"/>
        <v>115004</v>
      </c>
    </row>
    <row r="166" spans="1:6" ht="15" customHeight="1" x14ac:dyDescent="0.3">
      <c r="A166" s="195"/>
      <c r="B166" s="201"/>
      <c r="C166" s="137" t="s">
        <v>32</v>
      </c>
      <c r="D166" s="129">
        <v>8860</v>
      </c>
      <c r="E166" s="130">
        <v>8554</v>
      </c>
      <c r="F166" s="131">
        <f t="shared" si="5"/>
        <v>17414</v>
      </c>
    </row>
    <row r="167" spans="1:6" ht="15" customHeight="1" x14ac:dyDescent="0.3">
      <c r="A167" s="195"/>
      <c r="B167" s="200" t="s">
        <v>142</v>
      </c>
      <c r="C167" s="24" t="s">
        <v>148</v>
      </c>
      <c r="D167" s="81">
        <v>70763</v>
      </c>
      <c r="E167" s="82">
        <v>66959</v>
      </c>
      <c r="F167" s="83">
        <f t="shared" si="5"/>
        <v>137722</v>
      </c>
    </row>
    <row r="168" spans="1:6" ht="15" customHeight="1" x14ac:dyDescent="0.3">
      <c r="A168" s="195"/>
      <c r="B168" s="201"/>
      <c r="C168" s="137" t="s">
        <v>33</v>
      </c>
      <c r="D168" s="129">
        <v>6129</v>
      </c>
      <c r="E168" s="130">
        <v>6125</v>
      </c>
      <c r="F168" s="131">
        <f t="shared" si="5"/>
        <v>12254</v>
      </c>
    </row>
    <row r="169" spans="1:6" ht="15" customHeight="1" x14ac:dyDescent="0.3">
      <c r="A169" s="195"/>
      <c r="B169" s="200" t="s">
        <v>8</v>
      </c>
      <c r="C169" s="21" t="s">
        <v>34</v>
      </c>
      <c r="D169" s="13">
        <v>193516</v>
      </c>
      <c r="E169" s="76">
        <v>221514</v>
      </c>
      <c r="F169" s="77">
        <f t="shared" si="5"/>
        <v>415030</v>
      </c>
    </row>
    <row r="170" spans="1:6" ht="15" customHeight="1" x14ac:dyDescent="0.3">
      <c r="A170" s="195"/>
      <c r="B170" s="205"/>
      <c r="C170" s="136" t="s">
        <v>35</v>
      </c>
      <c r="D170" s="120">
        <v>840</v>
      </c>
      <c r="E170" s="121">
        <v>1038</v>
      </c>
      <c r="F170" s="122">
        <f t="shared" si="5"/>
        <v>1878</v>
      </c>
    </row>
    <row r="171" spans="1:6" ht="15" customHeight="1" x14ac:dyDescent="0.3">
      <c r="A171" s="195"/>
      <c r="B171" s="205"/>
      <c r="C171" s="21" t="s">
        <v>36</v>
      </c>
      <c r="D171" s="13">
        <v>17824</v>
      </c>
      <c r="E171" s="76">
        <v>16936</v>
      </c>
      <c r="F171" s="77">
        <f t="shared" si="5"/>
        <v>34760</v>
      </c>
    </row>
    <row r="172" spans="1:6" ht="15" customHeight="1" x14ac:dyDescent="0.3">
      <c r="A172" s="195"/>
      <c r="B172" s="201"/>
      <c r="C172" s="137" t="s">
        <v>37</v>
      </c>
      <c r="D172" s="129">
        <v>7186</v>
      </c>
      <c r="E172" s="130">
        <v>7070</v>
      </c>
      <c r="F172" s="131">
        <f t="shared" si="5"/>
        <v>14256</v>
      </c>
    </row>
    <row r="173" spans="1:6" ht="15" customHeight="1" thickBot="1" x14ac:dyDescent="0.35">
      <c r="A173" s="196"/>
      <c r="B173" s="132" t="s">
        <v>119</v>
      </c>
      <c r="C173" s="133"/>
      <c r="D173" s="139">
        <f>SUM(D159:D172)</f>
        <v>659651</v>
      </c>
      <c r="E173" s="135">
        <f>SUM(E159:E172)</f>
        <v>685869</v>
      </c>
      <c r="F173" s="134">
        <f>SUM(F159:F172)</f>
        <v>1345520</v>
      </c>
    </row>
    <row r="174" spans="1:6" ht="15" customHeight="1" x14ac:dyDescent="0.3">
      <c r="A174" s="206">
        <v>2013</v>
      </c>
      <c r="B174" s="204" t="s">
        <v>5</v>
      </c>
      <c r="C174" s="84" t="s">
        <v>26</v>
      </c>
      <c r="D174" s="73">
        <v>19492</v>
      </c>
      <c r="E174" s="74">
        <v>18424</v>
      </c>
      <c r="F174" s="75">
        <f t="shared" ref="F174:F187" si="6">SUM(D174:E174)</f>
        <v>37916</v>
      </c>
    </row>
    <row r="175" spans="1:6" ht="15" customHeight="1" x14ac:dyDescent="0.3">
      <c r="A175" s="195"/>
      <c r="B175" s="205"/>
      <c r="C175" s="136" t="s">
        <v>27</v>
      </c>
      <c r="D175" s="120">
        <v>52685</v>
      </c>
      <c r="E175" s="121">
        <v>51133</v>
      </c>
      <c r="F175" s="122">
        <f t="shared" si="6"/>
        <v>103818</v>
      </c>
    </row>
    <row r="176" spans="1:6" ht="15" customHeight="1" x14ac:dyDescent="0.3">
      <c r="A176" s="195"/>
      <c r="B176" s="201"/>
      <c r="C176" s="22" t="s">
        <v>28</v>
      </c>
      <c r="D176" s="78">
        <v>1448</v>
      </c>
      <c r="E176" s="79">
        <v>1186</v>
      </c>
      <c r="F176" s="80">
        <f t="shared" si="6"/>
        <v>2634</v>
      </c>
    </row>
    <row r="177" spans="1:6" ht="15" customHeight="1" x14ac:dyDescent="0.3">
      <c r="A177" s="195"/>
      <c r="B177" s="23" t="s">
        <v>6</v>
      </c>
      <c r="C177" s="137" t="s">
        <v>29</v>
      </c>
      <c r="D177" s="129">
        <v>178786</v>
      </c>
      <c r="E177" s="130">
        <v>178777</v>
      </c>
      <c r="F177" s="131">
        <f t="shared" si="6"/>
        <v>357563</v>
      </c>
    </row>
    <row r="178" spans="1:6" ht="15" customHeight="1" x14ac:dyDescent="0.3">
      <c r="A178" s="195"/>
      <c r="B178" s="200" t="s">
        <v>7</v>
      </c>
      <c r="C178" s="24" t="s">
        <v>30</v>
      </c>
      <c r="D178" s="81">
        <v>37512</v>
      </c>
      <c r="E178" s="82">
        <v>42059</v>
      </c>
      <c r="F178" s="83">
        <f t="shared" si="6"/>
        <v>79571</v>
      </c>
    </row>
    <row r="179" spans="1:6" ht="15" customHeight="1" x14ac:dyDescent="0.3">
      <c r="A179" s="195"/>
      <c r="B179" s="205"/>
      <c r="C179" s="136" t="s">
        <v>138</v>
      </c>
      <c r="D179" s="120">
        <v>14301</v>
      </c>
      <c r="E179" s="121">
        <v>15288</v>
      </c>
      <c r="F179" s="122">
        <f t="shared" si="6"/>
        <v>29589</v>
      </c>
    </row>
    <row r="180" spans="1:6" ht="15" customHeight="1" x14ac:dyDescent="0.3">
      <c r="A180" s="195"/>
      <c r="B180" s="205"/>
      <c r="C180" s="21" t="s">
        <v>31</v>
      </c>
      <c r="D180" s="13">
        <v>57487</v>
      </c>
      <c r="E180" s="76">
        <v>54930</v>
      </c>
      <c r="F180" s="77">
        <f t="shared" si="6"/>
        <v>112417</v>
      </c>
    </row>
    <row r="181" spans="1:6" ht="15" customHeight="1" x14ac:dyDescent="0.3">
      <c r="A181" s="195"/>
      <c r="B181" s="201"/>
      <c r="C181" s="137" t="s">
        <v>32</v>
      </c>
      <c r="D181" s="129">
        <v>6392</v>
      </c>
      <c r="E181" s="130">
        <v>6557</v>
      </c>
      <c r="F181" s="131">
        <f t="shared" si="6"/>
        <v>12949</v>
      </c>
    </row>
    <row r="182" spans="1:6" ht="15" customHeight="1" x14ac:dyDescent="0.3">
      <c r="A182" s="195"/>
      <c r="B182" s="200" t="s">
        <v>142</v>
      </c>
      <c r="C182" s="24" t="s">
        <v>148</v>
      </c>
      <c r="D182" s="81">
        <v>73117</v>
      </c>
      <c r="E182" s="82">
        <v>70657</v>
      </c>
      <c r="F182" s="83">
        <f t="shared" si="6"/>
        <v>143774</v>
      </c>
    </row>
    <row r="183" spans="1:6" ht="15" customHeight="1" x14ac:dyDescent="0.3">
      <c r="A183" s="195"/>
      <c r="B183" s="201"/>
      <c r="C183" s="137" t="s">
        <v>33</v>
      </c>
      <c r="D183" s="129">
        <v>5897</v>
      </c>
      <c r="E183" s="130">
        <v>5528</v>
      </c>
      <c r="F183" s="131">
        <f t="shared" si="6"/>
        <v>11425</v>
      </c>
    </row>
    <row r="184" spans="1:6" ht="15" customHeight="1" x14ac:dyDescent="0.3">
      <c r="A184" s="195"/>
      <c r="B184" s="200" t="s">
        <v>8</v>
      </c>
      <c r="C184" s="21" t="s">
        <v>34</v>
      </c>
      <c r="D184" s="13">
        <v>195592</v>
      </c>
      <c r="E184" s="76">
        <v>193735</v>
      </c>
      <c r="F184" s="77">
        <f t="shared" si="6"/>
        <v>389327</v>
      </c>
    </row>
    <row r="185" spans="1:6" ht="15" customHeight="1" x14ac:dyDescent="0.3">
      <c r="A185" s="195"/>
      <c r="B185" s="205"/>
      <c r="C185" s="136" t="s">
        <v>35</v>
      </c>
      <c r="D185" s="120">
        <v>6384</v>
      </c>
      <c r="E185" s="121">
        <v>6419</v>
      </c>
      <c r="F185" s="122">
        <f t="shared" si="6"/>
        <v>12803</v>
      </c>
    </row>
    <row r="186" spans="1:6" ht="15" customHeight="1" x14ac:dyDescent="0.3">
      <c r="A186" s="195"/>
      <c r="B186" s="205"/>
      <c r="C186" s="21" t="s">
        <v>36</v>
      </c>
      <c r="D186" s="13">
        <v>17521</v>
      </c>
      <c r="E186" s="76">
        <v>16567</v>
      </c>
      <c r="F186" s="77">
        <f t="shared" si="6"/>
        <v>34088</v>
      </c>
    </row>
    <row r="187" spans="1:6" ht="15" customHeight="1" x14ac:dyDescent="0.3">
      <c r="A187" s="195"/>
      <c r="B187" s="201"/>
      <c r="C187" s="137" t="s">
        <v>37</v>
      </c>
      <c r="D187" s="129">
        <v>7985</v>
      </c>
      <c r="E187" s="130">
        <v>7774</v>
      </c>
      <c r="F187" s="131">
        <f t="shared" si="6"/>
        <v>15759</v>
      </c>
    </row>
    <row r="188" spans="1:6" ht="15" customHeight="1" thickBot="1" x14ac:dyDescent="0.35">
      <c r="A188" s="196"/>
      <c r="B188" s="132" t="s">
        <v>119</v>
      </c>
      <c r="C188" s="133"/>
      <c r="D188" s="139">
        <f>SUM(D174:D187)</f>
        <v>674599</v>
      </c>
      <c r="E188" s="135">
        <f>SUM(E174:E187)</f>
        <v>669034</v>
      </c>
      <c r="F188" s="134">
        <f>SUM(F174:F187)</f>
        <v>1343633</v>
      </c>
    </row>
    <row r="189" spans="1:6" ht="15" customHeight="1" x14ac:dyDescent="0.3">
      <c r="A189" s="140" t="s">
        <v>129</v>
      </c>
      <c r="B189" s="85"/>
      <c r="C189" s="85"/>
      <c r="D189" s="85"/>
    </row>
  </sheetData>
  <mergeCells count="60">
    <mergeCell ref="A23:A40"/>
    <mergeCell ref="B33:B34"/>
    <mergeCell ref="B35:B39"/>
    <mergeCell ref="B23:B27"/>
    <mergeCell ref="B28:B29"/>
    <mergeCell ref="B30:B32"/>
    <mergeCell ref="A41:A58"/>
    <mergeCell ref="B41:B43"/>
    <mergeCell ref="B44:B45"/>
    <mergeCell ref="B46:B50"/>
    <mergeCell ref="B51:B52"/>
    <mergeCell ref="B53:B57"/>
    <mergeCell ref="A2:F2"/>
    <mergeCell ref="A94:A110"/>
    <mergeCell ref="B94:B96"/>
    <mergeCell ref="B98:B102"/>
    <mergeCell ref="B103:B104"/>
    <mergeCell ref="B105:B109"/>
    <mergeCell ref="B77:B79"/>
    <mergeCell ref="B81:B85"/>
    <mergeCell ref="B86:B87"/>
    <mergeCell ref="B88:B92"/>
    <mergeCell ref="A77:A93"/>
    <mergeCell ref="A59:A76"/>
    <mergeCell ref="B59:B61"/>
    <mergeCell ref="B64:B68"/>
    <mergeCell ref="B69:B70"/>
    <mergeCell ref="B71:B75"/>
    <mergeCell ref="A127:A142"/>
    <mergeCell ref="B143:B145"/>
    <mergeCell ref="B147:B150"/>
    <mergeCell ref="B151:B152"/>
    <mergeCell ref="B167:B168"/>
    <mergeCell ref="B153:B157"/>
    <mergeCell ref="B159:B161"/>
    <mergeCell ref="B137:B141"/>
    <mergeCell ref="B127:B129"/>
    <mergeCell ref="B131:B134"/>
    <mergeCell ref="B135:B136"/>
    <mergeCell ref="B184:B187"/>
    <mergeCell ref="B163:B166"/>
    <mergeCell ref="A174:A188"/>
    <mergeCell ref="A159:A173"/>
    <mergeCell ref="A143:A158"/>
    <mergeCell ref="B169:B172"/>
    <mergeCell ref="B174:B176"/>
    <mergeCell ref="B178:B181"/>
    <mergeCell ref="B182:B183"/>
    <mergeCell ref="B62:B63"/>
    <mergeCell ref="A111:A126"/>
    <mergeCell ref="B111:B113"/>
    <mergeCell ref="B115:B118"/>
    <mergeCell ref="B119:B120"/>
    <mergeCell ref="B121:B125"/>
    <mergeCell ref="A5:A22"/>
    <mergeCell ref="B5:B9"/>
    <mergeCell ref="B10:B11"/>
    <mergeCell ref="B12:B14"/>
    <mergeCell ref="B15:B16"/>
    <mergeCell ref="B17:B21"/>
  </mergeCells>
  <pageMargins left="0.70866141732283472" right="0.70866141732283472" top="0.74803149606299213" bottom="0.74803149606299213" header="0.31496062992125984" footer="0.31496062992125984"/>
  <pageSetup paperSize="9" scale="67" fitToHeight="0" orientation="landscape" r:id="rId1"/>
  <headerFooter>
    <oddHeader>&amp;R&amp;G</oddHeader>
    <oddFooter>&amp;L&amp;F&amp;C&amp;P / &amp;N&amp;R&amp;A</oddFooter>
  </headerFooter>
  <rowBreaks count="1" manualBreakCount="1">
    <brk id="142" max="5" man="1"/>
  </rowBreaks>
  <colBreaks count="1" manualBreakCount="1">
    <brk id="6" max="1048575" man="1"/>
  </colBreaks>
  <ignoredErrors>
    <ignoredError sqref="F110 F126 F142 F158 F173"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5A77-AD37-4A74-A936-6F627526553C}">
  <sheetPr>
    <tabColor theme="6"/>
  </sheetPr>
  <dimension ref="A3:M15"/>
  <sheetViews>
    <sheetView showGridLines="0" zoomScaleNormal="100" workbookViewId="0">
      <pane xSplit="1" topLeftCell="B1" activePane="topRight" state="frozen"/>
      <selection pane="topRight" activeCell="N10" sqref="N10"/>
    </sheetView>
  </sheetViews>
  <sheetFormatPr defaultRowHeight="15" customHeight="1" x14ac:dyDescent="0.3"/>
  <cols>
    <col min="1" max="1" width="20.44140625" style="12" customWidth="1"/>
    <col min="2" max="2" width="11.33203125" style="12" customWidth="1"/>
    <col min="3" max="16384" width="8.88671875" style="12"/>
  </cols>
  <sheetData>
    <row r="3" spans="1:13" ht="15" customHeight="1" x14ac:dyDescent="0.3">
      <c r="A3" s="209" t="s">
        <v>155</v>
      </c>
      <c r="B3" s="209"/>
      <c r="C3" s="209"/>
      <c r="D3" s="209"/>
      <c r="E3" s="209"/>
      <c r="F3" s="209"/>
      <c r="G3" s="209"/>
      <c r="H3" s="209"/>
      <c r="I3" s="209"/>
      <c r="J3" s="209"/>
      <c r="K3" s="209"/>
      <c r="L3" s="209"/>
      <c r="M3" s="209"/>
    </row>
    <row r="4" spans="1:13" ht="15" customHeight="1" x14ac:dyDescent="0.3">
      <c r="A4" s="14" t="s">
        <v>22</v>
      </c>
      <c r="B4" s="14"/>
      <c r="C4" s="15">
        <v>2013</v>
      </c>
      <c r="D4" s="15">
        <v>2014</v>
      </c>
      <c r="E4" s="15">
        <v>2015</v>
      </c>
      <c r="F4" s="15">
        <v>2016</v>
      </c>
      <c r="G4" s="15">
        <v>2017</v>
      </c>
      <c r="H4" s="15">
        <v>2018</v>
      </c>
      <c r="I4" s="15">
        <v>2019</v>
      </c>
      <c r="J4" s="15">
        <v>2020</v>
      </c>
      <c r="K4" s="15">
        <v>2021</v>
      </c>
      <c r="L4" s="15">
        <v>2022</v>
      </c>
      <c r="M4" s="15">
        <v>2023</v>
      </c>
    </row>
    <row r="5" spans="1:13" ht="15" customHeight="1" x14ac:dyDescent="0.3">
      <c r="A5" s="211" t="s">
        <v>7</v>
      </c>
      <c r="B5" s="143" t="s">
        <v>98</v>
      </c>
      <c r="C5" s="144">
        <v>25</v>
      </c>
      <c r="D5" s="144">
        <v>23</v>
      </c>
      <c r="E5" s="16">
        <v>19</v>
      </c>
      <c r="F5" s="16">
        <v>51</v>
      </c>
      <c r="G5" s="16">
        <v>39</v>
      </c>
      <c r="H5" s="16">
        <v>96</v>
      </c>
      <c r="I5" s="16">
        <v>42</v>
      </c>
      <c r="J5" s="16">
        <v>0</v>
      </c>
      <c r="K5" s="16">
        <v>0</v>
      </c>
      <c r="L5" s="16">
        <v>9</v>
      </c>
      <c r="M5" s="16">
        <v>8</v>
      </c>
    </row>
    <row r="6" spans="1:13" ht="15" customHeight="1" x14ac:dyDescent="0.3">
      <c r="A6" s="212"/>
      <c r="B6" s="145" t="s">
        <v>99</v>
      </c>
      <c r="C6" s="146">
        <v>38676</v>
      </c>
      <c r="D6" s="146">
        <v>24865</v>
      </c>
      <c r="E6" s="146">
        <v>10893</v>
      </c>
      <c r="F6" s="146">
        <v>43659</v>
      </c>
      <c r="G6" s="146">
        <v>10008</v>
      </c>
      <c r="H6" s="146">
        <v>14737</v>
      </c>
      <c r="I6" s="146">
        <v>9674</v>
      </c>
      <c r="J6" s="146">
        <v>0</v>
      </c>
      <c r="K6" s="146">
        <v>0</v>
      </c>
      <c r="L6" s="146">
        <v>1246</v>
      </c>
      <c r="M6" s="146">
        <v>1126</v>
      </c>
    </row>
    <row r="7" spans="1:13" ht="15" customHeight="1" x14ac:dyDescent="0.3">
      <c r="A7" s="213" t="s">
        <v>8</v>
      </c>
      <c r="B7" s="147" t="s">
        <v>98</v>
      </c>
      <c r="C7" s="148">
        <v>33</v>
      </c>
      <c r="D7" s="148">
        <v>36</v>
      </c>
      <c r="E7" s="149">
        <v>42</v>
      </c>
      <c r="F7" s="149">
        <v>43</v>
      </c>
      <c r="G7" s="149">
        <v>7</v>
      </c>
      <c r="H7" s="149">
        <v>10</v>
      </c>
      <c r="I7" s="149">
        <v>5</v>
      </c>
      <c r="J7" s="149">
        <v>0</v>
      </c>
      <c r="K7" s="149">
        <v>0</v>
      </c>
      <c r="L7" s="149">
        <v>10</v>
      </c>
      <c r="M7" s="149">
        <v>15</v>
      </c>
    </row>
    <row r="8" spans="1:13" ht="15" customHeight="1" x14ac:dyDescent="0.3">
      <c r="A8" s="214"/>
      <c r="B8" s="150" t="s">
        <v>99</v>
      </c>
      <c r="C8" s="151">
        <v>9924</v>
      </c>
      <c r="D8" s="151">
        <v>16963</v>
      </c>
      <c r="E8" s="151">
        <v>25229</v>
      </c>
      <c r="F8" s="151">
        <v>21933</v>
      </c>
      <c r="G8" s="151">
        <v>16445</v>
      </c>
      <c r="H8" s="151">
        <v>1766</v>
      </c>
      <c r="I8" s="151">
        <v>2328</v>
      </c>
      <c r="J8" s="151">
        <v>0</v>
      </c>
      <c r="K8" s="151">
        <v>0</v>
      </c>
      <c r="L8" s="151">
        <v>389</v>
      </c>
      <c r="M8" s="151">
        <v>2612</v>
      </c>
    </row>
    <row r="9" spans="1:13" ht="15" customHeight="1" x14ac:dyDescent="0.3">
      <c r="A9" s="215" t="s">
        <v>6</v>
      </c>
      <c r="B9" s="152" t="s">
        <v>98</v>
      </c>
      <c r="C9" s="153">
        <v>56</v>
      </c>
      <c r="D9" s="153">
        <v>53</v>
      </c>
      <c r="E9" s="153">
        <v>53</v>
      </c>
      <c r="F9" s="153">
        <v>29</v>
      </c>
      <c r="G9" s="153">
        <v>5</v>
      </c>
      <c r="H9" s="153">
        <v>1</v>
      </c>
      <c r="I9" s="153">
        <v>7</v>
      </c>
      <c r="J9" s="153">
        <v>0</v>
      </c>
      <c r="K9" s="153">
        <v>3</v>
      </c>
      <c r="L9" s="153">
        <v>14</v>
      </c>
      <c r="M9" s="153">
        <v>9</v>
      </c>
    </row>
    <row r="10" spans="1:13" ht="15" customHeight="1" x14ac:dyDescent="0.3">
      <c r="A10" s="212"/>
      <c r="B10" s="154" t="s">
        <v>99</v>
      </c>
      <c r="C10" s="146">
        <v>42423</v>
      </c>
      <c r="D10" s="146">
        <v>34150</v>
      </c>
      <c r="E10" s="146">
        <v>24894</v>
      </c>
      <c r="F10" s="146">
        <v>13923</v>
      </c>
      <c r="G10" s="146">
        <v>2482</v>
      </c>
      <c r="H10" s="146">
        <v>260</v>
      </c>
      <c r="I10" s="146">
        <v>3180</v>
      </c>
      <c r="J10" s="146">
        <v>0</v>
      </c>
      <c r="K10" s="146">
        <v>2449</v>
      </c>
      <c r="L10" s="146">
        <v>3676</v>
      </c>
      <c r="M10" s="146">
        <v>4463</v>
      </c>
    </row>
    <row r="11" spans="1:13" ht="15" customHeight="1" x14ac:dyDescent="0.3">
      <c r="A11" s="213" t="s">
        <v>142</v>
      </c>
      <c r="B11" s="147" t="s">
        <v>98</v>
      </c>
      <c r="C11" s="148">
        <v>19</v>
      </c>
      <c r="D11" s="148">
        <v>24</v>
      </c>
      <c r="E11" s="149">
        <v>41</v>
      </c>
      <c r="F11" s="149">
        <v>14</v>
      </c>
      <c r="G11" s="149">
        <v>2</v>
      </c>
      <c r="H11" s="149">
        <v>2</v>
      </c>
      <c r="I11" s="149">
        <v>8</v>
      </c>
      <c r="J11" s="149">
        <v>1</v>
      </c>
      <c r="K11" s="149">
        <v>2</v>
      </c>
      <c r="L11" s="149">
        <v>27</v>
      </c>
      <c r="M11" s="149">
        <v>22</v>
      </c>
    </row>
    <row r="12" spans="1:13" ht="15" customHeight="1" x14ac:dyDescent="0.3">
      <c r="A12" s="214"/>
      <c r="B12" s="150" t="s">
        <v>99</v>
      </c>
      <c r="C12" s="151">
        <v>4777</v>
      </c>
      <c r="D12" s="151">
        <v>7657</v>
      </c>
      <c r="E12" s="151">
        <v>15787</v>
      </c>
      <c r="F12" s="151">
        <v>4072</v>
      </c>
      <c r="G12" s="151">
        <v>381</v>
      </c>
      <c r="H12" s="151">
        <v>346</v>
      </c>
      <c r="I12" s="151">
        <v>2035</v>
      </c>
      <c r="J12" s="151">
        <v>26</v>
      </c>
      <c r="K12" s="151">
        <v>200</v>
      </c>
      <c r="L12" s="151">
        <v>5551</v>
      </c>
      <c r="M12" s="151">
        <v>6805</v>
      </c>
    </row>
    <row r="13" spans="1:13" ht="15" customHeight="1" x14ac:dyDescent="0.3">
      <c r="A13" s="210" t="s">
        <v>119</v>
      </c>
      <c r="B13" s="141" t="s">
        <v>98</v>
      </c>
      <c r="C13" s="142">
        <f>C5+C7+C9+C11</f>
        <v>133</v>
      </c>
      <c r="D13" s="142">
        <f t="shared" ref="D13:K14" si="0">D5+D7+D9+D11</f>
        <v>136</v>
      </c>
      <c r="E13" s="142">
        <f t="shared" si="0"/>
        <v>155</v>
      </c>
      <c r="F13" s="142">
        <f t="shared" si="0"/>
        <v>137</v>
      </c>
      <c r="G13" s="142">
        <f t="shared" si="0"/>
        <v>53</v>
      </c>
      <c r="H13" s="142">
        <f t="shared" si="0"/>
        <v>109</v>
      </c>
      <c r="I13" s="142">
        <f t="shared" si="0"/>
        <v>62</v>
      </c>
      <c r="J13" s="142">
        <f t="shared" si="0"/>
        <v>1</v>
      </c>
      <c r="K13" s="142">
        <f t="shared" si="0"/>
        <v>5</v>
      </c>
      <c r="L13" s="142">
        <f t="shared" ref="L13:M13" si="1">L5+L7+L9+L11</f>
        <v>60</v>
      </c>
      <c r="M13" s="142">
        <f t="shared" si="1"/>
        <v>54</v>
      </c>
    </row>
    <row r="14" spans="1:13" ht="15" customHeight="1" x14ac:dyDescent="0.3">
      <c r="A14" s="210"/>
      <c r="B14" s="142" t="s">
        <v>99</v>
      </c>
      <c r="C14" s="142">
        <f>C6+C8+C10+C12</f>
        <v>95800</v>
      </c>
      <c r="D14" s="142">
        <f t="shared" si="0"/>
        <v>83635</v>
      </c>
      <c r="E14" s="142">
        <f t="shared" si="0"/>
        <v>76803</v>
      </c>
      <c r="F14" s="142">
        <f t="shared" si="0"/>
        <v>83587</v>
      </c>
      <c r="G14" s="142">
        <f t="shared" si="0"/>
        <v>29316</v>
      </c>
      <c r="H14" s="142">
        <f t="shared" si="0"/>
        <v>17109</v>
      </c>
      <c r="I14" s="142">
        <f t="shared" si="0"/>
        <v>17217</v>
      </c>
      <c r="J14" s="142">
        <f t="shared" si="0"/>
        <v>26</v>
      </c>
      <c r="K14" s="142">
        <f t="shared" si="0"/>
        <v>2649</v>
      </c>
      <c r="L14" s="142">
        <f t="shared" ref="L14:M14" si="2">L6+L8+L10+L12</f>
        <v>10862</v>
      </c>
      <c r="M14" s="142">
        <f t="shared" si="2"/>
        <v>15006</v>
      </c>
    </row>
    <row r="15" spans="1:13" ht="15" customHeight="1" x14ac:dyDescent="0.3">
      <c r="A15" s="17" t="s">
        <v>120</v>
      </c>
      <c r="B15" s="17"/>
      <c r="C15" s="17"/>
      <c r="D15" s="17"/>
    </row>
  </sheetData>
  <mergeCells count="6">
    <mergeCell ref="A3:M3"/>
    <mergeCell ref="A13:A14"/>
    <mergeCell ref="A5:A6"/>
    <mergeCell ref="A7:A8"/>
    <mergeCell ref="A9:A10"/>
    <mergeCell ref="A11:A12"/>
  </mergeCells>
  <pageMargins left="0.7" right="0.7" top="0.75" bottom="0.75" header="0.3" footer="0.3"/>
  <pageSetup paperSize="9" scale="91"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9"/>
  <sheetViews>
    <sheetView showGridLines="0" zoomScaleNormal="100" workbookViewId="0">
      <pane xSplit="1" topLeftCell="B1" activePane="topRight" state="frozen"/>
      <selection sqref="A1:XFD1048576"/>
      <selection pane="topRight" activeCell="N20" sqref="N20"/>
    </sheetView>
  </sheetViews>
  <sheetFormatPr defaultRowHeight="15" customHeight="1" x14ac:dyDescent="0.3"/>
  <cols>
    <col min="1" max="1" width="15.44140625" style="12" customWidth="1"/>
    <col min="2" max="2" width="17.33203125" style="12" bestFit="1" customWidth="1"/>
    <col min="3" max="8" width="8.33203125" style="12" bestFit="1" customWidth="1"/>
    <col min="9" max="13" width="9.109375" style="12" bestFit="1" customWidth="1"/>
    <col min="14" max="16" width="9.109375" style="12" customWidth="1"/>
    <col min="17" max="16384" width="8.88671875" style="12"/>
  </cols>
  <sheetData>
    <row r="3" spans="1:18" ht="15" customHeight="1" x14ac:dyDescent="0.3">
      <c r="A3" s="177" t="s">
        <v>156</v>
      </c>
      <c r="B3" s="177"/>
      <c r="C3" s="177"/>
      <c r="D3" s="177"/>
      <c r="E3" s="177"/>
      <c r="F3" s="177"/>
      <c r="G3" s="177"/>
      <c r="H3" s="177"/>
      <c r="I3" s="177"/>
      <c r="J3" s="177"/>
      <c r="K3" s="177"/>
      <c r="L3" s="177"/>
      <c r="M3" s="177"/>
      <c r="N3" s="177"/>
      <c r="O3" s="177"/>
      <c r="P3" s="177"/>
    </row>
    <row r="4" spans="1:18" ht="15" customHeight="1" x14ac:dyDescent="0.3">
      <c r="A4" s="155" t="s">
        <v>117</v>
      </c>
      <c r="B4" s="102"/>
      <c r="C4" s="106">
        <v>2010</v>
      </c>
      <c r="D4" s="106">
        <v>2011</v>
      </c>
      <c r="E4" s="106">
        <v>2012</v>
      </c>
      <c r="F4" s="106">
        <v>2013</v>
      </c>
      <c r="G4" s="106">
        <v>2014</v>
      </c>
      <c r="H4" s="106">
        <v>2015</v>
      </c>
      <c r="I4" s="106">
        <v>2016</v>
      </c>
      <c r="J4" s="106">
        <v>2017</v>
      </c>
      <c r="K4" s="106">
        <v>2018</v>
      </c>
      <c r="L4" s="106">
        <v>2019</v>
      </c>
      <c r="M4" s="106">
        <v>2020</v>
      </c>
      <c r="N4" s="106">
        <v>2021</v>
      </c>
      <c r="O4" s="106">
        <v>2022</v>
      </c>
      <c r="P4" s="106">
        <v>2023</v>
      </c>
      <c r="Q4" s="71"/>
      <c r="R4" s="71"/>
    </row>
    <row r="5" spans="1:18" ht="15" customHeight="1" x14ac:dyDescent="0.3">
      <c r="A5" s="178" t="s">
        <v>5</v>
      </c>
      <c r="B5" s="10" t="s">
        <v>9</v>
      </c>
      <c r="C5" s="11">
        <v>0</v>
      </c>
      <c r="D5" s="11">
        <v>0</v>
      </c>
      <c r="E5" s="11">
        <v>0</v>
      </c>
      <c r="F5" s="11">
        <v>0</v>
      </c>
      <c r="G5" s="11">
        <v>0</v>
      </c>
      <c r="H5" s="11">
        <v>0</v>
      </c>
      <c r="I5" s="11">
        <v>0</v>
      </c>
      <c r="J5" s="11">
        <v>0</v>
      </c>
      <c r="K5" s="11">
        <v>0</v>
      </c>
      <c r="L5" s="11">
        <v>0</v>
      </c>
      <c r="M5" s="11">
        <v>0</v>
      </c>
      <c r="N5" s="11">
        <v>0</v>
      </c>
      <c r="O5" s="11">
        <v>0</v>
      </c>
      <c r="P5" s="11">
        <v>0</v>
      </c>
    </row>
    <row r="6" spans="1:18" ht="15" customHeight="1" x14ac:dyDescent="0.3">
      <c r="A6" s="178"/>
      <c r="B6" s="10" t="s">
        <v>113</v>
      </c>
      <c r="C6" s="11">
        <v>0</v>
      </c>
      <c r="D6" s="11">
        <v>0</v>
      </c>
      <c r="E6" s="11">
        <v>0</v>
      </c>
      <c r="F6" s="11">
        <v>0</v>
      </c>
      <c r="G6" s="11">
        <v>0</v>
      </c>
      <c r="H6" s="11">
        <v>0</v>
      </c>
      <c r="I6" s="11">
        <v>0</v>
      </c>
      <c r="J6" s="11">
        <v>0</v>
      </c>
      <c r="K6" s="11">
        <v>0</v>
      </c>
      <c r="L6" s="11">
        <v>0</v>
      </c>
      <c r="M6" s="11">
        <v>0</v>
      </c>
      <c r="N6" s="11">
        <v>0</v>
      </c>
      <c r="O6" s="11">
        <v>0</v>
      </c>
      <c r="P6" s="11">
        <v>0</v>
      </c>
    </row>
    <row r="7" spans="1:18" ht="15" customHeight="1" x14ac:dyDescent="0.3">
      <c r="A7" s="179" t="s">
        <v>6</v>
      </c>
      <c r="B7" s="12" t="s">
        <v>9</v>
      </c>
      <c r="C7" s="13">
        <v>5588</v>
      </c>
      <c r="D7" s="13">
        <v>6772</v>
      </c>
      <c r="E7" s="13">
        <v>9381</v>
      </c>
      <c r="F7" s="13">
        <v>10003</v>
      </c>
      <c r="G7" s="13">
        <v>9599</v>
      </c>
      <c r="H7" s="13">
        <v>8212</v>
      </c>
      <c r="I7" s="13">
        <v>6996</v>
      </c>
      <c r="J7" s="13">
        <v>6779</v>
      </c>
      <c r="K7" s="13">
        <v>6694</v>
      </c>
      <c r="L7" s="13">
        <v>9663</v>
      </c>
      <c r="M7" s="13">
        <v>1735</v>
      </c>
      <c r="N7" s="13">
        <v>3161</v>
      </c>
      <c r="O7" s="13">
        <v>8407</v>
      </c>
      <c r="P7" s="13">
        <v>11342</v>
      </c>
    </row>
    <row r="8" spans="1:18" ht="15" customHeight="1" x14ac:dyDescent="0.3">
      <c r="A8" s="179"/>
      <c r="B8" s="12" t="s">
        <v>113</v>
      </c>
      <c r="C8" s="13">
        <v>32529</v>
      </c>
      <c r="D8" s="13">
        <v>23710</v>
      </c>
      <c r="E8" s="13">
        <v>25463</v>
      </c>
      <c r="F8" s="13">
        <v>34444</v>
      </c>
      <c r="G8" s="13">
        <v>34600</v>
      </c>
      <c r="H8" s="13">
        <v>29419</v>
      </c>
      <c r="I8" s="13">
        <v>22916</v>
      </c>
      <c r="J8" s="13">
        <v>22798</v>
      </c>
      <c r="K8" s="13">
        <v>30832</v>
      </c>
      <c r="L8" s="13">
        <v>41725</v>
      </c>
      <c r="M8" s="13">
        <v>5449</v>
      </c>
      <c r="N8" s="13">
        <v>13835</v>
      </c>
      <c r="O8" s="13">
        <v>30165</v>
      </c>
      <c r="P8" s="13">
        <v>33796</v>
      </c>
    </row>
    <row r="9" spans="1:18" ht="15" customHeight="1" x14ac:dyDescent="0.3">
      <c r="A9" s="178" t="s">
        <v>142</v>
      </c>
      <c r="B9" s="10" t="s">
        <v>9</v>
      </c>
      <c r="C9" s="11">
        <v>3420</v>
      </c>
      <c r="D9" s="11">
        <v>3830</v>
      </c>
      <c r="E9" s="11">
        <v>4669</v>
      </c>
      <c r="F9" s="11">
        <v>4694</v>
      </c>
      <c r="G9" s="11">
        <v>3767</v>
      </c>
      <c r="H9" s="11">
        <v>4008</v>
      </c>
      <c r="I9" s="11">
        <v>3718</v>
      </c>
      <c r="J9" s="11">
        <v>4206</v>
      </c>
      <c r="K9" s="11">
        <v>3420</v>
      </c>
      <c r="L9" s="11">
        <v>5533</v>
      </c>
      <c r="M9" s="11">
        <v>1989</v>
      </c>
      <c r="N9" s="11">
        <v>3317</v>
      </c>
      <c r="O9" s="11">
        <v>5042</v>
      </c>
      <c r="P9" s="11">
        <v>0</v>
      </c>
    </row>
    <row r="10" spans="1:18" ht="15" customHeight="1" x14ac:dyDescent="0.3">
      <c r="A10" s="178"/>
      <c r="B10" s="10" t="s">
        <v>113</v>
      </c>
      <c r="C10" s="11">
        <v>0</v>
      </c>
      <c r="D10" s="11">
        <v>0</v>
      </c>
      <c r="E10" s="11">
        <v>0</v>
      </c>
      <c r="F10" s="11">
        <v>0</v>
      </c>
      <c r="G10" s="11">
        <v>0</v>
      </c>
      <c r="H10" s="11">
        <v>0</v>
      </c>
      <c r="I10" s="11">
        <v>24051</v>
      </c>
      <c r="J10" s="11">
        <v>23624</v>
      </c>
      <c r="K10" s="11">
        <v>26311</v>
      </c>
      <c r="L10" s="11">
        <v>21403</v>
      </c>
      <c r="M10" s="11">
        <v>16481</v>
      </c>
      <c r="N10" s="11">
        <v>19969</v>
      </c>
      <c r="O10" s="11">
        <v>26370</v>
      </c>
      <c r="P10" s="11">
        <v>32554</v>
      </c>
    </row>
    <row r="11" spans="1:18" ht="15" customHeight="1" x14ac:dyDescent="0.3">
      <c r="A11" s="179" t="s">
        <v>7</v>
      </c>
      <c r="B11" s="12" t="s">
        <v>9</v>
      </c>
      <c r="C11" s="13">
        <v>16032</v>
      </c>
      <c r="D11" s="13">
        <v>25036</v>
      </c>
      <c r="E11" s="13">
        <v>22520</v>
      </c>
      <c r="F11" s="13">
        <v>22532</v>
      </c>
      <c r="G11" s="13">
        <v>20694</v>
      </c>
      <c r="H11" s="13">
        <v>21884</v>
      </c>
      <c r="I11" s="13">
        <v>14396</v>
      </c>
      <c r="J11" s="13">
        <v>15961</v>
      </c>
      <c r="K11" s="13">
        <v>17787</v>
      </c>
      <c r="L11" s="13">
        <v>17280</v>
      </c>
      <c r="M11" s="13">
        <v>3133</v>
      </c>
      <c r="N11" s="13">
        <v>8384</v>
      </c>
      <c r="O11" s="13">
        <v>19492</v>
      </c>
      <c r="P11" s="13">
        <v>22672</v>
      </c>
    </row>
    <row r="12" spans="1:18" ht="15" customHeight="1" x14ac:dyDescent="0.3">
      <c r="A12" s="179"/>
      <c r="B12" s="12" t="s">
        <v>113</v>
      </c>
      <c r="C12" s="13">
        <v>43254</v>
      </c>
      <c r="D12" s="13">
        <v>41358</v>
      </c>
      <c r="E12" s="13">
        <v>32635</v>
      </c>
      <c r="F12" s="13">
        <v>36436</v>
      </c>
      <c r="G12" s="13">
        <v>21821</v>
      </c>
      <c r="H12" s="13">
        <v>20611</v>
      </c>
      <c r="I12" s="13">
        <v>11195</v>
      </c>
      <c r="J12" s="13">
        <v>25095</v>
      </c>
      <c r="K12" s="13">
        <v>25346</v>
      </c>
      <c r="L12" s="13">
        <v>27977</v>
      </c>
      <c r="M12" s="13">
        <v>5016</v>
      </c>
      <c r="N12" s="13">
        <v>12759</v>
      </c>
      <c r="O12" s="13">
        <v>27735</v>
      </c>
      <c r="P12" s="13">
        <v>29451</v>
      </c>
    </row>
    <row r="13" spans="1:18" ht="15" customHeight="1" x14ac:dyDescent="0.3">
      <c r="A13" s="178" t="s">
        <v>8</v>
      </c>
      <c r="B13" s="10" t="s">
        <v>9</v>
      </c>
      <c r="C13" s="11">
        <v>5152</v>
      </c>
      <c r="D13" s="11">
        <v>6981</v>
      </c>
      <c r="E13" s="11">
        <v>12296</v>
      </c>
      <c r="F13" s="11">
        <v>15305</v>
      </c>
      <c r="G13" s="11">
        <v>15510</v>
      </c>
      <c r="H13" s="11">
        <v>16743</v>
      </c>
      <c r="I13" s="11">
        <v>10559</v>
      </c>
      <c r="J13" s="11">
        <v>15736</v>
      </c>
      <c r="K13" s="11">
        <v>13539</v>
      </c>
      <c r="L13" s="11">
        <v>15175</v>
      </c>
      <c r="M13" s="11">
        <v>3223</v>
      </c>
      <c r="N13" s="11">
        <v>6676</v>
      </c>
      <c r="O13" s="11">
        <v>13521</v>
      </c>
      <c r="P13" s="11">
        <v>15304</v>
      </c>
    </row>
    <row r="14" spans="1:18" ht="15" customHeight="1" x14ac:dyDescent="0.3">
      <c r="A14" s="178"/>
      <c r="B14" s="10" t="s">
        <v>113</v>
      </c>
      <c r="C14" s="11">
        <v>0</v>
      </c>
      <c r="D14" s="11">
        <v>0</v>
      </c>
      <c r="E14" s="11">
        <v>0</v>
      </c>
      <c r="F14" s="11">
        <v>3405</v>
      </c>
      <c r="G14" s="11">
        <v>4058</v>
      </c>
      <c r="H14" s="11">
        <v>3147</v>
      </c>
      <c r="I14" s="11">
        <v>1126</v>
      </c>
      <c r="J14" s="11">
        <v>921</v>
      </c>
      <c r="K14" s="11">
        <v>2373</v>
      </c>
      <c r="L14" s="11">
        <v>909</v>
      </c>
      <c r="M14" s="11">
        <v>781</v>
      </c>
      <c r="N14" s="11">
        <v>701</v>
      </c>
      <c r="O14" s="11">
        <v>1118</v>
      </c>
      <c r="P14" s="11">
        <v>1100</v>
      </c>
    </row>
    <row r="15" spans="1:18" ht="15" customHeight="1" x14ac:dyDescent="0.3">
      <c r="A15" s="180" t="s">
        <v>1</v>
      </c>
      <c r="B15" s="103" t="s">
        <v>9</v>
      </c>
      <c r="C15" s="108">
        <f>C5+C7+C9+C11+C13</f>
        <v>30192</v>
      </c>
      <c r="D15" s="108">
        <f t="shared" ref="D15:K16" si="0">D5+D7+D9+D11+D13</f>
        <v>42619</v>
      </c>
      <c r="E15" s="108">
        <f t="shared" si="0"/>
        <v>48866</v>
      </c>
      <c r="F15" s="108">
        <f t="shared" si="0"/>
        <v>52534</v>
      </c>
      <c r="G15" s="108">
        <f t="shared" si="0"/>
        <v>49570</v>
      </c>
      <c r="H15" s="108">
        <f t="shared" si="0"/>
        <v>50847</v>
      </c>
      <c r="I15" s="108">
        <f t="shared" si="0"/>
        <v>35669</v>
      </c>
      <c r="J15" s="108">
        <f t="shared" si="0"/>
        <v>42682</v>
      </c>
      <c r="K15" s="108">
        <f t="shared" si="0"/>
        <v>41440</v>
      </c>
      <c r="L15" s="108">
        <f t="shared" ref="L15:M15" si="1">L5+L7+L9+L11+L13</f>
        <v>47651</v>
      </c>
      <c r="M15" s="108">
        <f t="shared" si="1"/>
        <v>10080</v>
      </c>
      <c r="N15" s="108">
        <f t="shared" ref="N15:O15" si="2">N5+N7+N9+N11+N13</f>
        <v>21538</v>
      </c>
      <c r="O15" s="108">
        <f t="shared" si="2"/>
        <v>46462</v>
      </c>
      <c r="P15" s="108">
        <f t="shared" ref="P15" si="3">P5+P7+P9+P11+P13</f>
        <v>49318</v>
      </c>
    </row>
    <row r="16" spans="1:18" ht="15" customHeight="1" x14ac:dyDescent="0.3">
      <c r="A16" s="180"/>
      <c r="B16" s="103" t="s">
        <v>113</v>
      </c>
      <c r="C16" s="108">
        <f>C6+C8+C10+C12+C14</f>
        <v>75783</v>
      </c>
      <c r="D16" s="108">
        <f t="shared" si="0"/>
        <v>65068</v>
      </c>
      <c r="E16" s="108">
        <f t="shared" si="0"/>
        <v>58098</v>
      </c>
      <c r="F16" s="108">
        <f t="shared" si="0"/>
        <v>74285</v>
      </c>
      <c r="G16" s="108">
        <f t="shared" si="0"/>
        <v>60479</v>
      </c>
      <c r="H16" s="108">
        <f t="shared" si="0"/>
        <v>53177</v>
      </c>
      <c r="I16" s="108">
        <f t="shared" si="0"/>
        <v>59288</v>
      </c>
      <c r="J16" s="108">
        <f t="shared" si="0"/>
        <v>72438</v>
      </c>
      <c r="K16" s="108">
        <f t="shared" si="0"/>
        <v>84862</v>
      </c>
      <c r="L16" s="108">
        <f t="shared" ref="L16:M16" si="4">L6+L8+L10+L12+L14</f>
        <v>92014</v>
      </c>
      <c r="M16" s="108">
        <f t="shared" si="4"/>
        <v>27727</v>
      </c>
      <c r="N16" s="108">
        <f t="shared" ref="N16:O16" si="5">N6+N8+N10+N12+N14</f>
        <v>47264</v>
      </c>
      <c r="O16" s="108">
        <f t="shared" si="5"/>
        <v>85388</v>
      </c>
      <c r="P16" s="108">
        <f t="shared" ref="P16" si="6">P6+P8+P10+P12+P14</f>
        <v>96901</v>
      </c>
    </row>
    <row r="17" spans="1:10" ht="15" customHeight="1" x14ac:dyDescent="0.3">
      <c r="A17" s="89" t="s">
        <v>129</v>
      </c>
    </row>
    <row r="19" spans="1:10" ht="15" customHeight="1" x14ac:dyDescent="0.3">
      <c r="J19" s="33"/>
    </row>
  </sheetData>
  <mergeCells count="7">
    <mergeCell ref="A3:P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Q8" sqref="Q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4"/>
  <sheetViews>
    <sheetView showGridLines="0" zoomScaleNormal="100" workbookViewId="0">
      <selection activeCell="C5" sqref="C5:H11"/>
    </sheetView>
  </sheetViews>
  <sheetFormatPr defaultRowHeight="15" customHeight="1" x14ac:dyDescent="0.3"/>
  <cols>
    <col min="1" max="1" width="18.6640625" style="12" customWidth="1"/>
    <col min="2" max="2" width="21" style="12" customWidth="1"/>
    <col min="3" max="3" width="13.109375" style="12" customWidth="1"/>
    <col min="4" max="4" width="12.33203125" style="12" customWidth="1"/>
    <col min="5" max="5" width="16.21875" style="12" customWidth="1"/>
    <col min="6" max="6" width="15.33203125" style="12" customWidth="1"/>
    <col min="7" max="7" width="14.44140625" style="12" customWidth="1"/>
    <col min="8" max="8" width="17" style="12" customWidth="1"/>
    <col min="9" max="16384" width="8.88671875" style="12"/>
  </cols>
  <sheetData>
    <row r="3" spans="1:8" ht="15" customHeight="1" x14ac:dyDescent="0.3">
      <c r="A3" s="169" t="s">
        <v>149</v>
      </c>
      <c r="B3" s="169"/>
      <c r="C3" s="169"/>
      <c r="D3" s="169"/>
      <c r="E3" s="169"/>
      <c r="F3" s="169"/>
      <c r="G3" s="169"/>
      <c r="H3" s="169"/>
    </row>
    <row r="4" spans="1:8" ht="40.799999999999997" x14ac:dyDescent="0.3">
      <c r="A4" s="95" t="s">
        <v>118</v>
      </c>
      <c r="B4" s="96" t="s">
        <v>59</v>
      </c>
      <c r="C4" s="96" t="s">
        <v>60</v>
      </c>
      <c r="D4" s="96" t="s">
        <v>71</v>
      </c>
      <c r="E4" s="97" t="s">
        <v>81</v>
      </c>
      <c r="F4" s="96" t="s">
        <v>116</v>
      </c>
      <c r="G4" s="96" t="s">
        <v>114</v>
      </c>
      <c r="H4" s="96" t="s">
        <v>115</v>
      </c>
    </row>
    <row r="5" spans="1:8" ht="15" customHeight="1" x14ac:dyDescent="0.3">
      <c r="A5" s="170" t="s">
        <v>83</v>
      </c>
      <c r="B5" s="47" t="s">
        <v>61</v>
      </c>
      <c r="C5" s="48">
        <v>38.082015553264803</v>
      </c>
      <c r="D5" s="48">
        <v>33.374891050574902</v>
      </c>
      <c r="E5" s="49">
        <v>506.81134741084099</v>
      </c>
      <c r="F5" s="50">
        <v>876.39507955911347</v>
      </c>
      <c r="G5" s="48">
        <v>65.852690988625227</v>
      </c>
      <c r="H5" s="49">
        <v>13.308417111010598</v>
      </c>
    </row>
    <row r="6" spans="1:8" ht="15" customHeight="1" x14ac:dyDescent="0.3">
      <c r="A6" s="171"/>
      <c r="B6" s="10" t="s">
        <v>62</v>
      </c>
      <c r="C6" s="41">
        <v>18.299137118013601</v>
      </c>
      <c r="D6" s="41">
        <v>16.746902841842399</v>
      </c>
      <c r="E6" s="51">
        <v>196.63089796236201</v>
      </c>
      <c r="F6" s="52">
        <v>915.1744551581512</v>
      </c>
      <c r="G6" s="41">
        <v>85.169233398140705</v>
      </c>
      <c r="H6" s="51">
        <v>10.745364477803671</v>
      </c>
    </row>
    <row r="7" spans="1:8" ht="15" customHeight="1" x14ac:dyDescent="0.3">
      <c r="A7" s="171"/>
      <c r="B7" s="53" t="s">
        <v>63</v>
      </c>
      <c r="C7" s="54">
        <v>13.3824759767997</v>
      </c>
      <c r="D7" s="54">
        <v>5.7412970937375896</v>
      </c>
      <c r="E7" s="55">
        <v>141.244682256641</v>
      </c>
      <c r="F7" s="56">
        <v>429.01605829077448</v>
      </c>
      <c r="G7" s="54">
        <v>40.647881407001762</v>
      </c>
      <c r="H7" s="55">
        <v>10.554450648856566</v>
      </c>
    </row>
    <row r="8" spans="1:8" ht="15" customHeight="1" x14ac:dyDescent="0.3">
      <c r="A8" s="171"/>
      <c r="B8" s="10" t="s">
        <v>137</v>
      </c>
      <c r="C8" s="41">
        <v>1.71569567526461</v>
      </c>
      <c r="D8" s="41">
        <v>0.39224839559758001</v>
      </c>
      <c r="E8" s="51">
        <v>14.4772325446518</v>
      </c>
      <c r="F8" s="52">
        <v>228.62352645208128</v>
      </c>
      <c r="G8" s="41">
        <v>27.094155902226284</v>
      </c>
      <c r="H8" s="51">
        <v>8.4381121625307998</v>
      </c>
    </row>
    <row r="9" spans="1:8" ht="15" customHeight="1" x14ac:dyDescent="0.3">
      <c r="A9" s="172"/>
      <c r="B9" s="67" t="s">
        <v>64</v>
      </c>
      <c r="C9" s="68">
        <v>135.97793346784431</v>
      </c>
      <c r="D9" s="68">
        <v>92.254963685781547</v>
      </c>
      <c r="E9" s="69">
        <v>1177.5710739761043</v>
      </c>
      <c r="F9" s="70">
        <v>678.45540326289597</v>
      </c>
      <c r="G9" s="68">
        <v>78.343435674145653</v>
      </c>
      <c r="H9" s="69">
        <v>8.6600159595348849</v>
      </c>
    </row>
    <row r="10" spans="1:8" ht="15" customHeight="1" x14ac:dyDescent="0.3">
      <c r="A10" s="4"/>
      <c r="B10" s="4" t="s">
        <v>1</v>
      </c>
      <c r="C10" s="61">
        <v>207.457257791187</v>
      </c>
      <c r="D10" s="61">
        <v>148.51030306753401</v>
      </c>
      <c r="E10" s="62">
        <v>2036.7352341506</v>
      </c>
      <c r="F10" s="63">
        <v>715.85976142138554</v>
      </c>
      <c r="G10" s="61">
        <v>72.915860921642448</v>
      </c>
      <c r="H10" s="62">
        <v>9.8176137862607114</v>
      </c>
    </row>
    <row r="11" spans="1:8" ht="15" customHeight="1" x14ac:dyDescent="0.3">
      <c r="A11" s="6"/>
      <c r="B11" s="6" t="s">
        <v>65</v>
      </c>
      <c r="C11" s="8">
        <v>5.7410806561234125E-3</v>
      </c>
      <c r="D11" s="8">
        <v>7.5209350446078663E-3</v>
      </c>
      <c r="E11" s="9">
        <v>8.9354890122598837E-3</v>
      </c>
      <c r="F11" s="64"/>
      <c r="G11" s="65"/>
      <c r="H11" s="66"/>
    </row>
    <row r="12" spans="1:8" ht="15" customHeight="1" x14ac:dyDescent="0.3">
      <c r="A12" s="173" t="s">
        <v>123</v>
      </c>
      <c r="B12" s="173"/>
      <c r="C12" s="173"/>
      <c r="D12" s="173"/>
      <c r="E12" s="173"/>
      <c r="F12" s="1"/>
    </row>
    <row r="15" spans="1:8" ht="15" customHeight="1" x14ac:dyDescent="0.3">
      <c r="A15" s="169" t="s">
        <v>134</v>
      </c>
      <c r="B15" s="169"/>
      <c r="C15" s="169"/>
      <c r="D15" s="169"/>
      <c r="E15" s="169"/>
      <c r="F15" s="169"/>
      <c r="G15" s="169"/>
      <c r="H15" s="169"/>
    </row>
    <row r="16" spans="1:8" ht="40.799999999999997" x14ac:dyDescent="0.3">
      <c r="A16" s="95" t="s">
        <v>118</v>
      </c>
      <c r="B16" s="96" t="s">
        <v>59</v>
      </c>
      <c r="C16" s="96" t="s">
        <v>60</v>
      </c>
      <c r="D16" s="96" t="s">
        <v>71</v>
      </c>
      <c r="E16" s="97" t="s">
        <v>81</v>
      </c>
      <c r="F16" s="96" t="s">
        <v>116</v>
      </c>
      <c r="G16" s="96" t="s">
        <v>114</v>
      </c>
      <c r="H16" s="96" t="s">
        <v>115</v>
      </c>
    </row>
    <row r="17" spans="1:8" ht="15" customHeight="1" x14ac:dyDescent="0.3">
      <c r="A17" s="170" t="s">
        <v>83</v>
      </c>
      <c r="B17" s="47" t="s">
        <v>61</v>
      </c>
      <c r="C17" s="48">
        <v>19.492229606657599</v>
      </c>
      <c r="D17" s="48">
        <v>22.314805457927299</v>
      </c>
      <c r="E17" s="49">
        <v>346.01915062977702</v>
      </c>
      <c r="F17" s="50">
        <v>1144.805181768721</v>
      </c>
      <c r="G17" s="48">
        <v>64.49008795412891</v>
      </c>
      <c r="H17" s="49">
        <v>17.751645533233081</v>
      </c>
    </row>
    <row r="18" spans="1:8" ht="15" customHeight="1" x14ac:dyDescent="0.3">
      <c r="A18" s="171"/>
      <c r="B18" s="10" t="s">
        <v>62</v>
      </c>
      <c r="C18" s="41">
        <v>30.039828005675101</v>
      </c>
      <c r="D18" s="41">
        <v>17.076084455373501</v>
      </c>
      <c r="E18" s="51">
        <v>311.59837383810299</v>
      </c>
      <c r="F18" s="52">
        <v>568.44814331651628</v>
      </c>
      <c r="G18" s="41">
        <v>54.801583991082424</v>
      </c>
      <c r="H18" s="51">
        <v>10.372841474965703</v>
      </c>
    </row>
    <row r="19" spans="1:8" ht="15" customHeight="1" x14ac:dyDescent="0.3">
      <c r="A19" s="171"/>
      <c r="B19" s="53" t="s">
        <v>63</v>
      </c>
      <c r="C19" s="54">
        <v>24.387037156622601</v>
      </c>
      <c r="D19" s="54">
        <v>11.190568390733199</v>
      </c>
      <c r="E19" s="55">
        <v>231.863879782092</v>
      </c>
      <c r="F19" s="56">
        <v>458.87363515556308</v>
      </c>
      <c r="G19" s="54">
        <v>48.263526001765378</v>
      </c>
      <c r="H19" s="55">
        <v>9.5076691068692014</v>
      </c>
    </row>
    <row r="20" spans="1:8" ht="15" customHeight="1" x14ac:dyDescent="0.3">
      <c r="A20" s="171"/>
      <c r="B20" s="10" t="s">
        <v>137</v>
      </c>
      <c r="C20" s="41" t="s">
        <v>135</v>
      </c>
      <c r="D20" s="41" t="s">
        <v>135</v>
      </c>
      <c r="E20" s="51" t="s">
        <v>135</v>
      </c>
      <c r="F20" s="52" t="s">
        <v>136</v>
      </c>
      <c r="G20" s="41" t="s">
        <v>136</v>
      </c>
      <c r="H20" s="51" t="s">
        <v>136</v>
      </c>
    </row>
    <row r="21" spans="1:8" ht="15" customHeight="1" x14ac:dyDescent="0.3">
      <c r="A21" s="172"/>
      <c r="B21" s="67" t="s">
        <v>64</v>
      </c>
      <c r="C21" s="68">
        <v>122.19505499130069</v>
      </c>
      <c r="D21" s="68">
        <v>74.560049983015006</v>
      </c>
      <c r="E21" s="69">
        <v>1254.7568487768781</v>
      </c>
      <c r="F21" s="70">
        <v>610.17240008871954</v>
      </c>
      <c r="G21" s="68">
        <v>59.421911150112663</v>
      </c>
      <c r="H21" s="69">
        <v>10.268474848398791</v>
      </c>
    </row>
    <row r="22" spans="1:8" ht="15" customHeight="1" x14ac:dyDescent="0.3">
      <c r="A22" s="4"/>
      <c r="B22" s="4" t="s">
        <v>1</v>
      </c>
      <c r="C22" s="61">
        <v>196.114149760256</v>
      </c>
      <c r="D22" s="61">
        <v>125.14150828704901</v>
      </c>
      <c r="E22" s="62">
        <v>2144.2382530268501</v>
      </c>
      <c r="F22" s="63">
        <v>638.1054525643915</v>
      </c>
      <c r="G22" s="61">
        <v>58.361755327513968</v>
      </c>
      <c r="H22" s="62">
        <v>10.933623380302341</v>
      </c>
    </row>
    <row r="23" spans="1:8" ht="15" customHeight="1" x14ac:dyDescent="0.3">
      <c r="A23" s="6"/>
      <c r="B23" s="6" t="s">
        <v>65</v>
      </c>
      <c r="C23" s="8">
        <v>6.2523022356106694E-3</v>
      </c>
      <c r="D23" s="8">
        <v>7.2514504791312776E-3</v>
      </c>
      <c r="E23" s="9">
        <v>9.883609458844719E-3</v>
      </c>
      <c r="F23" s="64"/>
      <c r="G23" s="65"/>
      <c r="H23" s="66"/>
    </row>
    <row r="24" spans="1:8" ht="15" customHeight="1" x14ac:dyDescent="0.3">
      <c r="A24" s="173" t="s">
        <v>123</v>
      </c>
      <c r="B24" s="173"/>
      <c r="C24" s="173"/>
      <c r="D24" s="173"/>
      <c r="E24" s="173"/>
      <c r="F24" s="1"/>
    </row>
    <row r="27" spans="1:8" ht="15" customHeight="1" x14ac:dyDescent="0.3">
      <c r="A27" s="169" t="s">
        <v>131</v>
      </c>
      <c r="B27" s="169"/>
      <c r="C27" s="169"/>
      <c r="D27" s="169"/>
      <c r="E27" s="169"/>
      <c r="F27" s="169"/>
      <c r="G27" s="169"/>
      <c r="H27" s="169"/>
    </row>
    <row r="28" spans="1:8" ht="40.799999999999997" x14ac:dyDescent="0.3">
      <c r="A28" s="95" t="s">
        <v>118</v>
      </c>
      <c r="B28" s="96" t="s">
        <v>59</v>
      </c>
      <c r="C28" s="96" t="s">
        <v>60</v>
      </c>
      <c r="D28" s="96" t="s">
        <v>71</v>
      </c>
      <c r="E28" s="97" t="s">
        <v>81</v>
      </c>
      <c r="F28" s="96" t="s">
        <v>116</v>
      </c>
      <c r="G28" s="96" t="s">
        <v>114</v>
      </c>
      <c r="H28" s="96" t="s">
        <v>115</v>
      </c>
    </row>
    <row r="29" spans="1:8" ht="15" customHeight="1" x14ac:dyDescent="0.3">
      <c r="A29" s="170" t="s">
        <v>83</v>
      </c>
      <c r="B29" s="47" t="s">
        <v>63</v>
      </c>
      <c r="C29" s="48">
        <v>14.3871446528929</v>
      </c>
      <c r="D29" s="48">
        <v>11.809162443531701</v>
      </c>
      <c r="E29" s="49">
        <v>209.036714914729</v>
      </c>
      <c r="F29" s="50">
        <f>D29/C29*1000</f>
        <v>820.81349207517485</v>
      </c>
      <c r="G29" s="48">
        <f>D29/E29*1000</f>
        <v>56.49324544900611</v>
      </c>
      <c r="H29" s="49">
        <f>F29/G29</f>
        <v>14.529409410830999</v>
      </c>
    </row>
    <row r="30" spans="1:8" ht="15" customHeight="1" x14ac:dyDescent="0.3">
      <c r="A30" s="171"/>
      <c r="B30" s="10" t="s">
        <v>62</v>
      </c>
      <c r="C30" s="41">
        <v>14.8692493963653</v>
      </c>
      <c r="D30" s="41">
        <v>10.3820317703666</v>
      </c>
      <c r="E30" s="51">
        <v>185.755359969198</v>
      </c>
      <c r="F30" s="52">
        <f t="shared" ref="F30:F33" si="0">D30/C30*1000</f>
        <v>698.2216447929394</v>
      </c>
      <c r="G30" s="41">
        <f t="shared" ref="G30:G33" si="1">D30/E30*1000</f>
        <v>55.890886659142176</v>
      </c>
      <c r="H30" s="51">
        <f t="shared" ref="H30:H33" si="2">F30/G30</f>
        <v>12.492584865420632</v>
      </c>
    </row>
    <row r="31" spans="1:8" ht="15" customHeight="1" x14ac:dyDescent="0.3">
      <c r="A31" s="171"/>
      <c r="B31" s="53" t="s">
        <v>61</v>
      </c>
      <c r="C31" s="54">
        <v>13.359942827402101</v>
      </c>
      <c r="D31" s="54">
        <v>12.1205889486128</v>
      </c>
      <c r="E31" s="55">
        <v>185.53986188413</v>
      </c>
      <c r="F31" s="56">
        <f t="shared" ref="F31" si="3">D31/C31*1000</f>
        <v>907.23359412532022</v>
      </c>
      <c r="G31" s="54">
        <f t="shared" ref="G31" si="4">D31/E31*1000</f>
        <v>65.326064305157942</v>
      </c>
      <c r="H31" s="55">
        <f t="shared" ref="H31" si="5">F31/G31</f>
        <v>13.887773644029064</v>
      </c>
    </row>
    <row r="32" spans="1:8" ht="15" customHeight="1" x14ac:dyDescent="0.3">
      <c r="A32" s="172"/>
      <c r="B32" s="57" t="s">
        <v>64</v>
      </c>
      <c r="C32" s="58">
        <f>C33-SUM(C29:C31)</f>
        <v>56.669239531713401</v>
      </c>
      <c r="D32" s="58">
        <f t="shared" ref="D32:E32" si="6">D33-SUM(D29:D31)</f>
        <v>33.533150311019305</v>
      </c>
      <c r="E32" s="59">
        <f t="shared" si="6"/>
        <v>689.46733287349298</v>
      </c>
      <c r="F32" s="60">
        <f t="shared" si="0"/>
        <v>591.73460925399206</v>
      </c>
      <c r="G32" s="58">
        <f t="shared" si="1"/>
        <v>48.636314894373889</v>
      </c>
      <c r="H32" s="59">
        <f t="shared" si="2"/>
        <v>12.166518177602354</v>
      </c>
    </row>
    <row r="33" spans="1:8" ht="15" customHeight="1" x14ac:dyDescent="0.3">
      <c r="A33" s="4"/>
      <c r="B33" s="5" t="s">
        <v>1</v>
      </c>
      <c r="C33" s="61">
        <v>99.2855764083737</v>
      </c>
      <c r="D33" s="61">
        <v>67.844933473530403</v>
      </c>
      <c r="E33" s="62">
        <v>1269.7992696415499</v>
      </c>
      <c r="F33" s="63">
        <f t="shared" si="0"/>
        <v>683.3312141380527</v>
      </c>
      <c r="G33" s="61">
        <f t="shared" si="1"/>
        <v>53.429652304558552</v>
      </c>
      <c r="H33" s="62">
        <f t="shared" si="2"/>
        <v>12.789362922351485</v>
      </c>
    </row>
    <row r="34" spans="1:8" ht="20.399999999999999" x14ac:dyDescent="0.3">
      <c r="A34" s="6"/>
      <c r="B34" s="7" t="s">
        <v>65</v>
      </c>
      <c r="C34" s="8">
        <v>6.0629159120318453E-3</v>
      </c>
      <c r="D34" s="8">
        <v>6.5687619267277694E-3</v>
      </c>
      <c r="E34" s="9">
        <v>9.6667456821210845E-3</v>
      </c>
      <c r="F34" s="64"/>
      <c r="G34" s="65"/>
      <c r="H34" s="66"/>
    </row>
    <row r="35" spans="1:8" ht="15" customHeight="1" x14ac:dyDescent="0.3">
      <c r="A35" s="173" t="s">
        <v>123</v>
      </c>
      <c r="B35" s="173"/>
      <c r="C35" s="173"/>
      <c r="D35" s="173"/>
      <c r="E35" s="173"/>
      <c r="F35" s="1"/>
    </row>
    <row r="38" spans="1:8" ht="15" customHeight="1" x14ac:dyDescent="0.3">
      <c r="A38" s="169" t="s">
        <v>111</v>
      </c>
      <c r="B38" s="169"/>
      <c r="C38" s="169"/>
      <c r="D38" s="169"/>
      <c r="E38" s="169"/>
      <c r="F38" s="169"/>
      <c r="G38" s="169"/>
      <c r="H38" s="169"/>
    </row>
    <row r="39" spans="1:8" ht="40.799999999999997" x14ac:dyDescent="0.3">
      <c r="A39" s="95" t="s">
        <v>118</v>
      </c>
      <c r="B39" s="96" t="s">
        <v>59</v>
      </c>
      <c r="C39" s="96" t="s">
        <v>60</v>
      </c>
      <c r="D39" s="96" t="s">
        <v>71</v>
      </c>
      <c r="E39" s="97" t="s">
        <v>81</v>
      </c>
      <c r="F39" s="96" t="s">
        <v>116</v>
      </c>
      <c r="G39" s="96" t="s">
        <v>114</v>
      </c>
      <c r="H39" s="96" t="s">
        <v>115</v>
      </c>
    </row>
    <row r="40" spans="1:8" ht="15" customHeight="1" x14ac:dyDescent="0.3">
      <c r="A40" s="170" t="s">
        <v>83</v>
      </c>
      <c r="B40" s="47" t="s">
        <v>63</v>
      </c>
      <c r="C40" s="48">
        <v>9.5489999999999995</v>
      </c>
      <c r="D40" s="48">
        <v>6.2101147000000001</v>
      </c>
      <c r="E40" s="49">
        <v>139.352</v>
      </c>
      <c r="F40" s="50">
        <f>D40/C40*1000</f>
        <v>650.34188920305792</v>
      </c>
      <c r="G40" s="48">
        <f>D40/E40*1000</f>
        <v>44.564230868591764</v>
      </c>
      <c r="H40" s="49">
        <f>F40/G40</f>
        <v>14.593360561315322</v>
      </c>
    </row>
    <row r="41" spans="1:8" ht="15" customHeight="1" x14ac:dyDescent="0.3">
      <c r="A41" s="171"/>
      <c r="B41" s="10" t="s">
        <v>62</v>
      </c>
      <c r="C41" s="41">
        <v>5.718</v>
      </c>
      <c r="D41" s="41">
        <v>2.8132944999999996</v>
      </c>
      <c r="E41" s="51">
        <v>78.257000000000005</v>
      </c>
      <c r="F41" s="52">
        <f t="shared" ref="F41:F44" si="7">D41/C41*1000</f>
        <v>492.00673312346964</v>
      </c>
      <c r="G41" s="41">
        <f t="shared" ref="G41:G44" si="8">D41/E41*1000</f>
        <v>35.949429444011386</v>
      </c>
      <c r="H41" s="51">
        <f t="shared" ref="H41:H44" si="9">F41/G41</f>
        <v>13.686079048618399</v>
      </c>
    </row>
    <row r="42" spans="1:8" ht="15" customHeight="1" x14ac:dyDescent="0.3">
      <c r="A42" s="171"/>
      <c r="B42" s="53" t="s">
        <v>137</v>
      </c>
      <c r="C42" s="54">
        <v>1.1299999999999999</v>
      </c>
      <c r="D42" s="54">
        <v>0.80619669999999999</v>
      </c>
      <c r="E42" s="55">
        <v>7.2430000000000003</v>
      </c>
      <c r="F42" s="56">
        <f t="shared" si="7"/>
        <v>713.44840707964613</v>
      </c>
      <c r="G42" s="54">
        <f t="shared" si="8"/>
        <v>111.30701366836945</v>
      </c>
      <c r="H42" s="55">
        <f t="shared" si="9"/>
        <v>6.409734513274338</v>
      </c>
    </row>
    <row r="43" spans="1:8" ht="15" customHeight="1" x14ac:dyDescent="0.3">
      <c r="A43" s="172"/>
      <c r="B43" s="57" t="s">
        <v>64</v>
      </c>
      <c r="C43" s="58">
        <f>C44-SUM(C40:C42)</f>
        <v>27.515999999999998</v>
      </c>
      <c r="D43" s="58">
        <f>D44-SUM(D40:D42)</f>
        <v>14.726183900000004</v>
      </c>
      <c r="E43" s="59">
        <f>E44-SUM(E40:E42)</f>
        <v>356.11800000000005</v>
      </c>
      <c r="F43" s="60">
        <f t="shared" si="7"/>
        <v>535.18621529292068</v>
      </c>
      <c r="G43" s="58">
        <f t="shared" si="8"/>
        <v>41.351978557669099</v>
      </c>
      <c r="H43" s="59">
        <f t="shared" si="9"/>
        <v>12.94221543829045</v>
      </c>
    </row>
    <row r="44" spans="1:8" ht="15" customHeight="1" x14ac:dyDescent="0.3">
      <c r="A44" s="4"/>
      <c r="B44" s="5" t="s">
        <v>1</v>
      </c>
      <c r="C44" s="61">
        <v>43.912999999999997</v>
      </c>
      <c r="D44" s="61">
        <v>24.555789800000003</v>
      </c>
      <c r="E44" s="62">
        <v>580.97</v>
      </c>
      <c r="F44" s="63">
        <f t="shared" si="7"/>
        <v>559.1918065265412</v>
      </c>
      <c r="G44" s="61">
        <f t="shared" si="8"/>
        <v>42.266880906070888</v>
      </c>
      <c r="H44" s="62">
        <f t="shared" si="9"/>
        <v>13.230023000022772</v>
      </c>
    </row>
    <row r="45" spans="1:8" ht="20.399999999999999" x14ac:dyDescent="0.3">
      <c r="A45" s="6"/>
      <c r="B45" s="7" t="s">
        <v>65</v>
      </c>
      <c r="C45" s="8">
        <v>5.298640209141418E-3</v>
      </c>
      <c r="D45" s="8">
        <v>5.6974893907442035E-3</v>
      </c>
      <c r="E45" s="9">
        <v>9.0700930678632406E-3</v>
      </c>
      <c r="F45" s="64"/>
      <c r="G45" s="65"/>
      <c r="H45" s="66"/>
    </row>
    <row r="46" spans="1:8" ht="15" customHeight="1" x14ac:dyDescent="0.3">
      <c r="A46" s="173" t="s">
        <v>123</v>
      </c>
      <c r="B46" s="173"/>
      <c r="C46" s="173"/>
      <c r="D46" s="173"/>
      <c r="E46" s="173"/>
      <c r="F46" s="1"/>
    </row>
    <row r="49" spans="1:8" ht="15" customHeight="1" x14ac:dyDescent="0.3">
      <c r="A49" s="169" t="s">
        <v>109</v>
      </c>
      <c r="B49" s="169"/>
      <c r="C49" s="169"/>
      <c r="D49" s="169"/>
      <c r="E49" s="169"/>
      <c r="F49" s="169"/>
      <c r="G49" s="169"/>
      <c r="H49" s="169"/>
    </row>
    <row r="50" spans="1:8" ht="40.799999999999997" x14ac:dyDescent="0.3">
      <c r="A50" s="95" t="s">
        <v>118</v>
      </c>
      <c r="B50" s="96" t="s">
        <v>59</v>
      </c>
      <c r="C50" s="96" t="s">
        <v>60</v>
      </c>
      <c r="D50" s="96" t="s">
        <v>71</v>
      </c>
      <c r="E50" s="97" t="s">
        <v>81</v>
      </c>
      <c r="F50" s="96" t="s">
        <v>116</v>
      </c>
      <c r="G50" s="96" t="s">
        <v>114</v>
      </c>
      <c r="H50" s="96" t="s">
        <v>115</v>
      </c>
    </row>
    <row r="51" spans="1:8" ht="15" customHeight="1" x14ac:dyDescent="0.3">
      <c r="A51" s="170" t="s">
        <v>83</v>
      </c>
      <c r="B51" s="47" t="s">
        <v>137</v>
      </c>
      <c r="C51" s="48">
        <v>118.57599999999999</v>
      </c>
      <c r="D51" s="48">
        <v>24.651764799999988</v>
      </c>
      <c r="E51" s="49">
        <v>444.58199999999999</v>
      </c>
      <c r="F51" s="50">
        <f>D51/C51*1000</f>
        <v>207.89843475914171</v>
      </c>
      <c r="G51" s="48">
        <f>D51/E51*1000</f>
        <v>55.449309238790569</v>
      </c>
      <c r="H51" s="49">
        <f>F51/G51</f>
        <v>3.7493421940358922</v>
      </c>
    </row>
    <row r="52" spans="1:8" ht="15" customHeight="1" x14ac:dyDescent="0.3">
      <c r="A52" s="171"/>
      <c r="B52" s="10" t="s">
        <v>62</v>
      </c>
      <c r="C52" s="41">
        <v>58.860999999999997</v>
      </c>
      <c r="D52" s="41">
        <v>37.520303200000001</v>
      </c>
      <c r="E52" s="51">
        <v>595.75599999999997</v>
      </c>
      <c r="F52" s="52">
        <f t="shared" ref="F52:F56" si="10">D52/C52*1000</f>
        <v>637.43910568967578</v>
      </c>
      <c r="G52" s="41">
        <f t="shared" ref="G52:G56" si="11">D52/E52*1000</f>
        <v>62.979312335922771</v>
      </c>
      <c r="H52" s="51">
        <f t="shared" ref="H52:H56" si="12">F52/G52</f>
        <v>10.121404665228249</v>
      </c>
    </row>
    <row r="53" spans="1:8" ht="15" customHeight="1" x14ac:dyDescent="0.3">
      <c r="A53" s="171"/>
      <c r="B53" s="53" t="s">
        <v>61</v>
      </c>
      <c r="C53" s="54">
        <v>24.134</v>
      </c>
      <c r="D53" s="54">
        <v>6.7676544000000005</v>
      </c>
      <c r="E53" s="55">
        <v>299.11700000000002</v>
      </c>
      <c r="F53" s="56">
        <f t="shared" si="10"/>
        <v>280.41992210159941</v>
      </c>
      <c r="G53" s="54">
        <f t="shared" si="11"/>
        <v>22.625442218262418</v>
      </c>
      <c r="H53" s="55">
        <f t="shared" si="12"/>
        <v>12.394008452805172</v>
      </c>
    </row>
    <row r="54" spans="1:8" ht="15" customHeight="1" x14ac:dyDescent="0.3">
      <c r="A54" s="171"/>
      <c r="B54" s="10" t="s">
        <v>63</v>
      </c>
      <c r="C54" s="41">
        <v>21.167999999999999</v>
      </c>
      <c r="D54" s="41">
        <v>11.1410068</v>
      </c>
      <c r="E54" s="51">
        <v>183.52699999999999</v>
      </c>
      <c r="F54" s="52">
        <f t="shared" si="10"/>
        <v>526.31362433862444</v>
      </c>
      <c r="G54" s="41">
        <f t="shared" si="11"/>
        <v>60.705001443929234</v>
      </c>
      <c r="H54" s="51">
        <f t="shared" si="12"/>
        <v>8.6700207860922163</v>
      </c>
    </row>
    <row r="55" spans="1:8" ht="15" customHeight="1" x14ac:dyDescent="0.3">
      <c r="A55" s="172"/>
      <c r="B55" s="67" t="s">
        <v>64</v>
      </c>
      <c r="C55" s="68">
        <f>C56-SUM(C51:C54)</f>
        <v>136.52300000000002</v>
      </c>
      <c r="D55" s="68">
        <f>D56-SUM(D51:D54)</f>
        <v>85.228112799999977</v>
      </c>
      <c r="E55" s="69">
        <f>E56-SUM(E51:E54)</f>
        <v>1379.0909999999999</v>
      </c>
      <c r="F55" s="70">
        <f t="shared" si="10"/>
        <v>624.27658929264635</v>
      </c>
      <c r="G55" s="68">
        <f t="shared" si="11"/>
        <v>61.800209558325001</v>
      </c>
      <c r="H55" s="69">
        <f t="shared" si="12"/>
        <v>10.10152868014913</v>
      </c>
    </row>
    <row r="56" spans="1:8" ht="15" customHeight="1" x14ac:dyDescent="0.3">
      <c r="A56" s="4"/>
      <c r="B56" s="5" t="s">
        <v>1</v>
      </c>
      <c r="C56" s="61">
        <v>359.262</v>
      </c>
      <c r="D56" s="61">
        <v>165.30884199999997</v>
      </c>
      <c r="E56" s="62">
        <v>2902.0729999999999</v>
      </c>
      <c r="F56" s="63">
        <f t="shared" si="10"/>
        <v>460.13450350997317</v>
      </c>
      <c r="G56" s="61">
        <f t="shared" si="11"/>
        <v>56.962330720143832</v>
      </c>
      <c r="H56" s="62">
        <f t="shared" si="12"/>
        <v>8.07787352962462</v>
      </c>
    </row>
    <row r="57" spans="1:8" ht="20.399999999999999" x14ac:dyDescent="0.3">
      <c r="A57" s="6"/>
      <c r="B57" s="7" t="s">
        <v>65</v>
      </c>
      <c r="C57" s="8">
        <v>9.8043657047893161E-3</v>
      </c>
      <c r="D57" s="8">
        <v>9.3500922369081311E-3</v>
      </c>
      <c r="E57" s="9">
        <v>1.2483983681976804E-2</v>
      </c>
      <c r="F57" s="64"/>
      <c r="G57" s="65"/>
      <c r="H57" s="66"/>
    </row>
    <row r="58" spans="1:8" ht="15" customHeight="1" x14ac:dyDescent="0.3">
      <c r="A58" s="173" t="s">
        <v>123</v>
      </c>
      <c r="B58" s="173"/>
      <c r="C58" s="173"/>
      <c r="D58" s="173"/>
      <c r="E58" s="173"/>
      <c r="F58" s="1"/>
    </row>
    <row r="61" spans="1:8" ht="15" customHeight="1" x14ac:dyDescent="0.3">
      <c r="A61" s="169" t="s">
        <v>102</v>
      </c>
      <c r="B61" s="169"/>
      <c r="C61" s="169"/>
      <c r="D61" s="169"/>
      <c r="E61" s="169"/>
      <c r="F61" s="169"/>
      <c r="G61" s="169"/>
      <c r="H61" s="169"/>
    </row>
    <row r="62" spans="1:8" ht="40.799999999999997" x14ac:dyDescent="0.3">
      <c r="A62" s="95" t="s">
        <v>118</v>
      </c>
      <c r="B62" s="96" t="s">
        <v>59</v>
      </c>
      <c r="C62" s="96" t="s">
        <v>60</v>
      </c>
      <c r="D62" s="96" t="s">
        <v>71</v>
      </c>
      <c r="E62" s="97" t="s">
        <v>81</v>
      </c>
      <c r="F62" s="96" t="s">
        <v>116</v>
      </c>
      <c r="G62" s="96" t="s">
        <v>114</v>
      </c>
      <c r="H62" s="96" t="s">
        <v>115</v>
      </c>
    </row>
    <row r="63" spans="1:8" ht="15" customHeight="1" x14ac:dyDescent="0.3">
      <c r="A63" s="170" t="s">
        <v>83</v>
      </c>
      <c r="B63" s="47" t="s">
        <v>137</v>
      </c>
      <c r="C63" s="48">
        <v>113.36799999999999</v>
      </c>
      <c r="D63" s="48">
        <v>28.959079899999995</v>
      </c>
      <c r="E63" s="49">
        <v>359.95299999999997</v>
      </c>
      <c r="F63" s="50">
        <f>D63/C63*1000</f>
        <v>255.44315768117985</v>
      </c>
      <c r="G63" s="48">
        <f>D63/E63*1000</f>
        <v>80.45239211785983</v>
      </c>
      <c r="H63" s="49">
        <f>F63/G63</f>
        <v>3.175084679980241</v>
      </c>
    </row>
    <row r="64" spans="1:8" ht="15" customHeight="1" x14ac:dyDescent="0.3">
      <c r="A64" s="171"/>
      <c r="B64" s="10" t="s">
        <v>62</v>
      </c>
      <c r="C64" s="41">
        <v>71.266999999999996</v>
      </c>
      <c r="D64" s="41">
        <v>42.333292899999996</v>
      </c>
      <c r="E64" s="51">
        <v>782.30399999999997</v>
      </c>
      <c r="F64" s="52">
        <f t="shared" ref="F64:F68" si="13">D64/C64*1000</f>
        <v>594.00975065598379</v>
      </c>
      <c r="G64" s="41">
        <f t="shared" ref="G64:G68" si="14">D64/E64*1000</f>
        <v>54.113609159610583</v>
      </c>
      <c r="H64" s="51">
        <f t="shared" ref="H64:H68" si="15">F64/G64</f>
        <v>10.977086168914084</v>
      </c>
    </row>
    <row r="65" spans="1:8" ht="15" customHeight="1" x14ac:dyDescent="0.3">
      <c r="A65" s="171"/>
      <c r="B65" s="53" t="s">
        <v>61</v>
      </c>
      <c r="C65" s="54">
        <v>34.030999999999999</v>
      </c>
      <c r="D65" s="54">
        <v>19.7520016</v>
      </c>
      <c r="E65" s="55">
        <v>445.60700000000003</v>
      </c>
      <c r="F65" s="56">
        <f t="shared" si="13"/>
        <v>580.41202433075728</v>
      </c>
      <c r="G65" s="54">
        <f t="shared" si="14"/>
        <v>44.326057714533206</v>
      </c>
      <c r="H65" s="55">
        <f t="shared" si="15"/>
        <v>13.094149451970264</v>
      </c>
    </row>
    <row r="66" spans="1:8" ht="15" customHeight="1" x14ac:dyDescent="0.3">
      <c r="A66" s="171"/>
      <c r="B66" s="10" t="s">
        <v>63</v>
      </c>
      <c r="C66" s="41">
        <v>25.573</v>
      </c>
      <c r="D66" s="41">
        <v>13.342357099999999</v>
      </c>
      <c r="E66" s="51">
        <v>231.703</v>
      </c>
      <c r="F66" s="52">
        <f t="shared" si="13"/>
        <v>521.73609275407648</v>
      </c>
      <c r="G66" s="41">
        <f t="shared" si="14"/>
        <v>57.583877204870021</v>
      </c>
      <c r="H66" s="51">
        <f t="shared" si="15"/>
        <v>9.0604543854846913</v>
      </c>
    </row>
    <row r="67" spans="1:8" ht="15" customHeight="1" x14ac:dyDescent="0.3">
      <c r="A67" s="172"/>
      <c r="B67" s="67" t="s">
        <v>64</v>
      </c>
      <c r="C67" s="68">
        <f>C68-SUM(C63:C66)</f>
        <v>144.648</v>
      </c>
      <c r="D67" s="68">
        <f>D68-SUM(D63:D66)</f>
        <v>59.801364000000007</v>
      </c>
      <c r="E67" s="69">
        <f>E68-SUM(E63:E66)</f>
        <v>1293.6529999999998</v>
      </c>
      <c r="F67" s="70">
        <f t="shared" si="13"/>
        <v>413.42682926829269</v>
      </c>
      <c r="G67" s="68">
        <f t="shared" si="14"/>
        <v>46.226742410831974</v>
      </c>
      <c r="H67" s="69">
        <f t="shared" si="15"/>
        <v>8.9434558376195987</v>
      </c>
    </row>
    <row r="68" spans="1:8" ht="15" customHeight="1" x14ac:dyDescent="0.3">
      <c r="A68" s="4"/>
      <c r="B68" s="5" t="s">
        <v>1</v>
      </c>
      <c r="C68" s="61">
        <v>388.887</v>
      </c>
      <c r="D68" s="61">
        <v>164.1880955</v>
      </c>
      <c r="E68" s="62">
        <v>3113.22</v>
      </c>
      <c r="F68" s="63">
        <f t="shared" si="13"/>
        <v>422.20001054290833</v>
      </c>
      <c r="G68" s="61">
        <f t="shared" si="14"/>
        <v>52.738995477351423</v>
      </c>
      <c r="H68" s="62">
        <f t="shared" si="15"/>
        <v>8.0054617408141695</v>
      </c>
    </row>
    <row r="69" spans="1:8" ht="15" customHeight="1" x14ac:dyDescent="0.3">
      <c r="A69" s="6"/>
      <c r="B69" s="7" t="s">
        <v>65</v>
      </c>
      <c r="C69" s="8">
        <v>1.1164948434961542E-2</v>
      </c>
      <c r="D69" s="8">
        <v>1.0489116996784538E-2</v>
      </c>
      <c r="E69" s="9">
        <v>1.3713900526342658E-2</v>
      </c>
      <c r="F69" s="64"/>
      <c r="G69" s="65"/>
      <c r="H69" s="66"/>
    </row>
    <row r="70" spans="1:8" ht="15" customHeight="1" x14ac:dyDescent="0.3">
      <c r="A70" s="173" t="s">
        <v>123</v>
      </c>
      <c r="B70" s="173"/>
      <c r="C70" s="173"/>
      <c r="D70" s="173"/>
      <c r="E70" s="173"/>
      <c r="F70" s="1"/>
    </row>
    <row r="73" spans="1:8" ht="15" customHeight="1" x14ac:dyDescent="0.3">
      <c r="A73" s="169" t="s">
        <v>80</v>
      </c>
      <c r="B73" s="169"/>
      <c r="C73" s="169"/>
      <c r="D73" s="169"/>
      <c r="E73" s="169"/>
      <c r="F73" s="169"/>
      <c r="G73" s="169"/>
      <c r="H73" s="169"/>
    </row>
    <row r="74" spans="1:8" ht="40.799999999999997" x14ac:dyDescent="0.3">
      <c r="A74" s="95" t="s">
        <v>118</v>
      </c>
      <c r="B74" s="96" t="s">
        <v>59</v>
      </c>
      <c r="C74" s="96" t="s">
        <v>60</v>
      </c>
      <c r="D74" s="96" t="s">
        <v>71</v>
      </c>
      <c r="E74" s="97" t="s">
        <v>81</v>
      </c>
      <c r="F74" s="96" t="s">
        <v>116</v>
      </c>
      <c r="G74" s="96" t="s">
        <v>114</v>
      </c>
      <c r="H74" s="96" t="s">
        <v>115</v>
      </c>
    </row>
    <row r="75" spans="1:8" ht="15" customHeight="1" x14ac:dyDescent="0.3">
      <c r="A75" s="170" t="s">
        <v>83</v>
      </c>
      <c r="B75" s="47" t="s">
        <v>137</v>
      </c>
      <c r="C75" s="48">
        <v>139.18600000000001</v>
      </c>
      <c r="D75" s="48">
        <v>35.811310499999998</v>
      </c>
      <c r="E75" s="49">
        <v>456.62400000000002</v>
      </c>
      <c r="F75" s="50">
        <f>D75/C75*1000</f>
        <v>257.29103861020502</v>
      </c>
      <c r="G75" s="48">
        <f>D75/E75*1000</f>
        <v>78.426255518763782</v>
      </c>
      <c r="H75" s="49">
        <f>F75/G75</f>
        <v>3.2806747805095342</v>
      </c>
    </row>
    <row r="76" spans="1:8" ht="15" customHeight="1" x14ac:dyDescent="0.3">
      <c r="A76" s="171"/>
      <c r="B76" s="10" t="s">
        <v>62</v>
      </c>
      <c r="C76" s="41">
        <v>66.55</v>
      </c>
      <c r="D76" s="41">
        <v>42.554471799999995</v>
      </c>
      <c r="E76" s="51">
        <v>789.27200000000005</v>
      </c>
      <c r="F76" s="52">
        <f t="shared" ref="F76:F80" si="16">D76/C76*1000</f>
        <v>639.43609015777599</v>
      </c>
      <c r="G76" s="41">
        <f t="shared" ref="G76:G80" si="17">D76/E76*1000</f>
        <v>53.916104714217653</v>
      </c>
      <c r="H76" s="51">
        <f t="shared" ref="H76:H80" si="18">F76/G76</f>
        <v>11.859834710743801</v>
      </c>
    </row>
    <row r="77" spans="1:8" ht="15" customHeight="1" x14ac:dyDescent="0.3">
      <c r="A77" s="171"/>
      <c r="B77" s="53" t="s">
        <v>61</v>
      </c>
      <c r="C77" s="54">
        <v>32.970999999999997</v>
      </c>
      <c r="D77" s="54">
        <v>27.908791300000001</v>
      </c>
      <c r="E77" s="55">
        <v>643.88</v>
      </c>
      <c r="F77" s="56">
        <f t="shared" si="16"/>
        <v>846.46481150101613</v>
      </c>
      <c r="G77" s="54">
        <f t="shared" si="17"/>
        <v>43.344709107287073</v>
      </c>
      <c r="H77" s="55">
        <f t="shared" si="18"/>
        <v>19.528676715901856</v>
      </c>
    </row>
    <row r="78" spans="1:8" ht="15" customHeight="1" x14ac:dyDescent="0.3">
      <c r="A78" s="171"/>
      <c r="B78" s="10" t="s">
        <v>63</v>
      </c>
      <c r="C78" s="41">
        <v>16.204000000000001</v>
      </c>
      <c r="D78" s="41">
        <v>9.3851447000000014</v>
      </c>
      <c r="E78" s="51">
        <v>161.36799999999999</v>
      </c>
      <c r="F78" s="52">
        <f t="shared" si="16"/>
        <v>579.1869106393483</v>
      </c>
      <c r="G78" s="41">
        <f t="shared" si="17"/>
        <v>58.15988733825791</v>
      </c>
      <c r="H78" s="51">
        <f t="shared" si="18"/>
        <v>9.9585287583312727</v>
      </c>
    </row>
    <row r="79" spans="1:8" ht="15" customHeight="1" x14ac:dyDescent="0.3">
      <c r="A79" s="172"/>
      <c r="B79" s="67" t="s">
        <v>64</v>
      </c>
      <c r="C79" s="68">
        <v>109.41399999999999</v>
      </c>
      <c r="D79" s="68">
        <v>51.15925110000002</v>
      </c>
      <c r="E79" s="69">
        <v>1166.0839999999998</v>
      </c>
      <c r="F79" s="70">
        <f t="shared" si="16"/>
        <v>467.57500045698015</v>
      </c>
      <c r="G79" s="68">
        <f t="shared" si="17"/>
        <v>43.872697935997778</v>
      </c>
      <c r="H79" s="69">
        <f t="shared" si="18"/>
        <v>10.657539254574367</v>
      </c>
    </row>
    <row r="80" spans="1:8" ht="15" customHeight="1" x14ac:dyDescent="0.3">
      <c r="A80" s="4"/>
      <c r="B80" s="5" t="s">
        <v>1</v>
      </c>
      <c r="C80" s="61">
        <f>SUM(C75:C79)</f>
        <v>364.32499999999999</v>
      </c>
      <c r="D80" s="61">
        <f>SUM(D75:D79)</f>
        <v>166.81896940000001</v>
      </c>
      <c r="E80" s="62">
        <f>SUM(E75:E79)</f>
        <v>3217.2280000000001</v>
      </c>
      <c r="F80" s="63">
        <f t="shared" si="16"/>
        <v>457.88504604405409</v>
      </c>
      <c r="G80" s="61">
        <f t="shared" si="17"/>
        <v>51.85177096556415</v>
      </c>
      <c r="H80" s="62">
        <f t="shared" si="18"/>
        <v>8.8306539490839224</v>
      </c>
    </row>
    <row r="81" spans="1:8" ht="20.399999999999999" x14ac:dyDescent="0.3">
      <c r="A81" s="6"/>
      <c r="B81" s="7" t="s">
        <v>65</v>
      </c>
      <c r="C81" s="8">
        <v>1.1744339628024294E-2</v>
      </c>
      <c r="D81" s="8">
        <v>1.1745778195048663E-2</v>
      </c>
      <c r="E81" s="9">
        <v>1.533071678416016E-2</v>
      </c>
      <c r="F81" s="64"/>
      <c r="G81" s="65"/>
      <c r="H81" s="66"/>
    </row>
    <row r="82" spans="1:8" ht="15" customHeight="1" x14ac:dyDescent="0.3">
      <c r="A82" s="173" t="s">
        <v>123</v>
      </c>
      <c r="B82" s="173"/>
      <c r="C82" s="173"/>
      <c r="D82" s="173"/>
      <c r="E82" s="173"/>
      <c r="F82" s="1"/>
    </row>
    <row r="85" spans="1:8" ht="15" customHeight="1" x14ac:dyDescent="0.3">
      <c r="A85" s="169" t="s">
        <v>66</v>
      </c>
      <c r="B85" s="169"/>
      <c r="C85" s="169"/>
      <c r="D85" s="169"/>
      <c r="E85" s="169"/>
      <c r="F85" s="169"/>
      <c r="G85" s="169"/>
      <c r="H85" s="169"/>
    </row>
    <row r="86" spans="1:8" ht="40.799999999999997" x14ac:dyDescent="0.3">
      <c r="A86" s="95" t="s">
        <v>118</v>
      </c>
      <c r="B86" s="96" t="s">
        <v>59</v>
      </c>
      <c r="C86" s="96" t="s">
        <v>60</v>
      </c>
      <c r="D86" s="96" t="s">
        <v>71</v>
      </c>
      <c r="E86" s="97" t="s">
        <v>81</v>
      </c>
      <c r="F86" s="96" t="s">
        <v>116</v>
      </c>
      <c r="G86" s="96" t="s">
        <v>114</v>
      </c>
      <c r="H86" s="96" t="s">
        <v>115</v>
      </c>
    </row>
    <row r="87" spans="1:8" ht="15" customHeight="1" x14ac:dyDescent="0.3">
      <c r="A87" s="170" t="s">
        <v>83</v>
      </c>
      <c r="B87" s="47" t="s">
        <v>137</v>
      </c>
      <c r="C87" s="48">
        <v>143.38300000000001</v>
      </c>
      <c r="D87" s="48">
        <v>32.289920899999998</v>
      </c>
      <c r="E87" s="49">
        <v>550.80999999999995</v>
      </c>
      <c r="F87" s="50">
        <f>D87/C87*1000</f>
        <v>225.20048332089576</v>
      </c>
      <c r="G87" s="48">
        <f>D87/E87*1000</f>
        <v>58.622611971460216</v>
      </c>
      <c r="H87" s="49">
        <f>F87/G87</f>
        <v>3.8415293305343026</v>
      </c>
    </row>
    <row r="88" spans="1:8" ht="15" customHeight="1" x14ac:dyDescent="0.3">
      <c r="A88" s="171"/>
      <c r="B88" s="10" t="s">
        <v>62</v>
      </c>
      <c r="C88" s="41">
        <v>43.911000000000001</v>
      </c>
      <c r="D88" s="41">
        <v>23.3895254</v>
      </c>
      <c r="E88" s="51">
        <v>392.20699999999999</v>
      </c>
      <c r="F88" s="52">
        <f t="shared" ref="F88:F92" si="19">D88/C88*1000</f>
        <v>532.65754366787371</v>
      </c>
      <c r="G88" s="41">
        <f t="shared" ref="G88:G92" si="20">D88/E88*1000</f>
        <v>59.635665350184979</v>
      </c>
      <c r="H88" s="51">
        <f t="shared" ref="H88:H92" si="21">F88/G88</f>
        <v>8.9318621757646159</v>
      </c>
    </row>
    <row r="89" spans="1:8" ht="15" customHeight="1" x14ac:dyDescent="0.3">
      <c r="A89" s="171"/>
      <c r="B89" s="53" t="s">
        <v>61</v>
      </c>
      <c r="C89" s="54">
        <v>23.395</v>
      </c>
      <c r="D89" s="54">
        <v>17.273611799999994</v>
      </c>
      <c r="E89" s="55">
        <v>278.21899999999999</v>
      </c>
      <c r="F89" s="56">
        <f t="shared" si="19"/>
        <v>738.34630476597545</v>
      </c>
      <c r="G89" s="54">
        <f t="shared" si="20"/>
        <v>62.08638446691274</v>
      </c>
      <c r="H89" s="55">
        <f t="shared" si="21"/>
        <v>11.892241932036759</v>
      </c>
    </row>
    <row r="90" spans="1:8" ht="15" customHeight="1" x14ac:dyDescent="0.3">
      <c r="A90" s="171"/>
      <c r="B90" s="10" t="s">
        <v>63</v>
      </c>
      <c r="C90" s="41">
        <v>17.713000000000001</v>
      </c>
      <c r="D90" s="41">
        <v>10.140259199999997</v>
      </c>
      <c r="E90" s="51">
        <v>201.328</v>
      </c>
      <c r="F90" s="52">
        <f t="shared" si="19"/>
        <v>572.47553774064227</v>
      </c>
      <c r="G90" s="41">
        <f t="shared" si="20"/>
        <v>50.366860049272816</v>
      </c>
      <c r="H90" s="51">
        <f t="shared" si="21"/>
        <v>11.36611528256083</v>
      </c>
    </row>
    <row r="91" spans="1:8" ht="15" customHeight="1" x14ac:dyDescent="0.3">
      <c r="A91" s="172"/>
      <c r="B91" s="67" t="s">
        <v>64</v>
      </c>
      <c r="C91" s="68">
        <v>99.679000000000002</v>
      </c>
      <c r="D91" s="68">
        <v>47.673171500000024</v>
      </c>
      <c r="E91" s="69">
        <v>1035.5900000000001</v>
      </c>
      <c r="F91" s="70">
        <f t="shared" si="19"/>
        <v>478.26695191564943</v>
      </c>
      <c r="G91" s="68">
        <f t="shared" si="20"/>
        <v>46.034793209667932</v>
      </c>
      <c r="H91" s="69">
        <f t="shared" si="21"/>
        <v>10.38924949086568</v>
      </c>
    </row>
    <row r="92" spans="1:8" ht="15" customHeight="1" x14ac:dyDescent="0.3">
      <c r="A92" s="4"/>
      <c r="B92" s="5" t="s">
        <v>1</v>
      </c>
      <c r="C92" s="61">
        <f>SUM(C87:C91)</f>
        <v>328.08100000000002</v>
      </c>
      <c r="D92" s="61">
        <f>SUM(D87:D91)</f>
        <v>130.76648880000002</v>
      </c>
      <c r="E92" s="62">
        <f>SUM(E87:E91)</f>
        <v>2458.154</v>
      </c>
      <c r="F92" s="63">
        <f t="shared" si="19"/>
        <v>398.57988972235518</v>
      </c>
      <c r="G92" s="61">
        <f t="shared" si="20"/>
        <v>53.197028664599543</v>
      </c>
      <c r="H92" s="62">
        <f t="shared" si="21"/>
        <v>7.4925216638574001</v>
      </c>
    </row>
    <row r="93" spans="1:8" ht="20.399999999999999" x14ac:dyDescent="0.3">
      <c r="A93" s="6"/>
      <c r="B93" s="7" t="s">
        <v>65</v>
      </c>
      <c r="C93" s="8">
        <v>1.1561979233680074E-2</v>
      </c>
      <c r="D93" s="8">
        <v>1.0256777684415831E-2</v>
      </c>
      <c r="E93" s="9">
        <v>1.2910349010101919E-2</v>
      </c>
      <c r="F93" s="64"/>
      <c r="G93" s="65"/>
      <c r="H93" s="66"/>
    </row>
    <row r="94" spans="1:8" ht="15" customHeight="1" x14ac:dyDescent="0.3">
      <c r="A94" s="173" t="s">
        <v>123</v>
      </c>
      <c r="B94" s="173"/>
      <c r="C94" s="173"/>
      <c r="D94" s="173"/>
      <c r="E94" s="173"/>
      <c r="F94" s="1"/>
    </row>
  </sheetData>
  <mergeCells count="24">
    <mergeCell ref="A94:E94"/>
    <mergeCell ref="A73:H73"/>
    <mergeCell ref="A75:A79"/>
    <mergeCell ref="A82:E82"/>
    <mergeCell ref="A61:H61"/>
    <mergeCell ref="A63:A67"/>
    <mergeCell ref="A70:E70"/>
    <mergeCell ref="A85:H85"/>
    <mergeCell ref="A87:A91"/>
    <mergeCell ref="A3:H3"/>
    <mergeCell ref="A5:A9"/>
    <mergeCell ref="A12:E12"/>
    <mergeCell ref="A51:A55"/>
    <mergeCell ref="A58:E58"/>
    <mergeCell ref="A35:E35"/>
    <mergeCell ref="A38:H38"/>
    <mergeCell ref="A40:A43"/>
    <mergeCell ref="A46:E46"/>
    <mergeCell ref="A49:H49"/>
    <mergeCell ref="A15:H15"/>
    <mergeCell ref="A17:A21"/>
    <mergeCell ref="A24:E24"/>
    <mergeCell ref="A27:H27"/>
    <mergeCell ref="A29:A32"/>
  </mergeCells>
  <pageMargins left="0.70866141732283472" right="0.70866141732283472" top="0.74803149606299213" bottom="0.74803149606299213" header="0.31496062992125984" footer="0.31496062992125984"/>
  <pageSetup paperSize="9" scale="91"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sqref="A1:XFD1048576"/>
      <selection pane="topRight" activeCell="N18" sqref="N18"/>
    </sheetView>
  </sheetViews>
  <sheetFormatPr defaultRowHeight="15" customHeight="1" x14ac:dyDescent="0.3"/>
  <cols>
    <col min="1" max="1" width="44" style="12" customWidth="1"/>
    <col min="2" max="16384" width="8.88671875" style="12"/>
  </cols>
  <sheetData>
    <row r="3" spans="1:15" ht="15" customHeight="1" x14ac:dyDescent="0.3">
      <c r="A3" s="169" t="s">
        <v>150</v>
      </c>
      <c r="B3" s="169"/>
      <c r="C3" s="169"/>
      <c r="D3" s="169"/>
      <c r="E3" s="169"/>
      <c r="F3" s="169"/>
      <c r="G3" s="169"/>
      <c r="H3" s="169"/>
      <c r="I3" s="169"/>
      <c r="J3" s="169"/>
      <c r="K3" s="169"/>
      <c r="L3" s="169"/>
      <c r="M3" s="169"/>
      <c r="N3" s="169"/>
      <c r="O3" s="169"/>
    </row>
    <row r="4" spans="1:15" ht="15" customHeight="1" x14ac:dyDescent="0.3">
      <c r="A4" s="98"/>
      <c r="B4" s="95">
        <v>2010</v>
      </c>
      <c r="C4" s="95">
        <v>2011</v>
      </c>
      <c r="D4" s="95">
        <v>2012</v>
      </c>
      <c r="E4" s="95">
        <v>2013</v>
      </c>
      <c r="F4" s="95">
        <v>2014</v>
      </c>
      <c r="G4" s="95">
        <v>2015</v>
      </c>
      <c r="H4" s="95">
        <v>2016</v>
      </c>
      <c r="I4" s="95">
        <v>2017</v>
      </c>
      <c r="J4" s="95">
        <v>2018</v>
      </c>
      <c r="K4" s="95">
        <v>2019</v>
      </c>
      <c r="L4" s="95">
        <v>2020</v>
      </c>
      <c r="M4" s="95">
        <v>2021</v>
      </c>
      <c r="N4" s="95">
        <v>2022</v>
      </c>
      <c r="O4" s="95">
        <v>2023</v>
      </c>
    </row>
    <row r="5" spans="1:15" ht="15" customHeight="1" x14ac:dyDescent="0.3">
      <c r="A5" s="37" t="s">
        <v>107</v>
      </c>
      <c r="B5" s="38">
        <v>7.0994499999999983</v>
      </c>
      <c r="C5" s="38">
        <v>7.2283775000000015</v>
      </c>
      <c r="D5" s="38">
        <v>5.4843325000000034</v>
      </c>
      <c r="E5" s="38">
        <v>5.5484099999999996</v>
      </c>
      <c r="F5" s="38">
        <v>6.0535450000000015</v>
      </c>
      <c r="G5" s="38">
        <v>5.7629825000000015</v>
      </c>
      <c r="H5" s="39">
        <v>7.7842650000000004</v>
      </c>
      <c r="I5" s="39">
        <v>8.2208500000000004</v>
      </c>
      <c r="J5" s="39">
        <f>8269.7975/1000</f>
        <v>8.269797500000001</v>
      </c>
      <c r="K5" s="39">
        <v>9.1438225000000006</v>
      </c>
      <c r="L5" s="39">
        <v>8.7174474999999987</v>
      </c>
      <c r="M5" s="39">
        <v>6.6432232848803006</v>
      </c>
      <c r="N5" s="39">
        <v>9.9947098955099563</v>
      </c>
      <c r="O5" s="39">
        <v>7.2567513051855652</v>
      </c>
    </row>
    <row r="6" spans="1:15" ht="15" customHeight="1" x14ac:dyDescent="0.3">
      <c r="A6" s="40" t="s">
        <v>84</v>
      </c>
      <c r="B6" s="41">
        <f>B7-B5</f>
        <v>64.53396000000069</v>
      </c>
      <c r="C6" s="41">
        <f t="shared" ref="C6:J6" si="0">C7-C5</f>
        <v>59.78911500000023</v>
      </c>
      <c r="D6" s="41">
        <f t="shared" si="0"/>
        <v>60.69746000000017</v>
      </c>
      <c r="E6" s="41">
        <f t="shared" si="0"/>
        <v>60.10092250000033</v>
      </c>
      <c r="F6" s="41">
        <f t="shared" si="0"/>
        <v>56.209477500000119</v>
      </c>
      <c r="G6" s="41">
        <f t="shared" si="0"/>
        <v>59.203550000000156</v>
      </c>
      <c r="H6" s="41">
        <f t="shared" si="0"/>
        <v>59.584317499999905</v>
      </c>
      <c r="I6" s="41">
        <f t="shared" si="0"/>
        <v>61.153142500000058</v>
      </c>
      <c r="J6" s="41">
        <f t="shared" si="0"/>
        <v>62.679700000000103</v>
      </c>
      <c r="K6" s="41">
        <v>65.672922499999459</v>
      </c>
      <c r="L6" s="41">
        <v>64.095900000000086</v>
      </c>
      <c r="M6" s="41">
        <v>65.277124526106476</v>
      </c>
      <c r="N6" s="41">
        <f>N7-N5</f>
        <v>64.569989991588329</v>
      </c>
      <c r="O6" s="41">
        <f>O7-O5</f>
        <v>68.541623348928937</v>
      </c>
    </row>
    <row r="7" spans="1:15" ht="15" customHeight="1" x14ac:dyDescent="0.3">
      <c r="A7" s="37" t="s">
        <v>85</v>
      </c>
      <c r="B7" s="38">
        <v>71.633410000000694</v>
      </c>
      <c r="C7" s="38">
        <v>67.01749250000023</v>
      </c>
      <c r="D7" s="38">
        <v>66.181792500000171</v>
      </c>
      <c r="E7" s="38">
        <v>65.649332500000327</v>
      </c>
      <c r="F7" s="38">
        <v>62.263022500000119</v>
      </c>
      <c r="G7" s="38">
        <v>64.966532500000156</v>
      </c>
      <c r="H7" s="39">
        <v>67.368582499999903</v>
      </c>
      <c r="I7" s="39">
        <v>69.373992500000057</v>
      </c>
      <c r="J7" s="39">
        <v>70.949497500000106</v>
      </c>
      <c r="K7" s="39">
        <v>74.816744999999457</v>
      </c>
      <c r="L7" s="39">
        <v>72.813347500000091</v>
      </c>
      <c r="M7" s="39">
        <v>71.920347810986783</v>
      </c>
      <c r="N7" s="39">
        <v>74.564699887098286</v>
      </c>
      <c r="O7" s="39">
        <v>75.798374654114497</v>
      </c>
    </row>
    <row r="8" spans="1:15" ht="15" customHeight="1" x14ac:dyDescent="0.3">
      <c r="A8" s="99" t="s">
        <v>86</v>
      </c>
      <c r="B8" s="100">
        <v>4389.7539024999469</v>
      </c>
      <c r="C8" s="100">
        <v>4054.3311224999634</v>
      </c>
      <c r="D8" s="100">
        <v>3694.9760949999863</v>
      </c>
      <c r="E8" s="100">
        <v>3513.1972749999732</v>
      </c>
      <c r="F8" s="100">
        <v>3536.2398724999625</v>
      </c>
      <c r="G8" s="100">
        <v>3610.6925649999803</v>
      </c>
      <c r="H8" s="100">
        <v>3673.5592624999863</v>
      </c>
      <c r="I8" s="100">
        <v>3752.6738349998004</v>
      </c>
      <c r="J8" s="100">
        <v>3828.0211174997803</v>
      </c>
      <c r="K8" s="100">
        <v>3911.0299925000186</v>
      </c>
      <c r="L8" s="100">
        <v>3875.4790050002653</v>
      </c>
      <c r="M8" s="156">
        <v>3927.9804227906716</v>
      </c>
      <c r="N8" s="156">
        <v>4140.6331686931735</v>
      </c>
      <c r="O8" s="156">
        <v>4193.4603782170425</v>
      </c>
    </row>
    <row r="9" spans="1:15" ht="20.399999999999999" x14ac:dyDescent="0.3">
      <c r="A9" s="42" t="s">
        <v>108</v>
      </c>
      <c r="B9" s="43">
        <f t="shared" ref="B9:J9" si="1">B5/B7</f>
        <v>9.9108083783808837E-2</v>
      </c>
      <c r="C9" s="43">
        <f t="shared" si="1"/>
        <v>0.10785807153259243</v>
      </c>
      <c r="D9" s="43">
        <f t="shared" si="1"/>
        <v>8.2867693557861694E-2</v>
      </c>
      <c r="E9" s="43">
        <f t="shared" si="1"/>
        <v>8.4515863127777757E-2</v>
      </c>
      <c r="F9" s="43">
        <f t="shared" si="1"/>
        <v>9.7225363577555041E-2</v>
      </c>
      <c r="G9" s="43">
        <f t="shared" si="1"/>
        <v>8.8706943071034119E-2</v>
      </c>
      <c r="H9" s="44">
        <f t="shared" si="1"/>
        <v>0.11554740668619548</v>
      </c>
      <c r="I9" s="44">
        <f t="shared" si="1"/>
        <v>0.11850045966433305</v>
      </c>
      <c r="J9" s="44">
        <f t="shared" si="1"/>
        <v>0.11655892982187772</v>
      </c>
      <c r="K9" s="44">
        <f t="shared" ref="K9" si="2">K5/K7</f>
        <v>0.12221625653455075</v>
      </c>
      <c r="L9" s="44">
        <v>0.1197232073418955</v>
      </c>
      <c r="M9" s="44">
        <v>9.2369176277335249E-2</v>
      </c>
      <c r="N9" s="44">
        <f>N5/N7</f>
        <v>0.13404077144605139</v>
      </c>
      <c r="O9" s="44">
        <f>O5/O7</f>
        <v>9.5737558203586801E-2</v>
      </c>
    </row>
    <row r="10" spans="1:15" ht="20.399999999999999" x14ac:dyDescent="0.3">
      <c r="A10" s="45" t="s">
        <v>87</v>
      </c>
      <c r="B10" s="46">
        <f>B6/B7</f>
        <v>0.90089191621619114</v>
      </c>
      <c r="C10" s="46">
        <f t="shared" ref="C10:J10" si="3">C6/C7</f>
        <v>0.89214192846740759</v>
      </c>
      <c r="D10" s="46">
        <f t="shared" si="3"/>
        <v>0.91713230644213839</v>
      </c>
      <c r="E10" s="46">
        <f t="shared" si="3"/>
        <v>0.9154841368722223</v>
      </c>
      <c r="F10" s="46">
        <f t="shared" si="3"/>
        <v>0.90277463642244504</v>
      </c>
      <c r="G10" s="46">
        <f t="shared" si="3"/>
        <v>0.91129305692896589</v>
      </c>
      <c r="H10" s="46">
        <f t="shared" si="3"/>
        <v>0.88445259331380455</v>
      </c>
      <c r="I10" s="46">
        <f t="shared" si="3"/>
        <v>0.88149954033566702</v>
      </c>
      <c r="J10" s="46">
        <f t="shared" si="3"/>
        <v>0.88344107017812223</v>
      </c>
      <c r="K10" s="46">
        <f t="shared" ref="K10" si="4">K6/K7</f>
        <v>0.8777837434654493</v>
      </c>
      <c r="L10" s="46">
        <v>0.88027679265810443</v>
      </c>
      <c r="M10" s="46">
        <v>0.90763082372266468</v>
      </c>
      <c r="N10" s="46">
        <f>N6/N7</f>
        <v>0.86595922855394858</v>
      </c>
      <c r="O10" s="46">
        <f>O6/O7</f>
        <v>0.90426244179641324</v>
      </c>
    </row>
    <row r="11" spans="1:15" ht="15" customHeight="1" x14ac:dyDescent="0.3">
      <c r="A11" s="176" t="s">
        <v>124</v>
      </c>
      <c r="B11" s="176"/>
      <c r="C11" s="176"/>
      <c r="D11" s="176"/>
      <c r="E11" s="176"/>
      <c r="F11" s="176"/>
      <c r="G11" s="176"/>
      <c r="H11" s="176"/>
    </row>
    <row r="12" spans="1:15" ht="24" customHeight="1" x14ac:dyDescent="0.3">
      <c r="A12" s="174" t="s">
        <v>121</v>
      </c>
      <c r="B12" s="175"/>
      <c r="C12" s="175"/>
      <c r="D12" s="175"/>
    </row>
    <row r="13" spans="1:15" ht="15" customHeight="1" x14ac:dyDescent="0.3">
      <c r="A13" s="174" t="s">
        <v>122</v>
      </c>
      <c r="B13" s="174"/>
      <c r="C13" s="174"/>
      <c r="D13" s="174"/>
      <c r="E13" s="174"/>
      <c r="F13" s="174"/>
      <c r="G13" s="174"/>
      <c r="H13" s="174"/>
      <c r="I13" s="174"/>
      <c r="J13" s="174"/>
      <c r="K13" s="93"/>
      <c r="L13" s="93"/>
      <c r="M13" s="93"/>
      <c r="N13" s="93"/>
      <c r="O13" s="93"/>
    </row>
    <row r="14" spans="1:15" ht="15" customHeight="1" x14ac:dyDescent="0.3">
      <c r="A14" s="174"/>
      <c r="B14" s="174"/>
      <c r="C14" s="174"/>
      <c r="D14" s="174"/>
      <c r="E14" s="174"/>
      <c r="F14" s="174"/>
      <c r="G14" s="174"/>
      <c r="H14" s="174"/>
      <c r="I14" s="174"/>
      <c r="J14" s="174"/>
      <c r="K14" s="93"/>
      <c r="L14" s="93"/>
      <c r="M14" s="93"/>
      <c r="N14" s="93"/>
      <c r="O14" s="93"/>
    </row>
    <row r="15" spans="1:15" ht="15" customHeight="1" x14ac:dyDescent="0.3">
      <c r="A15" s="174"/>
      <c r="B15" s="174"/>
      <c r="C15" s="174"/>
      <c r="D15" s="174"/>
      <c r="E15" s="174"/>
      <c r="F15" s="174"/>
      <c r="G15" s="174"/>
      <c r="H15" s="174"/>
      <c r="I15" s="174"/>
      <c r="J15" s="174"/>
      <c r="K15" s="93"/>
      <c r="L15" s="93"/>
      <c r="M15" s="93"/>
      <c r="N15" s="93"/>
      <c r="O15" s="93"/>
    </row>
    <row r="16" spans="1:15" ht="15" customHeight="1" x14ac:dyDescent="0.3">
      <c r="A16" s="174"/>
      <c r="B16" s="174"/>
      <c r="C16" s="174"/>
      <c r="D16" s="174"/>
      <c r="E16" s="174"/>
      <c r="F16" s="174"/>
      <c r="G16" s="174"/>
      <c r="H16" s="174"/>
      <c r="I16" s="174"/>
      <c r="J16" s="174"/>
      <c r="K16" s="93"/>
      <c r="L16" s="93"/>
      <c r="M16" s="93"/>
      <c r="N16" s="93"/>
      <c r="O16" s="93"/>
    </row>
    <row r="17" spans="1:15" ht="15" customHeight="1" x14ac:dyDescent="0.3">
      <c r="A17" s="174"/>
      <c r="B17" s="174"/>
      <c r="C17" s="174"/>
      <c r="D17" s="174"/>
      <c r="E17" s="174"/>
      <c r="F17" s="174"/>
      <c r="G17" s="174"/>
      <c r="H17" s="174"/>
      <c r="I17" s="174"/>
      <c r="J17" s="174"/>
      <c r="K17" s="93"/>
      <c r="L17" s="93"/>
      <c r="M17" s="93"/>
      <c r="N17" s="93"/>
      <c r="O17" s="93"/>
    </row>
    <row r="18" spans="1:15" ht="15" customHeight="1" x14ac:dyDescent="0.3">
      <c r="A18" s="94"/>
      <c r="B18" s="94"/>
      <c r="C18" s="94"/>
      <c r="D18" s="94"/>
      <c r="E18" s="94"/>
      <c r="F18" s="94"/>
      <c r="G18" s="94"/>
      <c r="H18" s="94"/>
    </row>
    <row r="19" spans="1:15" ht="15" customHeight="1" x14ac:dyDescent="0.3">
      <c r="A19" s="174"/>
      <c r="B19" s="175"/>
      <c r="C19" s="175"/>
      <c r="D19" s="175"/>
    </row>
    <row r="20" spans="1:15" ht="15" customHeight="1" x14ac:dyDescent="0.3">
      <c r="A20" s="174"/>
      <c r="B20" s="174"/>
      <c r="C20" s="174"/>
      <c r="D20" s="174"/>
      <c r="E20" s="174"/>
      <c r="F20" s="174"/>
      <c r="G20" s="174"/>
      <c r="H20" s="174"/>
    </row>
    <row r="21" spans="1:15" ht="15" customHeight="1" x14ac:dyDescent="0.3">
      <c r="A21" s="174"/>
      <c r="B21" s="174"/>
      <c r="C21" s="174"/>
      <c r="D21" s="174"/>
      <c r="E21" s="174"/>
      <c r="F21" s="174"/>
      <c r="G21" s="174"/>
      <c r="H21" s="174"/>
    </row>
    <row r="22" spans="1:15" ht="15" customHeight="1" x14ac:dyDescent="0.3">
      <c r="A22" s="174"/>
      <c r="B22" s="174"/>
      <c r="C22" s="174"/>
      <c r="D22" s="174"/>
      <c r="E22" s="174"/>
      <c r="F22" s="174"/>
      <c r="G22" s="174"/>
      <c r="H22" s="174"/>
    </row>
    <row r="23" spans="1:15" ht="15" customHeight="1" x14ac:dyDescent="0.3">
      <c r="A23" s="174"/>
      <c r="B23" s="174"/>
      <c r="C23" s="174"/>
      <c r="D23" s="174"/>
      <c r="E23" s="174"/>
      <c r="F23" s="174"/>
      <c r="G23" s="174"/>
      <c r="H23" s="174"/>
    </row>
    <row r="24" spans="1:15" ht="15" customHeight="1" x14ac:dyDescent="0.3">
      <c r="A24" s="174"/>
      <c r="B24" s="174"/>
      <c r="C24" s="174"/>
      <c r="D24" s="174"/>
      <c r="E24" s="174"/>
      <c r="F24" s="174"/>
      <c r="G24" s="174"/>
      <c r="H24" s="174"/>
    </row>
  </sheetData>
  <mergeCells count="8">
    <mergeCell ref="A3:O3"/>
    <mergeCell ref="A22:H24"/>
    <mergeCell ref="A12:D12"/>
    <mergeCell ref="A11:H11"/>
    <mergeCell ref="A13:J14"/>
    <mergeCell ref="A15:J17"/>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30"/>
  <sheetViews>
    <sheetView showGridLines="0" zoomScaleNormal="100" workbookViewId="0">
      <selection activeCell="I10" sqref="I10"/>
    </sheetView>
  </sheetViews>
  <sheetFormatPr defaultRowHeight="15" customHeight="1" x14ac:dyDescent="0.3"/>
  <cols>
    <col min="1" max="1" width="13.6640625" style="12" customWidth="1"/>
    <col min="2" max="2" width="10.6640625" style="12" bestFit="1" customWidth="1"/>
    <col min="3" max="7" width="7" style="12" bestFit="1" customWidth="1"/>
    <col min="8" max="8" width="8.33203125" style="12" bestFit="1" customWidth="1"/>
    <col min="9" max="9" width="11.33203125" style="12" customWidth="1"/>
    <col min="10" max="10" width="10.33203125" style="12" customWidth="1"/>
    <col min="11" max="11" width="8.6640625" style="12" bestFit="1" customWidth="1"/>
    <col min="12" max="12" width="10.6640625" style="12" bestFit="1" customWidth="1"/>
    <col min="13" max="17" width="6.109375" style="12" bestFit="1" customWidth="1"/>
    <col min="18" max="18" width="7.44140625" style="12" bestFit="1" customWidth="1"/>
    <col min="19" max="16384" width="8.88671875" style="12"/>
  </cols>
  <sheetData>
    <row r="3" spans="1:8" ht="15" customHeight="1" x14ac:dyDescent="0.3">
      <c r="A3" s="177" t="s">
        <v>88</v>
      </c>
      <c r="B3" s="177"/>
      <c r="C3" s="177"/>
      <c r="D3" s="177"/>
      <c r="E3" s="177"/>
      <c r="F3" s="177"/>
      <c r="G3" s="177"/>
      <c r="H3" s="177"/>
    </row>
    <row r="4" spans="1:8" ht="15" customHeight="1" x14ac:dyDescent="0.3">
      <c r="A4" s="177" t="s">
        <v>151</v>
      </c>
      <c r="B4" s="177"/>
      <c r="C4" s="177"/>
      <c r="D4" s="177"/>
      <c r="E4" s="177"/>
      <c r="F4" s="177"/>
      <c r="G4" s="177"/>
      <c r="H4" s="177"/>
    </row>
    <row r="5" spans="1:8" ht="15" customHeight="1" x14ac:dyDescent="0.3">
      <c r="A5" s="101" t="s">
        <v>117</v>
      </c>
      <c r="B5" s="102"/>
      <c r="C5" s="102" t="s">
        <v>51</v>
      </c>
      <c r="D5" s="102" t="s">
        <v>52</v>
      </c>
      <c r="E5" s="102" t="s">
        <v>53</v>
      </c>
      <c r="F5" s="102" t="s">
        <v>54</v>
      </c>
      <c r="G5" s="102" t="s">
        <v>0</v>
      </c>
      <c r="H5" s="102" t="s">
        <v>1</v>
      </c>
    </row>
    <row r="6" spans="1:8" ht="15" customHeight="1" x14ac:dyDescent="0.3">
      <c r="A6" s="178" t="s">
        <v>5</v>
      </c>
      <c r="B6" s="10" t="s">
        <v>2</v>
      </c>
      <c r="C6" s="35">
        <v>0</v>
      </c>
      <c r="D6" s="35">
        <v>0</v>
      </c>
      <c r="E6" s="35">
        <v>8</v>
      </c>
      <c r="F6" s="35">
        <v>10</v>
      </c>
      <c r="G6" s="35">
        <v>5</v>
      </c>
      <c r="H6" s="36">
        <f>SUM(C6:G6)</f>
        <v>23</v>
      </c>
    </row>
    <row r="7" spans="1:8" ht="15" customHeight="1" x14ac:dyDescent="0.3">
      <c r="A7" s="178"/>
      <c r="B7" s="10" t="s">
        <v>3</v>
      </c>
      <c r="C7" s="35">
        <v>0</v>
      </c>
      <c r="D7" s="35">
        <v>0</v>
      </c>
      <c r="E7" s="35">
        <v>236</v>
      </c>
      <c r="F7" s="35">
        <v>231</v>
      </c>
      <c r="G7" s="35">
        <v>82</v>
      </c>
      <c r="H7" s="36">
        <f t="shared" ref="H7:H20" si="0">SUM(C7:G7)</f>
        <v>549</v>
      </c>
    </row>
    <row r="8" spans="1:8" ht="15" customHeight="1" x14ac:dyDescent="0.3">
      <c r="A8" s="178"/>
      <c r="B8" s="10" t="s">
        <v>4</v>
      </c>
      <c r="C8" s="35">
        <v>0</v>
      </c>
      <c r="D8" s="35">
        <v>0</v>
      </c>
      <c r="E8" s="35">
        <v>465</v>
      </c>
      <c r="F8" s="35">
        <v>444</v>
      </c>
      <c r="G8" s="35">
        <v>153</v>
      </c>
      <c r="H8" s="36">
        <f t="shared" si="0"/>
        <v>1062</v>
      </c>
    </row>
    <row r="9" spans="1:8" ht="15" customHeight="1" x14ac:dyDescent="0.3">
      <c r="A9" s="179" t="s">
        <v>6</v>
      </c>
      <c r="B9" s="12" t="s">
        <v>2</v>
      </c>
      <c r="C9" s="33">
        <v>3</v>
      </c>
      <c r="D9" s="33">
        <v>12</v>
      </c>
      <c r="E9" s="33">
        <v>49</v>
      </c>
      <c r="F9" s="33">
        <v>34</v>
      </c>
      <c r="G9" s="33">
        <v>6</v>
      </c>
      <c r="H9" s="34">
        <f t="shared" si="0"/>
        <v>104</v>
      </c>
    </row>
    <row r="10" spans="1:8" ht="15" customHeight="1" x14ac:dyDescent="0.3">
      <c r="A10" s="179"/>
      <c r="B10" s="12" t="s">
        <v>3</v>
      </c>
      <c r="C10" s="33">
        <v>205</v>
      </c>
      <c r="D10" s="33">
        <v>573</v>
      </c>
      <c r="E10" s="33">
        <v>1999</v>
      </c>
      <c r="F10" s="33">
        <v>747</v>
      </c>
      <c r="G10" s="33">
        <v>114</v>
      </c>
      <c r="H10" s="34">
        <f t="shared" si="0"/>
        <v>3638</v>
      </c>
    </row>
    <row r="11" spans="1:8" ht="15" customHeight="1" x14ac:dyDescent="0.3">
      <c r="A11" s="179"/>
      <c r="B11" s="12" t="s">
        <v>4</v>
      </c>
      <c r="C11" s="33">
        <v>413</v>
      </c>
      <c r="D11" s="33">
        <v>1204</v>
      </c>
      <c r="E11" s="33">
        <v>3863</v>
      </c>
      <c r="F11" s="33">
        <v>1431</v>
      </c>
      <c r="G11" s="33">
        <v>219</v>
      </c>
      <c r="H11" s="34">
        <f t="shared" si="0"/>
        <v>7130</v>
      </c>
    </row>
    <row r="12" spans="1:8" ht="15" customHeight="1" x14ac:dyDescent="0.3">
      <c r="A12" s="178" t="s">
        <v>142</v>
      </c>
      <c r="B12" s="10" t="s">
        <v>2</v>
      </c>
      <c r="C12" s="35">
        <v>3</v>
      </c>
      <c r="D12" s="35">
        <v>3</v>
      </c>
      <c r="E12" s="35">
        <v>11</v>
      </c>
      <c r="F12" s="35">
        <v>12</v>
      </c>
      <c r="G12" s="35">
        <v>4</v>
      </c>
      <c r="H12" s="36">
        <f t="shared" si="0"/>
        <v>33</v>
      </c>
    </row>
    <row r="13" spans="1:8" ht="15" customHeight="1" x14ac:dyDescent="0.3">
      <c r="A13" s="178"/>
      <c r="B13" s="10" t="s">
        <v>3</v>
      </c>
      <c r="C13" s="35">
        <v>325</v>
      </c>
      <c r="D13" s="35">
        <v>129</v>
      </c>
      <c r="E13" s="35">
        <v>278</v>
      </c>
      <c r="F13" s="35">
        <v>286</v>
      </c>
      <c r="G13" s="35">
        <v>71</v>
      </c>
      <c r="H13" s="36">
        <f t="shared" si="0"/>
        <v>1089</v>
      </c>
    </row>
    <row r="14" spans="1:8" ht="15" customHeight="1" x14ac:dyDescent="0.3">
      <c r="A14" s="178"/>
      <c r="B14" s="10" t="s">
        <v>4</v>
      </c>
      <c r="C14" s="35">
        <v>669</v>
      </c>
      <c r="D14" s="35">
        <v>287</v>
      </c>
      <c r="E14" s="35">
        <v>533</v>
      </c>
      <c r="F14" s="35">
        <v>530</v>
      </c>
      <c r="G14" s="35">
        <v>144</v>
      </c>
      <c r="H14" s="36">
        <f t="shared" si="0"/>
        <v>2163</v>
      </c>
    </row>
    <row r="15" spans="1:8" ht="15" customHeight="1" x14ac:dyDescent="0.3">
      <c r="A15" s="179" t="s">
        <v>7</v>
      </c>
      <c r="B15" s="12" t="s">
        <v>2</v>
      </c>
      <c r="C15" s="33">
        <v>4</v>
      </c>
      <c r="D15" s="33">
        <v>9</v>
      </c>
      <c r="E15" s="33">
        <v>38</v>
      </c>
      <c r="F15" s="33">
        <v>82</v>
      </c>
      <c r="G15" s="33">
        <v>21</v>
      </c>
      <c r="H15" s="34">
        <f t="shared" si="0"/>
        <v>154</v>
      </c>
    </row>
    <row r="16" spans="1:8" ht="15" customHeight="1" x14ac:dyDescent="0.3">
      <c r="A16" s="179"/>
      <c r="B16" s="12" t="s">
        <v>3</v>
      </c>
      <c r="C16" s="33">
        <v>530</v>
      </c>
      <c r="D16" s="33">
        <v>656</v>
      </c>
      <c r="E16" s="33">
        <v>1661</v>
      </c>
      <c r="F16" s="33">
        <v>1803</v>
      </c>
      <c r="G16" s="33">
        <v>370</v>
      </c>
      <c r="H16" s="34">
        <f t="shared" si="0"/>
        <v>5020</v>
      </c>
    </row>
    <row r="17" spans="1:8" ht="15" customHeight="1" x14ac:dyDescent="0.3">
      <c r="A17" s="179"/>
      <c r="B17" s="12" t="s">
        <v>4</v>
      </c>
      <c r="C17" s="33">
        <v>1045</v>
      </c>
      <c r="D17" s="33">
        <v>1359</v>
      </c>
      <c r="E17" s="33">
        <v>3364</v>
      </c>
      <c r="F17" s="33">
        <v>3401</v>
      </c>
      <c r="G17" s="33">
        <v>705</v>
      </c>
      <c r="H17" s="34">
        <f t="shared" si="0"/>
        <v>9874</v>
      </c>
    </row>
    <row r="18" spans="1:8" ht="15" customHeight="1" x14ac:dyDescent="0.3">
      <c r="A18" s="178" t="s">
        <v>8</v>
      </c>
      <c r="B18" s="10" t="s">
        <v>2</v>
      </c>
      <c r="C18" s="35">
        <v>0</v>
      </c>
      <c r="D18" s="35">
        <v>14</v>
      </c>
      <c r="E18" s="35">
        <v>31</v>
      </c>
      <c r="F18" s="35">
        <v>10</v>
      </c>
      <c r="G18" s="35">
        <v>5</v>
      </c>
      <c r="H18" s="36">
        <f t="shared" si="0"/>
        <v>60</v>
      </c>
    </row>
    <row r="19" spans="1:8" ht="15" customHeight="1" x14ac:dyDescent="0.3">
      <c r="A19" s="178"/>
      <c r="B19" s="10" t="s">
        <v>3</v>
      </c>
      <c r="C19" s="35">
        <v>0</v>
      </c>
      <c r="D19" s="35">
        <v>733</v>
      </c>
      <c r="E19" s="35">
        <v>550</v>
      </c>
      <c r="F19" s="35">
        <v>264</v>
      </c>
      <c r="G19" s="35">
        <v>78</v>
      </c>
      <c r="H19" s="36">
        <f t="shared" si="0"/>
        <v>1625</v>
      </c>
    </row>
    <row r="20" spans="1:8" ht="15" customHeight="1" x14ac:dyDescent="0.3">
      <c r="A20" s="178"/>
      <c r="B20" s="10" t="s">
        <v>4</v>
      </c>
      <c r="C20" s="35">
        <v>0</v>
      </c>
      <c r="D20" s="35">
        <v>1287</v>
      </c>
      <c r="E20" s="35">
        <v>1019</v>
      </c>
      <c r="F20" s="35">
        <v>474</v>
      </c>
      <c r="G20" s="35">
        <v>134</v>
      </c>
      <c r="H20" s="36">
        <f t="shared" si="0"/>
        <v>2914</v>
      </c>
    </row>
    <row r="21" spans="1:8" ht="15" customHeight="1" x14ac:dyDescent="0.3">
      <c r="A21" s="180" t="s">
        <v>1</v>
      </c>
      <c r="B21" s="103" t="s">
        <v>2</v>
      </c>
      <c r="C21" s="104">
        <f>C6+C9+C12+C15+C18</f>
        <v>10</v>
      </c>
      <c r="D21" s="104">
        <f t="shared" ref="D21:H21" si="1">D6+D9+D12+D15+D18</f>
        <v>38</v>
      </c>
      <c r="E21" s="104">
        <f t="shared" si="1"/>
        <v>137</v>
      </c>
      <c r="F21" s="104">
        <f t="shared" si="1"/>
        <v>148</v>
      </c>
      <c r="G21" s="104">
        <f t="shared" si="1"/>
        <v>41</v>
      </c>
      <c r="H21" s="104">
        <f t="shared" si="1"/>
        <v>374</v>
      </c>
    </row>
    <row r="22" spans="1:8" ht="15" customHeight="1" x14ac:dyDescent="0.3">
      <c r="A22" s="180"/>
      <c r="B22" s="103" t="s">
        <v>3</v>
      </c>
      <c r="C22" s="104">
        <f t="shared" ref="C22:H22" si="2">C7+C10+C13+C16+C19</f>
        <v>1060</v>
      </c>
      <c r="D22" s="104">
        <f t="shared" si="2"/>
        <v>2091</v>
      </c>
      <c r="E22" s="104">
        <f t="shared" si="2"/>
        <v>4724</v>
      </c>
      <c r="F22" s="104">
        <f t="shared" si="2"/>
        <v>3331</v>
      </c>
      <c r="G22" s="104">
        <f t="shared" si="2"/>
        <v>715</v>
      </c>
      <c r="H22" s="104">
        <f t="shared" si="2"/>
        <v>11921</v>
      </c>
    </row>
    <row r="23" spans="1:8" ht="15" customHeight="1" x14ac:dyDescent="0.3">
      <c r="A23" s="180"/>
      <c r="B23" s="103" t="s">
        <v>4</v>
      </c>
      <c r="C23" s="104">
        <f t="shared" ref="C23:H23" si="3">C8+C11+C14+C17+C20</f>
        <v>2127</v>
      </c>
      <c r="D23" s="104">
        <f t="shared" si="3"/>
        <v>4137</v>
      </c>
      <c r="E23" s="104">
        <f t="shared" si="3"/>
        <v>9244</v>
      </c>
      <c r="F23" s="104">
        <f t="shared" si="3"/>
        <v>6280</v>
      </c>
      <c r="G23" s="104">
        <f t="shared" si="3"/>
        <v>1355</v>
      </c>
      <c r="H23" s="104">
        <f t="shared" si="3"/>
        <v>23143</v>
      </c>
    </row>
    <row r="24" spans="1:8" ht="15" customHeight="1" x14ac:dyDescent="0.3">
      <c r="A24" s="89" t="s">
        <v>125</v>
      </c>
      <c r="B24" s="91"/>
      <c r="C24" s="91"/>
      <c r="D24" s="91"/>
      <c r="E24" s="91"/>
      <c r="F24" s="91"/>
      <c r="G24" s="91"/>
      <c r="H24" s="91"/>
    </row>
    <row r="27" spans="1:8" ht="15" customHeight="1" x14ac:dyDescent="0.3">
      <c r="A27" s="177" t="s">
        <v>88</v>
      </c>
      <c r="B27" s="177"/>
      <c r="C27" s="177"/>
      <c r="D27" s="177"/>
      <c r="E27" s="177"/>
      <c r="F27" s="177"/>
      <c r="G27" s="177"/>
      <c r="H27" s="177"/>
    </row>
    <row r="28" spans="1:8" ht="15" customHeight="1" x14ac:dyDescent="0.3">
      <c r="A28" s="177" t="s">
        <v>133</v>
      </c>
      <c r="B28" s="177"/>
      <c r="C28" s="177"/>
      <c r="D28" s="177"/>
      <c r="E28" s="177"/>
      <c r="F28" s="177"/>
      <c r="G28" s="177"/>
      <c r="H28" s="177"/>
    </row>
    <row r="29" spans="1:8" ht="15" customHeight="1" x14ac:dyDescent="0.3">
      <c r="A29" s="101" t="s">
        <v>117</v>
      </c>
      <c r="B29" s="102"/>
      <c r="C29" s="102" t="s">
        <v>51</v>
      </c>
      <c r="D29" s="102" t="s">
        <v>52</v>
      </c>
      <c r="E29" s="102" t="s">
        <v>53</v>
      </c>
      <c r="F29" s="102" t="s">
        <v>54</v>
      </c>
      <c r="G29" s="102" t="s">
        <v>0</v>
      </c>
      <c r="H29" s="102" t="s">
        <v>1</v>
      </c>
    </row>
    <row r="30" spans="1:8" ht="15" customHeight="1" x14ac:dyDescent="0.3">
      <c r="A30" s="178" t="s">
        <v>5</v>
      </c>
      <c r="B30" s="10" t="s">
        <v>2</v>
      </c>
      <c r="C30" s="35">
        <v>0</v>
      </c>
      <c r="D30" s="35">
        <v>0</v>
      </c>
      <c r="E30" s="35">
        <v>8</v>
      </c>
      <c r="F30" s="35">
        <v>10</v>
      </c>
      <c r="G30" s="35">
        <v>5</v>
      </c>
      <c r="H30" s="36">
        <f>SUM(C30:G30)</f>
        <v>23</v>
      </c>
    </row>
    <row r="31" spans="1:8" ht="15" customHeight="1" x14ac:dyDescent="0.3">
      <c r="A31" s="178"/>
      <c r="B31" s="10" t="s">
        <v>3</v>
      </c>
      <c r="C31" s="35">
        <v>0</v>
      </c>
      <c r="D31" s="35">
        <v>0</v>
      </c>
      <c r="E31" s="35">
        <v>236</v>
      </c>
      <c r="F31" s="35">
        <v>231</v>
      </c>
      <c r="G31" s="35">
        <v>82</v>
      </c>
      <c r="H31" s="36">
        <f t="shared" ref="H31:H44" si="4">SUM(C31:G31)</f>
        <v>549</v>
      </c>
    </row>
    <row r="32" spans="1:8" ht="15" customHeight="1" x14ac:dyDescent="0.3">
      <c r="A32" s="178"/>
      <c r="B32" s="10" t="s">
        <v>4</v>
      </c>
      <c r="C32" s="35">
        <v>0</v>
      </c>
      <c r="D32" s="35">
        <v>0</v>
      </c>
      <c r="E32" s="35">
        <v>465</v>
      </c>
      <c r="F32" s="35">
        <v>442</v>
      </c>
      <c r="G32" s="35">
        <v>157</v>
      </c>
      <c r="H32" s="36">
        <f t="shared" si="4"/>
        <v>1064</v>
      </c>
    </row>
    <row r="33" spans="1:8" ht="15" customHeight="1" x14ac:dyDescent="0.3">
      <c r="A33" s="179" t="s">
        <v>6</v>
      </c>
      <c r="B33" s="12" t="s">
        <v>2</v>
      </c>
      <c r="C33" s="33">
        <v>3</v>
      </c>
      <c r="D33" s="33">
        <v>11</v>
      </c>
      <c r="E33" s="33">
        <v>48</v>
      </c>
      <c r="F33" s="33">
        <v>37</v>
      </c>
      <c r="G33" s="33">
        <v>7</v>
      </c>
      <c r="H33" s="34">
        <f t="shared" si="4"/>
        <v>106</v>
      </c>
    </row>
    <row r="34" spans="1:8" ht="15" customHeight="1" x14ac:dyDescent="0.3">
      <c r="A34" s="179"/>
      <c r="B34" s="12" t="s">
        <v>3</v>
      </c>
      <c r="C34" s="33">
        <v>205</v>
      </c>
      <c r="D34" s="33">
        <v>554</v>
      </c>
      <c r="E34" s="33">
        <v>1949</v>
      </c>
      <c r="F34" s="33">
        <v>817</v>
      </c>
      <c r="G34" s="33">
        <v>125</v>
      </c>
      <c r="H34" s="34">
        <f t="shared" si="4"/>
        <v>3650</v>
      </c>
    </row>
    <row r="35" spans="1:8" ht="15" customHeight="1" x14ac:dyDescent="0.3">
      <c r="A35" s="179"/>
      <c r="B35" s="12" t="s">
        <v>4</v>
      </c>
      <c r="C35" s="33">
        <v>413</v>
      </c>
      <c r="D35" s="33">
        <v>1161</v>
      </c>
      <c r="E35" s="33">
        <v>3771</v>
      </c>
      <c r="F35" s="33">
        <v>1561</v>
      </c>
      <c r="G35" s="33">
        <v>241</v>
      </c>
      <c r="H35" s="34">
        <f t="shared" si="4"/>
        <v>7147</v>
      </c>
    </row>
    <row r="36" spans="1:8" ht="15" customHeight="1" x14ac:dyDescent="0.3">
      <c r="A36" s="178" t="s">
        <v>142</v>
      </c>
      <c r="B36" s="10" t="s">
        <v>2</v>
      </c>
      <c r="C36" s="35">
        <v>2</v>
      </c>
      <c r="D36" s="35">
        <v>4</v>
      </c>
      <c r="E36" s="35">
        <v>12</v>
      </c>
      <c r="F36" s="35">
        <v>10</v>
      </c>
      <c r="G36" s="35">
        <v>5</v>
      </c>
      <c r="H36" s="36">
        <f t="shared" si="4"/>
        <v>33</v>
      </c>
    </row>
    <row r="37" spans="1:8" ht="15" customHeight="1" x14ac:dyDescent="0.3">
      <c r="A37" s="178"/>
      <c r="B37" s="10" t="s">
        <v>3</v>
      </c>
      <c r="C37" s="35">
        <v>306</v>
      </c>
      <c r="D37" s="35">
        <v>148</v>
      </c>
      <c r="E37" s="35">
        <v>300</v>
      </c>
      <c r="F37" s="35">
        <v>252</v>
      </c>
      <c r="G37" s="35">
        <v>83</v>
      </c>
      <c r="H37" s="36">
        <f t="shared" si="4"/>
        <v>1089</v>
      </c>
    </row>
    <row r="38" spans="1:8" ht="15" customHeight="1" x14ac:dyDescent="0.3">
      <c r="A38" s="178"/>
      <c r="B38" s="10" t="s">
        <v>4</v>
      </c>
      <c r="C38" s="35">
        <v>631</v>
      </c>
      <c r="D38" s="35">
        <v>325</v>
      </c>
      <c r="E38" s="35">
        <v>574</v>
      </c>
      <c r="F38" s="35">
        <v>459</v>
      </c>
      <c r="G38" s="35">
        <v>174</v>
      </c>
      <c r="H38" s="36">
        <f t="shared" si="4"/>
        <v>2163</v>
      </c>
    </row>
    <row r="39" spans="1:8" ht="15" customHeight="1" x14ac:dyDescent="0.3">
      <c r="A39" s="179" t="s">
        <v>7</v>
      </c>
      <c r="B39" s="12" t="s">
        <v>2</v>
      </c>
      <c r="C39" s="33">
        <v>4</v>
      </c>
      <c r="D39" s="33">
        <v>5</v>
      </c>
      <c r="E39" s="33">
        <v>41</v>
      </c>
      <c r="F39" s="33">
        <v>90</v>
      </c>
      <c r="G39" s="33">
        <v>17</v>
      </c>
      <c r="H39" s="34">
        <f t="shared" si="4"/>
        <v>157</v>
      </c>
    </row>
    <row r="40" spans="1:8" ht="15" customHeight="1" x14ac:dyDescent="0.3">
      <c r="A40" s="179"/>
      <c r="B40" s="12" t="s">
        <v>3</v>
      </c>
      <c r="C40" s="33">
        <v>530</v>
      </c>
      <c r="D40" s="33">
        <v>395</v>
      </c>
      <c r="E40" s="33">
        <v>1896</v>
      </c>
      <c r="F40" s="33">
        <v>2105</v>
      </c>
      <c r="G40" s="33">
        <v>239</v>
      </c>
      <c r="H40" s="34">
        <f t="shared" si="4"/>
        <v>5165</v>
      </c>
    </row>
    <row r="41" spans="1:8" ht="15" customHeight="1" x14ac:dyDescent="0.3">
      <c r="A41" s="179"/>
      <c r="B41" s="12" t="s">
        <v>4</v>
      </c>
      <c r="C41" s="33">
        <v>1045</v>
      </c>
      <c r="D41" s="33">
        <v>802</v>
      </c>
      <c r="E41" s="33">
        <v>3748</v>
      </c>
      <c r="F41" s="33">
        <v>3982</v>
      </c>
      <c r="G41" s="33">
        <v>459</v>
      </c>
      <c r="H41" s="34">
        <f t="shared" si="4"/>
        <v>10036</v>
      </c>
    </row>
    <row r="42" spans="1:8" ht="15" customHeight="1" x14ac:dyDescent="0.3">
      <c r="A42" s="178" t="s">
        <v>8</v>
      </c>
      <c r="B42" s="10" t="s">
        <v>2</v>
      </c>
      <c r="C42" s="35">
        <v>1</v>
      </c>
      <c r="D42" s="35">
        <v>14</v>
      </c>
      <c r="E42" s="35">
        <v>29</v>
      </c>
      <c r="F42" s="35">
        <v>12</v>
      </c>
      <c r="G42" s="35">
        <v>6</v>
      </c>
      <c r="H42" s="36">
        <f t="shared" si="4"/>
        <v>62</v>
      </c>
    </row>
    <row r="43" spans="1:8" ht="15" customHeight="1" x14ac:dyDescent="0.3">
      <c r="A43" s="178"/>
      <c r="B43" s="10" t="s">
        <v>3</v>
      </c>
      <c r="C43" s="35">
        <v>56</v>
      </c>
      <c r="D43" s="35">
        <v>753</v>
      </c>
      <c r="E43" s="35">
        <v>495</v>
      </c>
      <c r="F43" s="35">
        <v>310</v>
      </c>
      <c r="G43" s="35">
        <v>86</v>
      </c>
      <c r="H43" s="36">
        <f t="shared" si="4"/>
        <v>1700</v>
      </c>
    </row>
    <row r="44" spans="1:8" ht="15" customHeight="1" x14ac:dyDescent="0.3">
      <c r="A44" s="178"/>
      <c r="B44" s="10" t="s">
        <v>4</v>
      </c>
      <c r="C44" s="35">
        <v>86</v>
      </c>
      <c r="D44" s="35">
        <v>1314</v>
      </c>
      <c r="E44" s="35">
        <v>920</v>
      </c>
      <c r="F44" s="35">
        <v>547</v>
      </c>
      <c r="G44" s="35">
        <v>150</v>
      </c>
      <c r="H44" s="36">
        <f t="shared" si="4"/>
        <v>3017</v>
      </c>
    </row>
    <row r="45" spans="1:8" ht="15" customHeight="1" x14ac:dyDescent="0.3">
      <c r="A45" s="180" t="s">
        <v>1</v>
      </c>
      <c r="B45" s="103" t="s">
        <v>2</v>
      </c>
      <c r="C45" s="104">
        <f>C30+C33+C36+C39+C42</f>
        <v>10</v>
      </c>
      <c r="D45" s="104">
        <f t="shared" ref="D45:H45" si="5">D30+D33+D36+D39+D42</f>
        <v>34</v>
      </c>
      <c r="E45" s="104">
        <f t="shared" si="5"/>
        <v>138</v>
      </c>
      <c r="F45" s="104">
        <f t="shared" si="5"/>
        <v>159</v>
      </c>
      <c r="G45" s="104">
        <f t="shared" si="5"/>
        <v>40</v>
      </c>
      <c r="H45" s="104">
        <f t="shared" si="5"/>
        <v>381</v>
      </c>
    </row>
    <row r="46" spans="1:8" ht="15" customHeight="1" x14ac:dyDescent="0.3">
      <c r="A46" s="180"/>
      <c r="B46" s="103" t="s">
        <v>3</v>
      </c>
      <c r="C46" s="104">
        <f t="shared" ref="C46:H46" si="6">C31+C34+C37+C40+C43</f>
        <v>1097</v>
      </c>
      <c r="D46" s="104">
        <f t="shared" si="6"/>
        <v>1850</v>
      </c>
      <c r="E46" s="104">
        <f t="shared" si="6"/>
        <v>4876</v>
      </c>
      <c r="F46" s="104">
        <f t="shared" si="6"/>
        <v>3715</v>
      </c>
      <c r="G46" s="104">
        <f t="shared" si="6"/>
        <v>615</v>
      </c>
      <c r="H46" s="104">
        <f t="shared" si="6"/>
        <v>12153</v>
      </c>
    </row>
    <row r="47" spans="1:8" ht="15" customHeight="1" x14ac:dyDescent="0.3">
      <c r="A47" s="180"/>
      <c r="B47" s="103" t="s">
        <v>4</v>
      </c>
      <c r="C47" s="104">
        <f t="shared" ref="C47:H47" si="7">C32+C35+C38+C41+C44</f>
        <v>2175</v>
      </c>
      <c r="D47" s="104">
        <f t="shared" si="7"/>
        <v>3602</v>
      </c>
      <c r="E47" s="104">
        <f t="shared" si="7"/>
        <v>9478</v>
      </c>
      <c r="F47" s="104">
        <f t="shared" si="7"/>
        <v>6991</v>
      </c>
      <c r="G47" s="104">
        <f t="shared" si="7"/>
        <v>1181</v>
      </c>
      <c r="H47" s="104">
        <f t="shared" si="7"/>
        <v>23427</v>
      </c>
    </row>
    <row r="48" spans="1:8" ht="15" customHeight="1" x14ac:dyDescent="0.3">
      <c r="A48" s="89" t="s">
        <v>125</v>
      </c>
      <c r="B48" s="91"/>
      <c r="C48" s="91"/>
      <c r="D48" s="91"/>
      <c r="E48" s="91"/>
      <c r="F48" s="91"/>
      <c r="G48" s="91"/>
      <c r="H48" s="91"/>
    </row>
    <row r="51" spans="1:8" ht="15" customHeight="1" x14ac:dyDescent="0.3">
      <c r="A51" s="177" t="s">
        <v>88</v>
      </c>
      <c r="B51" s="177"/>
      <c r="C51" s="177"/>
      <c r="D51" s="177"/>
      <c r="E51" s="177"/>
      <c r="F51" s="177"/>
      <c r="G51" s="177"/>
      <c r="H51" s="177"/>
    </row>
    <row r="52" spans="1:8" ht="15" customHeight="1" x14ac:dyDescent="0.3">
      <c r="A52" s="177" t="s">
        <v>130</v>
      </c>
      <c r="B52" s="177"/>
      <c r="C52" s="177"/>
      <c r="D52" s="177"/>
      <c r="E52" s="177"/>
      <c r="F52" s="177"/>
      <c r="G52" s="177"/>
      <c r="H52" s="177"/>
    </row>
    <row r="53" spans="1:8" ht="15" customHeight="1" x14ac:dyDescent="0.3">
      <c r="A53" s="101" t="s">
        <v>117</v>
      </c>
      <c r="B53" s="102"/>
      <c r="C53" s="102" t="s">
        <v>51</v>
      </c>
      <c r="D53" s="102" t="s">
        <v>52</v>
      </c>
      <c r="E53" s="102" t="s">
        <v>53</v>
      </c>
      <c r="F53" s="102" t="s">
        <v>54</v>
      </c>
      <c r="G53" s="102" t="s">
        <v>0</v>
      </c>
      <c r="H53" s="102" t="s">
        <v>1</v>
      </c>
    </row>
    <row r="54" spans="1:8" ht="15" customHeight="1" x14ac:dyDescent="0.3">
      <c r="A54" s="178" t="s">
        <v>5</v>
      </c>
      <c r="B54" s="10" t="s">
        <v>2</v>
      </c>
      <c r="C54" s="35">
        <v>0</v>
      </c>
      <c r="D54" s="35">
        <v>0</v>
      </c>
      <c r="E54" s="35">
        <v>8</v>
      </c>
      <c r="F54" s="35">
        <v>10</v>
      </c>
      <c r="G54" s="35">
        <v>6</v>
      </c>
      <c r="H54" s="36">
        <f>SUM(C54:G54)</f>
        <v>24</v>
      </c>
    </row>
    <row r="55" spans="1:8" ht="15" customHeight="1" x14ac:dyDescent="0.3">
      <c r="A55" s="178"/>
      <c r="B55" s="10" t="s">
        <v>3</v>
      </c>
      <c r="C55" s="35">
        <v>0</v>
      </c>
      <c r="D55" s="35">
        <v>0</v>
      </c>
      <c r="E55" s="35">
        <v>236</v>
      </c>
      <c r="F55" s="35">
        <v>231</v>
      </c>
      <c r="G55" s="35">
        <v>103</v>
      </c>
      <c r="H55" s="36">
        <f t="shared" ref="H55:H68" si="8">SUM(C55:G55)</f>
        <v>570</v>
      </c>
    </row>
    <row r="56" spans="1:8" ht="15" customHeight="1" x14ac:dyDescent="0.3">
      <c r="A56" s="178"/>
      <c r="B56" s="10" t="s">
        <v>4</v>
      </c>
      <c r="C56" s="35">
        <v>0</v>
      </c>
      <c r="D56" s="35">
        <v>0</v>
      </c>
      <c r="E56" s="35">
        <v>465</v>
      </c>
      <c r="F56" s="35">
        <v>442</v>
      </c>
      <c r="G56" s="35">
        <v>189</v>
      </c>
      <c r="H56" s="36">
        <f t="shared" si="8"/>
        <v>1096</v>
      </c>
    </row>
    <row r="57" spans="1:8" ht="15" customHeight="1" x14ac:dyDescent="0.3">
      <c r="A57" s="179" t="s">
        <v>6</v>
      </c>
      <c r="B57" s="12" t="s">
        <v>2</v>
      </c>
      <c r="C57" s="33">
        <v>3</v>
      </c>
      <c r="D57" s="33">
        <v>11</v>
      </c>
      <c r="E57" s="33">
        <v>49</v>
      </c>
      <c r="F57" s="33">
        <v>38</v>
      </c>
      <c r="G57" s="33">
        <v>8</v>
      </c>
      <c r="H57" s="34">
        <f t="shared" si="8"/>
        <v>109</v>
      </c>
    </row>
    <row r="58" spans="1:8" ht="15" customHeight="1" x14ac:dyDescent="0.3">
      <c r="A58" s="179"/>
      <c r="B58" s="12" t="s">
        <v>3</v>
      </c>
      <c r="C58" s="33">
        <v>205</v>
      </c>
      <c r="D58" s="33">
        <v>545</v>
      </c>
      <c r="E58" s="33">
        <v>1926</v>
      </c>
      <c r="F58" s="33">
        <v>879</v>
      </c>
      <c r="G58" s="33">
        <v>135</v>
      </c>
      <c r="H58" s="34">
        <f t="shared" si="8"/>
        <v>3690</v>
      </c>
    </row>
    <row r="59" spans="1:8" ht="15" customHeight="1" x14ac:dyDescent="0.3">
      <c r="A59" s="179"/>
      <c r="B59" s="12" t="s">
        <v>4</v>
      </c>
      <c r="C59" s="33">
        <v>413</v>
      </c>
      <c r="D59" s="33">
        <v>1101</v>
      </c>
      <c r="E59" s="33">
        <v>3634</v>
      </c>
      <c r="F59" s="33">
        <v>1677</v>
      </c>
      <c r="G59" s="33">
        <v>261</v>
      </c>
      <c r="H59" s="34">
        <f t="shared" si="8"/>
        <v>7086</v>
      </c>
    </row>
    <row r="60" spans="1:8" ht="15" customHeight="1" x14ac:dyDescent="0.3">
      <c r="A60" s="178" t="s">
        <v>142</v>
      </c>
      <c r="B60" s="10" t="s">
        <v>2</v>
      </c>
      <c r="C60" s="35">
        <v>1</v>
      </c>
      <c r="D60" s="35">
        <v>3</v>
      </c>
      <c r="E60" s="35">
        <v>12</v>
      </c>
      <c r="F60" s="35">
        <v>9</v>
      </c>
      <c r="G60" s="35">
        <v>6</v>
      </c>
      <c r="H60" s="36">
        <f t="shared" si="8"/>
        <v>31</v>
      </c>
    </row>
    <row r="61" spans="1:8" ht="15" customHeight="1" x14ac:dyDescent="0.3">
      <c r="A61" s="178"/>
      <c r="B61" s="10" t="s">
        <v>3</v>
      </c>
      <c r="C61" s="35">
        <v>156</v>
      </c>
      <c r="D61" s="35">
        <v>103</v>
      </c>
      <c r="E61" s="35">
        <v>300</v>
      </c>
      <c r="F61" s="35">
        <v>236</v>
      </c>
      <c r="G61" s="35">
        <v>99</v>
      </c>
      <c r="H61" s="36">
        <f t="shared" si="8"/>
        <v>894</v>
      </c>
    </row>
    <row r="62" spans="1:8" ht="15" customHeight="1" x14ac:dyDescent="0.3">
      <c r="A62" s="178"/>
      <c r="B62" s="10" t="s">
        <v>4</v>
      </c>
      <c r="C62" s="35">
        <v>323</v>
      </c>
      <c r="D62" s="35">
        <v>235</v>
      </c>
      <c r="E62" s="35">
        <v>572</v>
      </c>
      <c r="F62" s="35">
        <v>427</v>
      </c>
      <c r="G62" s="35">
        <v>206</v>
      </c>
      <c r="H62" s="36">
        <f t="shared" si="8"/>
        <v>1763</v>
      </c>
    </row>
    <row r="63" spans="1:8" ht="15" customHeight="1" x14ac:dyDescent="0.3">
      <c r="A63" s="179" t="s">
        <v>7</v>
      </c>
      <c r="B63" s="12" t="s">
        <v>2</v>
      </c>
      <c r="C63" s="33">
        <v>2</v>
      </c>
      <c r="D63" s="33">
        <v>5</v>
      </c>
      <c r="E63" s="33">
        <v>40</v>
      </c>
      <c r="F63" s="33">
        <v>93</v>
      </c>
      <c r="G63" s="33">
        <v>16</v>
      </c>
      <c r="H63" s="34">
        <f t="shared" si="8"/>
        <v>156</v>
      </c>
    </row>
    <row r="64" spans="1:8" ht="15" customHeight="1" x14ac:dyDescent="0.3">
      <c r="A64" s="179"/>
      <c r="B64" s="12" t="s">
        <v>3</v>
      </c>
      <c r="C64" s="33">
        <v>402</v>
      </c>
      <c r="D64" s="33">
        <v>395</v>
      </c>
      <c r="E64" s="33">
        <v>1862</v>
      </c>
      <c r="F64" s="33">
        <v>2166</v>
      </c>
      <c r="G64" s="33">
        <v>228</v>
      </c>
      <c r="H64" s="34">
        <f t="shared" si="8"/>
        <v>5053</v>
      </c>
    </row>
    <row r="65" spans="1:8" ht="15" customHeight="1" x14ac:dyDescent="0.3">
      <c r="A65" s="179"/>
      <c r="B65" s="12" t="s">
        <v>4</v>
      </c>
      <c r="C65" s="33">
        <v>845</v>
      </c>
      <c r="D65" s="33">
        <v>802</v>
      </c>
      <c r="E65" s="33">
        <v>3663</v>
      </c>
      <c r="F65" s="33">
        <v>4090</v>
      </c>
      <c r="G65" s="33">
        <v>441</v>
      </c>
      <c r="H65" s="34">
        <f t="shared" si="8"/>
        <v>9841</v>
      </c>
    </row>
    <row r="66" spans="1:8" ht="15" customHeight="1" x14ac:dyDescent="0.3">
      <c r="A66" s="178" t="s">
        <v>8</v>
      </c>
      <c r="B66" s="10" t="s">
        <v>2</v>
      </c>
      <c r="C66" s="35">
        <v>1</v>
      </c>
      <c r="D66" s="35">
        <v>14</v>
      </c>
      <c r="E66" s="35">
        <v>30</v>
      </c>
      <c r="F66" s="35">
        <v>12</v>
      </c>
      <c r="G66" s="35">
        <v>6</v>
      </c>
      <c r="H66" s="36">
        <f t="shared" si="8"/>
        <v>63</v>
      </c>
    </row>
    <row r="67" spans="1:8" ht="15" customHeight="1" x14ac:dyDescent="0.3">
      <c r="A67" s="178"/>
      <c r="B67" s="10" t="s">
        <v>3</v>
      </c>
      <c r="C67" s="35">
        <v>56</v>
      </c>
      <c r="D67" s="35">
        <v>753</v>
      </c>
      <c r="E67" s="35">
        <v>497</v>
      </c>
      <c r="F67" s="35">
        <v>310</v>
      </c>
      <c r="G67" s="35">
        <v>86</v>
      </c>
      <c r="H67" s="36">
        <f t="shared" si="8"/>
        <v>1702</v>
      </c>
    </row>
    <row r="68" spans="1:8" ht="15" customHeight="1" x14ac:dyDescent="0.3">
      <c r="A68" s="178"/>
      <c r="B68" s="10" t="s">
        <v>4</v>
      </c>
      <c r="C68" s="35">
        <v>86</v>
      </c>
      <c r="D68" s="35">
        <v>1314</v>
      </c>
      <c r="E68" s="35">
        <v>927</v>
      </c>
      <c r="F68" s="35">
        <v>547</v>
      </c>
      <c r="G68" s="35">
        <v>150</v>
      </c>
      <c r="H68" s="36">
        <f t="shared" si="8"/>
        <v>3024</v>
      </c>
    </row>
    <row r="69" spans="1:8" ht="15" customHeight="1" x14ac:dyDescent="0.3">
      <c r="A69" s="180" t="s">
        <v>1</v>
      </c>
      <c r="B69" s="103" t="s">
        <v>2</v>
      </c>
      <c r="C69" s="104">
        <f>C54+C57+C60+C63+C66</f>
        <v>7</v>
      </c>
      <c r="D69" s="104">
        <f t="shared" ref="D69:H69" si="9">D54+D57+D60+D63+D66</f>
        <v>33</v>
      </c>
      <c r="E69" s="104">
        <f t="shared" si="9"/>
        <v>139</v>
      </c>
      <c r="F69" s="104">
        <f t="shared" si="9"/>
        <v>162</v>
      </c>
      <c r="G69" s="104">
        <f t="shared" si="9"/>
        <v>42</v>
      </c>
      <c r="H69" s="104">
        <f t="shared" si="9"/>
        <v>383</v>
      </c>
    </row>
    <row r="70" spans="1:8" ht="15" customHeight="1" x14ac:dyDescent="0.3">
      <c r="A70" s="180"/>
      <c r="B70" s="103" t="s">
        <v>3</v>
      </c>
      <c r="C70" s="104">
        <f t="shared" ref="C70:H70" si="10">C55+C58+C61+C64+C67</f>
        <v>819</v>
      </c>
      <c r="D70" s="104">
        <f t="shared" si="10"/>
        <v>1796</v>
      </c>
      <c r="E70" s="104">
        <f t="shared" si="10"/>
        <v>4821</v>
      </c>
      <c r="F70" s="104">
        <f t="shared" si="10"/>
        <v>3822</v>
      </c>
      <c r="G70" s="104">
        <f t="shared" si="10"/>
        <v>651</v>
      </c>
      <c r="H70" s="104">
        <f t="shared" si="10"/>
        <v>11909</v>
      </c>
    </row>
    <row r="71" spans="1:8" ht="15" customHeight="1" x14ac:dyDescent="0.3">
      <c r="A71" s="180"/>
      <c r="B71" s="103" t="s">
        <v>4</v>
      </c>
      <c r="C71" s="104">
        <f t="shared" ref="C71:H71" si="11">C56+C59+C62+C65+C68</f>
        <v>1667</v>
      </c>
      <c r="D71" s="104">
        <f t="shared" si="11"/>
        <v>3452</v>
      </c>
      <c r="E71" s="104">
        <f t="shared" si="11"/>
        <v>9261</v>
      </c>
      <c r="F71" s="104">
        <f t="shared" si="11"/>
        <v>7183</v>
      </c>
      <c r="G71" s="104">
        <f t="shared" si="11"/>
        <v>1247</v>
      </c>
      <c r="H71" s="104">
        <f t="shared" si="11"/>
        <v>22810</v>
      </c>
    </row>
    <row r="72" spans="1:8" ht="15" customHeight="1" x14ac:dyDescent="0.3">
      <c r="A72" s="89" t="s">
        <v>125</v>
      </c>
      <c r="B72" s="91"/>
      <c r="C72" s="91"/>
      <c r="D72" s="91"/>
      <c r="E72" s="91"/>
      <c r="F72" s="91"/>
      <c r="G72" s="91"/>
      <c r="H72" s="91"/>
    </row>
    <row r="75" spans="1:8" ht="15" customHeight="1" x14ac:dyDescent="0.3">
      <c r="A75" s="177" t="s">
        <v>88</v>
      </c>
      <c r="B75" s="177"/>
      <c r="C75" s="177"/>
      <c r="D75" s="177"/>
      <c r="E75" s="177"/>
      <c r="F75" s="177"/>
      <c r="G75" s="177"/>
      <c r="H75" s="177"/>
    </row>
    <row r="76" spans="1:8" ht="15" customHeight="1" x14ac:dyDescent="0.3">
      <c r="A76" s="177" t="s">
        <v>110</v>
      </c>
      <c r="B76" s="177"/>
      <c r="C76" s="177"/>
      <c r="D76" s="177"/>
      <c r="E76" s="177"/>
      <c r="F76" s="177"/>
      <c r="G76" s="177"/>
      <c r="H76" s="177"/>
    </row>
    <row r="77" spans="1:8" ht="15" customHeight="1" x14ac:dyDescent="0.3">
      <c r="A77" s="101" t="s">
        <v>117</v>
      </c>
      <c r="B77" s="102"/>
      <c r="C77" s="102" t="s">
        <v>51</v>
      </c>
      <c r="D77" s="102" t="s">
        <v>52</v>
      </c>
      <c r="E77" s="102" t="s">
        <v>53</v>
      </c>
      <c r="F77" s="102" t="s">
        <v>54</v>
      </c>
      <c r="G77" s="102" t="s">
        <v>0</v>
      </c>
      <c r="H77" s="102" t="s">
        <v>1</v>
      </c>
    </row>
    <row r="78" spans="1:8" ht="15" customHeight="1" x14ac:dyDescent="0.3">
      <c r="A78" s="178" t="s">
        <v>5</v>
      </c>
      <c r="B78" s="10" t="s">
        <v>2</v>
      </c>
      <c r="C78" s="35">
        <v>0</v>
      </c>
      <c r="D78" s="35">
        <v>0</v>
      </c>
      <c r="E78" s="35">
        <v>8</v>
      </c>
      <c r="F78" s="35">
        <v>10</v>
      </c>
      <c r="G78" s="35">
        <v>6</v>
      </c>
      <c r="H78" s="36">
        <f>SUM(C78:G78)</f>
        <v>24</v>
      </c>
    </row>
    <row r="79" spans="1:8" ht="15" customHeight="1" x14ac:dyDescent="0.3">
      <c r="A79" s="178"/>
      <c r="B79" s="10" t="s">
        <v>3</v>
      </c>
      <c r="C79" s="35">
        <v>0</v>
      </c>
      <c r="D79" s="35">
        <v>0</v>
      </c>
      <c r="E79" s="35">
        <v>236</v>
      </c>
      <c r="F79" s="35">
        <v>247</v>
      </c>
      <c r="G79" s="35">
        <v>103</v>
      </c>
      <c r="H79" s="36">
        <f t="shared" ref="H79:H92" si="12">SUM(C79:G79)</f>
        <v>586</v>
      </c>
    </row>
    <row r="80" spans="1:8" ht="15" customHeight="1" x14ac:dyDescent="0.3">
      <c r="A80" s="178"/>
      <c r="B80" s="10" t="s">
        <v>4</v>
      </c>
      <c r="C80" s="35">
        <v>0</v>
      </c>
      <c r="D80" s="35">
        <v>0</v>
      </c>
      <c r="E80" s="35">
        <v>465</v>
      </c>
      <c r="F80" s="35">
        <v>453</v>
      </c>
      <c r="G80" s="35">
        <v>189</v>
      </c>
      <c r="H80" s="36">
        <f t="shared" si="12"/>
        <v>1107</v>
      </c>
    </row>
    <row r="81" spans="1:8" ht="15" customHeight="1" x14ac:dyDescent="0.3">
      <c r="A81" s="179" t="s">
        <v>6</v>
      </c>
      <c r="B81" s="12" t="s">
        <v>2</v>
      </c>
      <c r="C81" s="33">
        <v>2</v>
      </c>
      <c r="D81" s="33">
        <v>12</v>
      </c>
      <c r="E81" s="33">
        <v>48</v>
      </c>
      <c r="F81" s="33">
        <v>40</v>
      </c>
      <c r="G81" s="33">
        <v>9</v>
      </c>
      <c r="H81" s="34">
        <f t="shared" si="12"/>
        <v>111</v>
      </c>
    </row>
    <row r="82" spans="1:8" ht="15" customHeight="1" x14ac:dyDescent="0.3">
      <c r="A82" s="179"/>
      <c r="B82" s="12" t="s">
        <v>3</v>
      </c>
      <c r="C82" s="33">
        <v>155</v>
      </c>
      <c r="D82" s="33">
        <v>560</v>
      </c>
      <c r="E82" s="33">
        <v>1909</v>
      </c>
      <c r="F82" s="33">
        <v>902</v>
      </c>
      <c r="G82" s="33">
        <v>147</v>
      </c>
      <c r="H82" s="34">
        <f t="shared" si="12"/>
        <v>3673</v>
      </c>
    </row>
    <row r="83" spans="1:8" ht="15" customHeight="1" x14ac:dyDescent="0.3">
      <c r="A83" s="179"/>
      <c r="B83" s="12" t="s">
        <v>4</v>
      </c>
      <c r="C83" s="33">
        <v>314</v>
      </c>
      <c r="D83" s="33">
        <v>1124</v>
      </c>
      <c r="E83" s="33">
        <v>3600</v>
      </c>
      <c r="F83" s="33">
        <v>1718</v>
      </c>
      <c r="G83" s="33">
        <v>311</v>
      </c>
      <c r="H83" s="34">
        <f t="shared" si="12"/>
        <v>7067</v>
      </c>
    </row>
    <row r="84" spans="1:8" ht="15" customHeight="1" x14ac:dyDescent="0.3">
      <c r="A84" s="178" t="s">
        <v>142</v>
      </c>
      <c r="B84" s="10" t="s">
        <v>2</v>
      </c>
      <c r="C84" s="35">
        <v>2</v>
      </c>
      <c r="D84" s="35">
        <v>3</v>
      </c>
      <c r="E84" s="35">
        <v>12</v>
      </c>
      <c r="F84" s="35">
        <v>10</v>
      </c>
      <c r="G84" s="35">
        <v>5</v>
      </c>
      <c r="H84" s="36">
        <f t="shared" si="12"/>
        <v>32</v>
      </c>
    </row>
    <row r="85" spans="1:8" ht="15" customHeight="1" x14ac:dyDescent="0.3">
      <c r="A85" s="178"/>
      <c r="B85" s="10" t="s">
        <v>3</v>
      </c>
      <c r="C85" s="35">
        <v>306</v>
      </c>
      <c r="D85" s="35">
        <v>103</v>
      </c>
      <c r="E85" s="35">
        <v>297</v>
      </c>
      <c r="F85" s="35">
        <v>246</v>
      </c>
      <c r="G85" s="35">
        <v>87</v>
      </c>
      <c r="H85" s="36">
        <f t="shared" si="12"/>
        <v>1039</v>
      </c>
    </row>
    <row r="86" spans="1:8" ht="15" customHeight="1" x14ac:dyDescent="0.3">
      <c r="A86" s="178"/>
      <c r="B86" s="10" t="s">
        <v>4</v>
      </c>
      <c r="C86" s="35">
        <v>631</v>
      </c>
      <c r="D86" s="35">
        <v>235</v>
      </c>
      <c r="E86" s="35">
        <v>572</v>
      </c>
      <c r="F86" s="35">
        <v>450</v>
      </c>
      <c r="G86" s="35">
        <v>176</v>
      </c>
      <c r="H86" s="36">
        <f t="shared" si="12"/>
        <v>2064</v>
      </c>
    </row>
    <row r="87" spans="1:8" ht="15" customHeight="1" x14ac:dyDescent="0.3">
      <c r="A87" s="179" t="s">
        <v>7</v>
      </c>
      <c r="B87" s="12" t="s">
        <v>2</v>
      </c>
      <c r="C87" s="33">
        <v>2</v>
      </c>
      <c r="D87" s="33">
        <v>6</v>
      </c>
      <c r="E87" s="33">
        <v>39</v>
      </c>
      <c r="F87" s="33">
        <v>92</v>
      </c>
      <c r="G87" s="33">
        <v>17</v>
      </c>
      <c r="H87" s="34">
        <f t="shared" si="12"/>
        <v>156</v>
      </c>
    </row>
    <row r="88" spans="1:8" ht="15" customHeight="1" x14ac:dyDescent="0.3">
      <c r="A88" s="179"/>
      <c r="B88" s="12" t="s">
        <v>3</v>
      </c>
      <c r="C88" s="33">
        <v>402</v>
      </c>
      <c r="D88" s="33">
        <v>448</v>
      </c>
      <c r="E88" s="33">
        <v>1826</v>
      </c>
      <c r="F88" s="33">
        <v>2151</v>
      </c>
      <c r="G88" s="33">
        <v>245</v>
      </c>
      <c r="H88" s="34">
        <f t="shared" si="12"/>
        <v>5072</v>
      </c>
    </row>
    <row r="89" spans="1:8" ht="15" customHeight="1" x14ac:dyDescent="0.3">
      <c r="A89" s="179"/>
      <c r="B89" s="12" t="s">
        <v>4</v>
      </c>
      <c r="C89" s="33">
        <v>845</v>
      </c>
      <c r="D89" s="33">
        <v>881</v>
      </c>
      <c r="E89" s="33">
        <v>3594</v>
      </c>
      <c r="F89" s="33">
        <v>4061</v>
      </c>
      <c r="G89" s="33">
        <v>473</v>
      </c>
      <c r="H89" s="34">
        <f t="shared" si="12"/>
        <v>9854</v>
      </c>
    </row>
    <row r="90" spans="1:8" ht="15" customHeight="1" x14ac:dyDescent="0.3">
      <c r="A90" s="178" t="s">
        <v>8</v>
      </c>
      <c r="B90" s="10" t="s">
        <v>2</v>
      </c>
      <c r="C90" s="35">
        <v>2</v>
      </c>
      <c r="D90" s="35">
        <v>13</v>
      </c>
      <c r="E90" s="35">
        <v>30</v>
      </c>
      <c r="F90" s="35">
        <v>13</v>
      </c>
      <c r="G90" s="35">
        <v>6</v>
      </c>
      <c r="H90" s="36">
        <f t="shared" si="12"/>
        <v>64</v>
      </c>
    </row>
    <row r="91" spans="1:8" ht="15" customHeight="1" x14ac:dyDescent="0.3">
      <c r="A91" s="178"/>
      <c r="B91" s="10" t="s">
        <v>3</v>
      </c>
      <c r="C91" s="35">
        <v>76</v>
      </c>
      <c r="D91" s="35">
        <v>733</v>
      </c>
      <c r="E91" s="35">
        <v>495</v>
      </c>
      <c r="F91" s="35">
        <v>319</v>
      </c>
      <c r="G91" s="35">
        <v>86</v>
      </c>
      <c r="H91" s="36">
        <f t="shared" si="12"/>
        <v>1709</v>
      </c>
    </row>
    <row r="92" spans="1:8" ht="15" customHeight="1" x14ac:dyDescent="0.3">
      <c r="A92" s="178"/>
      <c r="B92" s="10" t="s">
        <v>4</v>
      </c>
      <c r="C92" s="35">
        <v>119</v>
      </c>
      <c r="D92" s="35">
        <v>1281</v>
      </c>
      <c r="E92" s="35">
        <v>918</v>
      </c>
      <c r="F92" s="35">
        <v>564</v>
      </c>
      <c r="G92" s="35">
        <v>150</v>
      </c>
      <c r="H92" s="36">
        <f t="shared" si="12"/>
        <v>3032</v>
      </c>
    </row>
    <row r="93" spans="1:8" ht="15" customHeight="1" x14ac:dyDescent="0.3">
      <c r="A93" s="180" t="s">
        <v>1</v>
      </c>
      <c r="B93" s="103" t="s">
        <v>2</v>
      </c>
      <c r="C93" s="104">
        <f>C78+C81+C84+C87+C90</f>
        <v>8</v>
      </c>
      <c r="D93" s="104">
        <f t="shared" ref="D93:H93" si="13">D78+D81+D84+D87+D90</f>
        <v>34</v>
      </c>
      <c r="E93" s="104">
        <f t="shared" si="13"/>
        <v>137</v>
      </c>
      <c r="F93" s="104">
        <f t="shared" si="13"/>
        <v>165</v>
      </c>
      <c r="G93" s="104">
        <f t="shared" si="13"/>
        <v>43</v>
      </c>
      <c r="H93" s="104">
        <f t="shared" si="13"/>
        <v>387</v>
      </c>
    </row>
    <row r="94" spans="1:8" ht="15" customHeight="1" x14ac:dyDescent="0.3">
      <c r="A94" s="180"/>
      <c r="B94" s="103" t="s">
        <v>3</v>
      </c>
      <c r="C94" s="104">
        <f t="shared" ref="C94:H94" si="14">C79+C82+C85+C88+C91</f>
        <v>939</v>
      </c>
      <c r="D94" s="104">
        <f t="shared" si="14"/>
        <v>1844</v>
      </c>
      <c r="E94" s="104">
        <f t="shared" si="14"/>
        <v>4763</v>
      </c>
      <c r="F94" s="104">
        <f t="shared" si="14"/>
        <v>3865</v>
      </c>
      <c r="G94" s="104">
        <f t="shared" si="14"/>
        <v>668</v>
      </c>
      <c r="H94" s="104">
        <f t="shared" si="14"/>
        <v>12079</v>
      </c>
    </row>
    <row r="95" spans="1:8" ht="15" customHeight="1" x14ac:dyDescent="0.3">
      <c r="A95" s="180"/>
      <c r="B95" s="103" t="s">
        <v>4</v>
      </c>
      <c r="C95" s="104">
        <f t="shared" ref="C95:H95" si="15">C80+C83+C86+C89+C92</f>
        <v>1909</v>
      </c>
      <c r="D95" s="104">
        <f t="shared" si="15"/>
        <v>3521</v>
      </c>
      <c r="E95" s="104">
        <f t="shared" si="15"/>
        <v>9149</v>
      </c>
      <c r="F95" s="104">
        <f t="shared" si="15"/>
        <v>7246</v>
      </c>
      <c r="G95" s="104">
        <f t="shared" si="15"/>
        <v>1299</v>
      </c>
      <c r="H95" s="104">
        <f t="shared" si="15"/>
        <v>23124</v>
      </c>
    </row>
    <row r="96" spans="1:8" ht="15" customHeight="1" x14ac:dyDescent="0.3">
      <c r="A96" s="89" t="s">
        <v>125</v>
      </c>
      <c r="B96" s="91"/>
      <c r="C96" s="91"/>
      <c r="D96" s="91"/>
      <c r="E96" s="91"/>
      <c r="F96" s="91"/>
      <c r="G96" s="91"/>
      <c r="H96" s="91"/>
    </row>
    <row r="99" spans="1:8" ht="15" customHeight="1" x14ac:dyDescent="0.3">
      <c r="A99" s="177" t="s">
        <v>88</v>
      </c>
      <c r="B99" s="177"/>
      <c r="C99" s="177"/>
      <c r="D99" s="177"/>
      <c r="E99" s="177"/>
      <c r="F99" s="177"/>
      <c r="G99" s="177"/>
      <c r="H99" s="177"/>
    </row>
    <row r="100" spans="1:8" ht="15" customHeight="1" x14ac:dyDescent="0.3">
      <c r="A100" s="177" t="s">
        <v>106</v>
      </c>
      <c r="B100" s="177"/>
      <c r="C100" s="177"/>
      <c r="D100" s="177"/>
      <c r="E100" s="177"/>
      <c r="F100" s="177"/>
      <c r="G100" s="177"/>
      <c r="H100" s="177"/>
    </row>
    <row r="101" spans="1:8" ht="15" customHeight="1" x14ac:dyDescent="0.3">
      <c r="A101" s="101" t="s">
        <v>117</v>
      </c>
      <c r="B101" s="102"/>
      <c r="C101" s="102" t="s">
        <v>51</v>
      </c>
      <c r="D101" s="102" t="s">
        <v>52</v>
      </c>
      <c r="E101" s="102" t="s">
        <v>53</v>
      </c>
      <c r="F101" s="102" t="s">
        <v>54</v>
      </c>
      <c r="G101" s="102" t="s">
        <v>0</v>
      </c>
      <c r="H101" s="102" t="s">
        <v>1</v>
      </c>
    </row>
    <row r="102" spans="1:8" ht="15" customHeight="1" x14ac:dyDescent="0.3">
      <c r="A102" s="178" t="s">
        <v>5</v>
      </c>
      <c r="B102" s="10" t="s">
        <v>2</v>
      </c>
      <c r="C102" s="35">
        <v>0</v>
      </c>
      <c r="D102" s="35">
        <v>0</v>
      </c>
      <c r="E102" s="35">
        <v>8</v>
      </c>
      <c r="F102" s="35">
        <v>10</v>
      </c>
      <c r="G102" s="35">
        <v>6</v>
      </c>
      <c r="H102" s="36">
        <f>SUM(C102:G102)</f>
        <v>24</v>
      </c>
    </row>
    <row r="103" spans="1:8" ht="15" customHeight="1" x14ac:dyDescent="0.3">
      <c r="A103" s="178"/>
      <c r="B103" s="10" t="s">
        <v>3</v>
      </c>
      <c r="C103" s="35">
        <v>0</v>
      </c>
      <c r="D103" s="35">
        <v>0</v>
      </c>
      <c r="E103" s="35">
        <v>236</v>
      </c>
      <c r="F103" s="35">
        <v>247</v>
      </c>
      <c r="G103" s="35">
        <v>103</v>
      </c>
      <c r="H103" s="36">
        <f t="shared" ref="H103:H116" si="16">SUM(C103:G103)</f>
        <v>586</v>
      </c>
    </row>
    <row r="104" spans="1:8" ht="15" customHeight="1" x14ac:dyDescent="0.3">
      <c r="A104" s="178"/>
      <c r="B104" s="10" t="s">
        <v>4</v>
      </c>
      <c r="C104" s="35">
        <v>0</v>
      </c>
      <c r="D104" s="35">
        <v>0</v>
      </c>
      <c r="E104" s="35">
        <v>465</v>
      </c>
      <c r="F104" s="35">
        <v>453</v>
      </c>
      <c r="G104" s="35">
        <v>189</v>
      </c>
      <c r="H104" s="36">
        <f t="shared" si="16"/>
        <v>1107</v>
      </c>
    </row>
    <row r="105" spans="1:8" ht="15" customHeight="1" x14ac:dyDescent="0.3">
      <c r="A105" s="179" t="s">
        <v>6</v>
      </c>
      <c r="B105" s="12" t="s">
        <v>2</v>
      </c>
      <c r="C105" s="33">
        <v>2</v>
      </c>
      <c r="D105" s="33">
        <v>13</v>
      </c>
      <c r="E105" s="33">
        <v>47</v>
      </c>
      <c r="F105" s="33">
        <v>41</v>
      </c>
      <c r="G105" s="33">
        <v>7</v>
      </c>
      <c r="H105" s="34">
        <f t="shared" si="16"/>
        <v>110</v>
      </c>
    </row>
    <row r="106" spans="1:8" ht="15" customHeight="1" x14ac:dyDescent="0.3">
      <c r="A106" s="179"/>
      <c r="B106" s="12" t="s">
        <v>3</v>
      </c>
      <c r="C106" s="33">
        <v>155</v>
      </c>
      <c r="D106" s="33">
        <v>572</v>
      </c>
      <c r="E106" s="33">
        <v>1867</v>
      </c>
      <c r="F106" s="33">
        <v>909</v>
      </c>
      <c r="G106" s="33">
        <v>111</v>
      </c>
      <c r="H106" s="34">
        <f t="shared" si="16"/>
        <v>3614</v>
      </c>
    </row>
    <row r="107" spans="1:8" ht="15" customHeight="1" x14ac:dyDescent="0.3">
      <c r="A107" s="179"/>
      <c r="B107" s="12" t="s">
        <v>4</v>
      </c>
      <c r="C107" s="33">
        <v>314</v>
      </c>
      <c r="D107" s="33">
        <v>1145</v>
      </c>
      <c r="E107" s="33">
        <v>3546</v>
      </c>
      <c r="F107" s="33">
        <v>1734</v>
      </c>
      <c r="G107" s="33">
        <v>216</v>
      </c>
      <c r="H107" s="34">
        <f t="shared" si="16"/>
        <v>6955</v>
      </c>
    </row>
    <row r="108" spans="1:8" ht="15" customHeight="1" x14ac:dyDescent="0.3">
      <c r="A108" s="178" t="s">
        <v>142</v>
      </c>
      <c r="B108" s="10" t="s">
        <v>2</v>
      </c>
      <c r="C108" s="35">
        <v>2</v>
      </c>
      <c r="D108" s="35">
        <v>3</v>
      </c>
      <c r="E108" s="35">
        <v>11</v>
      </c>
      <c r="F108" s="35">
        <v>12</v>
      </c>
      <c r="G108" s="35">
        <v>4</v>
      </c>
      <c r="H108" s="36">
        <f t="shared" si="16"/>
        <v>32</v>
      </c>
    </row>
    <row r="109" spans="1:8" ht="15" customHeight="1" x14ac:dyDescent="0.3">
      <c r="A109" s="178"/>
      <c r="B109" s="10" t="s">
        <v>3</v>
      </c>
      <c r="C109" s="35">
        <v>306</v>
      </c>
      <c r="D109" s="35">
        <v>101</v>
      </c>
      <c r="E109" s="35">
        <v>260</v>
      </c>
      <c r="F109" s="35">
        <v>274</v>
      </c>
      <c r="G109" s="35">
        <v>71</v>
      </c>
      <c r="H109" s="36">
        <f t="shared" si="16"/>
        <v>1012</v>
      </c>
    </row>
    <row r="110" spans="1:8" ht="15" customHeight="1" x14ac:dyDescent="0.3">
      <c r="A110" s="178"/>
      <c r="B110" s="10" t="s">
        <v>4</v>
      </c>
      <c r="C110" s="35">
        <v>631</v>
      </c>
      <c r="D110" s="35">
        <v>231</v>
      </c>
      <c r="E110" s="35">
        <v>523</v>
      </c>
      <c r="F110" s="35">
        <v>506</v>
      </c>
      <c r="G110" s="35">
        <v>144</v>
      </c>
      <c r="H110" s="36">
        <f t="shared" si="16"/>
        <v>2035</v>
      </c>
    </row>
    <row r="111" spans="1:8" ht="15" customHeight="1" x14ac:dyDescent="0.3">
      <c r="A111" s="179" t="s">
        <v>7</v>
      </c>
      <c r="B111" s="12" t="s">
        <v>2</v>
      </c>
      <c r="C111" s="33">
        <v>2</v>
      </c>
      <c r="D111" s="33">
        <v>6</v>
      </c>
      <c r="E111" s="33">
        <v>38</v>
      </c>
      <c r="F111" s="33">
        <v>95</v>
      </c>
      <c r="G111" s="33">
        <v>17</v>
      </c>
      <c r="H111" s="34">
        <f t="shared" si="16"/>
        <v>158</v>
      </c>
    </row>
    <row r="112" spans="1:8" ht="15" customHeight="1" x14ac:dyDescent="0.3">
      <c r="A112" s="179"/>
      <c r="B112" s="12" t="s">
        <v>3</v>
      </c>
      <c r="C112" s="33">
        <v>402</v>
      </c>
      <c r="D112" s="33">
        <v>448</v>
      </c>
      <c r="E112" s="33">
        <v>1816</v>
      </c>
      <c r="F112" s="33">
        <v>2192</v>
      </c>
      <c r="G112" s="33">
        <v>243</v>
      </c>
      <c r="H112" s="34">
        <f t="shared" si="16"/>
        <v>5101</v>
      </c>
    </row>
    <row r="113" spans="1:8" ht="15" customHeight="1" x14ac:dyDescent="0.3">
      <c r="A113" s="179"/>
      <c r="B113" s="12" t="s">
        <v>4</v>
      </c>
      <c r="C113" s="33">
        <v>845</v>
      </c>
      <c r="D113" s="33">
        <v>881</v>
      </c>
      <c r="E113" s="33">
        <v>3574</v>
      </c>
      <c r="F113" s="33">
        <v>4137</v>
      </c>
      <c r="G113" s="33">
        <v>468</v>
      </c>
      <c r="H113" s="34">
        <f t="shared" si="16"/>
        <v>9905</v>
      </c>
    </row>
    <row r="114" spans="1:8" ht="15" customHeight="1" x14ac:dyDescent="0.3">
      <c r="A114" s="178" t="s">
        <v>8</v>
      </c>
      <c r="B114" s="10" t="s">
        <v>2</v>
      </c>
      <c r="C114" s="35">
        <v>2</v>
      </c>
      <c r="D114" s="35">
        <v>13</v>
      </c>
      <c r="E114" s="35">
        <v>30</v>
      </c>
      <c r="F114" s="35">
        <v>12</v>
      </c>
      <c r="G114" s="35">
        <v>6</v>
      </c>
      <c r="H114" s="36">
        <f t="shared" si="16"/>
        <v>63</v>
      </c>
    </row>
    <row r="115" spans="1:8" ht="15" customHeight="1" x14ac:dyDescent="0.3">
      <c r="A115" s="178"/>
      <c r="B115" s="10" t="s">
        <v>3</v>
      </c>
      <c r="C115" s="35">
        <v>76</v>
      </c>
      <c r="D115" s="35">
        <v>718</v>
      </c>
      <c r="E115" s="35">
        <v>498</v>
      </c>
      <c r="F115" s="35">
        <v>315</v>
      </c>
      <c r="G115" s="35">
        <v>86</v>
      </c>
      <c r="H115" s="36">
        <f t="shared" si="16"/>
        <v>1693</v>
      </c>
    </row>
    <row r="116" spans="1:8" ht="15" customHeight="1" x14ac:dyDescent="0.3">
      <c r="A116" s="178"/>
      <c r="B116" s="10" t="s">
        <v>4</v>
      </c>
      <c r="C116" s="35">
        <v>119</v>
      </c>
      <c r="D116" s="35">
        <v>1258</v>
      </c>
      <c r="E116" s="35">
        <v>921</v>
      </c>
      <c r="F116" s="35">
        <v>556</v>
      </c>
      <c r="G116" s="35">
        <v>150</v>
      </c>
      <c r="H116" s="36">
        <f t="shared" si="16"/>
        <v>3004</v>
      </c>
    </row>
    <row r="117" spans="1:8" ht="15" customHeight="1" x14ac:dyDescent="0.3">
      <c r="A117" s="180" t="s">
        <v>1</v>
      </c>
      <c r="B117" s="103" t="s">
        <v>2</v>
      </c>
      <c r="C117" s="104">
        <f>C102+C105+C108+C111+C114</f>
        <v>8</v>
      </c>
      <c r="D117" s="104">
        <f t="shared" ref="D117:H117" si="17">D102+D105+D108+D111+D114</f>
        <v>35</v>
      </c>
      <c r="E117" s="104">
        <f t="shared" si="17"/>
        <v>134</v>
      </c>
      <c r="F117" s="104">
        <f t="shared" si="17"/>
        <v>170</v>
      </c>
      <c r="G117" s="104">
        <f t="shared" si="17"/>
        <v>40</v>
      </c>
      <c r="H117" s="104">
        <f t="shared" si="17"/>
        <v>387</v>
      </c>
    </row>
    <row r="118" spans="1:8" ht="15" customHeight="1" x14ac:dyDescent="0.3">
      <c r="A118" s="180"/>
      <c r="B118" s="103" t="s">
        <v>3</v>
      </c>
      <c r="C118" s="104">
        <f t="shared" ref="C118:H118" si="18">C103+C106+C109+C112+C115</f>
        <v>939</v>
      </c>
      <c r="D118" s="104">
        <f t="shared" si="18"/>
        <v>1839</v>
      </c>
      <c r="E118" s="104">
        <f t="shared" si="18"/>
        <v>4677</v>
      </c>
      <c r="F118" s="104">
        <f t="shared" si="18"/>
        <v>3937</v>
      </c>
      <c r="G118" s="104">
        <f t="shared" si="18"/>
        <v>614</v>
      </c>
      <c r="H118" s="104">
        <f t="shared" si="18"/>
        <v>12006</v>
      </c>
    </row>
    <row r="119" spans="1:8" ht="15" customHeight="1" x14ac:dyDescent="0.3">
      <c r="A119" s="180"/>
      <c r="B119" s="103" t="s">
        <v>4</v>
      </c>
      <c r="C119" s="104">
        <f t="shared" ref="C119:H119" si="19">C104+C107+C110+C113+C116</f>
        <v>1909</v>
      </c>
      <c r="D119" s="104">
        <f t="shared" si="19"/>
        <v>3515</v>
      </c>
      <c r="E119" s="104">
        <f t="shared" si="19"/>
        <v>9029</v>
      </c>
      <c r="F119" s="104">
        <f t="shared" si="19"/>
        <v>7386</v>
      </c>
      <c r="G119" s="104">
        <f t="shared" si="19"/>
        <v>1167</v>
      </c>
      <c r="H119" s="104">
        <f t="shared" si="19"/>
        <v>23006</v>
      </c>
    </row>
    <row r="120" spans="1:8" ht="15" customHeight="1" x14ac:dyDescent="0.3">
      <c r="A120" s="89" t="s">
        <v>125</v>
      </c>
      <c r="B120" s="91"/>
      <c r="C120" s="91"/>
      <c r="D120" s="91"/>
      <c r="E120" s="91"/>
      <c r="F120" s="91"/>
      <c r="G120" s="91"/>
      <c r="H120" s="91"/>
    </row>
    <row r="123" spans="1:8" ht="15" customHeight="1" x14ac:dyDescent="0.3">
      <c r="A123" s="177" t="s">
        <v>88</v>
      </c>
      <c r="B123" s="177"/>
      <c r="C123" s="177"/>
      <c r="D123" s="177"/>
      <c r="E123" s="177"/>
      <c r="F123" s="177"/>
      <c r="G123" s="177"/>
      <c r="H123" s="177"/>
    </row>
    <row r="124" spans="1:8" ht="15" customHeight="1" x14ac:dyDescent="0.3">
      <c r="A124" s="177" t="s">
        <v>101</v>
      </c>
      <c r="B124" s="177"/>
      <c r="C124" s="177"/>
      <c r="D124" s="177"/>
      <c r="E124" s="177"/>
      <c r="F124" s="177"/>
      <c r="G124" s="177"/>
      <c r="H124" s="177"/>
    </row>
    <row r="125" spans="1:8" ht="15" customHeight="1" x14ac:dyDescent="0.3">
      <c r="A125" s="101" t="s">
        <v>117</v>
      </c>
      <c r="B125" s="102"/>
      <c r="C125" s="102" t="s">
        <v>51</v>
      </c>
      <c r="D125" s="102" t="s">
        <v>52</v>
      </c>
      <c r="E125" s="102" t="s">
        <v>53</v>
      </c>
      <c r="F125" s="102" t="s">
        <v>54</v>
      </c>
      <c r="G125" s="102" t="s">
        <v>0</v>
      </c>
      <c r="H125" s="102" t="s">
        <v>1</v>
      </c>
    </row>
    <row r="126" spans="1:8" ht="15" customHeight="1" x14ac:dyDescent="0.3">
      <c r="A126" s="178" t="s">
        <v>5</v>
      </c>
      <c r="B126" s="10" t="s">
        <v>2</v>
      </c>
      <c r="C126" s="35">
        <v>0</v>
      </c>
      <c r="D126" s="35">
        <v>0</v>
      </c>
      <c r="E126" s="35">
        <v>8</v>
      </c>
      <c r="F126" s="35">
        <v>11</v>
      </c>
      <c r="G126" s="35">
        <v>5</v>
      </c>
      <c r="H126" s="36">
        <f>SUM(C126:G126)</f>
        <v>24</v>
      </c>
    </row>
    <row r="127" spans="1:8" ht="15" customHeight="1" x14ac:dyDescent="0.3">
      <c r="A127" s="178"/>
      <c r="B127" s="10" t="s">
        <v>3</v>
      </c>
      <c r="C127" s="35">
        <v>0</v>
      </c>
      <c r="D127" s="35">
        <v>0</v>
      </c>
      <c r="E127" s="35">
        <v>236</v>
      </c>
      <c r="F127" s="35">
        <v>257</v>
      </c>
      <c r="G127" s="35">
        <v>95</v>
      </c>
      <c r="H127" s="36">
        <f t="shared" ref="H127:H140" si="20">SUM(C127:G127)</f>
        <v>588</v>
      </c>
    </row>
    <row r="128" spans="1:8" ht="15" customHeight="1" x14ac:dyDescent="0.3">
      <c r="A128" s="178"/>
      <c r="B128" s="10" t="s">
        <v>4</v>
      </c>
      <c r="C128" s="35">
        <v>0</v>
      </c>
      <c r="D128" s="35">
        <v>0</v>
      </c>
      <c r="E128" s="35">
        <v>465</v>
      </c>
      <c r="F128" s="35">
        <v>469</v>
      </c>
      <c r="G128" s="35">
        <v>178</v>
      </c>
      <c r="H128" s="36">
        <f t="shared" si="20"/>
        <v>1112</v>
      </c>
    </row>
    <row r="129" spans="1:8" ht="15" customHeight="1" x14ac:dyDescent="0.3">
      <c r="A129" s="179" t="s">
        <v>6</v>
      </c>
      <c r="B129" s="12" t="s">
        <v>2</v>
      </c>
      <c r="C129" s="33">
        <v>2</v>
      </c>
      <c r="D129" s="33">
        <v>13</v>
      </c>
      <c r="E129" s="33">
        <v>45</v>
      </c>
      <c r="F129" s="33">
        <v>45</v>
      </c>
      <c r="G129" s="33">
        <v>7</v>
      </c>
      <c r="H129" s="34">
        <f t="shared" si="20"/>
        <v>112</v>
      </c>
    </row>
    <row r="130" spans="1:8" ht="15" customHeight="1" x14ac:dyDescent="0.3">
      <c r="A130" s="179"/>
      <c r="B130" s="12" t="s">
        <v>3</v>
      </c>
      <c r="C130" s="33">
        <v>155</v>
      </c>
      <c r="D130" s="33">
        <v>528</v>
      </c>
      <c r="E130" s="33">
        <v>1763</v>
      </c>
      <c r="F130" s="33">
        <v>1045</v>
      </c>
      <c r="G130" s="33">
        <v>124</v>
      </c>
      <c r="H130" s="34">
        <f t="shared" si="20"/>
        <v>3615</v>
      </c>
    </row>
    <row r="131" spans="1:8" ht="15" customHeight="1" x14ac:dyDescent="0.3">
      <c r="A131" s="179"/>
      <c r="B131" s="12" t="s">
        <v>4</v>
      </c>
      <c r="C131" s="33">
        <v>314</v>
      </c>
      <c r="D131" s="33">
        <v>1035</v>
      </c>
      <c r="E131" s="33">
        <v>3304</v>
      </c>
      <c r="F131" s="33">
        <v>2004</v>
      </c>
      <c r="G131" s="33">
        <v>239</v>
      </c>
      <c r="H131" s="34">
        <f t="shared" si="20"/>
        <v>6896</v>
      </c>
    </row>
    <row r="132" spans="1:8" ht="15" customHeight="1" x14ac:dyDescent="0.3">
      <c r="A132" s="178" t="s">
        <v>142</v>
      </c>
      <c r="B132" s="10" t="s">
        <v>2</v>
      </c>
      <c r="C132" s="35">
        <v>2</v>
      </c>
      <c r="D132" s="35">
        <v>3</v>
      </c>
      <c r="E132" s="35">
        <v>11</v>
      </c>
      <c r="F132" s="35">
        <v>12</v>
      </c>
      <c r="G132" s="35">
        <v>4</v>
      </c>
      <c r="H132" s="36">
        <f t="shared" si="20"/>
        <v>32</v>
      </c>
    </row>
    <row r="133" spans="1:8" ht="15" customHeight="1" x14ac:dyDescent="0.3">
      <c r="A133" s="178"/>
      <c r="B133" s="10" t="s">
        <v>3</v>
      </c>
      <c r="C133" s="35">
        <v>306</v>
      </c>
      <c r="D133" s="35">
        <v>94</v>
      </c>
      <c r="E133" s="35">
        <v>260</v>
      </c>
      <c r="F133" s="35">
        <v>255</v>
      </c>
      <c r="G133" s="35">
        <v>71</v>
      </c>
      <c r="H133" s="36">
        <f t="shared" si="20"/>
        <v>986</v>
      </c>
    </row>
    <row r="134" spans="1:8" ht="15" customHeight="1" x14ac:dyDescent="0.3">
      <c r="A134" s="178"/>
      <c r="B134" s="10" t="s">
        <v>4</v>
      </c>
      <c r="C134" s="35">
        <v>631</v>
      </c>
      <c r="D134" s="35">
        <v>206</v>
      </c>
      <c r="E134" s="35">
        <v>523</v>
      </c>
      <c r="F134" s="35">
        <v>475</v>
      </c>
      <c r="G134" s="35">
        <v>144</v>
      </c>
      <c r="H134" s="36">
        <f t="shared" si="20"/>
        <v>1979</v>
      </c>
    </row>
    <row r="135" spans="1:8" ht="15" customHeight="1" x14ac:dyDescent="0.3">
      <c r="A135" s="179" t="s">
        <v>7</v>
      </c>
      <c r="B135" s="12" t="s">
        <v>2</v>
      </c>
      <c r="C135" s="33">
        <v>2</v>
      </c>
      <c r="D135" s="33">
        <v>5</v>
      </c>
      <c r="E135" s="33">
        <v>38</v>
      </c>
      <c r="F135" s="33">
        <v>97</v>
      </c>
      <c r="G135" s="33">
        <v>18</v>
      </c>
      <c r="H135" s="34">
        <f t="shared" si="20"/>
        <v>160</v>
      </c>
    </row>
    <row r="136" spans="1:8" ht="15" customHeight="1" x14ac:dyDescent="0.3">
      <c r="A136" s="179"/>
      <c r="B136" s="12" t="s">
        <v>3</v>
      </c>
      <c r="C136" s="33">
        <v>402</v>
      </c>
      <c r="D136" s="33">
        <v>392</v>
      </c>
      <c r="E136" s="33">
        <v>1819</v>
      </c>
      <c r="F136" s="33">
        <v>2226</v>
      </c>
      <c r="G136" s="33">
        <v>234</v>
      </c>
      <c r="H136" s="34">
        <f t="shared" si="20"/>
        <v>5073</v>
      </c>
    </row>
    <row r="137" spans="1:8" ht="15" customHeight="1" x14ac:dyDescent="0.3">
      <c r="A137" s="179"/>
      <c r="B137" s="12" t="s">
        <v>4</v>
      </c>
      <c r="C137" s="33">
        <v>845</v>
      </c>
      <c r="D137" s="33">
        <v>769</v>
      </c>
      <c r="E137" s="33">
        <v>3580</v>
      </c>
      <c r="F137" s="33">
        <v>4187</v>
      </c>
      <c r="G137" s="33">
        <v>454</v>
      </c>
      <c r="H137" s="34">
        <f t="shared" si="20"/>
        <v>9835</v>
      </c>
    </row>
    <row r="138" spans="1:8" ht="15" customHeight="1" x14ac:dyDescent="0.3">
      <c r="A138" s="178" t="s">
        <v>8</v>
      </c>
      <c r="B138" s="10" t="s">
        <v>2</v>
      </c>
      <c r="C138" s="35">
        <v>2</v>
      </c>
      <c r="D138" s="35">
        <v>13</v>
      </c>
      <c r="E138" s="35">
        <v>30</v>
      </c>
      <c r="F138" s="35">
        <v>13</v>
      </c>
      <c r="G138" s="35">
        <v>6</v>
      </c>
      <c r="H138" s="36">
        <f t="shared" si="20"/>
        <v>64</v>
      </c>
    </row>
    <row r="139" spans="1:8" ht="15" customHeight="1" x14ac:dyDescent="0.3">
      <c r="A139" s="178"/>
      <c r="B139" s="10" t="s">
        <v>3</v>
      </c>
      <c r="C139" s="35">
        <v>76</v>
      </c>
      <c r="D139" s="35">
        <v>672</v>
      </c>
      <c r="E139" s="35">
        <v>498</v>
      </c>
      <c r="F139" s="35">
        <v>330</v>
      </c>
      <c r="G139" s="35">
        <v>86</v>
      </c>
      <c r="H139" s="36">
        <f t="shared" si="20"/>
        <v>1662</v>
      </c>
    </row>
    <row r="140" spans="1:8" ht="15" customHeight="1" x14ac:dyDescent="0.3">
      <c r="A140" s="178"/>
      <c r="B140" s="10" t="s">
        <v>4</v>
      </c>
      <c r="C140" s="35">
        <v>119</v>
      </c>
      <c r="D140" s="35">
        <v>1156</v>
      </c>
      <c r="E140" s="35">
        <v>921</v>
      </c>
      <c r="F140" s="35">
        <v>584</v>
      </c>
      <c r="G140" s="35">
        <v>150</v>
      </c>
      <c r="H140" s="36">
        <f t="shared" si="20"/>
        <v>2930</v>
      </c>
    </row>
    <row r="141" spans="1:8" ht="15" customHeight="1" x14ac:dyDescent="0.3">
      <c r="A141" s="180" t="s">
        <v>1</v>
      </c>
      <c r="B141" s="103" t="s">
        <v>2</v>
      </c>
      <c r="C141" s="104">
        <f>C126+C129+C132+C135+C138</f>
        <v>8</v>
      </c>
      <c r="D141" s="104">
        <f t="shared" ref="D141:H141" si="21">D126+D129+D132+D135+D138</f>
        <v>34</v>
      </c>
      <c r="E141" s="104">
        <f t="shared" si="21"/>
        <v>132</v>
      </c>
      <c r="F141" s="104">
        <f t="shared" si="21"/>
        <v>178</v>
      </c>
      <c r="G141" s="104">
        <f t="shared" si="21"/>
        <v>40</v>
      </c>
      <c r="H141" s="104">
        <f t="shared" si="21"/>
        <v>392</v>
      </c>
    </row>
    <row r="142" spans="1:8" ht="15" customHeight="1" x14ac:dyDescent="0.3">
      <c r="A142" s="180"/>
      <c r="B142" s="103" t="s">
        <v>3</v>
      </c>
      <c r="C142" s="104">
        <f t="shared" ref="C142:H143" si="22">C127+C130+C133+C136+C139</f>
        <v>939</v>
      </c>
      <c r="D142" s="104">
        <f t="shared" si="22"/>
        <v>1686</v>
      </c>
      <c r="E142" s="104">
        <f t="shared" si="22"/>
        <v>4576</v>
      </c>
      <c r="F142" s="104">
        <f t="shared" si="22"/>
        <v>4113</v>
      </c>
      <c r="G142" s="104">
        <f t="shared" si="22"/>
        <v>610</v>
      </c>
      <c r="H142" s="104">
        <f t="shared" si="22"/>
        <v>11924</v>
      </c>
    </row>
    <row r="143" spans="1:8" ht="15" customHeight="1" x14ac:dyDescent="0.3">
      <c r="A143" s="180"/>
      <c r="B143" s="103" t="s">
        <v>4</v>
      </c>
      <c r="C143" s="104">
        <f t="shared" si="22"/>
        <v>1909</v>
      </c>
      <c r="D143" s="104">
        <f t="shared" si="22"/>
        <v>3166</v>
      </c>
      <c r="E143" s="104">
        <f t="shared" si="22"/>
        <v>8793</v>
      </c>
      <c r="F143" s="104">
        <f t="shared" si="22"/>
        <v>7719</v>
      </c>
      <c r="G143" s="104">
        <f t="shared" si="22"/>
        <v>1165</v>
      </c>
      <c r="H143" s="104">
        <f t="shared" si="22"/>
        <v>22752</v>
      </c>
    </row>
    <row r="144" spans="1:8" ht="15" customHeight="1" x14ac:dyDescent="0.3">
      <c r="A144" s="89" t="s">
        <v>125</v>
      </c>
      <c r="B144" s="91"/>
      <c r="C144" s="91"/>
      <c r="D144" s="91"/>
      <c r="E144" s="91"/>
      <c r="F144" s="91"/>
      <c r="G144" s="91"/>
      <c r="H144" s="91"/>
    </row>
    <row r="147" spans="1:8" ht="15" customHeight="1" x14ac:dyDescent="0.3">
      <c r="A147" s="177" t="s">
        <v>88</v>
      </c>
      <c r="B147" s="177"/>
      <c r="C147" s="177"/>
      <c r="D147" s="177"/>
      <c r="E147" s="177"/>
      <c r="F147" s="177"/>
      <c r="G147" s="177"/>
      <c r="H147" s="177"/>
    </row>
    <row r="148" spans="1:8" ht="15" customHeight="1" x14ac:dyDescent="0.3">
      <c r="A148" s="177" t="s">
        <v>89</v>
      </c>
      <c r="B148" s="177"/>
      <c r="C148" s="177"/>
      <c r="D148" s="177"/>
      <c r="E148" s="177"/>
      <c r="F148" s="177"/>
      <c r="G148" s="177"/>
      <c r="H148" s="177"/>
    </row>
    <row r="149" spans="1:8" ht="15" customHeight="1" x14ac:dyDescent="0.3">
      <c r="A149" s="101" t="s">
        <v>117</v>
      </c>
      <c r="B149" s="102"/>
      <c r="C149" s="102" t="s">
        <v>51</v>
      </c>
      <c r="D149" s="102" t="s">
        <v>52</v>
      </c>
      <c r="E149" s="102" t="s">
        <v>53</v>
      </c>
      <c r="F149" s="102" t="s">
        <v>54</v>
      </c>
      <c r="G149" s="102" t="s">
        <v>0</v>
      </c>
      <c r="H149" s="102" t="s">
        <v>1</v>
      </c>
    </row>
    <row r="150" spans="1:8" ht="15" customHeight="1" x14ac:dyDescent="0.3">
      <c r="A150" s="178" t="s">
        <v>5</v>
      </c>
      <c r="B150" s="10" t="s">
        <v>2</v>
      </c>
      <c r="C150" s="35">
        <v>0</v>
      </c>
      <c r="D150" s="35">
        <v>0</v>
      </c>
      <c r="E150" s="35">
        <v>7</v>
      </c>
      <c r="F150" s="35">
        <v>11</v>
      </c>
      <c r="G150" s="35">
        <v>5</v>
      </c>
      <c r="H150" s="36">
        <f>SUM(C150:G150)</f>
        <v>23</v>
      </c>
    </row>
    <row r="151" spans="1:8" ht="15" customHeight="1" x14ac:dyDescent="0.3">
      <c r="A151" s="178"/>
      <c r="B151" s="10" t="s">
        <v>3</v>
      </c>
      <c r="C151" s="35">
        <v>0</v>
      </c>
      <c r="D151" s="35">
        <v>0</v>
      </c>
      <c r="E151" s="35">
        <v>172</v>
      </c>
      <c r="F151" s="35">
        <v>293</v>
      </c>
      <c r="G151" s="35">
        <v>95</v>
      </c>
      <c r="H151" s="36">
        <f t="shared" ref="H151:H164" si="23">SUM(C151:G151)</f>
        <v>560</v>
      </c>
    </row>
    <row r="152" spans="1:8" ht="15" customHeight="1" x14ac:dyDescent="0.3">
      <c r="A152" s="178"/>
      <c r="B152" s="10" t="s">
        <v>4</v>
      </c>
      <c r="C152" s="35">
        <v>0</v>
      </c>
      <c r="D152" s="35">
        <v>0</v>
      </c>
      <c r="E152" s="35">
        <v>337</v>
      </c>
      <c r="F152" s="35">
        <v>543</v>
      </c>
      <c r="G152" s="35">
        <v>178</v>
      </c>
      <c r="H152" s="36">
        <f t="shared" si="23"/>
        <v>1058</v>
      </c>
    </row>
    <row r="153" spans="1:8" ht="15" customHeight="1" x14ac:dyDescent="0.3">
      <c r="A153" s="179" t="s">
        <v>6</v>
      </c>
      <c r="B153" s="12" t="s">
        <v>2</v>
      </c>
      <c r="C153" s="33">
        <v>2</v>
      </c>
      <c r="D153" s="33">
        <v>12</v>
      </c>
      <c r="E153" s="33">
        <v>44</v>
      </c>
      <c r="F153" s="33">
        <v>45</v>
      </c>
      <c r="G153" s="33">
        <v>9</v>
      </c>
      <c r="H153" s="34">
        <f t="shared" si="23"/>
        <v>112</v>
      </c>
    </row>
    <row r="154" spans="1:8" ht="15" customHeight="1" x14ac:dyDescent="0.3">
      <c r="A154" s="179"/>
      <c r="B154" s="12" t="s">
        <v>3</v>
      </c>
      <c r="C154" s="33">
        <v>155</v>
      </c>
      <c r="D154" s="33">
        <v>450</v>
      </c>
      <c r="E154" s="33">
        <v>1808</v>
      </c>
      <c r="F154" s="33">
        <v>1040</v>
      </c>
      <c r="G154" s="33">
        <v>145</v>
      </c>
      <c r="H154" s="34">
        <f t="shared" si="23"/>
        <v>3598</v>
      </c>
    </row>
    <row r="155" spans="1:8" ht="15" customHeight="1" x14ac:dyDescent="0.3">
      <c r="A155" s="179"/>
      <c r="B155" s="12" t="s">
        <v>4</v>
      </c>
      <c r="C155" s="33">
        <v>314</v>
      </c>
      <c r="D155" s="33">
        <v>871</v>
      </c>
      <c r="E155" s="33">
        <v>3384</v>
      </c>
      <c r="F155" s="33">
        <v>2005</v>
      </c>
      <c r="G155" s="33">
        <v>280</v>
      </c>
      <c r="H155" s="34">
        <f t="shared" si="23"/>
        <v>6854</v>
      </c>
    </row>
    <row r="156" spans="1:8" ht="15" customHeight="1" x14ac:dyDescent="0.3">
      <c r="A156" s="178" t="s">
        <v>142</v>
      </c>
      <c r="B156" s="10" t="s">
        <v>2</v>
      </c>
      <c r="C156" s="35">
        <v>2</v>
      </c>
      <c r="D156" s="35">
        <v>3</v>
      </c>
      <c r="E156" s="35">
        <v>10</v>
      </c>
      <c r="F156" s="35">
        <v>14</v>
      </c>
      <c r="G156" s="35">
        <v>4</v>
      </c>
      <c r="H156" s="36">
        <f t="shared" si="23"/>
        <v>33</v>
      </c>
    </row>
    <row r="157" spans="1:8" ht="15" customHeight="1" x14ac:dyDescent="0.3">
      <c r="A157" s="178"/>
      <c r="B157" s="10" t="s">
        <v>3</v>
      </c>
      <c r="C157" s="35">
        <v>306</v>
      </c>
      <c r="D157" s="35">
        <v>95</v>
      </c>
      <c r="E157" s="35">
        <v>248</v>
      </c>
      <c r="F157" s="35">
        <v>274</v>
      </c>
      <c r="G157" s="35">
        <v>71</v>
      </c>
      <c r="H157" s="36">
        <f t="shared" si="23"/>
        <v>994</v>
      </c>
    </row>
    <row r="158" spans="1:8" ht="15" customHeight="1" x14ac:dyDescent="0.3">
      <c r="A158" s="178"/>
      <c r="B158" s="10" t="s">
        <v>4</v>
      </c>
      <c r="C158" s="35">
        <v>631</v>
      </c>
      <c r="D158" s="35">
        <v>191</v>
      </c>
      <c r="E158" s="35">
        <v>501</v>
      </c>
      <c r="F158" s="35">
        <v>513</v>
      </c>
      <c r="G158" s="35">
        <v>144</v>
      </c>
      <c r="H158" s="36">
        <f t="shared" si="23"/>
        <v>1980</v>
      </c>
    </row>
    <row r="159" spans="1:8" ht="15" customHeight="1" x14ac:dyDescent="0.3">
      <c r="A159" s="179" t="s">
        <v>7</v>
      </c>
      <c r="B159" s="12" t="s">
        <v>2</v>
      </c>
      <c r="C159" s="33">
        <v>2</v>
      </c>
      <c r="D159" s="33">
        <v>5</v>
      </c>
      <c r="E159" s="33">
        <v>34</v>
      </c>
      <c r="F159" s="33">
        <v>101</v>
      </c>
      <c r="G159" s="33">
        <v>17</v>
      </c>
      <c r="H159" s="34">
        <f t="shared" si="23"/>
        <v>159</v>
      </c>
    </row>
    <row r="160" spans="1:8" ht="15" customHeight="1" x14ac:dyDescent="0.3">
      <c r="A160" s="179"/>
      <c r="B160" s="12" t="s">
        <v>3</v>
      </c>
      <c r="C160" s="33">
        <v>402</v>
      </c>
      <c r="D160" s="33">
        <v>332</v>
      </c>
      <c r="E160" s="33">
        <v>1538</v>
      </c>
      <c r="F160" s="33">
        <v>2473</v>
      </c>
      <c r="G160" s="33">
        <v>225</v>
      </c>
      <c r="H160" s="34">
        <f t="shared" si="23"/>
        <v>4970</v>
      </c>
    </row>
    <row r="161" spans="1:8" ht="15" customHeight="1" x14ac:dyDescent="0.3">
      <c r="A161" s="179"/>
      <c r="B161" s="12" t="s">
        <v>4</v>
      </c>
      <c r="C161" s="33">
        <v>845</v>
      </c>
      <c r="D161" s="33">
        <v>609</v>
      </c>
      <c r="E161" s="33">
        <v>2910</v>
      </c>
      <c r="F161" s="33">
        <v>4644</v>
      </c>
      <c r="G161" s="33">
        <v>433</v>
      </c>
      <c r="H161" s="34">
        <f t="shared" si="23"/>
        <v>9441</v>
      </c>
    </row>
    <row r="162" spans="1:8" ht="15" customHeight="1" x14ac:dyDescent="0.3">
      <c r="A162" s="178" t="s">
        <v>8</v>
      </c>
      <c r="B162" s="10" t="s">
        <v>2</v>
      </c>
      <c r="C162" s="35">
        <v>2</v>
      </c>
      <c r="D162" s="35">
        <v>14</v>
      </c>
      <c r="E162" s="35">
        <v>33</v>
      </c>
      <c r="F162" s="35">
        <v>9</v>
      </c>
      <c r="G162" s="35">
        <v>6</v>
      </c>
      <c r="H162" s="36">
        <f t="shared" si="23"/>
        <v>64</v>
      </c>
    </row>
    <row r="163" spans="1:8" ht="15" customHeight="1" x14ac:dyDescent="0.3">
      <c r="A163" s="178"/>
      <c r="B163" s="10" t="s">
        <v>3</v>
      </c>
      <c r="C163" s="35">
        <v>76</v>
      </c>
      <c r="D163" s="35">
        <v>690</v>
      </c>
      <c r="E163" s="35">
        <v>535</v>
      </c>
      <c r="F163" s="35">
        <v>268</v>
      </c>
      <c r="G163" s="35">
        <v>86</v>
      </c>
      <c r="H163" s="36">
        <f t="shared" si="23"/>
        <v>1655</v>
      </c>
    </row>
    <row r="164" spans="1:8" ht="15" customHeight="1" x14ac:dyDescent="0.3">
      <c r="A164" s="178"/>
      <c r="B164" s="10" t="s">
        <v>4</v>
      </c>
      <c r="C164" s="35">
        <v>119</v>
      </c>
      <c r="D164" s="35">
        <v>1184</v>
      </c>
      <c r="E164" s="35">
        <v>983</v>
      </c>
      <c r="F164" s="35">
        <v>484</v>
      </c>
      <c r="G164" s="35">
        <v>150</v>
      </c>
      <c r="H164" s="36">
        <f t="shared" si="23"/>
        <v>2920</v>
      </c>
    </row>
    <row r="165" spans="1:8" ht="15" customHeight="1" x14ac:dyDescent="0.3">
      <c r="A165" s="180" t="s">
        <v>1</v>
      </c>
      <c r="B165" s="103" t="s">
        <v>2</v>
      </c>
      <c r="C165" s="104">
        <f>C150+C153+C156+C159+C162</f>
        <v>8</v>
      </c>
      <c r="D165" s="104">
        <f t="shared" ref="D165:H165" si="24">D150+D153+D156+D159+D162</f>
        <v>34</v>
      </c>
      <c r="E165" s="104">
        <f t="shared" si="24"/>
        <v>128</v>
      </c>
      <c r="F165" s="104">
        <f t="shared" si="24"/>
        <v>180</v>
      </c>
      <c r="G165" s="104">
        <f t="shared" si="24"/>
        <v>41</v>
      </c>
      <c r="H165" s="104">
        <f t="shared" si="24"/>
        <v>391</v>
      </c>
    </row>
    <row r="166" spans="1:8" ht="15" customHeight="1" x14ac:dyDescent="0.3">
      <c r="A166" s="180"/>
      <c r="B166" s="103" t="s">
        <v>3</v>
      </c>
      <c r="C166" s="104">
        <f t="shared" ref="C166:H166" si="25">C151+C154+C157+C160+C163</f>
        <v>939</v>
      </c>
      <c r="D166" s="104">
        <f t="shared" si="25"/>
        <v>1567</v>
      </c>
      <c r="E166" s="104">
        <f t="shared" si="25"/>
        <v>4301</v>
      </c>
      <c r="F166" s="104">
        <f t="shared" si="25"/>
        <v>4348</v>
      </c>
      <c r="G166" s="104">
        <f t="shared" si="25"/>
        <v>622</v>
      </c>
      <c r="H166" s="104">
        <f t="shared" si="25"/>
        <v>11777</v>
      </c>
    </row>
    <row r="167" spans="1:8" ht="15" customHeight="1" x14ac:dyDescent="0.3">
      <c r="A167" s="180"/>
      <c r="B167" s="103" t="s">
        <v>4</v>
      </c>
      <c r="C167" s="104">
        <f t="shared" ref="C167:H167" si="26">C152+C155+C158+C161+C164</f>
        <v>1909</v>
      </c>
      <c r="D167" s="104">
        <f t="shared" si="26"/>
        <v>2855</v>
      </c>
      <c r="E167" s="104">
        <f t="shared" si="26"/>
        <v>8115</v>
      </c>
      <c r="F167" s="104">
        <f t="shared" si="26"/>
        <v>8189</v>
      </c>
      <c r="G167" s="104">
        <f t="shared" si="26"/>
        <v>1185</v>
      </c>
      <c r="H167" s="104">
        <f t="shared" si="26"/>
        <v>22253</v>
      </c>
    </row>
    <row r="168" spans="1:8" ht="15" customHeight="1" x14ac:dyDescent="0.3">
      <c r="A168" s="89" t="s">
        <v>125</v>
      </c>
      <c r="B168" s="91"/>
      <c r="C168" s="91"/>
      <c r="D168" s="91"/>
      <c r="E168" s="91"/>
      <c r="F168" s="91"/>
      <c r="G168" s="91"/>
      <c r="H168" s="91"/>
    </row>
    <row r="171" spans="1:8" ht="15" customHeight="1" x14ac:dyDescent="0.3">
      <c r="A171" s="177" t="s">
        <v>88</v>
      </c>
      <c r="B171" s="177"/>
      <c r="C171" s="177"/>
      <c r="D171" s="177"/>
      <c r="E171" s="177"/>
      <c r="F171" s="177"/>
      <c r="G171" s="177"/>
      <c r="H171" s="177"/>
    </row>
    <row r="172" spans="1:8" ht="15" customHeight="1" x14ac:dyDescent="0.3">
      <c r="A172" s="177" t="s">
        <v>96</v>
      </c>
      <c r="B172" s="177"/>
      <c r="C172" s="177"/>
      <c r="D172" s="177"/>
      <c r="E172" s="177"/>
      <c r="F172" s="177"/>
      <c r="G172" s="177"/>
      <c r="H172" s="177"/>
    </row>
    <row r="173" spans="1:8" ht="15" customHeight="1" x14ac:dyDescent="0.3">
      <c r="A173" s="101" t="s">
        <v>117</v>
      </c>
      <c r="B173" s="102"/>
      <c r="C173" s="102" t="s">
        <v>51</v>
      </c>
      <c r="D173" s="102" t="s">
        <v>52</v>
      </c>
      <c r="E173" s="102" t="s">
        <v>53</v>
      </c>
      <c r="F173" s="102" t="s">
        <v>54</v>
      </c>
      <c r="G173" s="102" t="s">
        <v>0</v>
      </c>
      <c r="H173" s="102" t="s">
        <v>1</v>
      </c>
    </row>
    <row r="174" spans="1:8" ht="15" customHeight="1" x14ac:dyDescent="0.3">
      <c r="A174" s="178" t="s">
        <v>5</v>
      </c>
      <c r="B174" s="10" t="s">
        <v>2</v>
      </c>
      <c r="C174" s="35">
        <v>0</v>
      </c>
      <c r="D174" s="35">
        <v>0</v>
      </c>
      <c r="E174" s="35">
        <v>8</v>
      </c>
      <c r="F174" s="35">
        <v>10</v>
      </c>
      <c r="G174" s="35">
        <v>5</v>
      </c>
      <c r="H174" s="36">
        <f>SUM(C174:G174)</f>
        <v>23</v>
      </c>
    </row>
    <row r="175" spans="1:8" ht="15" customHeight="1" x14ac:dyDescent="0.3">
      <c r="A175" s="178"/>
      <c r="B175" s="10" t="s">
        <v>3</v>
      </c>
      <c r="C175" s="35">
        <v>0</v>
      </c>
      <c r="D175" s="35">
        <v>0</v>
      </c>
      <c r="E175" s="35">
        <v>187</v>
      </c>
      <c r="F175" s="35">
        <v>277</v>
      </c>
      <c r="G175" s="35">
        <v>95</v>
      </c>
      <c r="H175" s="36">
        <f t="shared" ref="H175:H188" si="27">SUM(C175:G175)</f>
        <v>559</v>
      </c>
    </row>
    <row r="176" spans="1:8" ht="15" customHeight="1" x14ac:dyDescent="0.3">
      <c r="A176" s="178"/>
      <c r="B176" s="10" t="s">
        <v>4</v>
      </c>
      <c r="C176" s="35">
        <v>0</v>
      </c>
      <c r="D176" s="35">
        <v>0</v>
      </c>
      <c r="E176" s="35">
        <v>362</v>
      </c>
      <c r="F176" s="35">
        <v>516</v>
      </c>
      <c r="G176" s="35">
        <v>178</v>
      </c>
      <c r="H176" s="36">
        <f t="shared" si="27"/>
        <v>1056</v>
      </c>
    </row>
    <row r="177" spans="1:8" ht="15" customHeight="1" x14ac:dyDescent="0.3">
      <c r="A177" s="179" t="s">
        <v>6</v>
      </c>
      <c r="B177" s="12" t="s">
        <v>2</v>
      </c>
      <c r="C177" s="33">
        <v>0</v>
      </c>
      <c r="D177" s="33">
        <v>11</v>
      </c>
      <c r="E177" s="33">
        <v>43</v>
      </c>
      <c r="F177" s="33">
        <v>45</v>
      </c>
      <c r="G177" s="33">
        <v>9</v>
      </c>
      <c r="H177" s="34">
        <f t="shared" si="27"/>
        <v>108</v>
      </c>
    </row>
    <row r="178" spans="1:8" ht="15" customHeight="1" x14ac:dyDescent="0.3">
      <c r="A178" s="179"/>
      <c r="B178" s="12" t="s">
        <v>3</v>
      </c>
      <c r="C178" s="33">
        <v>0</v>
      </c>
      <c r="D178" s="33">
        <v>501</v>
      </c>
      <c r="E178" s="33">
        <v>1792</v>
      </c>
      <c r="F178" s="33">
        <v>1038</v>
      </c>
      <c r="G178" s="33">
        <v>145</v>
      </c>
      <c r="H178" s="34">
        <f t="shared" si="27"/>
        <v>3476</v>
      </c>
    </row>
    <row r="179" spans="1:8" ht="15" customHeight="1" x14ac:dyDescent="0.3">
      <c r="A179" s="179"/>
      <c r="B179" s="12" t="s">
        <v>4</v>
      </c>
      <c r="C179" s="33">
        <v>0</v>
      </c>
      <c r="D179" s="33">
        <v>976</v>
      </c>
      <c r="E179" s="33">
        <v>3365</v>
      </c>
      <c r="F179" s="33">
        <v>2016</v>
      </c>
      <c r="G179" s="33">
        <v>280</v>
      </c>
      <c r="H179" s="34">
        <f t="shared" si="27"/>
        <v>6637</v>
      </c>
    </row>
    <row r="180" spans="1:8" ht="15" customHeight="1" x14ac:dyDescent="0.3">
      <c r="A180" s="178" t="s">
        <v>142</v>
      </c>
      <c r="B180" s="10" t="s">
        <v>2</v>
      </c>
      <c r="C180" s="35">
        <v>2</v>
      </c>
      <c r="D180" s="35">
        <v>1</v>
      </c>
      <c r="E180" s="35">
        <v>7</v>
      </c>
      <c r="F180" s="35">
        <v>14</v>
      </c>
      <c r="G180" s="35">
        <v>5</v>
      </c>
      <c r="H180" s="36">
        <f t="shared" si="27"/>
        <v>29</v>
      </c>
    </row>
    <row r="181" spans="1:8" ht="15" customHeight="1" x14ac:dyDescent="0.3">
      <c r="A181" s="178"/>
      <c r="B181" s="10" t="s">
        <v>3</v>
      </c>
      <c r="C181" s="35">
        <v>306</v>
      </c>
      <c r="D181" s="35">
        <v>40</v>
      </c>
      <c r="E181" s="35">
        <v>199</v>
      </c>
      <c r="F181" s="35">
        <v>274</v>
      </c>
      <c r="G181" s="35">
        <v>93</v>
      </c>
      <c r="H181" s="36">
        <f t="shared" si="27"/>
        <v>912</v>
      </c>
    </row>
    <row r="182" spans="1:8" ht="15" customHeight="1" x14ac:dyDescent="0.3">
      <c r="A182" s="178"/>
      <c r="B182" s="10" t="s">
        <v>4</v>
      </c>
      <c r="C182" s="35">
        <v>631</v>
      </c>
      <c r="D182" s="35">
        <v>80</v>
      </c>
      <c r="E182" s="35">
        <v>396</v>
      </c>
      <c r="F182" s="35">
        <v>513</v>
      </c>
      <c r="G182" s="35">
        <v>199</v>
      </c>
      <c r="H182" s="36">
        <f t="shared" si="27"/>
        <v>1819</v>
      </c>
    </row>
    <row r="183" spans="1:8" ht="15" customHeight="1" x14ac:dyDescent="0.3">
      <c r="A183" s="179" t="s">
        <v>7</v>
      </c>
      <c r="B183" s="12" t="s">
        <v>2</v>
      </c>
      <c r="C183" s="33">
        <v>2</v>
      </c>
      <c r="D183" s="33">
        <v>5</v>
      </c>
      <c r="E183" s="33">
        <v>35</v>
      </c>
      <c r="F183" s="33">
        <v>98</v>
      </c>
      <c r="G183" s="33">
        <v>17</v>
      </c>
      <c r="H183" s="34">
        <f t="shared" si="27"/>
        <v>157</v>
      </c>
    </row>
    <row r="184" spans="1:8" ht="15" customHeight="1" x14ac:dyDescent="0.3">
      <c r="A184" s="179"/>
      <c r="B184" s="12" t="s">
        <v>3</v>
      </c>
      <c r="C184" s="33">
        <v>402</v>
      </c>
      <c r="D184" s="33">
        <v>332</v>
      </c>
      <c r="E184" s="33">
        <v>1594</v>
      </c>
      <c r="F184" s="33">
        <v>2438</v>
      </c>
      <c r="G184" s="33">
        <v>225</v>
      </c>
      <c r="H184" s="34">
        <f t="shared" si="27"/>
        <v>4991</v>
      </c>
    </row>
    <row r="185" spans="1:8" ht="15" customHeight="1" x14ac:dyDescent="0.3">
      <c r="A185" s="179"/>
      <c r="B185" s="12" t="s">
        <v>4</v>
      </c>
      <c r="C185" s="33">
        <v>845</v>
      </c>
      <c r="D185" s="33">
        <v>609</v>
      </c>
      <c r="E185" s="33">
        <v>3022</v>
      </c>
      <c r="F185" s="33">
        <v>4575</v>
      </c>
      <c r="G185" s="33">
        <v>433</v>
      </c>
      <c r="H185" s="34">
        <f t="shared" si="27"/>
        <v>9484</v>
      </c>
    </row>
    <row r="186" spans="1:8" ht="15" customHeight="1" x14ac:dyDescent="0.3">
      <c r="A186" s="178" t="s">
        <v>8</v>
      </c>
      <c r="B186" s="10" t="s">
        <v>2</v>
      </c>
      <c r="C186" s="35">
        <v>2</v>
      </c>
      <c r="D186" s="35">
        <v>15</v>
      </c>
      <c r="E186" s="35">
        <v>32</v>
      </c>
      <c r="F186" s="35">
        <v>10</v>
      </c>
      <c r="G186" s="35">
        <v>6</v>
      </c>
      <c r="H186" s="36">
        <f t="shared" si="27"/>
        <v>65</v>
      </c>
    </row>
    <row r="187" spans="1:8" ht="15" customHeight="1" x14ac:dyDescent="0.3">
      <c r="A187" s="178"/>
      <c r="B187" s="10" t="s">
        <v>3</v>
      </c>
      <c r="C187" s="35">
        <v>76</v>
      </c>
      <c r="D187" s="35">
        <v>697</v>
      </c>
      <c r="E187" s="35">
        <v>528</v>
      </c>
      <c r="F187" s="35">
        <v>292</v>
      </c>
      <c r="G187" s="35">
        <v>86</v>
      </c>
      <c r="H187" s="36">
        <f t="shared" si="27"/>
        <v>1679</v>
      </c>
    </row>
    <row r="188" spans="1:8" ht="15" customHeight="1" x14ac:dyDescent="0.3">
      <c r="A188" s="178"/>
      <c r="B188" s="10" t="s">
        <v>4</v>
      </c>
      <c r="C188" s="35">
        <v>119</v>
      </c>
      <c r="D188" s="35">
        <v>1197</v>
      </c>
      <c r="E188" s="35">
        <v>970</v>
      </c>
      <c r="F188" s="35">
        <v>512</v>
      </c>
      <c r="G188" s="35">
        <v>150</v>
      </c>
      <c r="H188" s="36">
        <f t="shared" si="27"/>
        <v>2948</v>
      </c>
    </row>
    <row r="189" spans="1:8" ht="15" customHeight="1" x14ac:dyDescent="0.3">
      <c r="A189" s="180" t="s">
        <v>1</v>
      </c>
      <c r="B189" s="103" t="s">
        <v>2</v>
      </c>
      <c r="C189" s="104">
        <f>C174+C177+C180+C183+C186</f>
        <v>6</v>
      </c>
      <c r="D189" s="104">
        <f t="shared" ref="D189:H189" si="28">D174+D177+D180+D183+D186</f>
        <v>32</v>
      </c>
      <c r="E189" s="104">
        <f t="shared" si="28"/>
        <v>125</v>
      </c>
      <c r="F189" s="104">
        <f t="shared" si="28"/>
        <v>177</v>
      </c>
      <c r="G189" s="104">
        <f t="shared" si="28"/>
        <v>42</v>
      </c>
      <c r="H189" s="104">
        <f t="shared" si="28"/>
        <v>382</v>
      </c>
    </row>
    <row r="190" spans="1:8" ht="15" customHeight="1" x14ac:dyDescent="0.3">
      <c r="A190" s="180"/>
      <c r="B190" s="103" t="s">
        <v>3</v>
      </c>
      <c r="C190" s="104">
        <f t="shared" ref="C190:H190" si="29">C175+C178+C181+C184+C187</f>
        <v>784</v>
      </c>
      <c r="D190" s="104">
        <f t="shared" si="29"/>
        <v>1570</v>
      </c>
      <c r="E190" s="104">
        <f t="shared" si="29"/>
        <v>4300</v>
      </c>
      <c r="F190" s="104">
        <f t="shared" si="29"/>
        <v>4319</v>
      </c>
      <c r="G190" s="104">
        <f t="shared" si="29"/>
        <v>644</v>
      </c>
      <c r="H190" s="104">
        <f t="shared" si="29"/>
        <v>11617</v>
      </c>
    </row>
    <row r="191" spans="1:8" ht="15" customHeight="1" x14ac:dyDescent="0.3">
      <c r="A191" s="180"/>
      <c r="B191" s="103" t="s">
        <v>4</v>
      </c>
      <c r="C191" s="104">
        <f t="shared" ref="C191:H191" si="30">C176+C179+C182+C185+C188</f>
        <v>1595</v>
      </c>
      <c r="D191" s="104">
        <f t="shared" si="30"/>
        <v>2862</v>
      </c>
      <c r="E191" s="104">
        <f t="shared" si="30"/>
        <v>8115</v>
      </c>
      <c r="F191" s="104">
        <f t="shared" si="30"/>
        <v>8132</v>
      </c>
      <c r="G191" s="104">
        <f t="shared" si="30"/>
        <v>1240</v>
      </c>
      <c r="H191" s="104">
        <f t="shared" si="30"/>
        <v>21944</v>
      </c>
    </row>
    <row r="192" spans="1:8" ht="15" customHeight="1" x14ac:dyDescent="0.3">
      <c r="A192" s="89" t="s">
        <v>125</v>
      </c>
      <c r="B192" s="2"/>
      <c r="C192" s="2"/>
      <c r="D192" s="2"/>
      <c r="E192" s="2"/>
    </row>
    <row r="194" spans="1:8" ht="15" customHeight="1" x14ac:dyDescent="0.3">
      <c r="A194" s="92"/>
      <c r="B194" s="92"/>
      <c r="C194" s="92"/>
      <c r="D194" s="92"/>
      <c r="E194" s="92"/>
    </row>
    <row r="195" spans="1:8" ht="15" customHeight="1" x14ac:dyDescent="0.3">
      <c r="A195" s="177" t="s">
        <v>88</v>
      </c>
      <c r="B195" s="177"/>
      <c r="C195" s="177"/>
      <c r="D195" s="177"/>
      <c r="E195" s="177"/>
      <c r="F195" s="177"/>
      <c r="G195" s="177"/>
      <c r="H195" s="177"/>
    </row>
    <row r="196" spans="1:8" ht="15" customHeight="1" x14ac:dyDescent="0.3">
      <c r="A196" s="177" t="s">
        <v>95</v>
      </c>
      <c r="B196" s="177"/>
      <c r="C196" s="177"/>
      <c r="D196" s="177"/>
      <c r="E196" s="177"/>
      <c r="F196" s="177"/>
      <c r="G196" s="177"/>
      <c r="H196" s="177"/>
    </row>
    <row r="197" spans="1:8" ht="15" customHeight="1" x14ac:dyDescent="0.3">
      <c r="A197" s="101" t="s">
        <v>117</v>
      </c>
      <c r="B197" s="102"/>
      <c r="C197" s="102" t="s">
        <v>51</v>
      </c>
      <c r="D197" s="102" t="s">
        <v>52</v>
      </c>
      <c r="E197" s="102" t="s">
        <v>53</v>
      </c>
      <c r="F197" s="102" t="s">
        <v>54</v>
      </c>
      <c r="G197" s="102" t="s">
        <v>0</v>
      </c>
      <c r="H197" s="102" t="s">
        <v>1</v>
      </c>
    </row>
    <row r="198" spans="1:8" ht="15" customHeight="1" x14ac:dyDescent="0.3">
      <c r="A198" s="178" t="s">
        <v>5</v>
      </c>
      <c r="B198" s="10" t="s">
        <v>2</v>
      </c>
      <c r="C198" s="35">
        <v>0</v>
      </c>
      <c r="D198" s="35">
        <v>0</v>
      </c>
      <c r="E198" s="35">
        <v>8</v>
      </c>
      <c r="F198" s="35">
        <v>10</v>
      </c>
      <c r="G198" s="35">
        <v>7</v>
      </c>
      <c r="H198" s="36">
        <f>SUM(C198:G198)</f>
        <v>25</v>
      </c>
    </row>
    <row r="199" spans="1:8" ht="15" customHeight="1" x14ac:dyDescent="0.3">
      <c r="A199" s="178"/>
      <c r="B199" s="10" t="s">
        <v>3</v>
      </c>
      <c r="C199" s="35">
        <v>0</v>
      </c>
      <c r="D199" s="35">
        <v>0</v>
      </c>
      <c r="E199" s="35">
        <v>187</v>
      </c>
      <c r="F199" s="35">
        <v>277</v>
      </c>
      <c r="G199" s="35">
        <v>115</v>
      </c>
      <c r="H199" s="36">
        <f t="shared" ref="H199:H212" si="31">SUM(C199:G199)</f>
        <v>579</v>
      </c>
    </row>
    <row r="200" spans="1:8" ht="15" customHeight="1" x14ac:dyDescent="0.3">
      <c r="A200" s="178"/>
      <c r="B200" s="10" t="s">
        <v>4</v>
      </c>
      <c r="C200" s="35">
        <v>0</v>
      </c>
      <c r="D200" s="35">
        <v>0</v>
      </c>
      <c r="E200" s="35">
        <v>362</v>
      </c>
      <c r="F200" s="35">
        <v>516</v>
      </c>
      <c r="G200" s="35">
        <v>223</v>
      </c>
      <c r="H200" s="36">
        <f t="shared" si="31"/>
        <v>1101</v>
      </c>
    </row>
    <row r="201" spans="1:8" ht="15" customHeight="1" x14ac:dyDescent="0.3">
      <c r="A201" s="179" t="s">
        <v>6</v>
      </c>
      <c r="B201" s="12" t="s">
        <v>2</v>
      </c>
      <c r="C201" s="33">
        <v>0</v>
      </c>
      <c r="D201" s="33">
        <v>11</v>
      </c>
      <c r="E201" s="33">
        <v>45</v>
      </c>
      <c r="F201" s="33">
        <v>43</v>
      </c>
      <c r="G201" s="33">
        <v>11</v>
      </c>
      <c r="H201" s="34">
        <f t="shared" si="31"/>
        <v>110</v>
      </c>
    </row>
    <row r="202" spans="1:8" ht="15" customHeight="1" x14ac:dyDescent="0.3">
      <c r="A202" s="179"/>
      <c r="B202" s="12" t="s">
        <v>3</v>
      </c>
      <c r="C202" s="33">
        <v>0</v>
      </c>
      <c r="D202" s="33">
        <v>501</v>
      </c>
      <c r="E202" s="33">
        <v>1860</v>
      </c>
      <c r="F202" s="33">
        <v>972</v>
      </c>
      <c r="G202" s="33">
        <v>178</v>
      </c>
      <c r="H202" s="34">
        <f t="shared" si="31"/>
        <v>3511</v>
      </c>
    </row>
    <row r="203" spans="1:8" ht="15" customHeight="1" x14ac:dyDescent="0.3">
      <c r="A203" s="179"/>
      <c r="B203" s="12" t="s">
        <v>4</v>
      </c>
      <c r="C203" s="33">
        <v>0</v>
      </c>
      <c r="D203" s="33">
        <v>976</v>
      </c>
      <c r="E203" s="33">
        <v>3498</v>
      </c>
      <c r="F203" s="33">
        <v>1879</v>
      </c>
      <c r="G203" s="33">
        <v>339</v>
      </c>
      <c r="H203" s="34">
        <f t="shared" si="31"/>
        <v>6692</v>
      </c>
    </row>
    <row r="204" spans="1:8" ht="15" customHeight="1" x14ac:dyDescent="0.3">
      <c r="A204" s="178" t="s">
        <v>142</v>
      </c>
      <c r="B204" s="10" t="s">
        <v>2</v>
      </c>
      <c r="C204" s="35">
        <v>2</v>
      </c>
      <c r="D204" s="35">
        <v>1</v>
      </c>
      <c r="E204" s="35">
        <v>7</v>
      </c>
      <c r="F204" s="35">
        <v>14</v>
      </c>
      <c r="G204" s="35">
        <v>5</v>
      </c>
      <c r="H204" s="36">
        <f t="shared" si="31"/>
        <v>29</v>
      </c>
    </row>
    <row r="205" spans="1:8" ht="15" customHeight="1" x14ac:dyDescent="0.3">
      <c r="A205" s="178"/>
      <c r="B205" s="10" t="s">
        <v>3</v>
      </c>
      <c r="C205" s="35">
        <v>306</v>
      </c>
      <c r="D205" s="35">
        <v>40</v>
      </c>
      <c r="E205" s="35">
        <v>199</v>
      </c>
      <c r="F205" s="35">
        <v>274</v>
      </c>
      <c r="G205" s="35">
        <v>93</v>
      </c>
      <c r="H205" s="36">
        <f t="shared" si="31"/>
        <v>912</v>
      </c>
    </row>
    <row r="206" spans="1:8" ht="15" customHeight="1" x14ac:dyDescent="0.3">
      <c r="A206" s="178"/>
      <c r="B206" s="10" t="s">
        <v>4</v>
      </c>
      <c r="C206" s="35">
        <v>631</v>
      </c>
      <c r="D206" s="35">
        <v>80</v>
      </c>
      <c r="E206" s="35">
        <v>396</v>
      </c>
      <c r="F206" s="35">
        <v>513</v>
      </c>
      <c r="G206" s="35">
        <v>199</v>
      </c>
      <c r="H206" s="36">
        <f t="shared" si="31"/>
        <v>1819</v>
      </c>
    </row>
    <row r="207" spans="1:8" ht="15" customHeight="1" x14ac:dyDescent="0.3">
      <c r="A207" s="179" t="s">
        <v>7</v>
      </c>
      <c r="B207" s="12" t="s">
        <v>2</v>
      </c>
      <c r="C207" s="33">
        <v>2</v>
      </c>
      <c r="D207" s="33">
        <v>5</v>
      </c>
      <c r="E207" s="33">
        <v>35</v>
      </c>
      <c r="F207" s="33">
        <v>100</v>
      </c>
      <c r="G207" s="33">
        <v>19</v>
      </c>
      <c r="H207" s="34">
        <f t="shared" si="31"/>
        <v>161</v>
      </c>
    </row>
    <row r="208" spans="1:8" ht="15" customHeight="1" x14ac:dyDescent="0.3">
      <c r="A208" s="179"/>
      <c r="B208" s="12" t="s">
        <v>3</v>
      </c>
      <c r="C208" s="33">
        <v>402</v>
      </c>
      <c r="D208" s="33">
        <v>332</v>
      </c>
      <c r="E208" s="33">
        <v>1550</v>
      </c>
      <c r="F208" s="33">
        <v>2469</v>
      </c>
      <c r="G208" s="33">
        <v>250</v>
      </c>
      <c r="H208" s="34">
        <f t="shared" si="31"/>
        <v>5003</v>
      </c>
    </row>
    <row r="209" spans="1:8" ht="15" customHeight="1" x14ac:dyDescent="0.3">
      <c r="A209" s="179"/>
      <c r="B209" s="12" t="s">
        <v>4</v>
      </c>
      <c r="C209" s="33">
        <v>845</v>
      </c>
      <c r="D209" s="33">
        <v>609</v>
      </c>
      <c r="E209" s="33">
        <v>2929</v>
      </c>
      <c r="F209" s="33">
        <v>4639</v>
      </c>
      <c r="G209" s="33">
        <v>483</v>
      </c>
      <c r="H209" s="34">
        <f t="shared" si="31"/>
        <v>9505</v>
      </c>
    </row>
    <row r="210" spans="1:8" ht="15" customHeight="1" x14ac:dyDescent="0.3">
      <c r="A210" s="178" t="s">
        <v>8</v>
      </c>
      <c r="B210" s="10" t="s">
        <v>2</v>
      </c>
      <c r="C210" s="35">
        <v>2</v>
      </c>
      <c r="D210" s="35">
        <v>15</v>
      </c>
      <c r="E210" s="35">
        <v>31</v>
      </c>
      <c r="F210" s="35">
        <v>10</v>
      </c>
      <c r="G210" s="35">
        <v>6</v>
      </c>
      <c r="H210" s="36">
        <f t="shared" si="31"/>
        <v>64</v>
      </c>
    </row>
    <row r="211" spans="1:8" ht="15" customHeight="1" x14ac:dyDescent="0.3">
      <c r="A211" s="178"/>
      <c r="B211" s="10" t="s">
        <v>3</v>
      </c>
      <c r="C211" s="35">
        <v>76</v>
      </c>
      <c r="D211" s="35">
        <v>697</v>
      </c>
      <c r="E211" s="35">
        <v>520</v>
      </c>
      <c r="F211" s="35">
        <v>292</v>
      </c>
      <c r="G211" s="35">
        <v>86</v>
      </c>
      <c r="H211" s="36">
        <f t="shared" si="31"/>
        <v>1671</v>
      </c>
    </row>
    <row r="212" spans="1:8" ht="15" customHeight="1" x14ac:dyDescent="0.3">
      <c r="A212" s="178"/>
      <c r="B212" s="10" t="s">
        <v>4</v>
      </c>
      <c r="C212" s="35">
        <v>119</v>
      </c>
      <c r="D212" s="35">
        <v>1197</v>
      </c>
      <c r="E212" s="35">
        <v>955</v>
      </c>
      <c r="F212" s="35">
        <v>512</v>
      </c>
      <c r="G212" s="35">
        <v>150</v>
      </c>
      <c r="H212" s="36">
        <f t="shared" si="31"/>
        <v>2933</v>
      </c>
    </row>
    <row r="213" spans="1:8" ht="15" customHeight="1" x14ac:dyDescent="0.3">
      <c r="A213" s="180" t="s">
        <v>1</v>
      </c>
      <c r="B213" s="103" t="s">
        <v>2</v>
      </c>
      <c r="C213" s="104">
        <f>C198+C201+C204+C207+C210</f>
        <v>6</v>
      </c>
      <c r="D213" s="104">
        <f t="shared" ref="D213:H213" si="32">D198+D201+D204+D207+D210</f>
        <v>32</v>
      </c>
      <c r="E213" s="104">
        <f t="shared" si="32"/>
        <v>126</v>
      </c>
      <c r="F213" s="104">
        <f t="shared" si="32"/>
        <v>177</v>
      </c>
      <c r="G213" s="104">
        <f t="shared" si="32"/>
        <v>48</v>
      </c>
      <c r="H213" s="104">
        <f t="shared" si="32"/>
        <v>389</v>
      </c>
    </row>
    <row r="214" spans="1:8" ht="15" customHeight="1" x14ac:dyDescent="0.3">
      <c r="A214" s="180"/>
      <c r="B214" s="103" t="s">
        <v>3</v>
      </c>
      <c r="C214" s="104">
        <f t="shared" ref="C214:H214" si="33">C199+C202+C205+C208+C211</f>
        <v>784</v>
      </c>
      <c r="D214" s="104">
        <f t="shared" si="33"/>
        <v>1570</v>
      </c>
      <c r="E214" s="104">
        <f t="shared" si="33"/>
        <v>4316</v>
      </c>
      <c r="F214" s="104">
        <f t="shared" si="33"/>
        <v>4284</v>
      </c>
      <c r="G214" s="104">
        <f t="shared" si="33"/>
        <v>722</v>
      </c>
      <c r="H214" s="104">
        <f t="shared" si="33"/>
        <v>11676</v>
      </c>
    </row>
    <row r="215" spans="1:8" ht="15" customHeight="1" x14ac:dyDescent="0.3">
      <c r="A215" s="180"/>
      <c r="B215" s="103" t="s">
        <v>4</v>
      </c>
      <c r="C215" s="104">
        <f t="shared" ref="C215:H215" si="34">C200+C203+C206+C209+C212</f>
        <v>1595</v>
      </c>
      <c r="D215" s="104">
        <f t="shared" si="34"/>
        <v>2862</v>
      </c>
      <c r="E215" s="104">
        <f t="shared" si="34"/>
        <v>8140</v>
      </c>
      <c r="F215" s="104">
        <f t="shared" si="34"/>
        <v>8059</v>
      </c>
      <c r="G215" s="104">
        <f t="shared" si="34"/>
        <v>1394</v>
      </c>
      <c r="H215" s="104">
        <f t="shared" si="34"/>
        <v>22050</v>
      </c>
    </row>
    <row r="216" spans="1:8" ht="15" customHeight="1" x14ac:dyDescent="0.3">
      <c r="A216" s="89" t="s">
        <v>125</v>
      </c>
      <c r="B216" s="2"/>
      <c r="C216" s="2"/>
      <c r="D216" s="2"/>
      <c r="E216" s="2"/>
    </row>
    <row r="219" spans="1:8" ht="15" customHeight="1" x14ac:dyDescent="0.3">
      <c r="A219" s="177" t="s">
        <v>88</v>
      </c>
      <c r="B219" s="177"/>
      <c r="C219" s="177"/>
      <c r="D219" s="177"/>
      <c r="E219" s="177"/>
      <c r="F219" s="177"/>
      <c r="G219" s="177"/>
      <c r="H219" s="177"/>
    </row>
    <row r="220" spans="1:8" ht="15" customHeight="1" x14ac:dyDescent="0.3">
      <c r="A220" s="177" t="s">
        <v>94</v>
      </c>
      <c r="B220" s="177"/>
      <c r="C220" s="177"/>
      <c r="D220" s="177"/>
      <c r="E220" s="177"/>
      <c r="F220" s="177"/>
      <c r="G220" s="177"/>
      <c r="H220" s="177"/>
    </row>
    <row r="221" spans="1:8" ht="15" customHeight="1" x14ac:dyDescent="0.3">
      <c r="A221" s="101" t="s">
        <v>117</v>
      </c>
      <c r="B221" s="102"/>
      <c r="C221" s="102" t="s">
        <v>51</v>
      </c>
      <c r="D221" s="102" t="s">
        <v>52</v>
      </c>
      <c r="E221" s="102" t="s">
        <v>53</v>
      </c>
      <c r="F221" s="102" t="s">
        <v>54</v>
      </c>
      <c r="G221" s="102" t="s">
        <v>0</v>
      </c>
      <c r="H221" s="102" t="s">
        <v>1</v>
      </c>
    </row>
    <row r="222" spans="1:8" ht="15" customHeight="1" x14ac:dyDescent="0.3">
      <c r="A222" s="178" t="s">
        <v>5</v>
      </c>
      <c r="B222" s="10" t="s">
        <v>2</v>
      </c>
      <c r="C222" s="35">
        <v>0</v>
      </c>
      <c r="D222" s="35">
        <v>0</v>
      </c>
      <c r="E222" s="35">
        <v>8</v>
      </c>
      <c r="F222" s="35">
        <v>10</v>
      </c>
      <c r="G222" s="35">
        <v>7</v>
      </c>
      <c r="H222" s="36">
        <f t="shared" ref="H222:H236" si="35">SUM(C222:G222)</f>
        <v>25</v>
      </c>
    </row>
    <row r="223" spans="1:8" ht="15" customHeight="1" x14ac:dyDescent="0.3">
      <c r="A223" s="178"/>
      <c r="B223" s="10" t="s">
        <v>3</v>
      </c>
      <c r="C223" s="35">
        <v>0</v>
      </c>
      <c r="D223" s="35">
        <v>0</v>
      </c>
      <c r="E223" s="35">
        <v>187</v>
      </c>
      <c r="F223" s="35">
        <v>253</v>
      </c>
      <c r="G223" s="35">
        <v>115</v>
      </c>
      <c r="H223" s="36">
        <f t="shared" si="35"/>
        <v>555</v>
      </c>
    </row>
    <row r="224" spans="1:8" ht="15" customHeight="1" x14ac:dyDescent="0.3">
      <c r="A224" s="178"/>
      <c r="B224" s="10" t="s">
        <v>4</v>
      </c>
      <c r="C224" s="35">
        <v>0</v>
      </c>
      <c r="D224" s="35">
        <v>0</v>
      </c>
      <c r="E224" s="35">
        <v>362</v>
      </c>
      <c r="F224" s="35">
        <v>465</v>
      </c>
      <c r="G224" s="35">
        <v>223</v>
      </c>
      <c r="H224" s="36">
        <f t="shared" si="35"/>
        <v>1050</v>
      </c>
    </row>
    <row r="225" spans="1:8" ht="15" customHeight="1" x14ac:dyDescent="0.3">
      <c r="A225" s="179" t="s">
        <v>6</v>
      </c>
      <c r="B225" s="12" t="s">
        <v>2</v>
      </c>
      <c r="C225" s="33">
        <v>0</v>
      </c>
      <c r="D225" s="33">
        <v>11</v>
      </c>
      <c r="E225" s="33">
        <v>44</v>
      </c>
      <c r="F225" s="33">
        <v>43</v>
      </c>
      <c r="G225" s="33">
        <v>11</v>
      </c>
      <c r="H225" s="34">
        <f t="shared" si="35"/>
        <v>109</v>
      </c>
    </row>
    <row r="226" spans="1:8" ht="15" customHeight="1" x14ac:dyDescent="0.3">
      <c r="A226" s="179"/>
      <c r="B226" s="12" t="s">
        <v>3</v>
      </c>
      <c r="C226" s="33">
        <v>0</v>
      </c>
      <c r="D226" s="33">
        <v>501</v>
      </c>
      <c r="E226" s="33">
        <v>1819</v>
      </c>
      <c r="F226" s="33">
        <v>972</v>
      </c>
      <c r="G226" s="33">
        <v>178</v>
      </c>
      <c r="H226" s="34">
        <f t="shared" si="35"/>
        <v>3470</v>
      </c>
    </row>
    <row r="227" spans="1:8" ht="15" customHeight="1" x14ac:dyDescent="0.3">
      <c r="A227" s="179"/>
      <c r="B227" s="12" t="s">
        <v>4</v>
      </c>
      <c r="C227" s="33">
        <v>0</v>
      </c>
      <c r="D227" s="33">
        <v>976</v>
      </c>
      <c r="E227" s="33">
        <v>3430</v>
      </c>
      <c r="F227" s="33">
        <v>1879</v>
      </c>
      <c r="G227" s="33">
        <v>339</v>
      </c>
      <c r="H227" s="34">
        <f t="shared" si="35"/>
        <v>6624</v>
      </c>
    </row>
    <row r="228" spans="1:8" ht="15" customHeight="1" x14ac:dyDescent="0.3">
      <c r="A228" s="178" t="s">
        <v>142</v>
      </c>
      <c r="B228" s="10" t="s">
        <v>2</v>
      </c>
      <c r="C228" s="35">
        <v>2</v>
      </c>
      <c r="D228" s="35">
        <v>1</v>
      </c>
      <c r="E228" s="35">
        <v>7</v>
      </c>
      <c r="F228" s="35">
        <v>14</v>
      </c>
      <c r="G228" s="35">
        <v>5</v>
      </c>
      <c r="H228" s="36">
        <f t="shared" si="35"/>
        <v>29</v>
      </c>
    </row>
    <row r="229" spans="1:8" ht="15" customHeight="1" x14ac:dyDescent="0.3">
      <c r="A229" s="178"/>
      <c r="B229" s="10" t="s">
        <v>3</v>
      </c>
      <c r="C229" s="35">
        <v>306</v>
      </c>
      <c r="D229" s="35">
        <v>40</v>
      </c>
      <c r="E229" s="35">
        <v>199</v>
      </c>
      <c r="F229" s="35">
        <v>274</v>
      </c>
      <c r="G229" s="35">
        <v>93</v>
      </c>
      <c r="H229" s="36">
        <f t="shared" si="35"/>
        <v>912</v>
      </c>
    </row>
    <row r="230" spans="1:8" ht="15" customHeight="1" x14ac:dyDescent="0.3">
      <c r="A230" s="178"/>
      <c r="B230" s="10" t="s">
        <v>4</v>
      </c>
      <c r="C230" s="35">
        <v>631</v>
      </c>
      <c r="D230" s="35">
        <v>80</v>
      </c>
      <c r="E230" s="35">
        <v>396</v>
      </c>
      <c r="F230" s="35">
        <v>513</v>
      </c>
      <c r="G230" s="35">
        <v>199</v>
      </c>
      <c r="H230" s="36">
        <f t="shared" si="35"/>
        <v>1819</v>
      </c>
    </row>
    <row r="231" spans="1:8" ht="15" customHeight="1" x14ac:dyDescent="0.3">
      <c r="A231" s="179" t="s">
        <v>7</v>
      </c>
      <c r="B231" s="12" t="s">
        <v>2</v>
      </c>
      <c r="C231" s="33">
        <v>2</v>
      </c>
      <c r="D231" s="33">
        <v>5</v>
      </c>
      <c r="E231" s="33">
        <v>36</v>
      </c>
      <c r="F231" s="33">
        <v>101</v>
      </c>
      <c r="G231" s="33">
        <v>21</v>
      </c>
      <c r="H231" s="34">
        <f t="shared" si="35"/>
        <v>165</v>
      </c>
    </row>
    <row r="232" spans="1:8" ht="15" customHeight="1" x14ac:dyDescent="0.3">
      <c r="A232" s="179"/>
      <c r="B232" s="12" t="s">
        <v>3</v>
      </c>
      <c r="C232" s="33">
        <v>402</v>
      </c>
      <c r="D232" s="33">
        <v>332</v>
      </c>
      <c r="E232" s="33">
        <v>1625</v>
      </c>
      <c r="F232" s="33">
        <v>2454</v>
      </c>
      <c r="G232" s="33">
        <v>263</v>
      </c>
      <c r="H232" s="34">
        <f t="shared" si="35"/>
        <v>5076</v>
      </c>
    </row>
    <row r="233" spans="1:8" ht="15" customHeight="1" x14ac:dyDescent="0.3">
      <c r="A233" s="179"/>
      <c r="B233" s="12" t="s">
        <v>4</v>
      </c>
      <c r="C233" s="33">
        <v>845</v>
      </c>
      <c r="D233" s="33">
        <v>609</v>
      </c>
      <c r="E233" s="33">
        <v>3071</v>
      </c>
      <c r="F233" s="33">
        <v>4617</v>
      </c>
      <c r="G233" s="33">
        <v>509</v>
      </c>
      <c r="H233" s="34">
        <f t="shared" si="35"/>
        <v>9651</v>
      </c>
    </row>
    <row r="234" spans="1:8" ht="15" customHeight="1" x14ac:dyDescent="0.3">
      <c r="A234" s="178" t="s">
        <v>8</v>
      </c>
      <c r="B234" s="10" t="s">
        <v>2</v>
      </c>
      <c r="C234" s="35">
        <v>2</v>
      </c>
      <c r="D234" s="35">
        <v>15</v>
      </c>
      <c r="E234" s="35">
        <v>30</v>
      </c>
      <c r="F234" s="35">
        <v>11</v>
      </c>
      <c r="G234" s="35">
        <v>5</v>
      </c>
      <c r="H234" s="36">
        <f t="shared" si="35"/>
        <v>63</v>
      </c>
    </row>
    <row r="235" spans="1:8" ht="15" customHeight="1" x14ac:dyDescent="0.3">
      <c r="A235" s="178"/>
      <c r="B235" s="10" t="s">
        <v>3</v>
      </c>
      <c r="C235" s="35">
        <v>76</v>
      </c>
      <c r="D235" s="35">
        <v>697</v>
      </c>
      <c r="E235" s="35">
        <v>505</v>
      </c>
      <c r="F235" s="35">
        <v>312</v>
      </c>
      <c r="G235" s="35">
        <v>64</v>
      </c>
      <c r="H235" s="36">
        <f t="shared" si="35"/>
        <v>1654</v>
      </c>
    </row>
    <row r="236" spans="1:8" ht="15" customHeight="1" x14ac:dyDescent="0.3">
      <c r="A236" s="178"/>
      <c r="B236" s="10" t="s">
        <v>4</v>
      </c>
      <c r="C236" s="35">
        <v>119</v>
      </c>
      <c r="D236" s="35">
        <v>1197</v>
      </c>
      <c r="E236" s="35">
        <v>930</v>
      </c>
      <c r="F236" s="35">
        <v>546</v>
      </c>
      <c r="G236" s="35">
        <v>112</v>
      </c>
      <c r="H236" s="36">
        <f t="shared" si="35"/>
        <v>2904</v>
      </c>
    </row>
    <row r="237" spans="1:8" ht="15" customHeight="1" x14ac:dyDescent="0.3">
      <c r="A237" s="180" t="s">
        <v>1</v>
      </c>
      <c r="B237" s="103" t="s">
        <v>2</v>
      </c>
      <c r="C237" s="104">
        <f t="shared" ref="C237:H239" si="36">C222+C225+C228+C231+C234</f>
        <v>6</v>
      </c>
      <c r="D237" s="104">
        <f t="shared" si="36"/>
        <v>32</v>
      </c>
      <c r="E237" s="104">
        <f t="shared" si="36"/>
        <v>125</v>
      </c>
      <c r="F237" s="104">
        <f t="shared" si="36"/>
        <v>179</v>
      </c>
      <c r="G237" s="104">
        <f t="shared" si="36"/>
        <v>49</v>
      </c>
      <c r="H237" s="104">
        <f t="shared" si="36"/>
        <v>391</v>
      </c>
    </row>
    <row r="238" spans="1:8" ht="15" customHeight="1" x14ac:dyDescent="0.3">
      <c r="A238" s="180"/>
      <c r="B238" s="103" t="s">
        <v>3</v>
      </c>
      <c r="C238" s="104">
        <f t="shared" si="36"/>
        <v>784</v>
      </c>
      <c r="D238" s="104">
        <f t="shared" si="36"/>
        <v>1570</v>
      </c>
      <c r="E238" s="104">
        <f t="shared" si="36"/>
        <v>4335</v>
      </c>
      <c r="F238" s="104">
        <f t="shared" si="36"/>
        <v>4265</v>
      </c>
      <c r="G238" s="104">
        <f t="shared" si="36"/>
        <v>713</v>
      </c>
      <c r="H238" s="104">
        <f t="shared" si="36"/>
        <v>11667</v>
      </c>
    </row>
    <row r="239" spans="1:8" ht="15" customHeight="1" x14ac:dyDescent="0.3">
      <c r="A239" s="180"/>
      <c r="B239" s="103" t="s">
        <v>4</v>
      </c>
      <c r="C239" s="104">
        <f t="shared" si="36"/>
        <v>1595</v>
      </c>
      <c r="D239" s="104">
        <f t="shared" si="36"/>
        <v>2862</v>
      </c>
      <c r="E239" s="104">
        <f t="shared" si="36"/>
        <v>8189</v>
      </c>
      <c r="F239" s="104">
        <f t="shared" si="36"/>
        <v>8020</v>
      </c>
      <c r="G239" s="104">
        <f t="shared" si="36"/>
        <v>1382</v>
      </c>
      <c r="H239" s="104">
        <f t="shared" si="36"/>
        <v>22048</v>
      </c>
    </row>
    <row r="240" spans="1:8" ht="15" customHeight="1" x14ac:dyDescent="0.3">
      <c r="A240" s="89" t="s">
        <v>125</v>
      </c>
      <c r="B240" s="2"/>
      <c r="C240" s="2"/>
      <c r="D240" s="2"/>
      <c r="E240" s="2"/>
    </row>
    <row r="241" spans="1:8" ht="15" customHeight="1" x14ac:dyDescent="0.3">
      <c r="A241" s="92"/>
      <c r="B241" s="92"/>
      <c r="C241" s="92"/>
      <c r="D241" s="92"/>
      <c r="E241" s="92"/>
    </row>
    <row r="242" spans="1:8" ht="15" customHeight="1" x14ac:dyDescent="0.3">
      <c r="A242" s="92"/>
      <c r="B242" s="92"/>
      <c r="C242" s="92"/>
      <c r="D242" s="92"/>
      <c r="E242" s="92"/>
    </row>
    <row r="243" spans="1:8" ht="15" customHeight="1" x14ac:dyDescent="0.3">
      <c r="A243" s="177" t="s">
        <v>88</v>
      </c>
      <c r="B243" s="177"/>
      <c r="C243" s="177"/>
      <c r="D243" s="177"/>
      <c r="E243" s="177"/>
      <c r="F243" s="177"/>
      <c r="G243" s="177"/>
      <c r="H243" s="177"/>
    </row>
    <row r="244" spans="1:8" ht="15" customHeight="1" x14ac:dyDescent="0.3">
      <c r="A244" s="177" t="s">
        <v>93</v>
      </c>
      <c r="B244" s="177"/>
      <c r="C244" s="177"/>
      <c r="D244" s="177"/>
      <c r="E244" s="177"/>
      <c r="F244" s="177"/>
      <c r="G244" s="177"/>
      <c r="H244" s="177"/>
    </row>
    <row r="245" spans="1:8" ht="15" customHeight="1" x14ac:dyDescent="0.3">
      <c r="A245" s="101" t="s">
        <v>117</v>
      </c>
      <c r="B245" s="102"/>
      <c r="C245" s="102" t="s">
        <v>51</v>
      </c>
      <c r="D245" s="102" t="s">
        <v>52</v>
      </c>
      <c r="E245" s="102" t="s">
        <v>53</v>
      </c>
      <c r="F245" s="102" t="s">
        <v>54</v>
      </c>
      <c r="G245" s="102" t="s">
        <v>0</v>
      </c>
      <c r="H245" s="102" t="s">
        <v>1</v>
      </c>
    </row>
    <row r="246" spans="1:8" ht="15" customHeight="1" x14ac:dyDescent="0.3">
      <c r="A246" s="178" t="s">
        <v>5</v>
      </c>
      <c r="B246" s="10" t="s">
        <v>2</v>
      </c>
      <c r="C246" s="35">
        <v>0</v>
      </c>
      <c r="D246" s="35">
        <v>0</v>
      </c>
      <c r="E246" s="35">
        <v>8</v>
      </c>
      <c r="F246" s="35">
        <v>10</v>
      </c>
      <c r="G246" s="35">
        <v>7</v>
      </c>
      <c r="H246" s="36">
        <f t="shared" ref="H246:H260" si="37">SUM(C246:G246)</f>
        <v>25</v>
      </c>
    </row>
    <row r="247" spans="1:8" ht="15" customHeight="1" x14ac:dyDescent="0.3">
      <c r="A247" s="178"/>
      <c r="B247" s="10" t="s">
        <v>3</v>
      </c>
      <c r="C247" s="35">
        <v>0</v>
      </c>
      <c r="D247" s="35">
        <v>0</v>
      </c>
      <c r="E247" s="35">
        <v>187</v>
      </c>
      <c r="F247" s="35">
        <v>253</v>
      </c>
      <c r="G247" s="35">
        <v>115</v>
      </c>
      <c r="H247" s="36">
        <f t="shared" si="37"/>
        <v>555</v>
      </c>
    </row>
    <row r="248" spans="1:8" ht="15" customHeight="1" x14ac:dyDescent="0.3">
      <c r="A248" s="178"/>
      <c r="B248" s="10" t="s">
        <v>4</v>
      </c>
      <c r="C248" s="35">
        <v>0</v>
      </c>
      <c r="D248" s="35">
        <v>0</v>
      </c>
      <c r="E248" s="35">
        <v>362</v>
      </c>
      <c r="F248" s="35">
        <v>465</v>
      </c>
      <c r="G248" s="35">
        <v>223</v>
      </c>
      <c r="H248" s="36">
        <f t="shared" si="37"/>
        <v>1050</v>
      </c>
    </row>
    <row r="249" spans="1:8" ht="15" customHeight="1" x14ac:dyDescent="0.3">
      <c r="A249" s="179" t="s">
        <v>6</v>
      </c>
      <c r="B249" s="12" t="s">
        <v>2</v>
      </c>
      <c r="C249" s="33">
        <v>0</v>
      </c>
      <c r="D249" s="33">
        <v>11</v>
      </c>
      <c r="E249" s="33">
        <v>45</v>
      </c>
      <c r="F249" s="33">
        <v>44</v>
      </c>
      <c r="G249" s="33">
        <v>11</v>
      </c>
      <c r="H249" s="34">
        <f t="shared" si="37"/>
        <v>111</v>
      </c>
    </row>
    <row r="250" spans="1:8" ht="15" customHeight="1" x14ac:dyDescent="0.3">
      <c r="A250" s="179"/>
      <c r="B250" s="12" t="s">
        <v>3</v>
      </c>
      <c r="C250" s="33">
        <v>0</v>
      </c>
      <c r="D250" s="33">
        <v>501</v>
      </c>
      <c r="E250" s="33">
        <v>1881</v>
      </c>
      <c r="F250" s="33">
        <v>976</v>
      </c>
      <c r="G250" s="33">
        <v>178</v>
      </c>
      <c r="H250" s="34">
        <f t="shared" si="37"/>
        <v>3536</v>
      </c>
    </row>
    <row r="251" spans="1:8" ht="15" customHeight="1" x14ac:dyDescent="0.3">
      <c r="A251" s="179"/>
      <c r="B251" s="12" t="s">
        <v>4</v>
      </c>
      <c r="C251" s="33">
        <v>0</v>
      </c>
      <c r="D251" s="33">
        <v>976</v>
      </c>
      <c r="E251" s="33">
        <v>3553</v>
      </c>
      <c r="F251" s="33">
        <v>1889</v>
      </c>
      <c r="G251" s="33">
        <v>339</v>
      </c>
      <c r="H251" s="34">
        <f t="shared" si="37"/>
        <v>6757</v>
      </c>
    </row>
    <row r="252" spans="1:8" ht="15" customHeight="1" x14ac:dyDescent="0.3">
      <c r="A252" s="178" t="s">
        <v>142</v>
      </c>
      <c r="B252" s="10" t="s">
        <v>2</v>
      </c>
      <c r="C252" s="35">
        <v>2</v>
      </c>
      <c r="D252" s="35">
        <v>2</v>
      </c>
      <c r="E252" s="35">
        <v>7</v>
      </c>
      <c r="F252" s="35">
        <v>14</v>
      </c>
      <c r="G252" s="35">
        <v>5</v>
      </c>
      <c r="H252" s="36">
        <f t="shared" si="37"/>
        <v>30</v>
      </c>
    </row>
    <row r="253" spans="1:8" ht="15" customHeight="1" x14ac:dyDescent="0.3">
      <c r="A253" s="178"/>
      <c r="B253" s="10" t="s">
        <v>3</v>
      </c>
      <c r="C253" s="35">
        <v>306</v>
      </c>
      <c r="D253" s="35">
        <v>84</v>
      </c>
      <c r="E253" s="35">
        <v>199</v>
      </c>
      <c r="F253" s="35">
        <v>274</v>
      </c>
      <c r="G253" s="35">
        <v>93</v>
      </c>
      <c r="H253" s="36">
        <f t="shared" si="37"/>
        <v>956</v>
      </c>
    </row>
    <row r="254" spans="1:8" ht="15" customHeight="1" x14ac:dyDescent="0.3">
      <c r="A254" s="178"/>
      <c r="B254" s="10" t="s">
        <v>4</v>
      </c>
      <c r="C254" s="35">
        <v>631</v>
      </c>
      <c r="D254" s="35">
        <v>182</v>
      </c>
      <c r="E254" s="35">
        <v>396</v>
      </c>
      <c r="F254" s="35">
        <v>513</v>
      </c>
      <c r="G254" s="35">
        <v>199</v>
      </c>
      <c r="H254" s="36">
        <f t="shared" si="37"/>
        <v>1921</v>
      </c>
    </row>
    <row r="255" spans="1:8" ht="15" customHeight="1" x14ac:dyDescent="0.3">
      <c r="A255" s="179" t="s">
        <v>7</v>
      </c>
      <c r="B255" s="12" t="s">
        <v>2</v>
      </c>
      <c r="C255" s="33">
        <v>2</v>
      </c>
      <c r="D255" s="33">
        <v>5</v>
      </c>
      <c r="E255" s="33">
        <v>36</v>
      </c>
      <c r="F255" s="33">
        <v>101</v>
      </c>
      <c r="G255" s="33">
        <v>22</v>
      </c>
      <c r="H255" s="34">
        <f t="shared" si="37"/>
        <v>166</v>
      </c>
    </row>
    <row r="256" spans="1:8" ht="15" customHeight="1" x14ac:dyDescent="0.3">
      <c r="A256" s="179"/>
      <c r="B256" s="12" t="s">
        <v>3</v>
      </c>
      <c r="C256" s="33">
        <v>402</v>
      </c>
      <c r="D256" s="33">
        <v>332</v>
      </c>
      <c r="E256" s="33">
        <v>1614</v>
      </c>
      <c r="F256" s="33">
        <v>2454</v>
      </c>
      <c r="G256" s="33">
        <v>277</v>
      </c>
      <c r="H256" s="34">
        <f t="shared" si="37"/>
        <v>5079</v>
      </c>
    </row>
    <row r="257" spans="1:8" ht="15" customHeight="1" x14ac:dyDescent="0.3">
      <c r="A257" s="179"/>
      <c r="B257" s="12" t="s">
        <v>4</v>
      </c>
      <c r="C257" s="33">
        <v>845</v>
      </c>
      <c r="D257" s="33">
        <v>609</v>
      </c>
      <c r="E257" s="33">
        <v>3043</v>
      </c>
      <c r="F257" s="33">
        <v>4617</v>
      </c>
      <c r="G257" s="33">
        <v>536</v>
      </c>
      <c r="H257" s="34">
        <f t="shared" si="37"/>
        <v>9650</v>
      </c>
    </row>
    <row r="258" spans="1:8" ht="15" customHeight="1" x14ac:dyDescent="0.3">
      <c r="A258" s="178" t="s">
        <v>8</v>
      </c>
      <c r="B258" s="10" t="s">
        <v>2</v>
      </c>
      <c r="C258" s="35">
        <v>2</v>
      </c>
      <c r="D258" s="35">
        <v>15</v>
      </c>
      <c r="E258" s="35">
        <v>30</v>
      </c>
      <c r="F258" s="35">
        <v>11</v>
      </c>
      <c r="G258" s="35">
        <v>5</v>
      </c>
      <c r="H258" s="36">
        <f t="shared" si="37"/>
        <v>63</v>
      </c>
    </row>
    <row r="259" spans="1:8" ht="15" customHeight="1" x14ac:dyDescent="0.3">
      <c r="A259" s="178"/>
      <c r="B259" s="10" t="s">
        <v>3</v>
      </c>
      <c r="C259" s="35">
        <v>76</v>
      </c>
      <c r="D259" s="35">
        <v>697</v>
      </c>
      <c r="E259" s="35">
        <v>510</v>
      </c>
      <c r="F259" s="35">
        <v>293</v>
      </c>
      <c r="G259" s="35">
        <v>64</v>
      </c>
      <c r="H259" s="36">
        <f t="shared" si="37"/>
        <v>1640</v>
      </c>
    </row>
    <row r="260" spans="1:8" ht="15" customHeight="1" x14ac:dyDescent="0.3">
      <c r="A260" s="178"/>
      <c r="B260" s="10" t="s">
        <v>4</v>
      </c>
      <c r="C260" s="35">
        <v>119</v>
      </c>
      <c r="D260" s="35">
        <v>1197</v>
      </c>
      <c r="E260" s="35">
        <v>941</v>
      </c>
      <c r="F260" s="35">
        <v>526</v>
      </c>
      <c r="G260" s="35">
        <v>112</v>
      </c>
      <c r="H260" s="36">
        <f t="shared" si="37"/>
        <v>2895</v>
      </c>
    </row>
    <row r="261" spans="1:8" ht="15" customHeight="1" x14ac:dyDescent="0.3">
      <c r="A261" s="180" t="s">
        <v>1</v>
      </c>
      <c r="B261" s="103" t="s">
        <v>2</v>
      </c>
      <c r="C261" s="104">
        <f t="shared" ref="C261:H263" si="38">C246+C249+C252+C255+C258</f>
        <v>6</v>
      </c>
      <c r="D261" s="104">
        <f t="shared" si="38"/>
        <v>33</v>
      </c>
      <c r="E261" s="104">
        <f t="shared" si="38"/>
        <v>126</v>
      </c>
      <c r="F261" s="104">
        <f t="shared" si="38"/>
        <v>180</v>
      </c>
      <c r="G261" s="104">
        <f t="shared" si="38"/>
        <v>50</v>
      </c>
      <c r="H261" s="104">
        <f t="shared" si="38"/>
        <v>395</v>
      </c>
    </row>
    <row r="262" spans="1:8" ht="15" customHeight="1" x14ac:dyDescent="0.3">
      <c r="A262" s="180"/>
      <c r="B262" s="103" t="s">
        <v>3</v>
      </c>
      <c r="C262" s="104">
        <f t="shared" si="38"/>
        <v>784</v>
      </c>
      <c r="D262" s="104">
        <f t="shared" si="38"/>
        <v>1614</v>
      </c>
      <c r="E262" s="104">
        <f t="shared" si="38"/>
        <v>4391</v>
      </c>
      <c r="F262" s="104">
        <f t="shared" si="38"/>
        <v>4250</v>
      </c>
      <c r="G262" s="104">
        <f t="shared" si="38"/>
        <v>727</v>
      </c>
      <c r="H262" s="104">
        <f t="shared" si="38"/>
        <v>11766</v>
      </c>
    </row>
    <row r="263" spans="1:8" ht="15" customHeight="1" x14ac:dyDescent="0.3">
      <c r="A263" s="180"/>
      <c r="B263" s="103" t="s">
        <v>4</v>
      </c>
      <c r="C263" s="104">
        <f t="shared" si="38"/>
        <v>1595</v>
      </c>
      <c r="D263" s="104">
        <f t="shared" si="38"/>
        <v>2964</v>
      </c>
      <c r="E263" s="104">
        <f t="shared" si="38"/>
        <v>8295</v>
      </c>
      <c r="F263" s="104">
        <f t="shared" si="38"/>
        <v>8010</v>
      </c>
      <c r="G263" s="104">
        <f t="shared" si="38"/>
        <v>1409</v>
      </c>
      <c r="H263" s="104">
        <f t="shared" si="38"/>
        <v>22273</v>
      </c>
    </row>
    <row r="264" spans="1:8" ht="15" customHeight="1" x14ac:dyDescent="0.3">
      <c r="A264" s="89" t="s">
        <v>125</v>
      </c>
      <c r="B264" s="2"/>
      <c r="C264" s="2"/>
      <c r="D264" s="2"/>
      <c r="E264" s="2"/>
    </row>
    <row r="267" spans="1:8" ht="15" customHeight="1" x14ac:dyDescent="0.3">
      <c r="A267" s="177" t="s">
        <v>88</v>
      </c>
      <c r="B267" s="177"/>
      <c r="C267" s="177"/>
      <c r="D267" s="177"/>
      <c r="E267" s="177"/>
      <c r="F267" s="177"/>
      <c r="G267" s="177"/>
      <c r="H267" s="177"/>
    </row>
    <row r="268" spans="1:8" ht="15" customHeight="1" x14ac:dyDescent="0.3">
      <c r="A268" s="177" t="s">
        <v>92</v>
      </c>
      <c r="B268" s="177"/>
      <c r="C268" s="177"/>
      <c r="D268" s="177"/>
      <c r="E268" s="177"/>
      <c r="F268" s="177"/>
      <c r="G268" s="177"/>
      <c r="H268" s="177"/>
    </row>
    <row r="269" spans="1:8" ht="15" customHeight="1" x14ac:dyDescent="0.3">
      <c r="A269" s="101" t="s">
        <v>117</v>
      </c>
      <c r="B269" s="102"/>
      <c r="C269" s="102" t="s">
        <v>51</v>
      </c>
      <c r="D269" s="102" t="s">
        <v>52</v>
      </c>
      <c r="E269" s="102" t="s">
        <v>53</v>
      </c>
      <c r="F269" s="102" t="s">
        <v>54</v>
      </c>
      <c r="G269" s="102" t="s">
        <v>0</v>
      </c>
      <c r="H269" s="102" t="s">
        <v>1</v>
      </c>
    </row>
    <row r="270" spans="1:8" ht="15" customHeight="1" x14ac:dyDescent="0.3">
      <c r="A270" s="178" t="s">
        <v>5</v>
      </c>
      <c r="B270" s="10" t="s">
        <v>2</v>
      </c>
      <c r="C270" s="35">
        <v>0</v>
      </c>
      <c r="D270" s="35">
        <v>0</v>
      </c>
      <c r="E270" s="35">
        <v>8</v>
      </c>
      <c r="F270" s="35">
        <v>10</v>
      </c>
      <c r="G270" s="35">
        <v>6</v>
      </c>
      <c r="H270" s="36">
        <f>SUM(C270:G270)</f>
        <v>24</v>
      </c>
    </row>
    <row r="271" spans="1:8" ht="15" customHeight="1" x14ac:dyDescent="0.3">
      <c r="A271" s="178"/>
      <c r="B271" s="10" t="s">
        <v>3</v>
      </c>
      <c r="C271" s="35">
        <v>0</v>
      </c>
      <c r="D271" s="35">
        <v>0</v>
      </c>
      <c r="E271" s="35">
        <v>187</v>
      </c>
      <c r="F271" s="35">
        <v>253</v>
      </c>
      <c r="G271" s="35">
        <v>94</v>
      </c>
      <c r="H271" s="36">
        <f t="shared" ref="H271:H284" si="39">SUM(C271:G271)</f>
        <v>534</v>
      </c>
    </row>
    <row r="272" spans="1:8" ht="15" customHeight="1" x14ac:dyDescent="0.3">
      <c r="A272" s="178"/>
      <c r="B272" s="10" t="s">
        <v>4</v>
      </c>
      <c r="C272" s="35">
        <v>0</v>
      </c>
      <c r="D272" s="35">
        <v>0</v>
      </c>
      <c r="E272" s="35">
        <v>362</v>
      </c>
      <c r="F272" s="35">
        <v>465</v>
      </c>
      <c r="G272" s="35">
        <v>181</v>
      </c>
      <c r="H272" s="36">
        <f t="shared" si="39"/>
        <v>1008</v>
      </c>
    </row>
    <row r="273" spans="1:8" ht="15" customHeight="1" x14ac:dyDescent="0.3">
      <c r="A273" s="179" t="s">
        <v>6</v>
      </c>
      <c r="B273" s="12" t="s">
        <v>2</v>
      </c>
      <c r="C273" s="33">
        <v>0</v>
      </c>
      <c r="D273" s="33">
        <v>11</v>
      </c>
      <c r="E273" s="33">
        <v>46</v>
      </c>
      <c r="F273" s="33">
        <v>46</v>
      </c>
      <c r="G273" s="33">
        <v>11</v>
      </c>
      <c r="H273" s="34">
        <f t="shared" si="39"/>
        <v>114</v>
      </c>
    </row>
    <row r="274" spans="1:8" ht="15" customHeight="1" x14ac:dyDescent="0.3">
      <c r="A274" s="179"/>
      <c r="B274" s="12" t="s">
        <v>3</v>
      </c>
      <c r="C274" s="33">
        <v>0</v>
      </c>
      <c r="D274" s="33">
        <v>501</v>
      </c>
      <c r="E274" s="33">
        <v>1895</v>
      </c>
      <c r="F274" s="33">
        <v>1000</v>
      </c>
      <c r="G274" s="33">
        <v>215</v>
      </c>
      <c r="H274" s="34">
        <f t="shared" si="39"/>
        <v>3611</v>
      </c>
    </row>
    <row r="275" spans="1:8" ht="15" customHeight="1" x14ac:dyDescent="0.3">
      <c r="A275" s="179"/>
      <c r="B275" s="12" t="s">
        <v>4</v>
      </c>
      <c r="C275" s="33">
        <v>0</v>
      </c>
      <c r="D275" s="33">
        <v>976</v>
      </c>
      <c r="E275" s="33">
        <v>3587</v>
      </c>
      <c r="F275" s="33">
        <v>1922</v>
      </c>
      <c r="G275" s="33">
        <v>419</v>
      </c>
      <c r="H275" s="34">
        <f t="shared" si="39"/>
        <v>6904</v>
      </c>
    </row>
    <row r="276" spans="1:8" ht="15" customHeight="1" x14ac:dyDescent="0.3">
      <c r="A276" s="178" t="s">
        <v>142</v>
      </c>
      <c r="B276" s="10" t="s">
        <v>2</v>
      </c>
      <c r="C276" s="35">
        <v>2</v>
      </c>
      <c r="D276" s="35">
        <v>1</v>
      </c>
      <c r="E276" s="35">
        <v>7</v>
      </c>
      <c r="F276" s="35">
        <v>13</v>
      </c>
      <c r="G276" s="35">
        <v>5</v>
      </c>
      <c r="H276" s="36">
        <f t="shared" si="39"/>
        <v>28</v>
      </c>
    </row>
    <row r="277" spans="1:8" ht="15" customHeight="1" x14ac:dyDescent="0.3">
      <c r="A277" s="178"/>
      <c r="B277" s="10" t="s">
        <v>3</v>
      </c>
      <c r="C277" s="35">
        <v>306</v>
      </c>
      <c r="D277" s="35">
        <v>44</v>
      </c>
      <c r="E277" s="35">
        <v>199</v>
      </c>
      <c r="F277" s="35">
        <v>238</v>
      </c>
      <c r="G277" s="35">
        <v>80</v>
      </c>
      <c r="H277" s="36">
        <f t="shared" si="39"/>
        <v>867</v>
      </c>
    </row>
    <row r="278" spans="1:8" ht="15" customHeight="1" x14ac:dyDescent="0.3">
      <c r="A278" s="178"/>
      <c r="B278" s="10" t="s">
        <v>4</v>
      </c>
      <c r="C278" s="35">
        <v>631</v>
      </c>
      <c r="D278" s="35">
        <v>102</v>
      </c>
      <c r="E278" s="35">
        <v>396</v>
      </c>
      <c r="F278" s="35">
        <v>459</v>
      </c>
      <c r="G278" s="35">
        <v>162</v>
      </c>
      <c r="H278" s="36">
        <f t="shared" si="39"/>
        <v>1750</v>
      </c>
    </row>
    <row r="279" spans="1:8" ht="15" customHeight="1" x14ac:dyDescent="0.3">
      <c r="A279" s="179" t="s">
        <v>7</v>
      </c>
      <c r="B279" s="12" t="s">
        <v>2</v>
      </c>
      <c r="C279" s="33">
        <v>2</v>
      </c>
      <c r="D279" s="33">
        <v>6</v>
      </c>
      <c r="E279" s="33">
        <v>36</v>
      </c>
      <c r="F279" s="33">
        <v>103</v>
      </c>
      <c r="G279" s="33">
        <v>22</v>
      </c>
      <c r="H279" s="34">
        <f t="shared" si="39"/>
        <v>169</v>
      </c>
    </row>
    <row r="280" spans="1:8" ht="15" customHeight="1" x14ac:dyDescent="0.3">
      <c r="A280" s="179"/>
      <c r="B280" s="12" t="s">
        <v>3</v>
      </c>
      <c r="C280" s="33">
        <v>386</v>
      </c>
      <c r="D280" s="33">
        <v>364</v>
      </c>
      <c r="E280" s="33">
        <v>1562</v>
      </c>
      <c r="F280" s="33">
        <v>2456</v>
      </c>
      <c r="G280" s="33">
        <v>258</v>
      </c>
      <c r="H280" s="34">
        <f t="shared" si="39"/>
        <v>5026</v>
      </c>
    </row>
    <row r="281" spans="1:8" ht="15" customHeight="1" x14ac:dyDescent="0.3">
      <c r="A281" s="179"/>
      <c r="B281" s="12" t="s">
        <v>4</v>
      </c>
      <c r="C281" s="33">
        <v>808</v>
      </c>
      <c r="D281" s="33">
        <v>657</v>
      </c>
      <c r="E281" s="33">
        <v>3008</v>
      </c>
      <c r="F281" s="33">
        <v>4646</v>
      </c>
      <c r="G281" s="33">
        <v>494</v>
      </c>
      <c r="H281" s="34">
        <f t="shared" si="39"/>
        <v>9613</v>
      </c>
    </row>
    <row r="282" spans="1:8" ht="15" customHeight="1" x14ac:dyDescent="0.3">
      <c r="A282" s="178" t="s">
        <v>8</v>
      </c>
      <c r="B282" s="10" t="s">
        <v>2</v>
      </c>
      <c r="C282" s="35">
        <v>2</v>
      </c>
      <c r="D282" s="35">
        <v>15</v>
      </c>
      <c r="E282" s="35">
        <v>27</v>
      </c>
      <c r="F282" s="35">
        <v>11</v>
      </c>
      <c r="G282" s="35">
        <v>4</v>
      </c>
      <c r="H282" s="36">
        <f t="shared" si="39"/>
        <v>59</v>
      </c>
    </row>
    <row r="283" spans="1:8" ht="15" customHeight="1" x14ac:dyDescent="0.3">
      <c r="A283" s="178"/>
      <c r="B283" s="10" t="s">
        <v>3</v>
      </c>
      <c r="C283" s="35">
        <v>76</v>
      </c>
      <c r="D283" s="35">
        <v>699</v>
      </c>
      <c r="E283" s="35">
        <v>457</v>
      </c>
      <c r="F283" s="35">
        <v>293</v>
      </c>
      <c r="G283" s="35">
        <v>43</v>
      </c>
      <c r="H283" s="36">
        <f t="shared" si="39"/>
        <v>1568</v>
      </c>
    </row>
    <row r="284" spans="1:8" ht="15" customHeight="1" x14ac:dyDescent="0.3">
      <c r="A284" s="178"/>
      <c r="B284" s="10" t="s">
        <v>4</v>
      </c>
      <c r="C284" s="35">
        <v>119</v>
      </c>
      <c r="D284" s="35">
        <v>1201</v>
      </c>
      <c r="E284" s="35">
        <v>837</v>
      </c>
      <c r="F284" s="35">
        <v>526</v>
      </c>
      <c r="G284" s="35">
        <v>76</v>
      </c>
      <c r="H284" s="36">
        <f t="shared" si="39"/>
        <v>2759</v>
      </c>
    </row>
    <row r="285" spans="1:8" ht="15" customHeight="1" x14ac:dyDescent="0.3">
      <c r="A285" s="180" t="s">
        <v>1</v>
      </c>
      <c r="B285" s="103" t="s">
        <v>2</v>
      </c>
      <c r="C285" s="104">
        <f>C270+C273+C276+C279+C282</f>
        <v>6</v>
      </c>
      <c r="D285" s="104">
        <f t="shared" ref="D285:H285" si="40">D270+D273+D276+D279+D282</f>
        <v>33</v>
      </c>
      <c r="E285" s="104">
        <f t="shared" si="40"/>
        <v>124</v>
      </c>
      <c r="F285" s="104">
        <f t="shared" si="40"/>
        <v>183</v>
      </c>
      <c r="G285" s="104">
        <f t="shared" si="40"/>
        <v>48</v>
      </c>
      <c r="H285" s="104">
        <f t="shared" si="40"/>
        <v>394</v>
      </c>
    </row>
    <row r="286" spans="1:8" ht="15" customHeight="1" x14ac:dyDescent="0.3">
      <c r="A286" s="180"/>
      <c r="B286" s="103" t="s">
        <v>3</v>
      </c>
      <c r="C286" s="104">
        <f t="shared" ref="C286:H286" si="41">C271+C274+C277+C280+C283</f>
        <v>768</v>
      </c>
      <c r="D286" s="104">
        <f t="shared" si="41"/>
        <v>1608</v>
      </c>
      <c r="E286" s="104">
        <f t="shared" si="41"/>
        <v>4300</v>
      </c>
      <c r="F286" s="104">
        <f t="shared" si="41"/>
        <v>4240</v>
      </c>
      <c r="G286" s="104">
        <f t="shared" si="41"/>
        <v>690</v>
      </c>
      <c r="H286" s="104">
        <f t="shared" si="41"/>
        <v>11606</v>
      </c>
    </row>
    <row r="287" spans="1:8" ht="15" customHeight="1" x14ac:dyDescent="0.3">
      <c r="A287" s="180"/>
      <c r="B287" s="103" t="s">
        <v>4</v>
      </c>
      <c r="C287" s="104">
        <f t="shared" ref="C287:H287" si="42">C272+C275+C278+C281+C284</f>
        <v>1558</v>
      </c>
      <c r="D287" s="104">
        <f t="shared" si="42"/>
        <v>2936</v>
      </c>
      <c r="E287" s="104">
        <f t="shared" si="42"/>
        <v>8190</v>
      </c>
      <c r="F287" s="104">
        <f t="shared" si="42"/>
        <v>8018</v>
      </c>
      <c r="G287" s="104">
        <f t="shared" si="42"/>
        <v>1332</v>
      </c>
      <c r="H287" s="104">
        <f t="shared" si="42"/>
        <v>22034</v>
      </c>
    </row>
    <row r="288" spans="1:8" ht="15" customHeight="1" x14ac:dyDescent="0.3">
      <c r="A288" s="89" t="s">
        <v>125</v>
      </c>
      <c r="B288" s="2"/>
      <c r="C288" s="2"/>
      <c r="D288" s="2"/>
      <c r="E288" s="2"/>
    </row>
    <row r="291" spans="1:8" ht="15" customHeight="1" x14ac:dyDescent="0.3">
      <c r="A291" s="177" t="s">
        <v>88</v>
      </c>
      <c r="B291" s="177"/>
      <c r="C291" s="177"/>
      <c r="D291" s="177"/>
      <c r="E291" s="177"/>
      <c r="F291" s="177"/>
      <c r="G291" s="177"/>
      <c r="H291" s="177"/>
    </row>
    <row r="292" spans="1:8" ht="15" customHeight="1" x14ac:dyDescent="0.3">
      <c r="A292" s="177" t="s">
        <v>91</v>
      </c>
      <c r="B292" s="177"/>
      <c r="C292" s="177"/>
      <c r="D292" s="177"/>
      <c r="E292" s="177"/>
      <c r="F292" s="177"/>
      <c r="G292" s="177"/>
      <c r="H292" s="177"/>
    </row>
    <row r="293" spans="1:8" ht="15" customHeight="1" x14ac:dyDescent="0.3">
      <c r="A293" s="101" t="s">
        <v>117</v>
      </c>
      <c r="B293" s="102"/>
      <c r="C293" s="102" t="s">
        <v>51</v>
      </c>
      <c r="D293" s="102" t="s">
        <v>52</v>
      </c>
      <c r="E293" s="102" t="s">
        <v>53</v>
      </c>
      <c r="F293" s="102" t="s">
        <v>54</v>
      </c>
      <c r="G293" s="102" t="s">
        <v>0</v>
      </c>
      <c r="H293" s="102" t="s">
        <v>1</v>
      </c>
    </row>
    <row r="294" spans="1:8" ht="15" customHeight="1" x14ac:dyDescent="0.3">
      <c r="A294" s="178" t="s">
        <v>5</v>
      </c>
      <c r="B294" s="10" t="s">
        <v>2</v>
      </c>
      <c r="C294" s="35">
        <v>0</v>
      </c>
      <c r="D294" s="35">
        <v>0</v>
      </c>
      <c r="E294" s="35">
        <v>8</v>
      </c>
      <c r="F294" s="35">
        <v>10</v>
      </c>
      <c r="G294" s="35">
        <v>6</v>
      </c>
      <c r="H294" s="36">
        <f t="shared" ref="H294:H308" si="43">SUM(C294:G294)</f>
        <v>24</v>
      </c>
    </row>
    <row r="295" spans="1:8" ht="15" customHeight="1" x14ac:dyDescent="0.3">
      <c r="A295" s="178"/>
      <c r="B295" s="10" t="s">
        <v>3</v>
      </c>
      <c r="C295" s="35">
        <v>0</v>
      </c>
      <c r="D295" s="35">
        <v>0</v>
      </c>
      <c r="E295" s="35">
        <v>173</v>
      </c>
      <c r="F295" s="35">
        <v>253</v>
      </c>
      <c r="G295" s="35">
        <v>94</v>
      </c>
      <c r="H295" s="36">
        <f t="shared" si="43"/>
        <v>520</v>
      </c>
    </row>
    <row r="296" spans="1:8" ht="15" customHeight="1" x14ac:dyDescent="0.3">
      <c r="A296" s="178"/>
      <c r="B296" s="10" t="s">
        <v>4</v>
      </c>
      <c r="C296" s="35">
        <v>0</v>
      </c>
      <c r="D296" s="35">
        <v>0</v>
      </c>
      <c r="E296" s="35">
        <v>326</v>
      </c>
      <c r="F296" s="35">
        <v>465</v>
      </c>
      <c r="G296" s="35">
        <v>181</v>
      </c>
      <c r="H296" s="36">
        <f t="shared" si="43"/>
        <v>972</v>
      </c>
    </row>
    <row r="297" spans="1:8" ht="15" customHeight="1" x14ac:dyDescent="0.3">
      <c r="A297" s="179" t="s">
        <v>6</v>
      </c>
      <c r="B297" s="12" t="s">
        <v>2</v>
      </c>
      <c r="C297" s="33">
        <v>0</v>
      </c>
      <c r="D297" s="33">
        <v>10</v>
      </c>
      <c r="E297" s="33">
        <v>47</v>
      </c>
      <c r="F297" s="33">
        <v>47</v>
      </c>
      <c r="G297" s="33">
        <v>10</v>
      </c>
      <c r="H297" s="34">
        <f t="shared" si="43"/>
        <v>114</v>
      </c>
    </row>
    <row r="298" spans="1:8" ht="15" customHeight="1" x14ac:dyDescent="0.3">
      <c r="A298" s="179"/>
      <c r="B298" s="12" t="s">
        <v>3</v>
      </c>
      <c r="C298" s="33">
        <v>0</v>
      </c>
      <c r="D298" s="33">
        <v>466</v>
      </c>
      <c r="E298" s="33">
        <v>1929</v>
      </c>
      <c r="F298" s="33">
        <v>1006</v>
      </c>
      <c r="G298" s="33">
        <v>202</v>
      </c>
      <c r="H298" s="34">
        <f t="shared" si="43"/>
        <v>3603</v>
      </c>
    </row>
    <row r="299" spans="1:8" ht="15" customHeight="1" x14ac:dyDescent="0.3">
      <c r="A299" s="179"/>
      <c r="B299" s="12" t="s">
        <v>4</v>
      </c>
      <c r="C299" s="33">
        <v>0</v>
      </c>
      <c r="D299" s="33">
        <v>905</v>
      </c>
      <c r="E299" s="33">
        <v>3655</v>
      </c>
      <c r="F299" s="33">
        <v>1931</v>
      </c>
      <c r="G299" s="33">
        <v>393</v>
      </c>
      <c r="H299" s="34">
        <f t="shared" si="43"/>
        <v>6884</v>
      </c>
    </row>
    <row r="300" spans="1:8" ht="15" customHeight="1" x14ac:dyDescent="0.3">
      <c r="A300" s="178" t="s">
        <v>142</v>
      </c>
      <c r="B300" s="10" t="s">
        <v>2</v>
      </c>
      <c r="C300" s="35">
        <v>2</v>
      </c>
      <c r="D300" s="35">
        <v>2</v>
      </c>
      <c r="E300" s="35">
        <v>7</v>
      </c>
      <c r="F300" s="35">
        <v>12</v>
      </c>
      <c r="G300" s="35">
        <v>4</v>
      </c>
      <c r="H300" s="36">
        <f t="shared" si="43"/>
        <v>27</v>
      </c>
    </row>
    <row r="301" spans="1:8" ht="15" customHeight="1" x14ac:dyDescent="0.3">
      <c r="A301" s="178"/>
      <c r="B301" s="10" t="s">
        <v>3</v>
      </c>
      <c r="C301" s="35">
        <v>306</v>
      </c>
      <c r="D301" s="35">
        <v>95</v>
      </c>
      <c r="E301" s="35">
        <v>160</v>
      </c>
      <c r="F301" s="35">
        <v>226</v>
      </c>
      <c r="G301" s="35">
        <v>60</v>
      </c>
      <c r="H301" s="36">
        <f t="shared" si="43"/>
        <v>847</v>
      </c>
    </row>
    <row r="302" spans="1:8" ht="15" customHeight="1" x14ac:dyDescent="0.3">
      <c r="A302" s="178"/>
      <c r="B302" s="10" t="s">
        <v>4</v>
      </c>
      <c r="C302" s="35">
        <v>631</v>
      </c>
      <c r="D302" s="35">
        <v>212</v>
      </c>
      <c r="E302" s="35">
        <v>308</v>
      </c>
      <c r="F302" s="35">
        <v>437</v>
      </c>
      <c r="G302" s="35">
        <v>116</v>
      </c>
      <c r="H302" s="36">
        <f t="shared" si="43"/>
        <v>1704</v>
      </c>
    </row>
    <row r="303" spans="1:8" ht="15" customHeight="1" x14ac:dyDescent="0.3">
      <c r="A303" s="179" t="s">
        <v>7</v>
      </c>
      <c r="B303" s="12" t="s">
        <v>2</v>
      </c>
      <c r="C303" s="33">
        <v>2</v>
      </c>
      <c r="D303" s="33">
        <v>6</v>
      </c>
      <c r="E303" s="33">
        <v>36</v>
      </c>
      <c r="F303" s="33">
        <v>103</v>
      </c>
      <c r="G303" s="33">
        <v>22</v>
      </c>
      <c r="H303" s="34">
        <f t="shared" si="43"/>
        <v>169</v>
      </c>
    </row>
    <row r="304" spans="1:8" ht="15" customHeight="1" x14ac:dyDescent="0.3">
      <c r="A304" s="179"/>
      <c r="B304" s="12" t="s">
        <v>3</v>
      </c>
      <c r="C304" s="33">
        <v>386</v>
      </c>
      <c r="D304" s="33">
        <v>364</v>
      </c>
      <c r="E304" s="33">
        <v>1562</v>
      </c>
      <c r="F304" s="33">
        <v>2451</v>
      </c>
      <c r="G304" s="33">
        <v>258</v>
      </c>
      <c r="H304" s="34">
        <f t="shared" si="43"/>
        <v>5021</v>
      </c>
    </row>
    <row r="305" spans="1:8" ht="15" customHeight="1" x14ac:dyDescent="0.3">
      <c r="A305" s="179"/>
      <c r="B305" s="12" t="s">
        <v>4</v>
      </c>
      <c r="C305" s="33">
        <v>808</v>
      </c>
      <c r="D305" s="33">
        <v>657</v>
      </c>
      <c r="E305" s="33">
        <v>3008</v>
      </c>
      <c r="F305" s="33">
        <v>4638</v>
      </c>
      <c r="G305" s="33">
        <v>494</v>
      </c>
      <c r="H305" s="34">
        <f t="shared" si="43"/>
        <v>9605</v>
      </c>
    </row>
    <row r="306" spans="1:8" ht="15" customHeight="1" x14ac:dyDescent="0.3">
      <c r="A306" s="178" t="s">
        <v>8</v>
      </c>
      <c r="B306" s="10" t="s">
        <v>2</v>
      </c>
      <c r="C306" s="35">
        <v>2</v>
      </c>
      <c r="D306" s="35">
        <v>15</v>
      </c>
      <c r="E306" s="35">
        <v>27</v>
      </c>
      <c r="F306" s="35">
        <v>11</v>
      </c>
      <c r="G306" s="35">
        <v>4</v>
      </c>
      <c r="H306" s="36">
        <f t="shared" si="43"/>
        <v>59</v>
      </c>
    </row>
    <row r="307" spans="1:8" ht="15" customHeight="1" x14ac:dyDescent="0.3">
      <c r="A307" s="178"/>
      <c r="B307" s="10" t="s">
        <v>3</v>
      </c>
      <c r="C307" s="35">
        <v>76</v>
      </c>
      <c r="D307" s="35">
        <v>696</v>
      </c>
      <c r="E307" s="35">
        <v>457</v>
      </c>
      <c r="F307" s="35">
        <v>293</v>
      </c>
      <c r="G307" s="35">
        <v>43</v>
      </c>
      <c r="H307" s="36">
        <f t="shared" si="43"/>
        <v>1565</v>
      </c>
    </row>
    <row r="308" spans="1:8" ht="15" customHeight="1" x14ac:dyDescent="0.3">
      <c r="A308" s="178"/>
      <c r="B308" s="10" t="s">
        <v>4</v>
      </c>
      <c r="C308" s="35">
        <v>119</v>
      </c>
      <c r="D308" s="35">
        <v>1195</v>
      </c>
      <c r="E308" s="35">
        <v>837</v>
      </c>
      <c r="F308" s="35">
        <v>526</v>
      </c>
      <c r="G308" s="35">
        <v>76</v>
      </c>
      <c r="H308" s="36">
        <f t="shared" si="43"/>
        <v>2753</v>
      </c>
    </row>
    <row r="309" spans="1:8" ht="15" customHeight="1" x14ac:dyDescent="0.3">
      <c r="A309" s="180" t="s">
        <v>1</v>
      </c>
      <c r="B309" s="103" t="s">
        <v>2</v>
      </c>
      <c r="C309" s="104">
        <f t="shared" ref="C309:H311" si="44">C294+C297+C300+C303+C306</f>
        <v>6</v>
      </c>
      <c r="D309" s="104">
        <f t="shared" si="44"/>
        <v>33</v>
      </c>
      <c r="E309" s="104">
        <f t="shared" si="44"/>
        <v>125</v>
      </c>
      <c r="F309" s="104">
        <f t="shared" si="44"/>
        <v>183</v>
      </c>
      <c r="G309" s="104">
        <f t="shared" si="44"/>
        <v>46</v>
      </c>
      <c r="H309" s="104">
        <f t="shared" si="44"/>
        <v>393</v>
      </c>
    </row>
    <row r="310" spans="1:8" ht="15" customHeight="1" x14ac:dyDescent="0.3">
      <c r="A310" s="180"/>
      <c r="B310" s="103" t="s">
        <v>3</v>
      </c>
      <c r="C310" s="104">
        <f t="shared" si="44"/>
        <v>768</v>
      </c>
      <c r="D310" s="104">
        <f t="shared" si="44"/>
        <v>1621</v>
      </c>
      <c r="E310" s="104">
        <f t="shared" si="44"/>
        <v>4281</v>
      </c>
      <c r="F310" s="104">
        <f t="shared" si="44"/>
        <v>4229</v>
      </c>
      <c r="G310" s="104">
        <f t="shared" si="44"/>
        <v>657</v>
      </c>
      <c r="H310" s="104">
        <f t="shared" si="44"/>
        <v>11556</v>
      </c>
    </row>
    <row r="311" spans="1:8" ht="15" customHeight="1" x14ac:dyDescent="0.3">
      <c r="A311" s="180"/>
      <c r="B311" s="103" t="s">
        <v>4</v>
      </c>
      <c r="C311" s="104">
        <f t="shared" si="44"/>
        <v>1558</v>
      </c>
      <c r="D311" s="104">
        <f t="shared" si="44"/>
        <v>2969</v>
      </c>
      <c r="E311" s="104">
        <f t="shared" si="44"/>
        <v>8134</v>
      </c>
      <c r="F311" s="104">
        <f t="shared" si="44"/>
        <v>7997</v>
      </c>
      <c r="G311" s="104">
        <f t="shared" si="44"/>
        <v>1260</v>
      </c>
      <c r="H311" s="104">
        <f t="shared" si="44"/>
        <v>21918</v>
      </c>
    </row>
    <row r="312" spans="1:8" ht="15" customHeight="1" x14ac:dyDescent="0.3">
      <c r="A312" s="89" t="s">
        <v>125</v>
      </c>
      <c r="B312" s="2"/>
      <c r="C312" s="2"/>
      <c r="D312" s="2"/>
      <c r="E312" s="2"/>
    </row>
    <row r="315" spans="1:8" ht="15" customHeight="1" x14ac:dyDescent="0.3">
      <c r="A315" s="177" t="s">
        <v>88</v>
      </c>
      <c r="B315" s="177"/>
      <c r="C315" s="177"/>
      <c r="D315" s="177"/>
      <c r="E315" s="177"/>
      <c r="F315" s="177"/>
      <c r="G315" s="177"/>
      <c r="H315" s="177"/>
    </row>
    <row r="316" spans="1:8" ht="15" customHeight="1" x14ac:dyDescent="0.3">
      <c r="A316" s="177" t="s">
        <v>90</v>
      </c>
      <c r="B316" s="177"/>
      <c r="C316" s="177"/>
      <c r="D316" s="177"/>
      <c r="E316" s="177"/>
      <c r="F316" s="177"/>
      <c r="G316" s="177"/>
      <c r="H316" s="177"/>
    </row>
    <row r="317" spans="1:8" ht="15" customHeight="1" x14ac:dyDescent="0.3">
      <c r="A317" s="101" t="s">
        <v>117</v>
      </c>
      <c r="B317" s="102"/>
      <c r="C317" s="102" t="s">
        <v>51</v>
      </c>
      <c r="D317" s="102" t="s">
        <v>52</v>
      </c>
      <c r="E317" s="102" t="s">
        <v>53</v>
      </c>
      <c r="F317" s="102" t="s">
        <v>54</v>
      </c>
      <c r="G317" s="102" t="s">
        <v>0</v>
      </c>
      <c r="H317" s="102" t="s">
        <v>1</v>
      </c>
    </row>
    <row r="318" spans="1:8" ht="15" customHeight="1" x14ac:dyDescent="0.3">
      <c r="A318" s="178" t="s">
        <v>6</v>
      </c>
      <c r="B318" s="10" t="s">
        <v>2</v>
      </c>
      <c r="C318" s="35">
        <v>2</v>
      </c>
      <c r="D318" s="35">
        <v>12</v>
      </c>
      <c r="E318" s="35">
        <v>54</v>
      </c>
      <c r="F318" s="35">
        <v>62</v>
      </c>
      <c r="G318" s="35">
        <v>17</v>
      </c>
      <c r="H318" s="36">
        <f>SUM(C318:G318)</f>
        <v>147</v>
      </c>
    </row>
    <row r="319" spans="1:8" ht="15" customHeight="1" x14ac:dyDescent="0.3">
      <c r="A319" s="178"/>
      <c r="B319" s="10" t="s">
        <v>3</v>
      </c>
      <c r="C319" s="35">
        <v>306</v>
      </c>
      <c r="D319" s="35">
        <v>469</v>
      </c>
      <c r="E319" s="35">
        <v>2090</v>
      </c>
      <c r="F319" s="35">
        <v>1334</v>
      </c>
      <c r="G319" s="35">
        <v>303</v>
      </c>
      <c r="H319" s="36">
        <f t="shared" ref="H319:H326" si="45">SUM(C319:G319)</f>
        <v>4502</v>
      </c>
    </row>
    <row r="320" spans="1:8" ht="15" customHeight="1" x14ac:dyDescent="0.3">
      <c r="A320" s="178"/>
      <c r="B320" s="10" t="s">
        <v>4</v>
      </c>
      <c r="C320" s="35">
        <v>808</v>
      </c>
      <c r="D320" s="35">
        <v>927</v>
      </c>
      <c r="E320" s="35">
        <v>3984</v>
      </c>
      <c r="F320" s="35">
        <v>2545</v>
      </c>
      <c r="G320" s="35">
        <v>586</v>
      </c>
      <c r="H320" s="36">
        <f t="shared" si="45"/>
        <v>8850</v>
      </c>
    </row>
    <row r="321" spans="1:8" ht="15" customHeight="1" x14ac:dyDescent="0.3">
      <c r="A321" s="179" t="s">
        <v>7</v>
      </c>
      <c r="B321" s="12" t="s">
        <v>2</v>
      </c>
      <c r="C321" s="33">
        <v>2</v>
      </c>
      <c r="D321" s="33">
        <v>5</v>
      </c>
      <c r="E321" s="33">
        <v>45</v>
      </c>
      <c r="F321" s="33">
        <v>117</v>
      </c>
      <c r="G321" s="33">
        <v>30</v>
      </c>
      <c r="H321" s="34">
        <f t="shared" si="45"/>
        <v>199</v>
      </c>
    </row>
    <row r="322" spans="1:8" ht="15" customHeight="1" x14ac:dyDescent="0.3">
      <c r="A322" s="179"/>
      <c r="B322" s="12" t="s">
        <v>3</v>
      </c>
      <c r="C322" s="33">
        <v>386</v>
      </c>
      <c r="D322" s="33">
        <v>335</v>
      </c>
      <c r="E322" s="33">
        <v>1678</v>
      </c>
      <c r="F322" s="33">
        <v>2785</v>
      </c>
      <c r="G322" s="33">
        <v>396</v>
      </c>
      <c r="H322" s="34">
        <f t="shared" si="45"/>
        <v>5580</v>
      </c>
    </row>
    <row r="323" spans="1:8" ht="15" customHeight="1" x14ac:dyDescent="0.3">
      <c r="A323" s="179"/>
      <c r="B323" s="12" t="s">
        <v>4</v>
      </c>
      <c r="C323" s="33">
        <v>631</v>
      </c>
      <c r="D323" s="33">
        <v>603</v>
      </c>
      <c r="E323" s="33">
        <v>3210</v>
      </c>
      <c r="F323" s="33">
        <v>5271</v>
      </c>
      <c r="G323" s="33">
        <v>764</v>
      </c>
      <c r="H323" s="34">
        <f t="shared" si="45"/>
        <v>10479</v>
      </c>
    </row>
    <row r="324" spans="1:8" ht="15" customHeight="1" x14ac:dyDescent="0.3">
      <c r="A324" s="178" t="s">
        <v>8</v>
      </c>
      <c r="B324" s="10" t="s">
        <v>2</v>
      </c>
      <c r="C324" s="35">
        <v>2</v>
      </c>
      <c r="D324" s="35">
        <v>15</v>
      </c>
      <c r="E324" s="35">
        <v>27</v>
      </c>
      <c r="F324" s="35">
        <v>11</v>
      </c>
      <c r="G324" s="35">
        <v>6</v>
      </c>
      <c r="H324" s="36">
        <f t="shared" si="45"/>
        <v>61</v>
      </c>
    </row>
    <row r="325" spans="1:8" ht="15" customHeight="1" x14ac:dyDescent="0.3">
      <c r="A325" s="178"/>
      <c r="B325" s="10" t="s">
        <v>3</v>
      </c>
      <c r="C325" s="35">
        <v>76</v>
      </c>
      <c r="D325" s="35">
        <v>696</v>
      </c>
      <c r="E325" s="35">
        <v>468</v>
      </c>
      <c r="F325" s="35">
        <v>293</v>
      </c>
      <c r="G325" s="35">
        <v>60</v>
      </c>
      <c r="H325" s="36">
        <f t="shared" si="45"/>
        <v>1593</v>
      </c>
    </row>
    <row r="326" spans="1:8" ht="15" customHeight="1" x14ac:dyDescent="0.3">
      <c r="A326" s="178"/>
      <c r="B326" s="10" t="s">
        <v>4</v>
      </c>
      <c r="C326" s="35">
        <v>119</v>
      </c>
      <c r="D326" s="35">
        <v>1195</v>
      </c>
      <c r="E326" s="35">
        <v>861</v>
      </c>
      <c r="F326" s="35">
        <v>526</v>
      </c>
      <c r="G326" s="35">
        <v>112</v>
      </c>
      <c r="H326" s="36">
        <f t="shared" si="45"/>
        <v>2813</v>
      </c>
    </row>
    <row r="327" spans="1:8" ht="15" customHeight="1" x14ac:dyDescent="0.3">
      <c r="A327" s="180" t="s">
        <v>1</v>
      </c>
      <c r="B327" s="103" t="s">
        <v>2</v>
      </c>
      <c r="C327" s="104">
        <f>C318+C321+C324</f>
        <v>6</v>
      </c>
      <c r="D327" s="104">
        <f t="shared" ref="D327:H327" si="46">D318+D321+D324</f>
        <v>32</v>
      </c>
      <c r="E327" s="104">
        <f t="shared" si="46"/>
        <v>126</v>
      </c>
      <c r="F327" s="104">
        <f t="shared" si="46"/>
        <v>190</v>
      </c>
      <c r="G327" s="104">
        <f t="shared" si="46"/>
        <v>53</v>
      </c>
      <c r="H327" s="104">
        <f t="shared" si="46"/>
        <v>407</v>
      </c>
    </row>
    <row r="328" spans="1:8" ht="15" customHeight="1" x14ac:dyDescent="0.3">
      <c r="A328" s="180"/>
      <c r="B328" s="103" t="s">
        <v>3</v>
      </c>
      <c r="C328" s="104">
        <f>C319+C322+C325</f>
        <v>768</v>
      </c>
      <c r="D328" s="104">
        <f t="shared" ref="D328:H328" si="47">D319+D322+D325</f>
        <v>1500</v>
      </c>
      <c r="E328" s="104">
        <f t="shared" si="47"/>
        <v>4236</v>
      </c>
      <c r="F328" s="104">
        <f t="shared" si="47"/>
        <v>4412</v>
      </c>
      <c r="G328" s="104">
        <f t="shared" si="47"/>
        <v>759</v>
      </c>
      <c r="H328" s="104">
        <f t="shared" si="47"/>
        <v>11675</v>
      </c>
    </row>
    <row r="329" spans="1:8" ht="15" customHeight="1" x14ac:dyDescent="0.3">
      <c r="A329" s="180"/>
      <c r="B329" s="103" t="s">
        <v>4</v>
      </c>
      <c r="C329" s="104">
        <f>C320+C323+C326</f>
        <v>1558</v>
      </c>
      <c r="D329" s="104">
        <f t="shared" ref="D329:H329" si="48">D320+D323+D326</f>
        <v>2725</v>
      </c>
      <c r="E329" s="104">
        <f t="shared" si="48"/>
        <v>8055</v>
      </c>
      <c r="F329" s="104">
        <f t="shared" si="48"/>
        <v>8342</v>
      </c>
      <c r="G329" s="104">
        <f t="shared" si="48"/>
        <v>1462</v>
      </c>
      <c r="H329" s="104">
        <f t="shared" si="48"/>
        <v>22142</v>
      </c>
    </row>
    <row r="330" spans="1:8" ht="15" customHeight="1" x14ac:dyDescent="0.3">
      <c r="A330" s="89" t="s">
        <v>125</v>
      </c>
      <c r="B330" s="2"/>
      <c r="C330" s="2"/>
      <c r="D330" s="2"/>
      <c r="E330" s="2"/>
    </row>
  </sheetData>
  <mergeCells count="110">
    <mergeCell ref="A39:A41"/>
    <mergeCell ref="A42:A44"/>
    <mergeCell ref="A45:A47"/>
    <mergeCell ref="A27:H27"/>
    <mergeCell ref="A28:H28"/>
    <mergeCell ref="A30:A32"/>
    <mergeCell ref="A33:A35"/>
    <mergeCell ref="A36:A38"/>
    <mergeCell ref="A63:A65"/>
    <mergeCell ref="A66:A68"/>
    <mergeCell ref="A69:A71"/>
    <mergeCell ref="A51:H51"/>
    <mergeCell ref="A52:H52"/>
    <mergeCell ref="A54:A56"/>
    <mergeCell ref="A57:A59"/>
    <mergeCell ref="A60:A62"/>
    <mergeCell ref="A87:A89"/>
    <mergeCell ref="A90:A92"/>
    <mergeCell ref="A78:A80"/>
    <mergeCell ref="A81:A83"/>
    <mergeCell ref="A84:A86"/>
    <mergeCell ref="A111:A113"/>
    <mergeCell ref="A114:A116"/>
    <mergeCell ref="A117:A119"/>
    <mergeCell ref="A99:H99"/>
    <mergeCell ref="A100:H100"/>
    <mergeCell ref="A102:A104"/>
    <mergeCell ref="A105:A107"/>
    <mergeCell ref="A108:A110"/>
    <mergeCell ref="A279:A281"/>
    <mergeCell ref="A273:A275"/>
    <mergeCell ref="A237:A239"/>
    <mergeCell ref="A123:H123"/>
    <mergeCell ref="A124:H124"/>
    <mergeCell ref="A126:A128"/>
    <mergeCell ref="A129:A131"/>
    <mergeCell ref="A132:A134"/>
    <mergeCell ref="A189:A191"/>
    <mergeCell ref="A327:A329"/>
    <mergeCell ref="A309:A311"/>
    <mergeCell ref="A243:H243"/>
    <mergeCell ref="A244:H244"/>
    <mergeCell ref="A261:A263"/>
    <mergeCell ref="A246:A248"/>
    <mergeCell ref="A249:A251"/>
    <mergeCell ref="A252:A254"/>
    <mergeCell ref="A255:A257"/>
    <mergeCell ref="A258:A260"/>
    <mergeCell ref="A267:H267"/>
    <mergeCell ref="A268:H268"/>
    <mergeCell ref="A324:A326"/>
    <mergeCell ref="A294:A296"/>
    <mergeCell ref="A297:A299"/>
    <mergeCell ref="A303:A305"/>
    <mergeCell ref="A306:A308"/>
    <mergeCell ref="A321:A323"/>
    <mergeCell ref="A315:H315"/>
    <mergeCell ref="A316:H316"/>
    <mergeCell ref="A282:A284"/>
    <mergeCell ref="A285:A287"/>
    <mergeCell ref="A318:A320"/>
    <mergeCell ref="A291:H291"/>
    <mergeCell ref="A300:A302"/>
    <mergeCell ref="A292:H292"/>
    <mergeCell ref="A174:A176"/>
    <mergeCell ref="A177:A179"/>
    <mergeCell ref="A180:A182"/>
    <mergeCell ref="A183:A185"/>
    <mergeCell ref="A276:A278"/>
    <mergeCell ref="A231:A233"/>
    <mergeCell ref="A234:A236"/>
    <mergeCell ref="A228:A230"/>
    <mergeCell ref="A270:A272"/>
    <mergeCell ref="A207:A209"/>
    <mergeCell ref="A210:A212"/>
    <mergeCell ref="A222:A224"/>
    <mergeCell ref="A225:A227"/>
    <mergeCell ref="A219:H219"/>
    <mergeCell ref="A220:H220"/>
    <mergeCell ref="A201:A203"/>
    <mergeCell ref="A204:A206"/>
    <mergeCell ref="A198:A200"/>
    <mergeCell ref="A213:A215"/>
    <mergeCell ref="A196:H196"/>
    <mergeCell ref="A195:H195"/>
    <mergeCell ref="A186:A188"/>
    <mergeCell ref="A3:H3"/>
    <mergeCell ref="A4:H4"/>
    <mergeCell ref="A6:A8"/>
    <mergeCell ref="A9:A11"/>
    <mergeCell ref="A12:A14"/>
    <mergeCell ref="A15:A17"/>
    <mergeCell ref="A18:A20"/>
    <mergeCell ref="A21:A23"/>
    <mergeCell ref="A172:H172"/>
    <mergeCell ref="A135:A137"/>
    <mergeCell ref="A138:A140"/>
    <mergeCell ref="A141:A143"/>
    <mergeCell ref="A153:A155"/>
    <mergeCell ref="A156:A158"/>
    <mergeCell ref="A162:A164"/>
    <mergeCell ref="A165:A167"/>
    <mergeCell ref="A159:A161"/>
    <mergeCell ref="A150:A152"/>
    <mergeCell ref="A147:H147"/>
    <mergeCell ref="A148:H148"/>
    <mergeCell ref="A171:H171"/>
    <mergeCell ref="A93:A95"/>
    <mergeCell ref="A75:H75"/>
    <mergeCell ref="A76:H7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63C64-5F83-4B98-821D-1353CD262F7D}">
  <sheetPr>
    <tabColor theme="5" tint="0.39997558519241921"/>
  </sheetPr>
  <dimension ref="A1:AA63"/>
  <sheetViews>
    <sheetView showGridLines="0" workbookViewId="0">
      <selection activeCell="W3" sqref="W3:AA62"/>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81" t="s">
        <v>170</v>
      </c>
      <c r="B1" s="181"/>
      <c r="C1" s="181"/>
      <c r="D1" s="181"/>
      <c r="E1" s="181"/>
      <c r="F1" s="181"/>
      <c r="G1" s="181"/>
      <c r="H1" s="159"/>
      <c r="I1" s="159"/>
      <c r="J1" s="159"/>
      <c r="K1" s="181" t="s">
        <v>173</v>
      </c>
      <c r="L1" s="181"/>
      <c r="M1" s="181"/>
      <c r="N1" s="181"/>
      <c r="O1" s="181"/>
      <c r="P1" s="181"/>
      <c r="Q1" s="181"/>
      <c r="R1" s="159"/>
      <c r="S1" s="159"/>
      <c r="T1" s="159"/>
      <c r="U1" s="181" t="s">
        <v>172</v>
      </c>
      <c r="V1" s="181"/>
      <c r="W1" s="181"/>
      <c r="X1" s="181"/>
      <c r="Y1" s="181"/>
      <c r="Z1" s="181"/>
      <c r="AA1" s="181"/>
    </row>
    <row r="2" spans="1:27" x14ac:dyDescent="0.3">
      <c r="A2" s="160" t="s">
        <v>117</v>
      </c>
      <c r="B2" s="160" t="s">
        <v>171</v>
      </c>
      <c r="C2" s="160">
        <v>2019</v>
      </c>
      <c r="D2" s="160">
        <v>2020</v>
      </c>
      <c r="E2" s="160">
        <v>2021</v>
      </c>
      <c r="F2" s="160">
        <v>2022</v>
      </c>
      <c r="G2" s="160">
        <v>2023</v>
      </c>
      <c r="H2" s="159"/>
      <c r="I2" s="159"/>
      <c r="J2" s="159"/>
      <c r="K2" s="160" t="s">
        <v>117</v>
      </c>
      <c r="L2" s="160" t="s">
        <v>171</v>
      </c>
      <c r="M2" s="160">
        <v>2019</v>
      </c>
      <c r="N2" s="160">
        <v>2020</v>
      </c>
      <c r="O2" s="160">
        <v>2021</v>
      </c>
      <c r="P2" s="160">
        <v>2022</v>
      </c>
      <c r="Q2" s="160">
        <v>2023</v>
      </c>
      <c r="R2" s="159"/>
      <c r="S2" s="159"/>
      <c r="T2" s="159"/>
      <c r="U2" s="160" t="s">
        <v>117</v>
      </c>
      <c r="V2" s="160" t="s">
        <v>171</v>
      </c>
      <c r="W2" s="160">
        <v>2019</v>
      </c>
      <c r="X2" s="160">
        <v>2020</v>
      </c>
      <c r="Y2" s="160">
        <v>2021</v>
      </c>
      <c r="Z2" s="160">
        <v>2022</v>
      </c>
      <c r="AA2" s="160">
        <v>2023</v>
      </c>
    </row>
    <row r="3" spans="1:27" x14ac:dyDescent="0.3">
      <c r="A3" s="182" t="s">
        <v>6</v>
      </c>
      <c r="B3" s="159" t="s">
        <v>157</v>
      </c>
      <c r="C3" s="161">
        <v>1132</v>
      </c>
      <c r="D3" s="161">
        <v>932</v>
      </c>
      <c r="E3" s="161">
        <v>971</v>
      </c>
      <c r="F3" s="161">
        <v>916</v>
      </c>
      <c r="G3" s="161">
        <v>973</v>
      </c>
      <c r="H3" s="159"/>
      <c r="I3" s="159"/>
      <c r="J3" s="159"/>
      <c r="K3" s="182" t="s">
        <v>6</v>
      </c>
      <c r="L3" s="159" t="s">
        <v>157</v>
      </c>
      <c r="M3" s="161">
        <v>1598</v>
      </c>
      <c r="N3" s="161">
        <v>1434</v>
      </c>
      <c r="O3" s="161">
        <v>1568</v>
      </c>
      <c r="P3" s="161">
        <v>1480</v>
      </c>
      <c r="Q3" s="161">
        <v>1638</v>
      </c>
      <c r="R3" s="159"/>
      <c r="S3" s="159"/>
      <c r="T3" s="159"/>
      <c r="U3" s="182" t="s">
        <v>6</v>
      </c>
      <c r="V3" s="159" t="s">
        <v>157</v>
      </c>
      <c r="W3" s="161">
        <v>4244</v>
      </c>
      <c r="X3" s="161">
        <v>3732</v>
      </c>
      <c r="Y3" s="161">
        <v>3977</v>
      </c>
      <c r="Z3" s="161">
        <v>3696</v>
      </c>
      <c r="AA3" s="161">
        <v>3840</v>
      </c>
    </row>
    <row r="4" spans="1:27" x14ac:dyDescent="0.3">
      <c r="A4" s="182"/>
      <c r="B4" s="159" t="s">
        <v>158</v>
      </c>
      <c r="C4" s="161">
        <v>1038</v>
      </c>
      <c r="D4" s="161">
        <v>989</v>
      </c>
      <c r="E4" s="161">
        <v>961</v>
      </c>
      <c r="F4" s="161">
        <v>936</v>
      </c>
      <c r="G4" s="161">
        <v>980</v>
      </c>
      <c r="H4" s="159"/>
      <c r="I4" s="159"/>
      <c r="J4" s="159"/>
      <c r="K4" s="182"/>
      <c r="L4" s="159" t="s">
        <v>158</v>
      </c>
      <c r="M4" s="161">
        <v>1504</v>
      </c>
      <c r="N4" s="161">
        <v>1554</v>
      </c>
      <c r="O4" s="161">
        <v>1552</v>
      </c>
      <c r="P4" s="161">
        <v>1500</v>
      </c>
      <c r="Q4" s="161">
        <v>1641</v>
      </c>
      <c r="R4" s="159"/>
      <c r="S4" s="159"/>
      <c r="T4" s="159"/>
      <c r="U4" s="182"/>
      <c r="V4" s="159" t="s">
        <v>158</v>
      </c>
      <c r="W4" s="161">
        <v>3957</v>
      </c>
      <c r="X4" s="161">
        <v>3966</v>
      </c>
      <c r="Y4" s="161">
        <v>3925</v>
      </c>
      <c r="Z4" s="161">
        <v>3750</v>
      </c>
      <c r="AA4" s="161">
        <v>3843</v>
      </c>
    </row>
    <row r="5" spans="1:27" x14ac:dyDescent="0.3">
      <c r="A5" s="182"/>
      <c r="B5" s="159" t="s">
        <v>159</v>
      </c>
      <c r="C5" s="161">
        <v>1045</v>
      </c>
      <c r="D5" s="161">
        <v>1012</v>
      </c>
      <c r="E5" s="161">
        <v>967</v>
      </c>
      <c r="F5" s="161">
        <v>963</v>
      </c>
      <c r="G5" s="161">
        <v>1018</v>
      </c>
      <c r="H5" s="159"/>
      <c r="I5" s="159"/>
      <c r="J5" s="159"/>
      <c r="K5" s="182"/>
      <c r="L5" s="159" t="s">
        <v>159</v>
      </c>
      <c r="M5" s="161">
        <v>1501</v>
      </c>
      <c r="N5" s="161">
        <v>1577</v>
      </c>
      <c r="O5" s="161">
        <v>1563</v>
      </c>
      <c r="P5" s="161">
        <v>1531</v>
      </c>
      <c r="Q5" s="161">
        <v>1688</v>
      </c>
      <c r="R5" s="159"/>
      <c r="S5" s="159"/>
      <c r="T5" s="159"/>
      <c r="U5" s="182"/>
      <c r="V5" s="159" t="s">
        <v>159</v>
      </c>
      <c r="W5" s="161">
        <v>3981</v>
      </c>
      <c r="X5" s="161">
        <v>4086</v>
      </c>
      <c r="Y5" s="161">
        <v>3951</v>
      </c>
      <c r="Z5" s="161">
        <v>3825</v>
      </c>
      <c r="AA5" s="161">
        <v>3940</v>
      </c>
    </row>
    <row r="6" spans="1:27" x14ac:dyDescent="0.3">
      <c r="A6" s="182"/>
      <c r="B6" s="159" t="s">
        <v>160</v>
      </c>
      <c r="C6" s="161">
        <v>977</v>
      </c>
      <c r="D6" s="161">
        <v>1001</v>
      </c>
      <c r="E6" s="161">
        <v>1016</v>
      </c>
      <c r="F6" s="161">
        <v>999</v>
      </c>
      <c r="G6" s="161">
        <v>1047</v>
      </c>
      <c r="H6" s="159"/>
      <c r="I6" s="159"/>
      <c r="J6" s="159"/>
      <c r="K6" s="182"/>
      <c r="L6" s="159" t="s">
        <v>160</v>
      </c>
      <c r="M6" s="161">
        <v>1465</v>
      </c>
      <c r="N6" s="161">
        <v>1573</v>
      </c>
      <c r="O6" s="161">
        <v>1626</v>
      </c>
      <c r="P6" s="161">
        <v>1551</v>
      </c>
      <c r="Q6" s="161">
        <v>1742</v>
      </c>
      <c r="R6" s="159"/>
      <c r="S6" s="159"/>
      <c r="T6" s="159"/>
      <c r="U6" s="182"/>
      <c r="V6" s="159" t="s">
        <v>160</v>
      </c>
      <c r="W6" s="161">
        <v>3773</v>
      </c>
      <c r="X6" s="161">
        <v>4033</v>
      </c>
      <c r="Y6" s="161">
        <v>4100</v>
      </c>
      <c r="Z6" s="161">
        <v>3866</v>
      </c>
      <c r="AA6" s="161">
        <v>4040</v>
      </c>
    </row>
    <row r="7" spans="1:27" x14ac:dyDescent="0.3">
      <c r="A7" s="182"/>
      <c r="B7" s="159" t="s">
        <v>161</v>
      </c>
      <c r="C7" s="161">
        <v>977</v>
      </c>
      <c r="D7" s="161">
        <v>1066</v>
      </c>
      <c r="E7" s="161">
        <v>1047</v>
      </c>
      <c r="F7" s="161">
        <v>1036</v>
      </c>
      <c r="G7" s="161">
        <v>1115</v>
      </c>
      <c r="H7" s="159"/>
      <c r="I7" s="159"/>
      <c r="J7" s="159"/>
      <c r="K7" s="182"/>
      <c r="L7" s="159" t="s">
        <v>161</v>
      </c>
      <c r="M7" s="161">
        <v>1465</v>
      </c>
      <c r="N7" s="161">
        <v>1639</v>
      </c>
      <c r="O7" s="161">
        <v>1674</v>
      </c>
      <c r="P7" s="161">
        <v>1611</v>
      </c>
      <c r="Q7" s="161">
        <v>1811</v>
      </c>
      <c r="R7" s="159"/>
      <c r="S7" s="159"/>
      <c r="T7" s="159"/>
      <c r="U7" s="182"/>
      <c r="V7" s="159" t="s">
        <v>161</v>
      </c>
      <c r="W7" s="161">
        <v>3822</v>
      </c>
      <c r="X7" s="161">
        <v>4173</v>
      </c>
      <c r="Y7" s="161">
        <v>4220</v>
      </c>
      <c r="Z7" s="161">
        <v>3998</v>
      </c>
      <c r="AA7" s="161">
        <v>4225</v>
      </c>
    </row>
    <row r="8" spans="1:27" x14ac:dyDescent="0.3">
      <c r="A8" s="182"/>
      <c r="B8" s="159" t="s">
        <v>162</v>
      </c>
      <c r="C8" s="161">
        <v>1024</v>
      </c>
      <c r="D8" s="161">
        <v>1091</v>
      </c>
      <c r="E8" s="161">
        <v>1033</v>
      </c>
      <c r="F8" s="161">
        <v>1100</v>
      </c>
      <c r="G8" s="161">
        <v>1151</v>
      </c>
      <c r="H8" s="159"/>
      <c r="I8" s="159"/>
      <c r="J8" s="159"/>
      <c r="K8" s="182"/>
      <c r="L8" s="159" t="s">
        <v>162</v>
      </c>
      <c r="M8" s="161">
        <v>1511</v>
      </c>
      <c r="N8" s="161">
        <v>1662</v>
      </c>
      <c r="O8" s="161">
        <v>1657</v>
      </c>
      <c r="P8" s="161">
        <v>1698</v>
      </c>
      <c r="Q8" s="161">
        <v>1867</v>
      </c>
      <c r="R8" s="159"/>
      <c r="S8" s="159"/>
      <c r="T8" s="159"/>
      <c r="U8" s="182"/>
      <c r="V8" s="159" t="s">
        <v>162</v>
      </c>
      <c r="W8" s="161">
        <v>3939</v>
      </c>
      <c r="X8" s="161">
        <v>4246</v>
      </c>
      <c r="Y8" s="161">
        <v>4174</v>
      </c>
      <c r="Z8" s="161">
        <v>4196</v>
      </c>
      <c r="AA8" s="161">
        <v>4333</v>
      </c>
    </row>
    <row r="9" spans="1:27" x14ac:dyDescent="0.3">
      <c r="A9" s="182"/>
      <c r="B9" s="159" t="s">
        <v>163</v>
      </c>
      <c r="C9" s="161">
        <v>1067</v>
      </c>
      <c r="D9" s="161">
        <v>1077</v>
      </c>
      <c r="E9" s="161">
        <v>1044</v>
      </c>
      <c r="F9" s="161">
        <v>1181</v>
      </c>
      <c r="G9" s="161">
        <v>1160</v>
      </c>
      <c r="H9" s="159"/>
      <c r="I9" s="159"/>
      <c r="J9" s="159"/>
      <c r="K9" s="182"/>
      <c r="L9" s="159" t="s">
        <v>163</v>
      </c>
      <c r="M9" s="161">
        <v>1598</v>
      </c>
      <c r="N9" s="161">
        <v>1660</v>
      </c>
      <c r="O9" s="161">
        <v>1651</v>
      </c>
      <c r="P9" s="161">
        <v>1849</v>
      </c>
      <c r="Q9" s="161">
        <v>1877</v>
      </c>
      <c r="R9" s="159"/>
      <c r="S9" s="159"/>
      <c r="T9" s="159"/>
      <c r="U9" s="182"/>
      <c r="V9" s="159" t="s">
        <v>163</v>
      </c>
      <c r="W9" s="161">
        <v>4175</v>
      </c>
      <c r="X9" s="161">
        <v>4232</v>
      </c>
      <c r="Y9" s="161">
        <v>4149</v>
      </c>
      <c r="Z9" s="161">
        <v>4524</v>
      </c>
      <c r="AA9" s="161">
        <v>4292</v>
      </c>
    </row>
    <row r="10" spans="1:27" x14ac:dyDescent="0.3">
      <c r="A10" s="182"/>
      <c r="B10" s="159" t="s">
        <v>164</v>
      </c>
      <c r="C10" s="161">
        <v>1107</v>
      </c>
      <c r="D10" s="161">
        <v>1087</v>
      </c>
      <c r="E10" s="161">
        <v>1037</v>
      </c>
      <c r="F10" s="161">
        <v>1135</v>
      </c>
      <c r="G10" s="161">
        <v>1160</v>
      </c>
      <c r="H10" s="159"/>
      <c r="I10" s="159"/>
      <c r="J10" s="159"/>
      <c r="K10" s="182"/>
      <c r="L10" s="159" t="s">
        <v>164</v>
      </c>
      <c r="M10" s="161">
        <v>1647</v>
      </c>
      <c r="N10" s="161">
        <v>1685</v>
      </c>
      <c r="O10" s="161">
        <v>1646</v>
      </c>
      <c r="P10" s="161">
        <v>1843</v>
      </c>
      <c r="Q10" s="161">
        <v>1891</v>
      </c>
      <c r="R10" s="159"/>
      <c r="S10" s="159"/>
      <c r="T10" s="159"/>
      <c r="U10" s="182"/>
      <c r="V10" s="159" t="s">
        <v>164</v>
      </c>
      <c r="W10" s="161">
        <v>4284</v>
      </c>
      <c r="X10" s="161">
        <v>4291</v>
      </c>
      <c r="Y10" s="161">
        <v>4135</v>
      </c>
      <c r="Z10" s="161">
        <v>4316</v>
      </c>
      <c r="AA10" s="161">
        <v>4302</v>
      </c>
    </row>
    <row r="11" spans="1:27" x14ac:dyDescent="0.3">
      <c r="A11" s="182"/>
      <c r="B11" s="159" t="s">
        <v>165</v>
      </c>
      <c r="C11" s="161">
        <v>1055</v>
      </c>
      <c r="D11" s="161">
        <v>1089</v>
      </c>
      <c r="E11" s="161">
        <v>1043</v>
      </c>
      <c r="F11" s="161">
        <v>1100</v>
      </c>
      <c r="G11" s="161">
        <v>1149</v>
      </c>
      <c r="H11" s="159"/>
      <c r="I11" s="159"/>
      <c r="J11" s="159"/>
      <c r="K11" s="182"/>
      <c r="L11" s="159" t="s">
        <v>165</v>
      </c>
      <c r="M11" s="161">
        <v>1556</v>
      </c>
      <c r="N11" s="161">
        <v>1709</v>
      </c>
      <c r="O11" s="161">
        <v>1649</v>
      </c>
      <c r="P11" s="161">
        <v>1788</v>
      </c>
      <c r="Q11" s="161">
        <v>1879</v>
      </c>
      <c r="R11" s="159"/>
      <c r="S11" s="159"/>
      <c r="T11" s="159"/>
      <c r="U11" s="182"/>
      <c r="V11" s="159" t="s">
        <v>165</v>
      </c>
      <c r="W11" s="161">
        <v>4098</v>
      </c>
      <c r="X11" s="161">
        <v>4344</v>
      </c>
      <c r="Y11" s="161">
        <v>4132</v>
      </c>
      <c r="Z11" s="161">
        <v>4210</v>
      </c>
      <c r="AA11" s="161">
        <v>4272</v>
      </c>
    </row>
    <row r="12" spans="1:27" x14ac:dyDescent="0.3">
      <c r="A12" s="182"/>
      <c r="B12" s="159" t="s">
        <v>166</v>
      </c>
      <c r="C12" s="161">
        <v>1047</v>
      </c>
      <c r="D12" s="161">
        <v>1051</v>
      </c>
      <c r="E12" s="161">
        <v>1012</v>
      </c>
      <c r="F12" s="161">
        <v>1062</v>
      </c>
      <c r="G12" s="161">
        <v>1107</v>
      </c>
      <c r="H12" s="159"/>
      <c r="I12" s="159"/>
      <c r="J12" s="159"/>
      <c r="K12" s="182"/>
      <c r="L12" s="159" t="s">
        <v>166</v>
      </c>
      <c r="M12" s="161">
        <v>1546</v>
      </c>
      <c r="N12" s="161">
        <v>1658</v>
      </c>
      <c r="O12" s="161">
        <v>1619</v>
      </c>
      <c r="P12" s="161">
        <v>1734</v>
      </c>
      <c r="Q12" s="161">
        <v>1811</v>
      </c>
      <c r="R12" s="159"/>
      <c r="S12" s="159"/>
      <c r="T12" s="159"/>
      <c r="U12" s="182"/>
      <c r="V12" s="159" t="s">
        <v>166</v>
      </c>
      <c r="W12" s="161">
        <v>4106</v>
      </c>
      <c r="X12" s="161">
        <v>4206</v>
      </c>
      <c r="Y12" s="161">
        <v>4024</v>
      </c>
      <c r="Z12" s="161">
        <v>4086</v>
      </c>
      <c r="AA12" s="161">
        <v>4130</v>
      </c>
    </row>
    <row r="13" spans="1:27" x14ac:dyDescent="0.3">
      <c r="A13" s="182"/>
      <c r="B13" s="159" t="s">
        <v>167</v>
      </c>
      <c r="C13" s="161">
        <v>968</v>
      </c>
      <c r="D13" s="161">
        <v>973</v>
      </c>
      <c r="E13" s="161">
        <v>931</v>
      </c>
      <c r="F13" s="161">
        <v>979</v>
      </c>
      <c r="G13" s="161">
        <v>999</v>
      </c>
      <c r="H13" s="159"/>
      <c r="I13" s="159"/>
      <c r="J13" s="159"/>
      <c r="K13" s="182"/>
      <c r="L13" s="159" t="s">
        <v>167</v>
      </c>
      <c r="M13" s="161">
        <v>1500</v>
      </c>
      <c r="N13" s="161">
        <v>1570</v>
      </c>
      <c r="O13" s="161">
        <v>1520</v>
      </c>
      <c r="P13" s="161">
        <v>1629</v>
      </c>
      <c r="Q13" s="161">
        <v>1660</v>
      </c>
      <c r="R13" s="159"/>
      <c r="S13" s="159"/>
      <c r="T13" s="159"/>
      <c r="U13" s="182"/>
      <c r="V13" s="159" t="s">
        <v>167</v>
      </c>
      <c r="W13" s="161">
        <v>3887</v>
      </c>
      <c r="X13" s="161">
        <v>3976</v>
      </c>
      <c r="Y13" s="161">
        <v>3770</v>
      </c>
      <c r="Z13" s="161">
        <v>3849</v>
      </c>
      <c r="AA13" s="161">
        <v>3820</v>
      </c>
    </row>
    <row r="14" spans="1:27" x14ac:dyDescent="0.3">
      <c r="A14" s="182"/>
      <c r="B14" s="159" t="s">
        <v>168</v>
      </c>
      <c r="C14" s="161">
        <v>939</v>
      </c>
      <c r="D14" s="161">
        <v>941</v>
      </c>
      <c r="E14" s="161">
        <v>894</v>
      </c>
      <c r="F14" s="161">
        <v>965</v>
      </c>
      <c r="G14" s="161">
        <v>979</v>
      </c>
      <c r="H14" s="159"/>
      <c r="I14" s="159"/>
      <c r="J14" s="159"/>
      <c r="K14" s="182"/>
      <c r="L14" s="159" t="s">
        <v>168</v>
      </c>
      <c r="M14" s="161">
        <v>1445</v>
      </c>
      <c r="N14" s="161">
        <v>1528</v>
      </c>
      <c r="O14" s="161">
        <v>1470</v>
      </c>
      <c r="P14" s="161">
        <v>1618</v>
      </c>
      <c r="Q14" s="161">
        <v>1651</v>
      </c>
      <c r="R14" s="159"/>
      <c r="S14" s="159"/>
      <c r="T14" s="159"/>
      <c r="U14" s="182"/>
      <c r="V14" s="159" t="s">
        <v>168</v>
      </c>
      <c r="W14" s="161">
        <v>3778</v>
      </c>
      <c r="X14" s="161">
        <v>3875</v>
      </c>
      <c r="Y14" s="161">
        <v>3653</v>
      </c>
      <c r="Z14" s="161">
        <v>3813</v>
      </c>
      <c r="AA14" s="161">
        <v>3805</v>
      </c>
    </row>
    <row r="15" spans="1:27" x14ac:dyDescent="0.3">
      <c r="A15" s="183" t="s">
        <v>7</v>
      </c>
      <c r="B15" s="162" t="s">
        <v>157</v>
      </c>
      <c r="C15" s="163">
        <v>791</v>
      </c>
      <c r="D15" s="163">
        <v>702</v>
      </c>
      <c r="E15" s="163">
        <v>674</v>
      </c>
      <c r="F15" s="163">
        <v>668</v>
      </c>
      <c r="G15" s="163">
        <v>752</v>
      </c>
      <c r="H15" s="159"/>
      <c r="I15" s="159"/>
      <c r="J15" s="159"/>
      <c r="K15" s="183" t="s">
        <v>7</v>
      </c>
      <c r="L15" s="162" t="s">
        <v>157</v>
      </c>
      <c r="M15" s="163">
        <v>1000</v>
      </c>
      <c r="N15" s="163">
        <v>944</v>
      </c>
      <c r="O15" s="163">
        <v>941</v>
      </c>
      <c r="P15" s="163">
        <v>952</v>
      </c>
      <c r="Q15" s="163">
        <v>1136</v>
      </c>
      <c r="R15" s="159"/>
      <c r="S15" s="159"/>
      <c r="T15" s="159"/>
      <c r="U15" s="183" t="s">
        <v>7</v>
      </c>
      <c r="V15" s="162" t="s">
        <v>157</v>
      </c>
      <c r="W15" s="163">
        <v>2791</v>
      </c>
      <c r="X15" s="163">
        <v>2571</v>
      </c>
      <c r="Y15" s="163">
        <v>2541</v>
      </c>
      <c r="Z15" s="163">
        <v>2491</v>
      </c>
      <c r="AA15" s="163">
        <v>2762</v>
      </c>
    </row>
    <row r="16" spans="1:27" x14ac:dyDescent="0.3">
      <c r="A16" s="183"/>
      <c r="B16" s="162" t="s">
        <v>158</v>
      </c>
      <c r="C16" s="163">
        <v>773</v>
      </c>
      <c r="D16" s="163">
        <v>747</v>
      </c>
      <c r="E16" s="163">
        <v>674</v>
      </c>
      <c r="F16" s="163">
        <v>682</v>
      </c>
      <c r="G16" s="163">
        <v>774</v>
      </c>
      <c r="H16" s="159"/>
      <c r="I16" s="159"/>
      <c r="J16" s="159"/>
      <c r="K16" s="183"/>
      <c r="L16" s="162" t="s">
        <v>158</v>
      </c>
      <c r="M16" s="163">
        <v>964</v>
      </c>
      <c r="N16" s="163">
        <v>995</v>
      </c>
      <c r="O16" s="163">
        <v>933</v>
      </c>
      <c r="P16" s="163">
        <v>960</v>
      </c>
      <c r="Q16" s="163">
        <v>1183</v>
      </c>
      <c r="R16" s="159"/>
      <c r="S16" s="159"/>
      <c r="T16" s="159"/>
      <c r="U16" s="183"/>
      <c r="V16" s="162" t="s">
        <v>158</v>
      </c>
      <c r="W16" s="163">
        <v>2716</v>
      </c>
      <c r="X16" s="163">
        <v>2746</v>
      </c>
      <c r="Y16" s="163">
        <v>2529</v>
      </c>
      <c r="Z16" s="163">
        <v>2525</v>
      </c>
      <c r="AA16" s="163">
        <v>2862</v>
      </c>
    </row>
    <row r="17" spans="1:27" x14ac:dyDescent="0.3">
      <c r="A17" s="183"/>
      <c r="B17" s="162" t="s">
        <v>159</v>
      </c>
      <c r="C17" s="163">
        <v>784</v>
      </c>
      <c r="D17" s="163">
        <v>751</v>
      </c>
      <c r="E17" s="163">
        <v>691</v>
      </c>
      <c r="F17" s="163">
        <v>714</v>
      </c>
      <c r="G17" s="163">
        <v>799</v>
      </c>
      <c r="H17" s="159"/>
      <c r="I17" s="159"/>
      <c r="J17" s="159"/>
      <c r="K17" s="183"/>
      <c r="L17" s="162" t="s">
        <v>159</v>
      </c>
      <c r="M17" s="163">
        <v>985</v>
      </c>
      <c r="N17" s="163">
        <v>1007</v>
      </c>
      <c r="O17" s="163">
        <v>947</v>
      </c>
      <c r="P17" s="163">
        <v>998</v>
      </c>
      <c r="Q17" s="163">
        <v>1223</v>
      </c>
      <c r="R17" s="159"/>
      <c r="S17" s="159"/>
      <c r="T17" s="159"/>
      <c r="U17" s="183"/>
      <c r="V17" s="162" t="s">
        <v>159</v>
      </c>
      <c r="W17" s="163">
        <v>2774</v>
      </c>
      <c r="X17" s="163">
        <v>2770</v>
      </c>
      <c r="Y17" s="163">
        <v>2577</v>
      </c>
      <c r="Z17" s="163">
        <v>2609</v>
      </c>
      <c r="AA17" s="163">
        <v>2970</v>
      </c>
    </row>
    <row r="18" spans="1:27" x14ac:dyDescent="0.3">
      <c r="A18" s="183"/>
      <c r="B18" s="162" t="s">
        <v>160</v>
      </c>
      <c r="C18" s="163">
        <v>707</v>
      </c>
      <c r="D18" s="163">
        <v>763</v>
      </c>
      <c r="E18" s="163">
        <v>701</v>
      </c>
      <c r="F18" s="163">
        <v>752</v>
      </c>
      <c r="G18" s="163">
        <v>820</v>
      </c>
      <c r="H18" s="159"/>
      <c r="I18" s="159"/>
      <c r="J18" s="159"/>
      <c r="K18" s="183"/>
      <c r="L18" s="162" t="s">
        <v>160</v>
      </c>
      <c r="M18" s="163">
        <v>900</v>
      </c>
      <c r="N18" s="163">
        <v>1021</v>
      </c>
      <c r="O18" s="163">
        <v>964</v>
      </c>
      <c r="P18" s="163">
        <v>1050</v>
      </c>
      <c r="Q18" s="163">
        <v>1255</v>
      </c>
      <c r="R18" s="159"/>
      <c r="S18" s="159"/>
      <c r="T18" s="159"/>
      <c r="U18" s="183"/>
      <c r="V18" s="162" t="s">
        <v>160</v>
      </c>
      <c r="W18" s="163">
        <v>2528</v>
      </c>
      <c r="X18" s="163">
        <v>2820</v>
      </c>
      <c r="Y18" s="163">
        <v>2636</v>
      </c>
      <c r="Z18" s="163">
        <v>2729</v>
      </c>
      <c r="AA18" s="163">
        <v>3043</v>
      </c>
    </row>
    <row r="19" spans="1:27" x14ac:dyDescent="0.3">
      <c r="A19" s="183"/>
      <c r="B19" s="162" t="s">
        <v>161</v>
      </c>
      <c r="C19" s="163">
        <v>744</v>
      </c>
      <c r="D19" s="163">
        <v>762</v>
      </c>
      <c r="E19" s="163">
        <v>718</v>
      </c>
      <c r="F19" s="163">
        <v>774</v>
      </c>
      <c r="G19" s="163">
        <v>854</v>
      </c>
      <c r="H19" s="159"/>
      <c r="I19" s="159"/>
      <c r="J19" s="159"/>
      <c r="K19" s="183"/>
      <c r="L19" s="162" t="s">
        <v>161</v>
      </c>
      <c r="M19" s="163">
        <v>964</v>
      </c>
      <c r="N19" s="163">
        <v>1025</v>
      </c>
      <c r="O19" s="163">
        <v>998</v>
      </c>
      <c r="P19" s="163">
        <v>1093</v>
      </c>
      <c r="Q19" s="163">
        <v>1316</v>
      </c>
      <c r="R19" s="159"/>
      <c r="S19" s="159"/>
      <c r="T19" s="159"/>
      <c r="U19" s="183"/>
      <c r="V19" s="162" t="s">
        <v>161</v>
      </c>
      <c r="W19" s="163">
        <v>2666</v>
      </c>
      <c r="X19" s="163">
        <v>2807</v>
      </c>
      <c r="Y19" s="163">
        <v>2696</v>
      </c>
      <c r="Z19" s="163">
        <v>2830</v>
      </c>
      <c r="AA19" s="163">
        <v>3163</v>
      </c>
    </row>
    <row r="20" spans="1:27" x14ac:dyDescent="0.3">
      <c r="A20" s="183"/>
      <c r="B20" s="162" t="s">
        <v>162</v>
      </c>
      <c r="C20" s="163">
        <v>783</v>
      </c>
      <c r="D20" s="163">
        <v>751</v>
      </c>
      <c r="E20" s="163">
        <v>729</v>
      </c>
      <c r="F20" s="163">
        <v>833</v>
      </c>
      <c r="G20" s="163">
        <v>898</v>
      </c>
      <c r="H20" s="159"/>
      <c r="I20" s="159"/>
      <c r="J20" s="159"/>
      <c r="K20" s="183"/>
      <c r="L20" s="162" t="s">
        <v>162</v>
      </c>
      <c r="M20" s="163">
        <v>1020</v>
      </c>
      <c r="N20" s="163">
        <v>1015</v>
      </c>
      <c r="O20" s="163">
        <v>1026</v>
      </c>
      <c r="P20" s="163">
        <v>1158</v>
      </c>
      <c r="Q20" s="163">
        <v>1424</v>
      </c>
      <c r="R20" s="159"/>
      <c r="S20" s="159"/>
      <c r="T20" s="159"/>
      <c r="U20" s="183"/>
      <c r="V20" s="162" t="s">
        <v>162</v>
      </c>
      <c r="W20" s="163">
        <v>2815</v>
      </c>
      <c r="X20" s="163">
        <v>2784</v>
      </c>
      <c r="Y20" s="163">
        <v>2721</v>
      </c>
      <c r="Z20" s="163">
        <v>3008</v>
      </c>
      <c r="AA20" s="163">
        <v>3313</v>
      </c>
    </row>
    <row r="21" spans="1:27" x14ac:dyDescent="0.3">
      <c r="A21" s="183"/>
      <c r="B21" s="162" t="s">
        <v>163</v>
      </c>
      <c r="C21" s="163">
        <v>798</v>
      </c>
      <c r="D21" s="163">
        <v>734</v>
      </c>
      <c r="E21" s="163">
        <v>742</v>
      </c>
      <c r="F21" s="163">
        <v>873</v>
      </c>
      <c r="G21" s="163">
        <v>922</v>
      </c>
      <c r="H21" s="159"/>
      <c r="I21" s="159"/>
      <c r="J21" s="159"/>
      <c r="K21" s="183"/>
      <c r="L21" s="162" t="s">
        <v>163</v>
      </c>
      <c r="M21" s="163">
        <v>1045</v>
      </c>
      <c r="N21" s="163">
        <v>997</v>
      </c>
      <c r="O21" s="163">
        <v>1035</v>
      </c>
      <c r="P21" s="163">
        <v>1279</v>
      </c>
      <c r="Q21" s="163">
        <v>1472</v>
      </c>
      <c r="R21" s="159"/>
      <c r="S21" s="159"/>
      <c r="T21" s="159"/>
      <c r="U21" s="183"/>
      <c r="V21" s="162" t="s">
        <v>163</v>
      </c>
      <c r="W21" s="163">
        <v>2847</v>
      </c>
      <c r="X21" s="163">
        <v>2744</v>
      </c>
      <c r="Y21" s="163">
        <v>2736</v>
      </c>
      <c r="Z21" s="163">
        <v>3178</v>
      </c>
      <c r="AA21" s="163">
        <v>3429</v>
      </c>
    </row>
    <row r="22" spans="1:27" x14ac:dyDescent="0.3">
      <c r="A22" s="183"/>
      <c r="B22" s="162" t="s">
        <v>164</v>
      </c>
      <c r="C22" s="163">
        <v>778</v>
      </c>
      <c r="D22" s="163">
        <v>758</v>
      </c>
      <c r="E22" s="163">
        <v>731</v>
      </c>
      <c r="F22" s="163">
        <v>848</v>
      </c>
      <c r="G22" s="163">
        <v>926</v>
      </c>
      <c r="H22" s="159"/>
      <c r="I22" s="159"/>
      <c r="J22" s="159"/>
      <c r="K22" s="183"/>
      <c r="L22" s="162" t="s">
        <v>164</v>
      </c>
      <c r="M22" s="163">
        <v>1017</v>
      </c>
      <c r="N22" s="163">
        <v>1029</v>
      </c>
      <c r="O22" s="163">
        <v>1024</v>
      </c>
      <c r="P22" s="163">
        <v>1275</v>
      </c>
      <c r="Q22" s="163">
        <v>1419</v>
      </c>
      <c r="R22" s="159"/>
      <c r="S22" s="159"/>
      <c r="T22" s="159"/>
      <c r="U22" s="183"/>
      <c r="V22" s="162" t="s">
        <v>164</v>
      </c>
      <c r="W22" s="163">
        <v>2791</v>
      </c>
      <c r="X22" s="163">
        <v>2809</v>
      </c>
      <c r="Y22" s="163">
        <v>2699</v>
      </c>
      <c r="Z22" s="163">
        <v>3094</v>
      </c>
      <c r="AA22" s="163">
        <v>3351</v>
      </c>
    </row>
    <row r="23" spans="1:27" x14ac:dyDescent="0.3">
      <c r="A23" s="183"/>
      <c r="B23" s="162" t="s">
        <v>165</v>
      </c>
      <c r="C23" s="163">
        <v>773</v>
      </c>
      <c r="D23" s="163">
        <v>765</v>
      </c>
      <c r="E23" s="163">
        <v>727</v>
      </c>
      <c r="F23" s="163">
        <v>822</v>
      </c>
      <c r="G23" s="163">
        <v>931</v>
      </c>
      <c r="H23" s="159"/>
      <c r="I23" s="159"/>
      <c r="J23" s="159"/>
      <c r="K23" s="183"/>
      <c r="L23" s="162" t="s">
        <v>165</v>
      </c>
      <c r="M23" s="163">
        <v>1021</v>
      </c>
      <c r="N23" s="163">
        <v>1051</v>
      </c>
      <c r="O23" s="163">
        <v>1021</v>
      </c>
      <c r="P23" s="163">
        <v>1228</v>
      </c>
      <c r="Q23" s="163">
        <v>1453</v>
      </c>
      <c r="R23" s="159"/>
      <c r="S23" s="159"/>
      <c r="T23" s="159"/>
      <c r="U23" s="183"/>
      <c r="V23" s="162" t="s">
        <v>165</v>
      </c>
      <c r="W23" s="163">
        <v>2782</v>
      </c>
      <c r="X23" s="163">
        <v>2853</v>
      </c>
      <c r="Y23" s="163">
        <v>2678</v>
      </c>
      <c r="Z23" s="163">
        <v>2998</v>
      </c>
      <c r="AA23" s="163">
        <v>3411</v>
      </c>
    </row>
    <row r="24" spans="1:27" x14ac:dyDescent="0.3">
      <c r="A24" s="183"/>
      <c r="B24" s="162" t="s">
        <v>166</v>
      </c>
      <c r="C24" s="163">
        <v>744</v>
      </c>
      <c r="D24" s="163">
        <v>738</v>
      </c>
      <c r="E24" s="163">
        <v>727</v>
      </c>
      <c r="F24" s="163">
        <v>805</v>
      </c>
      <c r="G24" s="163">
        <v>921</v>
      </c>
      <c r="H24" s="159"/>
      <c r="I24" s="159"/>
      <c r="J24" s="159"/>
      <c r="K24" s="183"/>
      <c r="L24" s="162" t="s">
        <v>166</v>
      </c>
      <c r="M24" s="163">
        <v>994</v>
      </c>
      <c r="N24" s="163">
        <v>1010</v>
      </c>
      <c r="O24" s="163">
        <v>1015</v>
      </c>
      <c r="P24" s="163">
        <v>1206</v>
      </c>
      <c r="Q24" s="163">
        <v>1412</v>
      </c>
      <c r="R24" s="159"/>
      <c r="S24" s="159"/>
      <c r="T24" s="159"/>
      <c r="U24" s="183"/>
      <c r="V24" s="162" t="s">
        <v>166</v>
      </c>
      <c r="W24" s="163">
        <v>2697</v>
      </c>
      <c r="X24" s="163">
        <v>2754</v>
      </c>
      <c r="Y24" s="163">
        <v>2674</v>
      </c>
      <c r="Z24" s="163">
        <v>2940</v>
      </c>
      <c r="AA24" s="163">
        <v>3325</v>
      </c>
    </row>
    <row r="25" spans="1:27" x14ac:dyDescent="0.3">
      <c r="A25" s="183"/>
      <c r="B25" s="162" t="s">
        <v>167</v>
      </c>
      <c r="C25" s="163">
        <v>704</v>
      </c>
      <c r="D25" s="163">
        <v>689</v>
      </c>
      <c r="E25" s="163">
        <v>692</v>
      </c>
      <c r="F25" s="163">
        <v>743</v>
      </c>
      <c r="G25" s="163">
        <v>872</v>
      </c>
      <c r="H25" s="159"/>
      <c r="I25" s="159"/>
      <c r="J25" s="159"/>
      <c r="K25" s="183"/>
      <c r="L25" s="162" t="s">
        <v>167</v>
      </c>
      <c r="M25" s="163">
        <v>933</v>
      </c>
      <c r="N25" s="163">
        <v>958</v>
      </c>
      <c r="O25" s="163">
        <v>988</v>
      </c>
      <c r="P25" s="163">
        <v>1121</v>
      </c>
      <c r="Q25" s="163">
        <v>1334</v>
      </c>
      <c r="R25" s="159"/>
      <c r="S25" s="159"/>
      <c r="T25" s="159"/>
      <c r="U25" s="183"/>
      <c r="V25" s="162" t="s">
        <v>167</v>
      </c>
      <c r="W25" s="163">
        <v>2563</v>
      </c>
      <c r="X25" s="163">
        <v>2588</v>
      </c>
      <c r="Y25" s="163">
        <v>2571</v>
      </c>
      <c r="Z25" s="163">
        <v>2761</v>
      </c>
      <c r="AA25" s="163">
        <v>3156</v>
      </c>
    </row>
    <row r="26" spans="1:27" x14ac:dyDescent="0.3">
      <c r="A26" s="183"/>
      <c r="B26" s="162" t="s">
        <v>168</v>
      </c>
      <c r="C26" s="163">
        <v>686</v>
      </c>
      <c r="D26" s="163">
        <v>653</v>
      </c>
      <c r="E26" s="163">
        <v>639</v>
      </c>
      <c r="F26" s="163">
        <v>718</v>
      </c>
      <c r="G26" s="163">
        <v>845</v>
      </c>
      <c r="H26" s="159"/>
      <c r="I26" s="159"/>
      <c r="J26" s="159"/>
      <c r="K26" s="183"/>
      <c r="L26" s="162" t="s">
        <v>168</v>
      </c>
      <c r="M26" s="163">
        <v>915</v>
      </c>
      <c r="N26" s="163">
        <v>910</v>
      </c>
      <c r="O26" s="163">
        <v>919</v>
      </c>
      <c r="P26" s="163">
        <v>1089</v>
      </c>
      <c r="Q26" s="163">
        <v>1311</v>
      </c>
      <c r="R26" s="159"/>
      <c r="S26" s="159"/>
      <c r="T26" s="159"/>
      <c r="U26" s="183"/>
      <c r="V26" s="162" t="s">
        <v>168</v>
      </c>
      <c r="W26" s="163">
        <v>2501</v>
      </c>
      <c r="X26" s="163">
        <v>2473</v>
      </c>
      <c r="Y26" s="163">
        <v>2397</v>
      </c>
      <c r="Z26" s="163">
        <v>2668</v>
      </c>
      <c r="AA26" s="163">
        <v>3096</v>
      </c>
    </row>
    <row r="27" spans="1:27" x14ac:dyDescent="0.3">
      <c r="A27" s="182" t="s">
        <v>8</v>
      </c>
      <c r="B27" s="159" t="s">
        <v>157</v>
      </c>
      <c r="C27" s="161">
        <v>679</v>
      </c>
      <c r="D27" s="161">
        <v>638</v>
      </c>
      <c r="E27" s="161">
        <v>636</v>
      </c>
      <c r="F27" s="161">
        <v>620</v>
      </c>
      <c r="G27" s="161">
        <v>653</v>
      </c>
      <c r="H27" s="159"/>
      <c r="I27" s="159"/>
      <c r="J27" s="159"/>
      <c r="K27" s="182" t="s">
        <v>8</v>
      </c>
      <c r="L27" s="159" t="s">
        <v>157</v>
      </c>
      <c r="M27" s="161">
        <v>943</v>
      </c>
      <c r="N27" s="161">
        <v>955</v>
      </c>
      <c r="O27" s="161">
        <v>986</v>
      </c>
      <c r="P27" s="161">
        <v>954</v>
      </c>
      <c r="Q27" s="161">
        <v>1047</v>
      </c>
      <c r="R27" s="159"/>
      <c r="S27" s="159"/>
      <c r="T27" s="159"/>
      <c r="U27" s="182" t="s">
        <v>8</v>
      </c>
      <c r="V27" s="159" t="s">
        <v>157</v>
      </c>
      <c r="W27" s="161">
        <v>2670</v>
      </c>
      <c r="X27" s="161">
        <v>2631</v>
      </c>
      <c r="Y27" s="161">
        <v>2677</v>
      </c>
      <c r="Z27" s="161">
        <v>2555</v>
      </c>
      <c r="AA27" s="161">
        <v>2673</v>
      </c>
    </row>
    <row r="28" spans="1:27" x14ac:dyDescent="0.3">
      <c r="A28" s="182"/>
      <c r="B28" s="159" t="s">
        <v>158</v>
      </c>
      <c r="C28" s="161">
        <v>629</v>
      </c>
      <c r="D28" s="161">
        <v>652</v>
      </c>
      <c r="E28" s="161">
        <v>634</v>
      </c>
      <c r="F28" s="161">
        <v>608</v>
      </c>
      <c r="G28" s="161">
        <v>668</v>
      </c>
      <c r="H28" s="159"/>
      <c r="I28" s="159"/>
      <c r="J28" s="159"/>
      <c r="K28" s="182"/>
      <c r="L28" s="159" t="s">
        <v>158</v>
      </c>
      <c r="M28" s="161">
        <v>868</v>
      </c>
      <c r="N28" s="161">
        <v>981</v>
      </c>
      <c r="O28" s="161">
        <v>988</v>
      </c>
      <c r="P28" s="161">
        <v>939</v>
      </c>
      <c r="Q28" s="161">
        <v>1082</v>
      </c>
      <c r="R28" s="159"/>
      <c r="S28" s="159"/>
      <c r="T28" s="159"/>
      <c r="U28" s="182"/>
      <c r="V28" s="159" t="s">
        <v>158</v>
      </c>
      <c r="W28" s="161">
        <v>2502</v>
      </c>
      <c r="X28" s="161">
        <v>2711</v>
      </c>
      <c r="Y28" s="161">
        <v>2692</v>
      </c>
      <c r="Z28" s="161">
        <v>2515</v>
      </c>
      <c r="AA28" s="161">
        <v>2746</v>
      </c>
    </row>
    <row r="29" spans="1:27" x14ac:dyDescent="0.3">
      <c r="A29" s="182"/>
      <c r="B29" s="159" t="s">
        <v>159</v>
      </c>
      <c r="C29" s="161">
        <v>659</v>
      </c>
      <c r="D29" s="161">
        <v>657</v>
      </c>
      <c r="E29" s="161">
        <v>654</v>
      </c>
      <c r="F29" s="161">
        <v>618</v>
      </c>
      <c r="G29" s="161">
        <v>695</v>
      </c>
      <c r="H29" s="159"/>
      <c r="I29" s="159"/>
      <c r="J29" s="159"/>
      <c r="K29" s="182"/>
      <c r="L29" s="159" t="s">
        <v>159</v>
      </c>
      <c r="M29" s="161">
        <v>917</v>
      </c>
      <c r="N29" s="161">
        <v>986</v>
      </c>
      <c r="O29" s="161">
        <v>1010</v>
      </c>
      <c r="P29" s="161">
        <v>943</v>
      </c>
      <c r="Q29" s="161">
        <v>1123</v>
      </c>
      <c r="R29" s="159"/>
      <c r="S29" s="159"/>
      <c r="T29" s="159"/>
      <c r="U29" s="182"/>
      <c r="V29" s="159" t="s">
        <v>159</v>
      </c>
      <c r="W29" s="161">
        <v>2618</v>
      </c>
      <c r="X29" s="161">
        <v>2744</v>
      </c>
      <c r="Y29" s="161">
        <v>2769</v>
      </c>
      <c r="Z29" s="161">
        <v>2519</v>
      </c>
      <c r="AA29" s="161">
        <v>2840</v>
      </c>
    </row>
    <row r="30" spans="1:27" x14ac:dyDescent="0.3">
      <c r="A30" s="182"/>
      <c r="B30" s="159" t="s">
        <v>160</v>
      </c>
      <c r="C30" s="161">
        <v>631</v>
      </c>
      <c r="D30" s="161">
        <v>669</v>
      </c>
      <c r="E30" s="161">
        <v>659</v>
      </c>
      <c r="F30" s="161">
        <v>637</v>
      </c>
      <c r="G30" s="161">
        <v>753</v>
      </c>
      <c r="H30" s="159"/>
      <c r="I30" s="159"/>
      <c r="J30" s="159"/>
      <c r="K30" s="182"/>
      <c r="L30" s="159" t="s">
        <v>160</v>
      </c>
      <c r="M30" s="161">
        <v>905</v>
      </c>
      <c r="N30" s="161">
        <v>1006</v>
      </c>
      <c r="O30" s="161">
        <v>999</v>
      </c>
      <c r="P30" s="161">
        <v>957</v>
      </c>
      <c r="Q30" s="161">
        <v>1188</v>
      </c>
      <c r="R30" s="159"/>
      <c r="S30" s="159"/>
      <c r="T30" s="159"/>
      <c r="U30" s="182"/>
      <c r="V30" s="159" t="s">
        <v>160</v>
      </c>
      <c r="W30" s="161">
        <v>2545</v>
      </c>
      <c r="X30" s="161">
        <v>2772</v>
      </c>
      <c r="Y30" s="161">
        <v>2730</v>
      </c>
      <c r="Z30" s="161">
        <v>2557</v>
      </c>
      <c r="AA30" s="161">
        <v>3006</v>
      </c>
    </row>
    <row r="31" spans="1:27" x14ac:dyDescent="0.3">
      <c r="A31" s="182"/>
      <c r="B31" s="159" t="s">
        <v>161</v>
      </c>
      <c r="C31" s="161">
        <v>649</v>
      </c>
      <c r="D31" s="161">
        <v>685</v>
      </c>
      <c r="E31" s="161">
        <v>696</v>
      </c>
      <c r="F31" s="161">
        <v>673</v>
      </c>
      <c r="G31" s="161">
        <v>787</v>
      </c>
      <c r="H31" s="159"/>
      <c r="I31" s="159"/>
      <c r="J31" s="159"/>
      <c r="K31" s="182"/>
      <c r="L31" s="159" t="s">
        <v>161</v>
      </c>
      <c r="M31" s="161">
        <v>951</v>
      </c>
      <c r="N31" s="161">
        <v>1035</v>
      </c>
      <c r="O31" s="161">
        <v>1049</v>
      </c>
      <c r="P31" s="161">
        <v>1005</v>
      </c>
      <c r="Q31" s="161">
        <v>1239</v>
      </c>
      <c r="R31" s="159"/>
      <c r="S31" s="159"/>
      <c r="T31" s="159"/>
      <c r="U31" s="182"/>
      <c r="V31" s="159" t="s">
        <v>161</v>
      </c>
      <c r="W31" s="161">
        <v>2637</v>
      </c>
      <c r="X31" s="161">
        <v>2843</v>
      </c>
      <c r="Y31" s="161">
        <v>2851</v>
      </c>
      <c r="Z31" s="161">
        <v>2669</v>
      </c>
      <c r="AA31" s="161">
        <v>3102</v>
      </c>
    </row>
    <row r="32" spans="1:27" x14ac:dyDescent="0.3">
      <c r="A32" s="182"/>
      <c r="B32" s="159" t="s">
        <v>162</v>
      </c>
      <c r="C32" s="161">
        <v>688</v>
      </c>
      <c r="D32" s="161">
        <v>695</v>
      </c>
      <c r="E32" s="161">
        <v>730</v>
      </c>
      <c r="F32" s="161">
        <v>765</v>
      </c>
      <c r="G32" s="161">
        <v>836</v>
      </c>
      <c r="H32" s="159"/>
      <c r="I32" s="159"/>
      <c r="J32" s="159"/>
      <c r="K32" s="182"/>
      <c r="L32" s="159" t="s">
        <v>162</v>
      </c>
      <c r="M32" s="161">
        <v>974</v>
      </c>
      <c r="N32" s="161">
        <v>1034</v>
      </c>
      <c r="O32" s="161">
        <v>1112</v>
      </c>
      <c r="P32" s="161">
        <v>1128</v>
      </c>
      <c r="Q32" s="161">
        <v>1326</v>
      </c>
      <c r="R32" s="159"/>
      <c r="S32" s="159"/>
      <c r="T32" s="159"/>
      <c r="U32" s="182"/>
      <c r="V32" s="159" t="s">
        <v>162</v>
      </c>
      <c r="W32" s="161">
        <v>2730</v>
      </c>
      <c r="X32" s="161">
        <v>2843</v>
      </c>
      <c r="Y32" s="161">
        <v>2964</v>
      </c>
      <c r="Z32" s="161">
        <v>3060</v>
      </c>
      <c r="AA32" s="161">
        <v>3276</v>
      </c>
    </row>
    <row r="33" spans="1:27" x14ac:dyDescent="0.3">
      <c r="A33" s="182"/>
      <c r="B33" s="159" t="s">
        <v>163</v>
      </c>
      <c r="C33" s="161">
        <v>709</v>
      </c>
      <c r="D33" s="161">
        <v>722</v>
      </c>
      <c r="E33" s="161">
        <v>716</v>
      </c>
      <c r="F33" s="161">
        <v>783</v>
      </c>
      <c r="G33" s="161">
        <v>888</v>
      </c>
      <c r="H33" s="159"/>
      <c r="I33" s="159"/>
      <c r="J33" s="159"/>
      <c r="K33" s="182"/>
      <c r="L33" s="159" t="s">
        <v>163</v>
      </c>
      <c r="M33" s="161">
        <v>1014</v>
      </c>
      <c r="N33" s="161">
        <v>1061</v>
      </c>
      <c r="O33" s="161">
        <v>1088</v>
      </c>
      <c r="P33" s="161">
        <v>1189</v>
      </c>
      <c r="Q33" s="161">
        <v>1390</v>
      </c>
      <c r="R33" s="159"/>
      <c r="S33" s="159"/>
      <c r="T33" s="159"/>
      <c r="U33" s="182"/>
      <c r="V33" s="159" t="s">
        <v>163</v>
      </c>
      <c r="W33" s="161">
        <v>2828</v>
      </c>
      <c r="X33" s="161">
        <v>2935</v>
      </c>
      <c r="Y33" s="161">
        <v>2907</v>
      </c>
      <c r="Z33" s="161">
        <v>3151</v>
      </c>
      <c r="AA33" s="161">
        <v>3460</v>
      </c>
    </row>
    <row r="34" spans="1:27" x14ac:dyDescent="0.3">
      <c r="A34" s="182"/>
      <c r="B34" s="159" t="s">
        <v>164</v>
      </c>
      <c r="C34" s="161">
        <v>704</v>
      </c>
      <c r="D34" s="161">
        <v>728</v>
      </c>
      <c r="E34" s="161">
        <v>702</v>
      </c>
      <c r="F34" s="161">
        <v>764</v>
      </c>
      <c r="G34" s="161">
        <v>892</v>
      </c>
      <c r="H34" s="159"/>
      <c r="I34" s="159"/>
      <c r="J34" s="159"/>
      <c r="K34" s="182"/>
      <c r="L34" s="159" t="s">
        <v>164</v>
      </c>
      <c r="M34" s="161">
        <v>1013</v>
      </c>
      <c r="N34" s="161">
        <v>1085</v>
      </c>
      <c r="O34" s="161">
        <v>1060</v>
      </c>
      <c r="P34" s="161">
        <v>1230</v>
      </c>
      <c r="Q34" s="161">
        <v>1392</v>
      </c>
      <c r="R34" s="159"/>
      <c r="S34" s="159"/>
      <c r="T34" s="159"/>
      <c r="U34" s="182"/>
      <c r="V34" s="159" t="s">
        <v>164</v>
      </c>
      <c r="W34" s="161">
        <v>2829</v>
      </c>
      <c r="X34" s="161">
        <v>2975</v>
      </c>
      <c r="Y34" s="161">
        <v>2855</v>
      </c>
      <c r="Z34" s="161">
        <v>3100</v>
      </c>
      <c r="AA34" s="161">
        <v>3445</v>
      </c>
    </row>
    <row r="35" spans="1:27" x14ac:dyDescent="0.3">
      <c r="A35" s="182"/>
      <c r="B35" s="159" t="s">
        <v>165</v>
      </c>
      <c r="C35" s="161">
        <v>707</v>
      </c>
      <c r="D35" s="161">
        <v>728</v>
      </c>
      <c r="E35" s="161">
        <v>733</v>
      </c>
      <c r="F35" s="161">
        <v>755</v>
      </c>
      <c r="G35" s="161">
        <v>880</v>
      </c>
      <c r="H35" s="159"/>
      <c r="I35" s="159"/>
      <c r="J35" s="159"/>
      <c r="K35" s="182"/>
      <c r="L35" s="159" t="s">
        <v>165</v>
      </c>
      <c r="M35" s="161">
        <v>1014</v>
      </c>
      <c r="N35" s="161">
        <v>1093</v>
      </c>
      <c r="O35" s="161">
        <v>1089</v>
      </c>
      <c r="P35" s="161">
        <v>1206</v>
      </c>
      <c r="Q35" s="161">
        <v>1386</v>
      </c>
      <c r="R35" s="159"/>
      <c r="S35" s="159"/>
      <c r="T35" s="159"/>
      <c r="U35" s="182"/>
      <c r="V35" s="159" t="s">
        <v>165</v>
      </c>
      <c r="W35" s="161">
        <v>2838</v>
      </c>
      <c r="X35" s="161">
        <v>2970</v>
      </c>
      <c r="Y35" s="161">
        <v>2924</v>
      </c>
      <c r="Z35" s="161">
        <v>3048</v>
      </c>
      <c r="AA35" s="161">
        <v>3408</v>
      </c>
    </row>
    <row r="36" spans="1:27" x14ac:dyDescent="0.3">
      <c r="A36" s="182"/>
      <c r="B36" s="159" t="s">
        <v>166</v>
      </c>
      <c r="C36" s="161">
        <v>686</v>
      </c>
      <c r="D36" s="161">
        <v>695</v>
      </c>
      <c r="E36" s="161">
        <v>692</v>
      </c>
      <c r="F36" s="161">
        <v>715</v>
      </c>
      <c r="G36" s="161">
        <v>835</v>
      </c>
      <c r="H36" s="159"/>
      <c r="I36" s="159"/>
      <c r="J36" s="159"/>
      <c r="K36" s="182"/>
      <c r="L36" s="159" t="s">
        <v>166</v>
      </c>
      <c r="M36" s="161">
        <v>995</v>
      </c>
      <c r="N36" s="161">
        <v>1059</v>
      </c>
      <c r="O36" s="161">
        <v>1037</v>
      </c>
      <c r="P36" s="161">
        <v>1129</v>
      </c>
      <c r="Q36" s="161">
        <v>1328</v>
      </c>
      <c r="R36" s="159"/>
      <c r="S36" s="159"/>
      <c r="T36" s="159"/>
      <c r="U36" s="182"/>
      <c r="V36" s="159" t="s">
        <v>166</v>
      </c>
      <c r="W36" s="161">
        <v>2803</v>
      </c>
      <c r="X36" s="161">
        <v>2868</v>
      </c>
      <c r="Y36" s="161">
        <v>2777</v>
      </c>
      <c r="Z36" s="161">
        <v>2876</v>
      </c>
      <c r="AA36" s="161">
        <v>3285</v>
      </c>
    </row>
    <row r="37" spans="1:27" x14ac:dyDescent="0.3">
      <c r="A37" s="182"/>
      <c r="B37" s="159" t="s">
        <v>167</v>
      </c>
      <c r="C37" s="161">
        <v>638</v>
      </c>
      <c r="D37" s="161">
        <v>643</v>
      </c>
      <c r="E37" s="161">
        <v>626</v>
      </c>
      <c r="F37" s="161">
        <v>678</v>
      </c>
      <c r="G37" s="161">
        <v>779</v>
      </c>
      <c r="H37" s="159"/>
      <c r="I37" s="159"/>
      <c r="J37" s="159"/>
      <c r="K37" s="182"/>
      <c r="L37" s="159" t="s">
        <v>167</v>
      </c>
      <c r="M37" s="161">
        <v>947</v>
      </c>
      <c r="N37" s="161">
        <v>978</v>
      </c>
      <c r="O37" s="161">
        <v>953</v>
      </c>
      <c r="P37" s="161">
        <v>1070</v>
      </c>
      <c r="Q37" s="161">
        <v>1247</v>
      </c>
      <c r="R37" s="159"/>
      <c r="S37" s="159"/>
      <c r="T37" s="159"/>
      <c r="U37" s="182"/>
      <c r="V37" s="159" t="s">
        <v>167</v>
      </c>
      <c r="W37" s="161">
        <v>2628</v>
      </c>
      <c r="X37" s="161">
        <v>2673</v>
      </c>
      <c r="Y37" s="161">
        <v>2562</v>
      </c>
      <c r="Z37" s="161">
        <v>2760</v>
      </c>
      <c r="AA37" s="161">
        <v>3024</v>
      </c>
    </row>
    <row r="38" spans="1:27" x14ac:dyDescent="0.3">
      <c r="A38" s="182"/>
      <c r="B38" s="159" t="s">
        <v>168</v>
      </c>
      <c r="C38" s="161">
        <v>620</v>
      </c>
      <c r="D38" s="161">
        <v>624</v>
      </c>
      <c r="E38" s="161">
        <v>583</v>
      </c>
      <c r="F38" s="161">
        <v>666</v>
      </c>
      <c r="G38" s="161">
        <v>761</v>
      </c>
      <c r="H38" s="159"/>
      <c r="I38" s="159"/>
      <c r="J38" s="159"/>
      <c r="K38" s="182"/>
      <c r="L38" s="159" t="s">
        <v>168</v>
      </c>
      <c r="M38" s="161">
        <v>930</v>
      </c>
      <c r="N38" s="161">
        <v>958</v>
      </c>
      <c r="O38" s="161">
        <v>901</v>
      </c>
      <c r="P38" s="161">
        <v>1059</v>
      </c>
      <c r="Q38" s="161">
        <v>1233</v>
      </c>
      <c r="R38" s="159"/>
      <c r="S38" s="159"/>
      <c r="T38" s="159"/>
      <c r="U38" s="182"/>
      <c r="V38" s="159" t="s">
        <v>168</v>
      </c>
      <c r="W38" s="161">
        <v>2575</v>
      </c>
      <c r="X38" s="161">
        <v>2608</v>
      </c>
      <c r="Y38" s="161">
        <v>2422</v>
      </c>
      <c r="Z38" s="161">
        <v>2726</v>
      </c>
      <c r="AA38" s="161">
        <v>2984</v>
      </c>
    </row>
    <row r="39" spans="1:27" x14ac:dyDescent="0.3">
      <c r="A39" s="183" t="s">
        <v>5</v>
      </c>
      <c r="B39" s="162" t="s">
        <v>157</v>
      </c>
      <c r="C39" s="163">
        <v>376</v>
      </c>
      <c r="D39" s="163">
        <v>385</v>
      </c>
      <c r="E39" s="163">
        <v>394</v>
      </c>
      <c r="F39" s="163">
        <v>445</v>
      </c>
      <c r="G39" s="163">
        <v>518</v>
      </c>
      <c r="H39" s="159"/>
      <c r="I39" s="159"/>
      <c r="J39" s="159"/>
      <c r="K39" s="183" t="s">
        <v>5</v>
      </c>
      <c r="L39" s="162" t="s">
        <v>157</v>
      </c>
      <c r="M39" s="163">
        <v>471</v>
      </c>
      <c r="N39" s="163">
        <v>501</v>
      </c>
      <c r="O39" s="163">
        <v>534</v>
      </c>
      <c r="P39" s="163">
        <v>600</v>
      </c>
      <c r="Q39" s="163">
        <v>779</v>
      </c>
      <c r="R39" s="159"/>
      <c r="S39" s="159"/>
      <c r="T39" s="159"/>
      <c r="U39" s="183" t="s">
        <v>5</v>
      </c>
      <c r="V39" s="162" t="s">
        <v>157</v>
      </c>
      <c r="W39" s="163">
        <v>1348</v>
      </c>
      <c r="X39" s="163">
        <v>1456</v>
      </c>
      <c r="Y39" s="163">
        <v>1542</v>
      </c>
      <c r="Z39" s="163">
        <v>1695</v>
      </c>
      <c r="AA39" s="163">
        <v>2011</v>
      </c>
    </row>
    <row r="40" spans="1:27" x14ac:dyDescent="0.3">
      <c r="A40" s="183"/>
      <c r="B40" s="162" t="s">
        <v>158</v>
      </c>
      <c r="C40" s="163">
        <v>366</v>
      </c>
      <c r="D40" s="163">
        <v>400</v>
      </c>
      <c r="E40" s="163">
        <v>382</v>
      </c>
      <c r="F40" s="163">
        <v>454</v>
      </c>
      <c r="G40" s="163">
        <v>527</v>
      </c>
      <c r="H40" s="159"/>
      <c r="I40" s="159"/>
      <c r="J40" s="159"/>
      <c r="K40" s="183"/>
      <c r="L40" s="162" t="s">
        <v>158</v>
      </c>
      <c r="M40" s="163">
        <v>457</v>
      </c>
      <c r="N40" s="163">
        <v>530</v>
      </c>
      <c r="O40" s="163">
        <v>520</v>
      </c>
      <c r="P40" s="163">
        <v>614</v>
      </c>
      <c r="Q40" s="163">
        <v>803</v>
      </c>
      <c r="R40" s="159"/>
      <c r="S40" s="159"/>
      <c r="T40" s="159"/>
      <c r="U40" s="183"/>
      <c r="V40" s="162" t="s">
        <v>158</v>
      </c>
      <c r="W40" s="163">
        <v>1312</v>
      </c>
      <c r="X40" s="163">
        <v>1537</v>
      </c>
      <c r="Y40" s="163">
        <v>1516</v>
      </c>
      <c r="Z40" s="163">
        <v>1727</v>
      </c>
      <c r="AA40" s="163">
        <v>2078</v>
      </c>
    </row>
    <row r="41" spans="1:27" x14ac:dyDescent="0.3">
      <c r="A41" s="183"/>
      <c r="B41" s="162" t="s">
        <v>159</v>
      </c>
      <c r="C41" s="163">
        <v>377</v>
      </c>
      <c r="D41" s="163">
        <v>406</v>
      </c>
      <c r="E41" s="163">
        <v>391</v>
      </c>
      <c r="F41" s="163">
        <v>471</v>
      </c>
      <c r="G41" s="163">
        <v>577</v>
      </c>
      <c r="H41" s="159"/>
      <c r="I41" s="159"/>
      <c r="J41" s="159"/>
      <c r="K41" s="183"/>
      <c r="L41" s="162" t="s">
        <v>159</v>
      </c>
      <c r="M41" s="163">
        <v>478</v>
      </c>
      <c r="N41" s="163">
        <v>541</v>
      </c>
      <c r="O41" s="163">
        <v>532</v>
      </c>
      <c r="P41" s="163">
        <v>627</v>
      </c>
      <c r="Q41" s="163">
        <v>858</v>
      </c>
      <c r="R41" s="159"/>
      <c r="S41" s="159"/>
      <c r="T41" s="159"/>
      <c r="U41" s="183"/>
      <c r="V41" s="162" t="s">
        <v>159</v>
      </c>
      <c r="W41" s="163">
        <v>1342</v>
      </c>
      <c r="X41" s="163">
        <v>1571</v>
      </c>
      <c r="Y41" s="163">
        <v>1537</v>
      </c>
      <c r="Z41" s="163">
        <v>1789</v>
      </c>
      <c r="AA41" s="163">
        <v>2217</v>
      </c>
    </row>
    <row r="42" spans="1:27" x14ac:dyDescent="0.3">
      <c r="A42" s="183"/>
      <c r="B42" s="162" t="s">
        <v>160</v>
      </c>
      <c r="C42" s="163">
        <v>369</v>
      </c>
      <c r="D42" s="163">
        <v>412</v>
      </c>
      <c r="E42" s="163">
        <v>418</v>
      </c>
      <c r="F42" s="163">
        <v>501</v>
      </c>
      <c r="G42" s="163">
        <v>629</v>
      </c>
      <c r="H42" s="159"/>
      <c r="I42" s="159"/>
      <c r="J42" s="159"/>
      <c r="K42" s="183"/>
      <c r="L42" s="162" t="s">
        <v>160</v>
      </c>
      <c r="M42" s="163">
        <v>469</v>
      </c>
      <c r="N42" s="163">
        <v>546</v>
      </c>
      <c r="O42" s="163">
        <v>556</v>
      </c>
      <c r="P42" s="163">
        <v>669</v>
      </c>
      <c r="Q42" s="163">
        <v>936</v>
      </c>
      <c r="R42" s="159"/>
      <c r="S42" s="159"/>
      <c r="T42" s="159"/>
      <c r="U42" s="183"/>
      <c r="V42" s="162" t="s">
        <v>160</v>
      </c>
      <c r="W42" s="163">
        <v>1330</v>
      </c>
      <c r="X42" s="163">
        <v>1596</v>
      </c>
      <c r="Y42" s="163">
        <v>1621</v>
      </c>
      <c r="Z42" s="163">
        <v>1884</v>
      </c>
      <c r="AA42" s="163">
        <v>2402</v>
      </c>
    </row>
    <row r="43" spans="1:27" x14ac:dyDescent="0.3">
      <c r="A43" s="183"/>
      <c r="B43" s="162" t="s">
        <v>161</v>
      </c>
      <c r="C43" s="163">
        <v>387</v>
      </c>
      <c r="D43" s="163">
        <v>430</v>
      </c>
      <c r="E43" s="163">
        <v>452</v>
      </c>
      <c r="F43" s="163">
        <v>530</v>
      </c>
      <c r="G43" s="163">
        <v>692</v>
      </c>
      <c r="H43" s="159"/>
      <c r="I43" s="159"/>
      <c r="J43" s="159"/>
      <c r="K43" s="183"/>
      <c r="L43" s="162" t="s">
        <v>161</v>
      </c>
      <c r="M43" s="163">
        <v>502</v>
      </c>
      <c r="N43" s="163">
        <v>573</v>
      </c>
      <c r="O43" s="163">
        <v>604</v>
      </c>
      <c r="P43" s="163">
        <v>709</v>
      </c>
      <c r="Q43" s="163">
        <v>1033</v>
      </c>
      <c r="R43" s="159"/>
      <c r="S43" s="159"/>
      <c r="T43" s="159"/>
      <c r="U43" s="183"/>
      <c r="V43" s="162" t="s">
        <v>161</v>
      </c>
      <c r="W43" s="163">
        <v>1406</v>
      </c>
      <c r="X43" s="163">
        <v>1671</v>
      </c>
      <c r="Y43" s="163">
        <v>1743</v>
      </c>
      <c r="Z43" s="163">
        <v>2009</v>
      </c>
      <c r="AA43" s="163">
        <v>2652</v>
      </c>
    </row>
    <row r="44" spans="1:27" x14ac:dyDescent="0.3">
      <c r="A44" s="183"/>
      <c r="B44" s="162" t="s">
        <v>162</v>
      </c>
      <c r="C44" s="163">
        <v>421</v>
      </c>
      <c r="D44" s="163">
        <v>439</v>
      </c>
      <c r="E44" s="163">
        <v>466</v>
      </c>
      <c r="F44" s="163">
        <v>620</v>
      </c>
      <c r="G44" s="163">
        <v>715</v>
      </c>
      <c r="H44" s="159"/>
      <c r="I44" s="159"/>
      <c r="J44" s="159"/>
      <c r="K44" s="183"/>
      <c r="L44" s="162" t="s">
        <v>162</v>
      </c>
      <c r="M44" s="163">
        <v>554</v>
      </c>
      <c r="N44" s="163">
        <v>582</v>
      </c>
      <c r="O44" s="163">
        <v>624</v>
      </c>
      <c r="P44" s="163">
        <v>827</v>
      </c>
      <c r="Q44" s="163">
        <v>1071</v>
      </c>
      <c r="R44" s="159"/>
      <c r="S44" s="159"/>
      <c r="T44" s="159"/>
      <c r="U44" s="183"/>
      <c r="V44" s="162" t="s">
        <v>162</v>
      </c>
      <c r="W44" s="163">
        <v>1567</v>
      </c>
      <c r="X44" s="163">
        <v>1690</v>
      </c>
      <c r="Y44" s="163">
        <v>1803</v>
      </c>
      <c r="Z44" s="163">
        <v>2299</v>
      </c>
      <c r="AA44" s="163">
        <v>2769</v>
      </c>
    </row>
    <row r="45" spans="1:27" x14ac:dyDescent="0.3">
      <c r="A45" s="183"/>
      <c r="B45" s="162" t="s">
        <v>163</v>
      </c>
      <c r="C45" s="163">
        <v>431</v>
      </c>
      <c r="D45" s="163">
        <v>470</v>
      </c>
      <c r="E45" s="163">
        <v>485</v>
      </c>
      <c r="F45" s="163">
        <v>630</v>
      </c>
      <c r="G45" s="163">
        <v>739</v>
      </c>
      <c r="H45" s="159"/>
      <c r="I45" s="159"/>
      <c r="J45" s="159"/>
      <c r="K45" s="183"/>
      <c r="L45" s="162" t="s">
        <v>163</v>
      </c>
      <c r="M45" s="163">
        <v>565</v>
      </c>
      <c r="N45" s="163">
        <v>599</v>
      </c>
      <c r="O45" s="163">
        <v>645</v>
      </c>
      <c r="P45" s="163">
        <v>877</v>
      </c>
      <c r="Q45" s="163">
        <v>1104</v>
      </c>
      <c r="R45" s="159"/>
      <c r="S45" s="159"/>
      <c r="T45" s="159"/>
      <c r="U45" s="183"/>
      <c r="V45" s="162" t="s">
        <v>163</v>
      </c>
      <c r="W45" s="163">
        <v>1634</v>
      </c>
      <c r="X45" s="163">
        <v>1767</v>
      </c>
      <c r="Y45" s="163">
        <v>1861</v>
      </c>
      <c r="Z45" s="163">
        <v>2355</v>
      </c>
      <c r="AA45" s="163">
        <v>2845</v>
      </c>
    </row>
    <row r="46" spans="1:27" x14ac:dyDescent="0.3">
      <c r="A46" s="183"/>
      <c r="B46" s="162" t="s">
        <v>164</v>
      </c>
      <c r="C46" s="163">
        <v>442</v>
      </c>
      <c r="D46" s="163">
        <v>479</v>
      </c>
      <c r="E46" s="163">
        <v>495</v>
      </c>
      <c r="F46" s="163">
        <v>630</v>
      </c>
      <c r="G46" s="163">
        <v>745</v>
      </c>
      <c r="H46" s="159"/>
      <c r="I46" s="159"/>
      <c r="J46" s="159"/>
      <c r="K46" s="183"/>
      <c r="L46" s="162" t="s">
        <v>164</v>
      </c>
      <c r="M46" s="163">
        <v>574</v>
      </c>
      <c r="N46" s="163">
        <v>609</v>
      </c>
      <c r="O46" s="163">
        <v>652</v>
      </c>
      <c r="P46" s="163">
        <v>912</v>
      </c>
      <c r="Q46" s="163">
        <v>1096</v>
      </c>
      <c r="R46" s="159"/>
      <c r="S46" s="159"/>
      <c r="T46" s="159"/>
      <c r="U46" s="183"/>
      <c r="V46" s="162" t="s">
        <v>164</v>
      </c>
      <c r="W46" s="163">
        <v>1656</v>
      </c>
      <c r="X46" s="163">
        <v>1804</v>
      </c>
      <c r="Y46" s="163">
        <v>1880</v>
      </c>
      <c r="Z46" s="163">
        <v>2400</v>
      </c>
      <c r="AA46" s="163">
        <v>2805</v>
      </c>
    </row>
    <row r="47" spans="1:27" x14ac:dyDescent="0.3">
      <c r="A47" s="183"/>
      <c r="B47" s="162" t="s">
        <v>165</v>
      </c>
      <c r="C47" s="163">
        <v>437</v>
      </c>
      <c r="D47" s="163">
        <v>482</v>
      </c>
      <c r="E47" s="163">
        <v>499</v>
      </c>
      <c r="F47" s="163">
        <v>629</v>
      </c>
      <c r="G47" s="163">
        <v>737</v>
      </c>
      <c r="H47" s="159"/>
      <c r="I47" s="159"/>
      <c r="J47" s="159"/>
      <c r="K47" s="183"/>
      <c r="L47" s="162" t="s">
        <v>165</v>
      </c>
      <c r="M47" s="163">
        <v>564</v>
      </c>
      <c r="N47" s="163">
        <v>641</v>
      </c>
      <c r="O47" s="163">
        <v>659</v>
      </c>
      <c r="P47" s="163">
        <v>918</v>
      </c>
      <c r="Q47" s="163">
        <v>1082</v>
      </c>
      <c r="R47" s="159"/>
      <c r="S47" s="159"/>
      <c r="T47" s="159"/>
      <c r="U47" s="183"/>
      <c r="V47" s="162" t="s">
        <v>165</v>
      </c>
      <c r="W47" s="163">
        <v>1612</v>
      </c>
      <c r="X47" s="163">
        <v>1866</v>
      </c>
      <c r="Y47" s="163">
        <v>1901</v>
      </c>
      <c r="Z47" s="163">
        <v>2394</v>
      </c>
      <c r="AA47" s="163">
        <v>2763</v>
      </c>
    </row>
    <row r="48" spans="1:27" x14ac:dyDescent="0.3">
      <c r="A48" s="183"/>
      <c r="B48" s="162" t="s">
        <v>166</v>
      </c>
      <c r="C48" s="163">
        <v>418</v>
      </c>
      <c r="D48" s="163">
        <v>440</v>
      </c>
      <c r="E48" s="163">
        <v>483</v>
      </c>
      <c r="F48" s="163">
        <v>584</v>
      </c>
      <c r="G48" s="163">
        <v>692</v>
      </c>
      <c r="H48" s="159"/>
      <c r="I48" s="159"/>
      <c r="J48" s="159"/>
      <c r="K48" s="183"/>
      <c r="L48" s="162" t="s">
        <v>166</v>
      </c>
      <c r="M48" s="163">
        <v>534</v>
      </c>
      <c r="N48" s="163">
        <v>585</v>
      </c>
      <c r="O48" s="163">
        <v>637</v>
      </c>
      <c r="P48" s="163">
        <v>860</v>
      </c>
      <c r="Q48" s="163">
        <v>1013</v>
      </c>
      <c r="R48" s="159"/>
      <c r="S48" s="159"/>
      <c r="T48" s="159"/>
      <c r="U48" s="183"/>
      <c r="V48" s="162" t="s">
        <v>166</v>
      </c>
      <c r="W48" s="163">
        <v>1545</v>
      </c>
      <c r="X48" s="163">
        <v>1703</v>
      </c>
      <c r="Y48" s="163">
        <v>1806</v>
      </c>
      <c r="Z48" s="163">
        <v>2202</v>
      </c>
      <c r="AA48" s="163">
        <v>2592</v>
      </c>
    </row>
    <row r="49" spans="1:27" x14ac:dyDescent="0.3">
      <c r="A49" s="183"/>
      <c r="B49" s="162" t="s">
        <v>167</v>
      </c>
      <c r="C49" s="163">
        <v>393</v>
      </c>
      <c r="D49" s="163">
        <v>397</v>
      </c>
      <c r="E49" s="163">
        <v>426</v>
      </c>
      <c r="F49" s="163">
        <v>545</v>
      </c>
      <c r="G49" s="163">
        <v>649</v>
      </c>
      <c r="H49" s="159"/>
      <c r="I49" s="159"/>
      <c r="J49" s="159"/>
      <c r="K49" s="183"/>
      <c r="L49" s="162" t="s">
        <v>167</v>
      </c>
      <c r="M49" s="163">
        <v>503</v>
      </c>
      <c r="N49" s="163">
        <v>538</v>
      </c>
      <c r="O49" s="163">
        <v>581</v>
      </c>
      <c r="P49" s="163">
        <v>811</v>
      </c>
      <c r="Q49" s="163">
        <v>968</v>
      </c>
      <c r="R49" s="159"/>
      <c r="S49" s="159"/>
      <c r="T49" s="159"/>
      <c r="U49" s="183"/>
      <c r="V49" s="162" t="s">
        <v>167</v>
      </c>
      <c r="W49" s="163">
        <v>1482</v>
      </c>
      <c r="X49" s="163">
        <v>1554</v>
      </c>
      <c r="Y49" s="163">
        <v>1632</v>
      </c>
      <c r="Z49" s="163">
        <v>2099</v>
      </c>
      <c r="AA49" s="163">
        <v>2509</v>
      </c>
    </row>
    <row r="50" spans="1:27" x14ac:dyDescent="0.3">
      <c r="A50" s="183"/>
      <c r="B50" s="162" t="s">
        <v>168</v>
      </c>
      <c r="C50" s="163">
        <v>371</v>
      </c>
      <c r="D50" s="163">
        <v>362</v>
      </c>
      <c r="E50" s="163">
        <v>419</v>
      </c>
      <c r="F50" s="163">
        <v>521</v>
      </c>
      <c r="G50" s="163">
        <v>616</v>
      </c>
      <c r="H50" s="159"/>
      <c r="I50" s="159"/>
      <c r="J50" s="159"/>
      <c r="K50" s="183"/>
      <c r="L50" s="162" t="s">
        <v>168</v>
      </c>
      <c r="M50" s="163">
        <v>477</v>
      </c>
      <c r="N50" s="163">
        <v>503</v>
      </c>
      <c r="O50" s="163">
        <v>570</v>
      </c>
      <c r="P50" s="163">
        <v>777</v>
      </c>
      <c r="Q50" s="163">
        <v>923</v>
      </c>
      <c r="R50" s="159"/>
      <c r="S50" s="159"/>
      <c r="T50" s="159"/>
      <c r="U50" s="183"/>
      <c r="V50" s="162" t="s">
        <v>168</v>
      </c>
      <c r="W50" s="163">
        <v>1398</v>
      </c>
      <c r="X50" s="163">
        <v>1448</v>
      </c>
      <c r="Y50" s="163">
        <v>1610</v>
      </c>
      <c r="Z50" s="163">
        <v>2029</v>
      </c>
      <c r="AA50" s="163">
        <v>2404</v>
      </c>
    </row>
    <row r="51" spans="1:27" x14ac:dyDescent="0.3">
      <c r="A51" s="182" t="s">
        <v>142</v>
      </c>
      <c r="B51" s="159" t="s">
        <v>157</v>
      </c>
      <c r="C51" s="161">
        <v>408</v>
      </c>
      <c r="D51" s="161">
        <v>391</v>
      </c>
      <c r="E51" s="161">
        <v>387</v>
      </c>
      <c r="F51" s="161">
        <v>435</v>
      </c>
      <c r="G51" s="161">
        <v>447</v>
      </c>
      <c r="H51" s="159"/>
      <c r="I51" s="159"/>
      <c r="J51" s="159"/>
      <c r="K51" s="182" t="s">
        <v>142</v>
      </c>
      <c r="L51" s="159" t="s">
        <v>157</v>
      </c>
      <c r="M51" s="161">
        <v>520</v>
      </c>
      <c r="N51" s="161">
        <v>566</v>
      </c>
      <c r="O51" s="161">
        <v>555</v>
      </c>
      <c r="P51" s="161">
        <v>639</v>
      </c>
      <c r="Q51" s="161">
        <v>712</v>
      </c>
      <c r="R51" s="159"/>
      <c r="S51" s="159"/>
      <c r="T51" s="159"/>
      <c r="U51" s="182" t="s">
        <v>142</v>
      </c>
      <c r="V51" s="159" t="s">
        <v>157</v>
      </c>
      <c r="W51" s="161">
        <v>1583</v>
      </c>
      <c r="X51" s="161">
        <v>1619</v>
      </c>
      <c r="Y51" s="161">
        <v>1542</v>
      </c>
      <c r="Z51" s="161">
        <v>1726</v>
      </c>
      <c r="AA51" s="161">
        <v>1787</v>
      </c>
    </row>
    <row r="52" spans="1:27" x14ac:dyDescent="0.3">
      <c r="A52" s="182"/>
      <c r="B52" s="159" t="s">
        <v>158</v>
      </c>
      <c r="C52" s="161">
        <v>400</v>
      </c>
      <c r="D52" s="161">
        <v>420</v>
      </c>
      <c r="E52" s="161">
        <v>381</v>
      </c>
      <c r="F52" s="161">
        <v>439</v>
      </c>
      <c r="G52" s="161">
        <v>476</v>
      </c>
      <c r="H52" s="159"/>
      <c r="I52" s="159"/>
      <c r="J52" s="159"/>
      <c r="K52" s="182"/>
      <c r="L52" s="159" t="s">
        <v>158</v>
      </c>
      <c r="M52" s="161">
        <v>525</v>
      </c>
      <c r="N52" s="161">
        <v>591</v>
      </c>
      <c r="O52" s="161">
        <v>548</v>
      </c>
      <c r="P52" s="161">
        <v>649</v>
      </c>
      <c r="Q52" s="161">
        <v>763</v>
      </c>
      <c r="R52" s="159"/>
      <c r="S52" s="159"/>
      <c r="T52" s="159"/>
      <c r="U52" s="182"/>
      <c r="V52" s="159" t="s">
        <v>158</v>
      </c>
      <c r="W52" s="161">
        <v>1583</v>
      </c>
      <c r="X52" s="161">
        <v>1706</v>
      </c>
      <c r="Y52" s="161">
        <v>1525</v>
      </c>
      <c r="Z52" s="161">
        <v>1752</v>
      </c>
      <c r="AA52" s="161">
        <v>1901</v>
      </c>
    </row>
    <row r="53" spans="1:27" x14ac:dyDescent="0.3">
      <c r="A53" s="182"/>
      <c r="B53" s="159" t="s">
        <v>159</v>
      </c>
      <c r="C53" s="161">
        <v>395</v>
      </c>
      <c r="D53" s="161">
        <v>422</v>
      </c>
      <c r="E53" s="161">
        <v>402</v>
      </c>
      <c r="F53" s="161">
        <v>441</v>
      </c>
      <c r="G53" s="161">
        <v>519</v>
      </c>
      <c r="H53" s="159"/>
      <c r="I53" s="159"/>
      <c r="J53" s="159"/>
      <c r="K53" s="182"/>
      <c r="L53" s="159" t="s">
        <v>159</v>
      </c>
      <c r="M53" s="161">
        <v>521</v>
      </c>
      <c r="N53" s="161">
        <v>598</v>
      </c>
      <c r="O53" s="161">
        <v>569</v>
      </c>
      <c r="P53" s="161">
        <v>657</v>
      </c>
      <c r="Q53" s="161">
        <v>834</v>
      </c>
      <c r="R53" s="159"/>
      <c r="S53" s="159"/>
      <c r="T53" s="159"/>
      <c r="U53" s="182"/>
      <c r="V53" s="159" t="s">
        <v>159</v>
      </c>
      <c r="W53" s="161">
        <v>1583</v>
      </c>
      <c r="X53" s="161">
        <v>1722</v>
      </c>
      <c r="Y53" s="161">
        <v>1581</v>
      </c>
      <c r="Z53" s="161">
        <v>1779</v>
      </c>
      <c r="AA53" s="161">
        <v>2080</v>
      </c>
    </row>
    <row r="54" spans="1:27" x14ac:dyDescent="0.3">
      <c r="A54" s="182"/>
      <c r="B54" s="159" t="s">
        <v>160</v>
      </c>
      <c r="C54" s="161">
        <v>387</v>
      </c>
      <c r="D54" s="161">
        <v>430</v>
      </c>
      <c r="E54" s="161">
        <v>443</v>
      </c>
      <c r="F54" s="161">
        <v>482</v>
      </c>
      <c r="G54" s="161">
        <v>554</v>
      </c>
      <c r="H54" s="159"/>
      <c r="I54" s="159"/>
      <c r="J54" s="159"/>
      <c r="K54" s="182"/>
      <c r="L54" s="159" t="s">
        <v>160</v>
      </c>
      <c r="M54" s="161">
        <v>525</v>
      </c>
      <c r="N54" s="161">
        <v>603</v>
      </c>
      <c r="O54" s="161">
        <v>605</v>
      </c>
      <c r="P54" s="161">
        <v>698</v>
      </c>
      <c r="Q54" s="161">
        <v>895</v>
      </c>
      <c r="R54" s="159"/>
      <c r="S54" s="159"/>
      <c r="T54" s="159"/>
      <c r="U54" s="182"/>
      <c r="V54" s="159" t="s">
        <v>160</v>
      </c>
      <c r="W54" s="161">
        <v>1558</v>
      </c>
      <c r="X54" s="161">
        <v>1738</v>
      </c>
      <c r="Y54" s="161">
        <v>1710</v>
      </c>
      <c r="Z54" s="161">
        <v>1895</v>
      </c>
      <c r="AA54" s="161">
        <v>2205</v>
      </c>
    </row>
    <row r="55" spans="1:27" x14ac:dyDescent="0.3">
      <c r="A55" s="182"/>
      <c r="B55" s="159" t="s">
        <v>161</v>
      </c>
      <c r="C55" s="161">
        <v>412</v>
      </c>
      <c r="D55" s="161">
        <v>441</v>
      </c>
      <c r="E55" s="161">
        <v>466</v>
      </c>
      <c r="F55" s="161">
        <v>504</v>
      </c>
      <c r="G55" s="161">
        <v>588</v>
      </c>
      <c r="H55" s="159"/>
      <c r="I55" s="159"/>
      <c r="J55" s="159"/>
      <c r="K55" s="182"/>
      <c r="L55" s="159" t="s">
        <v>161</v>
      </c>
      <c r="M55" s="161">
        <v>548</v>
      </c>
      <c r="N55" s="161">
        <v>617</v>
      </c>
      <c r="O55" s="161">
        <v>645</v>
      </c>
      <c r="P55" s="161">
        <v>730</v>
      </c>
      <c r="Q55" s="161">
        <v>950</v>
      </c>
      <c r="R55" s="159"/>
      <c r="S55" s="159"/>
      <c r="T55" s="159"/>
      <c r="U55" s="182"/>
      <c r="V55" s="159" t="s">
        <v>161</v>
      </c>
      <c r="W55" s="161">
        <v>1638</v>
      </c>
      <c r="X55" s="161">
        <v>1777</v>
      </c>
      <c r="Y55" s="161">
        <v>1795</v>
      </c>
      <c r="Z55" s="161">
        <v>1979</v>
      </c>
      <c r="AA55" s="161">
        <v>2340</v>
      </c>
    </row>
    <row r="56" spans="1:27" x14ac:dyDescent="0.3">
      <c r="A56" s="182"/>
      <c r="B56" s="159" t="s">
        <v>162</v>
      </c>
      <c r="C56" s="161">
        <v>437</v>
      </c>
      <c r="D56" s="161">
        <v>518</v>
      </c>
      <c r="E56" s="161">
        <v>520</v>
      </c>
      <c r="F56" s="161">
        <v>572</v>
      </c>
      <c r="G56" s="161">
        <v>649</v>
      </c>
      <c r="H56" s="159"/>
      <c r="I56" s="159"/>
      <c r="J56" s="159"/>
      <c r="K56" s="182"/>
      <c r="L56" s="159" t="s">
        <v>162</v>
      </c>
      <c r="M56" s="161">
        <v>577</v>
      </c>
      <c r="N56" s="161">
        <v>698</v>
      </c>
      <c r="O56" s="161">
        <v>712</v>
      </c>
      <c r="P56" s="161">
        <v>800</v>
      </c>
      <c r="Q56" s="161">
        <v>1037</v>
      </c>
      <c r="R56" s="159"/>
      <c r="S56" s="159"/>
      <c r="T56" s="159"/>
      <c r="U56" s="182"/>
      <c r="V56" s="159" t="s">
        <v>162</v>
      </c>
      <c r="W56" s="161">
        <v>1742</v>
      </c>
      <c r="X56" s="161">
        <v>2052</v>
      </c>
      <c r="Y56" s="161">
        <v>2023</v>
      </c>
      <c r="Z56" s="161">
        <v>2222</v>
      </c>
      <c r="AA56" s="161">
        <v>2555</v>
      </c>
    </row>
    <row r="57" spans="1:27" x14ac:dyDescent="0.3">
      <c r="A57" s="182"/>
      <c r="B57" s="159" t="s">
        <v>163</v>
      </c>
      <c r="C57" s="161">
        <v>482</v>
      </c>
      <c r="D57" s="161">
        <v>519</v>
      </c>
      <c r="E57" s="161">
        <v>528</v>
      </c>
      <c r="F57" s="161">
        <v>571</v>
      </c>
      <c r="G57" s="161">
        <v>674</v>
      </c>
      <c r="H57" s="159"/>
      <c r="I57" s="159"/>
      <c r="J57" s="159"/>
      <c r="K57" s="182"/>
      <c r="L57" s="159" t="s">
        <v>163</v>
      </c>
      <c r="M57" s="161">
        <v>654</v>
      </c>
      <c r="N57" s="161">
        <v>702</v>
      </c>
      <c r="O57" s="161">
        <v>716</v>
      </c>
      <c r="P57" s="161">
        <v>872</v>
      </c>
      <c r="Q57" s="161">
        <v>1077</v>
      </c>
      <c r="R57" s="159"/>
      <c r="S57" s="159"/>
      <c r="T57" s="159"/>
      <c r="U57" s="182"/>
      <c r="V57" s="159" t="s">
        <v>163</v>
      </c>
      <c r="W57" s="161">
        <v>1953</v>
      </c>
      <c r="X57" s="161">
        <v>2059</v>
      </c>
      <c r="Y57" s="161">
        <v>2060</v>
      </c>
      <c r="Z57" s="161">
        <v>2252</v>
      </c>
      <c r="AA57" s="161">
        <v>2649</v>
      </c>
    </row>
    <row r="58" spans="1:27" x14ac:dyDescent="0.3">
      <c r="A58" s="182"/>
      <c r="B58" s="159" t="s">
        <v>164</v>
      </c>
      <c r="C58" s="161">
        <v>488</v>
      </c>
      <c r="D58" s="161">
        <v>521</v>
      </c>
      <c r="E58" s="161">
        <v>537</v>
      </c>
      <c r="F58" s="161">
        <v>577</v>
      </c>
      <c r="G58" s="161">
        <v>698</v>
      </c>
      <c r="H58" s="159"/>
      <c r="I58" s="159"/>
      <c r="J58" s="159"/>
      <c r="K58" s="182"/>
      <c r="L58" s="159" t="s">
        <v>164</v>
      </c>
      <c r="M58" s="161">
        <v>657</v>
      </c>
      <c r="N58" s="161">
        <v>699</v>
      </c>
      <c r="O58" s="161">
        <v>721</v>
      </c>
      <c r="P58" s="161">
        <v>906</v>
      </c>
      <c r="Q58" s="161">
        <v>1123</v>
      </c>
      <c r="R58" s="159"/>
      <c r="S58" s="159"/>
      <c r="T58" s="159"/>
      <c r="U58" s="182"/>
      <c r="V58" s="159" t="s">
        <v>164</v>
      </c>
      <c r="W58" s="161">
        <v>1970</v>
      </c>
      <c r="X58" s="161">
        <v>2064</v>
      </c>
      <c r="Y58" s="161">
        <v>2080</v>
      </c>
      <c r="Z58" s="161">
        <v>2249</v>
      </c>
      <c r="AA58" s="161">
        <v>2739</v>
      </c>
    </row>
    <row r="59" spans="1:27" x14ac:dyDescent="0.3">
      <c r="A59" s="182"/>
      <c r="B59" s="159" t="s">
        <v>165</v>
      </c>
      <c r="C59" s="161">
        <v>466</v>
      </c>
      <c r="D59" s="161">
        <v>503</v>
      </c>
      <c r="E59" s="161">
        <v>513</v>
      </c>
      <c r="F59" s="161">
        <v>571</v>
      </c>
      <c r="G59" s="161">
        <v>688</v>
      </c>
      <c r="H59" s="159"/>
      <c r="I59" s="159"/>
      <c r="J59" s="159"/>
      <c r="K59" s="182"/>
      <c r="L59" s="159" t="s">
        <v>165</v>
      </c>
      <c r="M59" s="161">
        <v>622</v>
      </c>
      <c r="N59" s="161">
        <v>684</v>
      </c>
      <c r="O59" s="161">
        <v>696</v>
      </c>
      <c r="P59" s="161">
        <v>891</v>
      </c>
      <c r="Q59" s="161">
        <v>1110</v>
      </c>
      <c r="R59" s="159"/>
      <c r="S59" s="159"/>
      <c r="T59" s="159"/>
      <c r="U59" s="182"/>
      <c r="V59" s="159" t="s">
        <v>165</v>
      </c>
      <c r="W59" s="161">
        <v>1865</v>
      </c>
      <c r="X59" s="161">
        <v>2016</v>
      </c>
      <c r="Y59" s="161">
        <v>1996</v>
      </c>
      <c r="Z59" s="161">
        <v>2211</v>
      </c>
      <c r="AA59" s="161">
        <v>2706</v>
      </c>
    </row>
    <row r="60" spans="1:27" x14ac:dyDescent="0.3">
      <c r="A60" s="182"/>
      <c r="B60" s="159" t="s">
        <v>166</v>
      </c>
      <c r="C60" s="161">
        <v>411</v>
      </c>
      <c r="D60" s="161">
        <v>439</v>
      </c>
      <c r="E60" s="161">
        <v>468</v>
      </c>
      <c r="F60" s="161">
        <v>497</v>
      </c>
      <c r="G60" s="161">
        <v>613</v>
      </c>
      <c r="H60" s="159"/>
      <c r="I60" s="159"/>
      <c r="J60" s="159"/>
      <c r="K60" s="182"/>
      <c r="L60" s="159" t="s">
        <v>166</v>
      </c>
      <c r="M60" s="161">
        <v>570</v>
      </c>
      <c r="N60" s="161">
        <v>608</v>
      </c>
      <c r="O60" s="161">
        <v>661</v>
      </c>
      <c r="P60" s="161">
        <v>776</v>
      </c>
      <c r="Q60" s="161">
        <v>990</v>
      </c>
      <c r="R60" s="159"/>
      <c r="S60" s="159"/>
      <c r="T60" s="159"/>
      <c r="U60" s="182"/>
      <c r="V60" s="159" t="s">
        <v>166</v>
      </c>
      <c r="W60" s="161">
        <v>1671</v>
      </c>
      <c r="X60" s="161">
        <v>1776</v>
      </c>
      <c r="Y60" s="161">
        <v>1848</v>
      </c>
      <c r="Z60" s="161">
        <v>1953</v>
      </c>
      <c r="AA60" s="161">
        <v>2442</v>
      </c>
    </row>
    <row r="61" spans="1:27" x14ac:dyDescent="0.3">
      <c r="A61" s="182"/>
      <c r="B61" s="159" t="s">
        <v>167</v>
      </c>
      <c r="C61" s="161">
        <v>376</v>
      </c>
      <c r="D61" s="161">
        <v>368</v>
      </c>
      <c r="E61" s="161">
        <v>411</v>
      </c>
      <c r="F61" s="161">
        <v>432</v>
      </c>
      <c r="G61" s="161">
        <v>533</v>
      </c>
      <c r="H61" s="159"/>
      <c r="I61" s="159"/>
      <c r="J61" s="159"/>
      <c r="K61" s="182"/>
      <c r="L61" s="159" t="s">
        <v>167</v>
      </c>
      <c r="M61" s="161">
        <v>550</v>
      </c>
      <c r="N61" s="161">
        <v>533</v>
      </c>
      <c r="O61" s="161">
        <v>600</v>
      </c>
      <c r="P61" s="161">
        <v>673</v>
      </c>
      <c r="Q61" s="161">
        <v>842</v>
      </c>
      <c r="R61" s="159"/>
      <c r="S61" s="159"/>
      <c r="T61" s="159"/>
      <c r="U61" s="182"/>
      <c r="V61" s="159" t="s">
        <v>167</v>
      </c>
      <c r="W61" s="161">
        <v>1571</v>
      </c>
      <c r="X61" s="161">
        <v>1487</v>
      </c>
      <c r="Y61" s="161">
        <v>1650</v>
      </c>
      <c r="Z61" s="161">
        <v>1741</v>
      </c>
      <c r="AA61" s="161">
        <v>2122</v>
      </c>
    </row>
    <row r="62" spans="1:27" x14ac:dyDescent="0.3">
      <c r="A62" s="182"/>
      <c r="B62" s="159" t="s">
        <v>168</v>
      </c>
      <c r="C62" s="161">
        <v>385</v>
      </c>
      <c r="D62" s="161">
        <v>366</v>
      </c>
      <c r="E62" s="161">
        <v>383</v>
      </c>
      <c r="F62" s="161">
        <v>442</v>
      </c>
      <c r="G62" s="161">
        <v>493</v>
      </c>
      <c r="H62" s="159"/>
      <c r="I62" s="159"/>
      <c r="J62" s="159"/>
      <c r="K62" s="182"/>
      <c r="L62" s="159" t="s">
        <v>168</v>
      </c>
      <c r="M62" s="161">
        <v>569</v>
      </c>
      <c r="N62" s="161">
        <v>530</v>
      </c>
      <c r="O62" s="161">
        <v>581</v>
      </c>
      <c r="P62" s="161">
        <v>694</v>
      </c>
      <c r="Q62" s="161">
        <v>794</v>
      </c>
      <c r="R62" s="159"/>
      <c r="S62" s="159"/>
      <c r="T62" s="159"/>
      <c r="U62" s="182"/>
      <c r="V62" s="159" t="s">
        <v>168</v>
      </c>
      <c r="W62" s="161">
        <v>1614</v>
      </c>
      <c r="X62" s="161">
        <v>1471</v>
      </c>
      <c r="Y62" s="161">
        <v>1573</v>
      </c>
      <c r="Z62" s="161">
        <v>1766</v>
      </c>
      <c r="AA62" s="161">
        <v>1998</v>
      </c>
    </row>
    <row r="63" spans="1:27" x14ac:dyDescent="0.3">
      <c r="A63" s="164" t="s">
        <v>169</v>
      </c>
      <c r="B63" s="159"/>
      <c r="C63" s="159"/>
      <c r="D63" s="159"/>
      <c r="E63" s="159"/>
      <c r="F63" s="159"/>
      <c r="G63" s="159"/>
      <c r="H63" s="159"/>
      <c r="I63" s="159"/>
      <c r="J63" s="159"/>
      <c r="K63" s="164" t="s">
        <v>169</v>
      </c>
      <c r="L63" s="159"/>
      <c r="M63" s="159"/>
      <c r="N63" s="159"/>
      <c r="O63" s="159"/>
      <c r="P63" s="159"/>
      <c r="Q63" s="159"/>
      <c r="R63" s="159"/>
      <c r="S63" s="159"/>
      <c r="T63" s="159"/>
      <c r="U63" s="164" t="s">
        <v>169</v>
      </c>
      <c r="V63" s="159"/>
      <c r="W63" s="159"/>
      <c r="X63" s="159"/>
      <c r="Y63" s="159"/>
      <c r="Z63" s="159"/>
      <c r="AA63" s="159"/>
    </row>
  </sheetData>
  <mergeCells count="1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V3:V62 B3:B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4D0A-3DEE-4108-9D12-BE5305CDD397}">
  <sheetPr>
    <tabColor theme="5" tint="-0.249977111117893"/>
  </sheetPr>
  <dimension ref="A3:H72"/>
  <sheetViews>
    <sheetView showGridLines="0" zoomScaleNormal="100" workbookViewId="0">
      <selection activeCell="A18" sqref="A18:A20"/>
    </sheetView>
  </sheetViews>
  <sheetFormatPr defaultRowHeight="15" customHeight="1" x14ac:dyDescent="0.3"/>
  <cols>
    <col min="1" max="1" width="14" style="12" customWidth="1"/>
    <col min="2" max="2" width="10.6640625" style="12" bestFit="1" customWidth="1"/>
    <col min="3" max="16384" width="8.88671875" style="12"/>
  </cols>
  <sheetData>
    <row r="3" spans="1:7" ht="15" customHeight="1" x14ac:dyDescent="0.3">
      <c r="A3" s="177" t="s">
        <v>88</v>
      </c>
      <c r="B3" s="177"/>
      <c r="C3" s="177"/>
      <c r="D3" s="177"/>
      <c r="E3" s="177"/>
      <c r="F3" s="177"/>
      <c r="G3" s="177"/>
    </row>
    <row r="4" spans="1:7" ht="15" customHeight="1" x14ac:dyDescent="0.3">
      <c r="A4" s="177" t="s">
        <v>105</v>
      </c>
      <c r="B4" s="177"/>
      <c r="C4" s="177"/>
      <c r="D4" s="177"/>
      <c r="E4" s="177"/>
      <c r="F4" s="177"/>
      <c r="G4" s="177"/>
    </row>
    <row r="5" spans="1:7" ht="15" customHeight="1" x14ac:dyDescent="0.3">
      <c r="A5" s="101" t="s">
        <v>117</v>
      </c>
      <c r="B5" s="102"/>
      <c r="C5" s="102" t="s">
        <v>67</v>
      </c>
      <c r="D5" s="102" t="s">
        <v>68</v>
      </c>
      <c r="E5" s="102" t="s">
        <v>69</v>
      </c>
      <c r="F5" s="102" t="s">
        <v>70</v>
      </c>
      <c r="G5" s="102" t="s">
        <v>1</v>
      </c>
    </row>
    <row r="6" spans="1:7" ht="15" customHeight="1" x14ac:dyDescent="0.3">
      <c r="A6" s="179" t="s">
        <v>6</v>
      </c>
      <c r="B6" s="12" t="s">
        <v>2</v>
      </c>
      <c r="C6" s="16">
        <v>3</v>
      </c>
      <c r="D6" s="16">
        <v>51</v>
      </c>
      <c r="E6" s="16">
        <v>212</v>
      </c>
      <c r="F6" s="16">
        <v>91</v>
      </c>
      <c r="G6" s="30">
        <f>SUM(C6:F6)</f>
        <v>357</v>
      </c>
    </row>
    <row r="7" spans="1:7" ht="15" customHeight="1" x14ac:dyDescent="0.3">
      <c r="A7" s="179"/>
      <c r="B7" s="12" t="s">
        <v>3</v>
      </c>
      <c r="C7" s="16">
        <v>20</v>
      </c>
      <c r="D7" s="16">
        <v>375</v>
      </c>
      <c r="E7" s="16">
        <v>1420</v>
      </c>
      <c r="F7" s="16">
        <v>467</v>
      </c>
      <c r="G7" s="30">
        <f>SUM(C7:F7)</f>
        <v>2282</v>
      </c>
    </row>
    <row r="8" spans="1:7" ht="15" customHeight="1" x14ac:dyDescent="0.3">
      <c r="A8" s="179"/>
      <c r="B8" s="12" t="s">
        <v>4</v>
      </c>
      <c r="C8" s="16">
        <v>57</v>
      </c>
      <c r="D8" s="16">
        <v>919</v>
      </c>
      <c r="E8" s="16">
        <v>3115</v>
      </c>
      <c r="F8" s="16">
        <v>986</v>
      </c>
      <c r="G8" s="30">
        <f>SUM(C8:F8)</f>
        <v>5077</v>
      </c>
    </row>
    <row r="9" spans="1:7" ht="15" customHeight="1" x14ac:dyDescent="0.3">
      <c r="A9" s="178" t="s">
        <v>7</v>
      </c>
      <c r="B9" s="10" t="s">
        <v>2</v>
      </c>
      <c r="C9" s="31">
        <v>3</v>
      </c>
      <c r="D9" s="31">
        <v>27</v>
      </c>
      <c r="E9" s="31">
        <v>243</v>
      </c>
      <c r="F9" s="31">
        <v>3</v>
      </c>
      <c r="G9" s="32">
        <f>SUM(C9:F9)</f>
        <v>276</v>
      </c>
    </row>
    <row r="10" spans="1:7" ht="15" customHeight="1" x14ac:dyDescent="0.3">
      <c r="A10" s="178"/>
      <c r="B10" s="10" t="s">
        <v>3</v>
      </c>
      <c r="C10" s="31">
        <v>27</v>
      </c>
      <c r="D10" s="31">
        <v>282</v>
      </c>
      <c r="E10" s="31">
        <v>1633</v>
      </c>
      <c r="F10" s="31">
        <v>25</v>
      </c>
      <c r="G10" s="32">
        <f t="shared" ref="G10:G11" si="0">SUM(C10:F10)</f>
        <v>1967</v>
      </c>
    </row>
    <row r="11" spans="1:7" ht="15" customHeight="1" x14ac:dyDescent="0.3">
      <c r="A11" s="178"/>
      <c r="B11" s="10" t="s">
        <v>4</v>
      </c>
      <c r="C11" s="31">
        <v>70</v>
      </c>
      <c r="D11" s="31">
        <v>646</v>
      </c>
      <c r="E11" s="31">
        <v>3686</v>
      </c>
      <c r="F11" s="31">
        <v>62</v>
      </c>
      <c r="G11" s="32">
        <f t="shared" si="0"/>
        <v>4464</v>
      </c>
    </row>
    <row r="12" spans="1:7" ht="15" customHeight="1" x14ac:dyDescent="0.3">
      <c r="A12" s="179" t="s">
        <v>8</v>
      </c>
      <c r="B12" s="12" t="s">
        <v>2</v>
      </c>
      <c r="C12" s="16">
        <v>2</v>
      </c>
      <c r="D12" s="16">
        <v>40</v>
      </c>
      <c r="E12" s="16">
        <v>107</v>
      </c>
      <c r="F12" s="16">
        <v>10</v>
      </c>
      <c r="G12" s="30">
        <f>SUM(C12:F12)</f>
        <v>159</v>
      </c>
    </row>
    <row r="13" spans="1:7" ht="15" customHeight="1" x14ac:dyDescent="0.3">
      <c r="A13" s="179"/>
      <c r="B13" s="12" t="s">
        <v>3</v>
      </c>
      <c r="C13" s="16">
        <v>13</v>
      </c>
      <c r="D13" s="16">
        <v>241</v>
      </c>
      <c r="E13" s="16">
        <v>635</v>
      </c>
      <c r="F13" s="16">
        <v>51</v>
      </c>
      <c r="G13" s="30">
        <f>SUM(C13:F13)</f>
        <v>940</v>
      </c>
    </row>
    <row r="14" spans="1:7" ht="15" customHeight="1" x14ac:dyDescent="0.3">
      <c r="A14" s="179"/>
      <c r="B14" s="12" t="s">
        <v>4</v>
      </c>
      <c r="C14" s="16">
        <v>36</v>
      </c>
      <c r="D14" s="16">
        <v>623</v>
      </c>
      <c r="E14" s="16">
        <v>1495</v>
      </c>
      <c r="F14" s="16">
        <v>110</v>
      </c>
      <c r="G14" s="30">
        <f>SUM(C14:F14)</f>
        <v>2264</v>
      </c>
    </row>
    <row r="15" spans="1:7" ht="15" customHeight="1" x14ac:dyDescent="0.3">
      <c r="A15" s="178" t="s">
        <v>5</v>
      </c>
      <c r="B15" s="10" t="s">
        <v>2</v>
      </c>
      <c r="C15" s="31">
        <v>0</v>
      </c>
      <c r="D15" s="31">
        <v>7</v>
      </c>
      <c r="E15" s="31">
        <v>68</v>
      </c>
      <c r="F15" s="31">
        <v>14</v>
      </c>
      <c r="G15" s="32">
        <f>SUM(C15:F15)</f>
        <v>89</v>
      </c>
    </row>
    <row r="16" spans="1:7" ht="15" customHeight="1" x14ac:dyDescent="0.3">
      <c r="A16" s="178"/>
      <c r="B16" s="10" t="s">
        <v>3</v>
      </c>
      <c r="C16" s="31">
        <v>0</v>
      </c>
      <c r="D16" s="31">
        <v>34</v>
      </c>
      <c r="E16" s="31">
        <v>460</v>
      </c>
      <c r="F16" s="31">
        <v>95</v>
      </c>
      <c r="G16" s="32">
        <f t="shared" ref="G16:G20" si="1">SUM(C16:F16)</f>
        <v>589</v>
      </c>
    </row>
    <row r="17" spans="1:7" ht="15" customHeight="1" x14ac:dyDescent="0.3">
      <c r="A17" s="178"/>
      <c r="B17" s="10" t="s">
        <v>4</v>
      </c>
      <c r="C17" s="31">
        <v>0</v>
      </c>
      <c r="D17" s="31">
        <v>88</v>
      </c>
      <c r="E17" s="31">
        <v>958</v>
      </c>
      <c r="F17" s="31">
        <v>189</v>
      </c>
      <c r="G17" s="32">
        <f t="shared" si="1"/>
        <v>1235</v>
      </c>
    </row>
    <row r="18" spans="1:7" ht="15" customHeight="1" x14ac:dyDescent="0.3">
      <c r="A18" s="179" t="s">
        <v>142</v>
      </c>
      <c r="B18" s="12" t="s">
        <v>2</v>
      </c>
      <c r="C18" s="16">
        <v>2</v>
      </c>
      <c r="D18" s="16">
        <v>32</v>
      </c>
      <c r="E18" s="16">
        <v>39</v>
      </c>
      <c r="F18" s="16">
        <v>3</v>
      </c>
      <c r="G18" s="30">
        <f t="shared" si="1"/>
        <v>76</v>
      </c>
    </row>
    <row r="19" spans="1:7" ht="15" customHeight="1" x14ac:dyDescent="0.3">
      <c r="A19" s="179"/>
      <c r="B19" s="12" t="s">
        <v>3</v>
      </c>
      <c r="C19" s="16">
        <v>4</v>
      </c>
      <c r="D19" s="16">
        <v>249</v>
      </c>
      <c r="E19" s="16">
        <v>260</v>
      </c>
      <c r="F19" s="16">
        <v>20</v>
      </c>
      <c r="G19" s="30">
        <f t="shared" si="1"/>
        <v>533</v>
      </c>
    </row>
    <row r="20" spans="1:7" ht="15" customHeight="1" x14ac:dyDescent="0.3">
      <c r="A20" s="179"/>
      <c r="B20" s="12" t="s">
        <v>4</v>
      </c>
      <c r="C20" s="16">
        <v>16</v>
      </c>
      <c r="D20" s="16">
        <v>620</v>
      </c>
      <c r="E20" s="16">
        <v>589</v>
      </c>
      <c r="F20" s="16">
        <v>49</v>
      </c>
      <c r="G20" s="30">
        <f t="shared" si="1"/>
        <v>1274</v>
      </c>
    </row>
    <row r="21" spans="1:7" ht="15" customHeight="1" x14ac:dyDescent="0.3">
      <c r="A21" s="184" t="s">
        <v>1</v>
      </c>
      <c r="B21" s="103" t="s">
        <v>2</v>
      </c>
      <c r="C21" s="105">
        <f t="shared" ref="C21:G21" si="2">C12+C6+C18+C9+C15</f>
        <v>10</v>
      </c>
      <c r="D21" s="105">
        <f t="shared" si="2"/>
        <v>157</v>
      </c>
      <c r="E21" s="105">
        <f t="shared" si="2"/>
        <v>669</v>
      </c>
      <c r="F21" s="105">
        <f t="shared" si="2"/>
        <v>121</v>
      </c>
      <c r="G21" s="105">
        <f t="shared" si="2"/>
        <v>957</v>
      </c>
    </row>
    <row r="22" spans="1:7" ht="15" customHeight="1" x14ac:dyDescent="0.3">
      <c r="A22" s="184"/>
      <c r="B22" s="103" t="s">
        <v>3</v>
      </c>
      <c r="C22" s="105">
        <f t="shared" ref="C22:G22" si="3">C13+C7+C19+C10+C16</f>
        <v>64</v>
      </c>
      <c r="D22" s="105">
        <f t="shared" si="3"/>
        <v>1181</v>
      </c>
      <c r="E22" s="105">
        <f t="shared" si="3"/>
        <v>4408</v>
      </c>
      <c r="F22" s="105">
        <f t="shared" si="3"/>
        <v>658</v>
      </c>
      <c r="G22" s="105">
        <f t="shared" si="3"/>
        <v>6311</v>
      </c>
    </row>
    <row r="23" spans="1:7" ht="15" customHeight="1" x14ac:dyDescent="0.3">
      <c r="A23" s="184"/>
      <c r="B23" s="103" t="s">
        <v>4</v>
      </c>
      <c r="C23" s="105">
        <f t="shared" ref="C23:G23" si="4">C14+C8+C20+C11+C17</f>
        <v>179</v>
      </c>
      <c r="D23" s="105">
        <f t="shared" si="4"/>
        <v>2896</v>
      </c>
      <c r="E23" s="105">
        <f t="shared" si="4"/>
        <v>9843</v>
      </c>
      <c r="F23" s="105">
        <f t="shared" si="4"/>
        <v>1396</v>
      </c>
      <c r="G23" s="105">
        <f t="shared" si="4"/>
        <v>14314</v>
      </c>
    </row>
    <row r="24" spans="1:7" ht="15" customHeight="1" x14ac:dyDescent="0.3">
      <c r="A24" s="89" t="s">
        <v>126</v>
      </c>
      <c r="B24" s="90"/>
      <c r="C24" s="90"/>
      <c r="D24" s="90"/>
      <c r="E24" s="91"/>
      <c r="F24" s="91"/>
      <c r="G24" s="91"/>
    </row>
    <row r="27" spans="1:7" ht="15" customHeight="1" x14ac:dyDescent="0.3">
      <c r="A27" s="177" t="s">
        <v>88</v>
      </c>
      <c r="B27" s="177"/>
      <c r="C27" s="177"/>
      <c r="D27" s="177"/>
      <c r="E27" s="177"/>
      <c r="F27" s="177"/>
      <c r="G27" s="177"/>
    </row>
    <row r="28" spans="1:7" ht="15" customHeight="1" x14ac:dyDescent="0.3">
      <c r="A28" s="177" t="s">
        <v>100</v>
      </c>
      <c r="B28" s="177"/>
      <c r="C28" s="177"/>
      <c r="D28" s="177"/>
      <c r="E28" s="177"/>
      <c r="F28" s="177"/>
      <c r="G28" s="177"/>
    </row>
    <row r="29" spans="1:7" ht="15" customHeight="1" x14ac:dyDescent="0.3">
      <c r="A29" s="101" t="s">
        <v>117</v>
      </c>
      <c r="B29" s="102"/>
      <c r="C29" s="102" t="s">
        <v>67</v>
      </c>
      <c r="D29" s="102" t="s">
        <v>68</v>
      </c>
      <c r="E29" s="102" t="s">
        <v>69</v>
      </c>
      <c r="F29" s="102" t="s">
        <v>70</v>
      </c>
      <c r="G29" s="102" t="s">
        <v>1</v>
      </c>
    </row>
    <row r="30" spans="1:7" ht="15" customHeight="1" x14ac:dyDescent="0.3">
      <c r="A30" s="179" t="s">
        <v>6</v>
      </c>
      <c r="B30" s="12" t="s">
        <v>2</v>
      </c>
      <c r="C30" s="16">
        <v>4</v>
      </c>
      <c r="D30" s="16">
        <v>54</v>
      </c>
      <c r="E30" s="16">
        <v>237</v>
      </c>
      <c r="F30" s="16">
        <v>102</v>
      </c>
      <c r="G30" s="30">
        <f>SUM(C30:F30)</f>
        <v>397</v>
      </c>
    </row>
    <row r="31" spans="1:7" ht="15" customHeight="1" x14ac:dyDescent="0.3">
      <c r="A31" s="179"/>
      <c r="B31" s="12" t="s">
        <v>3</v>
      </c>
      <c r="C31" s="16">
        <v>22</v>
      </c>
      <c r="D31" s="16">
        <v>394</v>
      </c>
      <c r="E31" s="16">
        <v>1597</v>
      </c>
      <c r="F31" s="16">
        <v>533</v>
      </c>
      <c r="G31" s="30">
        <f>SUM(C31:F31)</f>
        <v>2546</v>
      </c>
    </row>
    <row r="32" spans="1:7" ht="15" customHeight="1" x14ac:dyDescent="0.3">
      <c r="A32" s="179"/>
      <c r="B32" s="12" t="s">
        <v>4</v>
      </c>
      <c r="C32" s="16">
        <v>65</v>
      </c>
      <c r="D32" s="16">
        <v>958</v>
      </c>
      <c r="E32" s="16">
        <v>3494</v>
      </c>
      <c r="F32" s="16">
        <v>1137</v>
      </c>
      <c r="G32" s="30">
        <f>SUM(C32:F32)</f>
        <v>5654</v>
      </c>
    </row>
    <row r="33" spans="1:7" ht="15" customHeight="1" x14ac:dyDescent="0.3">
      <c r="A33" s="178" t="s">
        <v>7</v>
      </c>
      <c r="B33" s="10" t="s">
        <v>2</v>
      </c>
      <c r="C33" s="31">
        <v>3</v>
      </c>
      <c r="D33" s="31">
        <v>29</v>
      </c>
      <c r="E33" s="31">
        <v>278</v>
      </c>
      <c r="F33" s="31">
        <v>3</v>
      </c>
      <c r="G33" s="32">
        <f>SUM(C33:F33)</f>
        <v>313</v>
      </c>
    </row>
    <row r="34" spans="1:7" ht="15" customHeight="1" x14ac:dyDescent="0.3">
      <c r="A34" s="178"/>
      <c r="B34" s="10" t="s">
        <v>3</v>
      </c>
      <c r="C34" s="31">
        <v>27</v>
      </c>
      <c r="D34" s="31">
        <v>293</v>
      </c>
      <c r="E34" s="31">
        <v>1881</v>
      </c>
      <c r="F34" s="31">
        <v>25</v>
      </c>
      <c r="G34" s="32">
        <f t="shared" ref="G34:G35" si="5">SUM(C34:F34)</f>
        <v>2226</v>
      </c>
    </row>
    <row r="35" spans="1:7" ht="15" customHeight="1" x14ac:dyDescent="0.3">
      <c r="A35" s="178"/>
      <c r="B35" s="10" t="s">
        <v>4</v>
      </c>
      <c r="C35" s="31">
        <v>70</v>
      </c>
      <c r="D35" s="31">
        <v>679</v>
      </c>
      <c r="E35" s="31">
        <v>4251</v>
      </c>
      <c r="F35" s="31">
        <v>62</v>
      </c>
      <c r="G35" s="32">
        <f t="shared" si="5"/>
        <v>5062</v>
      </c>
    </row>
    <row r="36" spans="1:7" ht="15" customHeight="1" x14ac:dyDescent="0.3">
      <c r="A36" s="179" t="s">
        <v>5</v>
      </c>
      <c r="B36" s="12" t="s">
        <v>2</v>
      </c>
      <c r="C36" s="16">
        <v>0</v>
      </c>
      <c r="D36" s="16">
        <v>10</v>
      </c>
      <c r="E36" s="16">
        <v>72</v>
      </c>
      <c r="F36" s="16">
        <v>20</v>
      </c>
      <c r="G36" s="30">
        <f>SUM(C36:F36)</f>
        <v>102</v>
      </c>
    </row>
    <row r="37" spans="1:7" ht="15" customHeight="1" x14ac:dyDescent="0.3">
      <c r="A37" s="179"/>
      <c r="B37" s="12" t="s">
        <v>3</v>
      </c>
      <c r="C37" s="16">
        <v>0</v>
      </c>
      <c r="D37" s="16">
        <v>51</v>
      </c>
      <c r="E37" s="16">
        <v>505</v>
      </c>
      <c r="F37" s="16">
        <v>129</v>
      </c>
      <c r="G37" s="30">
        <f>SUM(C37:F37)</f>
        <v>685</v>
      </c>
    </row>
    <row r="38" spans="1:7" ht="15" customHeight="1" x14ac:dyDescent="0.3">
      <c r="A38" s="179"/>
      <c r="B38" s="12" t="s">
        <v>4</v>
      </c>
      <c r="C38" s="16">
        <v>0</v>
      </c>
      <c r="D38" s="16">
        <v>123</v>
      </c>
      <c r="E38" s="16">
        <v>1053</v>
      </c>
      <c r="F38" s="16">
        <v>256</v>
      </c>
      <c r="G38" s="30">
        <f>SUM(C38:F38)</f>
        <v>1432</v>
      </c>
    </row>
    <row r="39" spans="1:7" ht="15" customHeight="1" x14ac:dyDescent="0.3">
      <c r="A39" s="178" t="s">
        <v>8</v>
      </c>
      <c r="B39" s="10" t="s">
        <v>2</v>
      </c>
      <c r="C39" s="31">
        <v>2</v>
      </c>
      <c r="D39" s="31">
        <v>33</v>
      </c>
      <c r="E39" s="31">
        <v>64</v>
      </c>
      <c r="F39" s="31">
        <v>3</v>
      </c>
      <c r="G39" s="32">
        <f>SUM(C39:F39)</f>
        <v>102</v>
      </c>
    </row>
    <row r="40" spans="1:7" ht="15" customHeight="1" x14ac:dyDescent="0.3">
      <c r="A40" s="178"/>
      <c r="B40" s="10" t="s">
        <v>3</v>
      </c>
      <c r="C40" s="31">
        <v>13</v>
      </c>
      <c r="D40" s="31">
        <v>212</v>
      </c>
      <c r="E40" s="31">
        <v>396</v>
      </c>
      <c r="F40" s="31">
        <v>28</v>
      </c>
      <c r="G40" s="32">
        <f t="shared" ref="G40:G44" si="6">SUM(C40:F40)</f>
        <v>649</v>
      </c>
    </row>
    <row r="41" spans="1:7" ht="15" customHeight="1" x14ac:dyDescent="0.3">
      <c r="A41" s="178"/>
      <c r="B41" s="10" t="s">
        <v>4</v>
      </c>
      <c r="C41" s="31">
        <v>36</v>
      </c>
      <c r="D41" s="31">
        <v>530</v>
      </c>
      <c r="E41" s="31">
        <v>942</v>
      </c>
      <c r="F41" s="31">
        <v>55</v>
      </c>
      <c r="G41" s="32">
        <f t="shared" si="6"/>
        <v>1563</v>
      </c>
    </row>
    <row r="42" spans="1:7" ht="15" customHeight="1" x14ac:dyDescent="0.3">
      <c r="A42" s="179" t="s">
        <v>142</v>
      </c>
      <c r="B42" s="12" t="s">
        <v>2</v>
      </c>
      <c r="C42" s="16">
        <v>3</v>
      </c>
      <c r="D42" s="16">
        <v>36</v>
      </c>
      <c r="E42" s="16">
        <v>42</v>
      </c>
      <c r="F42" s="16">
        <v>3</v>
      </c>
      <c r="G42" s="30">
        <f t="shared" si="6"/>
        <v>84</v>
      </c>
    </row>
    <row r="43" spans="1:7" ht="15" customHeight="1" x14ac:dyDescent="0.3">
      <c r="A43" s="179"/>
      <c r="B43" s="12" t="s">
        <v>3</v>
      </c>
      <c r="C43" s="16">
        <v>8</v>
      </c>
      <c r="D43" s="16">
        <v>269</v>
      </c>
      <c r="E43" s="16">
        <v>276</v>
      </c>
      <c r="F43" s="16">
        <v>20</v>
      </c>
      <c r="G43" s="30">
        <f t="shared" si="6"/>
        <v>573</v>
      </c>
    </row>
    <row r="44" spans="1:7" ht="15" customHeight="1" x14ac:dyDescent="0.3">
      <c r="A44" s="179"/>
      <c r="B44" s="12" t="s">
        <v>4</v>
      </c>
      <c r="C44" s="16">
        <v>28</v>
      </c>
      <c r="D44" s="16">
        <v>672</v>
      </c>
      <c r="E44" s="16">
        <v>624</v>
      </c>
      <c r="F44" s="16">
        <v>49</v>
      </c>
      <c r="G44" s="30">
        <f t="shared" si="6"/>
        <v>1373</v>
      </c>
    </row>
    <row r="45" spans="1:7" ht="15" customHeight="1" x14ac:dyDescent="0.3">
      <c r="A45" s="184" t="s">
        <v>1</v>
      </c>
      <c r="B45" s="103" t="s">
        <v>2</v>
      </c>
      <c r="C45" s="105">
        <f t="shared" ref="C45:G47" si="7">C36+C30+C42+C33+C39</f>
        <v>12</v>
      </c>
      <c r="D45" s="105">
        <f t="shared" si="7"/>
        <v>162</v>
      </c>
      <c r="E45" s="105">
        <f t="shared" si="7"/>
        <v>693</v>
      </c>
      <c r="F45" s="105">
        <f t="shared" si="7"/>
        <v>131</v>
      </c>
      <c r="G45" s="105">
        <f t="shared" si="7"/>
        <v>998</v>
      </c>
    </row>
    <row r="46" spans="1:7" ht="15" customHeight="1" x14ac:dyDescent="0.3">
      <c r="A46" s="184"/>
      <c r="B46" s="103" t="s">
        <v>3</v>
      </c>
      <c r="C46" s="105">
        <f t="shared" si="7"/>
        <v>70</v>
      </c>
      <c r="D46" s="105">
        <f t="shared" si="7"/>
        <v>1219</v>
      </c>
      <c r="E46" s="105">
        <f t="shared" si="7"/>
        <v>4655</v>
      </c>
      <c r="F46" s="105">
        <f t="shared" si="7"/>
        <v>735</v>
      </c>
      <c r="G46" s="105">
        <f t="shared" si="7"/>
        <v>6679</v>
      </c>
    </row>
    <row r="47" spans="1:7" ht="15" customHeight="1" x14ac:dyDescent="0.3">
      <c r="A47" s="184"/>
      <c r="B47" s="103" t="s">
        <v>4</v>
      </c>
      <c r="C47" s="105">
        <f t="shared" si="7"/>
        <v>199</v>
      </c>
      <c r="D47" s="105">
        <f t="shared" si="7"/>
        <v>2962</v>
      </c>
      <c r="E47" s="105">
        <f t="shared" si="7"/>
        <v>10364</v>
      </c>
      <c r="F47" s="105">
        <f t="shared" si="7"/>
        <v>1559</v>
      </c>
      <c r="G47" s="105">
        <f t="shared" si="7"/>
        <v>15084</v>
      </c>
    </row>
    <row r="48" spans="1:7" ht="15" customHeight="1" x14ac:dyDescent="0.3">
      <c r="A48" s="89" t="s">
        <v>126</v>
      </c>
      <c r="B48" s="90"/>
      <c r="C48" s="90"/>
      <c r="D48" s="90"/>
      <c r="E48" s="91"/>
      <c r="F48" s="91"/>
      <c r="G48" s="91"/>
    </row>
    <row r="51" spans="1:7" ht="15" customHeight="1" x14ac:dyDescent="0.3">
      <c r="A51" s="177" t="s">
        <v>88</v>
      </c>
      <c r="B51" s="177"/>
      <c r="C51" s="177"/>
      <c r="D51" s="177"/>
      <c r="E51" s="177"/>
      <c r="F51" s="177"/>
      <c r="G51" s="177"/>
    </row>
    <row r="52" spans="1:7" ht="15" customHeight="1" x14ac:dyDescent="0.3">
      <c r="A52" s="177" t="s">
        <v>97</v>
      </c>
      <c r="B52" s="177"/>
      <c r="C52" s="177"/>
      <c r="D52" s="177"/>
      <c r="E52" s="177"/>
      <c r="F52" s="177"/>
      <c r="G52" s="177"/>
    </row>
    <row r="53" spans="1:7" ht="15" customHeight="1" x14ac:dyDescent="0.3">
      <c r="A53" s="101" t="s">
        <v>117</v>
      </c>
      <c r="B53" s="102"/>
      <c r="C53" s="102" t="s">
        <v>67</v>
      </c>
      <c r="D53" s="102" t="s">
        <v>68</v>
      </c>
      <c r="E53" s="102" t="s">
        <v>69</v>
      </c>
      <c r="F53" s="102" t="s">
        <v>70</v>
      </c>
      <c r="G53" s="102" t="s">
        <v>1</v>
      </c>
    </row>
    <row r="54" spans="1:7" ht="15" customHeight="1" x14ac:dyDescent="0.3">
      <c r="A54" s="179" t="s">
        <v>6</v>
      </c>
      <c r="B54" s="12" t="s">
        <v>2</v>
      </c>
      <c r="C54" s="33">
        <v>4</v>
      </c>
      <c r="D54" s="33">
        <v>56</v>
      </c>
      <c r="E54" s="33">
        <v>251</v>
      </c>
      <c r="F54" s="33">
        <v>119</v>
      </c>
      <c r="G54" s="34">
        <f>SUM(C54:F54)</f>
        <v>430</v>
      </c>
    </row>
    <row r="55" spans="1:7" ht="15" customHeight="1" x14ac:dyDescent="0.3">
      <c r="A55" s="179"/>
      <c r="B55" s="12" t="s">
        <v>3</v>
      </c>
      <c r="C55" s="33">
        <v>22</v>
      </c>
      <c r="D55" s="33">
        <v>406</v>
      </c>
      <c r="E55" s="33">
        <v>1676</v>
      </c>
      <c r="F55" s="33">
        <v>618</v>
      </c>
      <c r="G55" s="34">
        <f>SUM(C55:F55)</f>
        <v>2722</v>
      </c>
    </row>
    <row r="56" spans="1:7" ht="15" customHeight="1" x14ac:dyDescent="0.3">
      <c r="A56" s="179"/>
      <c r="B56" s="12" t="s">
        <v>4</v>
      </c>
      <c r="C56" s="33">
        <v>65</v>
      </c>
      <c r="D56" s="33">
        <v>988</v>
      </c>
      <c r="E56" s="33">
        <v>3670</v>
      </c>
      <c r="F56" s="33">
        <v>1315</v>
      </c>
      <c r="G56" s="34">
        <f>SUM(C56:F56)</f>
        <v>6038</v>
      </c>
    </row>
    <row r="57" spans="1:7" ht="15" customHeight="1" x14ac:dyDescent="0.3">
      <c r="A57" s="178" t="s">
        <v>7</v>
      </c>
      <c r="B57" s="10" t="s">
        <v>2</v>
      </c>
      <c r="C57" s="35">
        <v>3</v>
      </c>
      <c r="D57" s="35">
        <v>29</v>
      </c>
      <c r="E57" s="35">
        <v>278</v>
      </c>
      <c r="F57" s="35">
        <v>11</v>
      </c>
      <c r="G57" s="36">
        <f>SUM(C57:F57)</f>
        <v>321</v>
      </c>
    </row>
    <row r="58" spans="1:7" ht="15" customHeight="1" x14ac:dyDescent="0.3">
      <c r="A58" s="178"/>
      <c r="B58" s="10" t="s">
        <v>3</v>
      </c>
      <c r="C58" s="35">
        <v>27</v>
      </c>
      <c r="D58" s="35">
        <v>293</v>
      </c>
      <c r="E58" s="35">
        <v>1877</v>
      </c>
      <c r="F58" s="35">
        <v>75</v>
      </c>
      <c r="G58" s="36">
        <f t="shared" ref="G58:G59" si="8">SUM(C58:F58)</f>
        <v>2272</v>
      </c>
    </row>
    <row r="59" spans="1:7" ht="15" customHeight="1" x14ac:dyDescent="0.3">
      <c r="A59" s="178"/>
      <c r="B59" s="10" t="s">
        <v>4</v>
      </c>
      <c r="C59" s="35">
        <v>70</v>
      </c>
      <c r="D59" s="35">
        <v>679</v>
      </c>
      <c r="E59" s="35">
        <v>4260</v>
      </c>
      <c r="F59" s="35">
        <v>163</v>
      </c>
      <c r="G59" s="36">
        <f t="shared" si="8"/>
        <v>5172</v>
      </c>
    </row>
    <row r="60" spans="1:7" ht="15" customHeight="1" x14ac:dyDescent="0.3">
      <c r="A60" s="179" t="s">
        <v>5</v>
      </c>
      <c r="B60" s="12" t="s">
        <v>2</v>
      </c>
      <c r="C60" s="33">
        <v>0</v>
      </c>
      <c r="D60" s="33">
        <v>10</v>
      </c>
      <c r="E60" s="33">
        <v>74</v>
      </c>
      <c r="F60" s="33">
        <v>21</v>
      </c>
      <c r="G60" s="34">
        <f>SUM(C60:F60)</f>
        <v>105</v>
      </c>
    </row>
    <row r="61" spans="1:7" ht="15" customHeight="1" x14ac:dyDescent="0.3">
      <c r="A61" s="179"/>
      <c r="B61" s="12" t="s">
        <v>3</v>
      </c>
      <c r="C61" s="33">
        <v>0</v>
      </c>
      <c r="D61" s="33">
        <v>51</v>
      </c>
      <c r="E61" s="33">
        <v>524</v>
      </c>
      <c r="F61" s="33">
        <v>145</v>
      </c>
      <c r="G61" s="34">
        <f>SUM(C61:F61)</f>
        <v>720</v>
      </c>
    </row>
    <row r="62" spans="1:7" ht="15" customHeight="1" x14ac:dyDescent="0.3">
      <c r="A62" s="179"/>
      <c r="B62" s="12" t="s">
        <v>4</v>
      </c>
      <c r="C62" s="33">
        <v>0</v>
      </c>
      <c r="D62" s="33">
        <v>123</v>
      </c>
      <c r="E62" s="33">
        <v>1089</v>
      </c>
      <c r="F62" s="33">
        <v>288</v>
      </c>
      <c r="G62" s="34">
        <f>SUM(C62:F62)</f>
        <v>1500</v>
      </c>
    </row>
    <row r="63" spans="1:7" ht="15" customHeight="1" x14ac:dyDescent="0.3">
      <c r="A63" s="178" t="s">
        <v>8</v>
      </c>
      <c r="B63" s="10" t="s">
        <v>2</v>
      </c>
      <c r="C63" s="35">
        <v>2</v>
      </c>
      <c r="D63" s="35">
        <v>33</v>
      </c>
      <c r="E63" s="35">
        <v>64</v>
      </c>
      <c r="F63" s="35">
        <v>3</v>
      </c>
      <c r="G63" s="36">
        <f>SUM(C63:F63)</f>
        <v>102</v>
      </c>
    </row>
    <row r="64" spans="1:7" ht="15" customHeight="1" x14ac:dyDescent="0.3">
      <c r="A64" s="178"/>
      <c r="B64" s="10" t="s">
        <v>3</v>
      </c>
      <c r="C64" s="35">
        <v>13</v>
      </c>
      <c r="D64" s="35">
        <v>212</v>
      </c>
      <c r="E64" s="35">
        <v>403</v>
      </c>
      <c r="F64" s="35">
        <v>28</v>
      </c>
      <c r="G64" s="36">
        <f t="shared" ref="G64:G65" si="9">SUM(C64:F64)</f>
        <v>656</v>
      </c>
    </row>
    <row r="65" spans="1:8" ht="15" customHeight="1" x14ac:dyDescent="0.3">
      <c r="A65" s="178"/>
      <c r="B65" s="10" t="s">
        <v>4</v>
      </c>
      <c r="C65" s="35">
        <v>36</v>
      </c>
      <c r="D65" s="35">
        <v>530</v>
      </c>
      <c r="E65" s="35">
        <v>952</v>
      </c>
      <c r="F65" s="35">
        <v>55</v>
      </c>
      <c r="G65" s="36">
        <f t="shared" si="9"/>
        <v>1573</v>
      </c>
    </row>
    <row r="66" spans="1:8" ht="15" customHeight="1" x14ac:dyDescent="0.3">
      <c r="A66" s="179" t="s">
        <v>142</v>
      </c>
      <c r="B66" s="12" t="s">
        <v>2</v>
      </c>
      <c r="C66" s="33">
        <v>3</v>
      </c>
      <c r="D66" s="33">
        <v>35</v>
      </c>
      <c r="E66" s="33">
        <v>42</v>
      </c>
      <c r="F66" s="33">
        <v>3</v>
      </c>
      <c r="G66" s="34">
        <f>SUM(C66:F66)</f>
        <v>83</v>
      </c>
    </row>
    <row r="67" spans="1:8" ht="15" customHeight="1" x14ac:dyDescent="0.3">
      <c r="A67" s="179"/>
      <c r="B67" s="12" t="s">
        <v>3</v>
      </c>
      <c r="C67" s="33">
        <v>8</v>
      </c>
      <c r="D67" s="33">
        <v>264</v>
      </c>
      <c r="E67" s="33">
        <v>276</v>
      </c>
      <c r="F67" s="33">
        <v>20</v>
      </c>
      <c r="G67" s="34">
        <f>SUM(C67:F67)</f>
        <v>568</v>
      </c>
    </row>
    <row r="68" spans="1:8" ht="15" customHeight="1" x14ac:dyDescent="0.3">
      <c r="A68" s="179"/>
      <c r="B68" s="12" t="s">
        <v>4</v>
      </c>
      <c r="C68" s="33">
        <v>28</v>
      </c>
      <c r="D68" s="33">
        <v>660</v>
      </c>
      <c r="E68" s="33">
        <v>624</v>
      </c>
      <c r="F68" s="33">
        <v>49</v>
      </c>
      <c r="G68" s="34">
        <f>SUM(C68:F68)</f>
        <v>1361</v>
      </c>
    </row>
    <row r="69" spans="1:8" ht="15" customHeight="1" x14ac:dyDescent="0.3">
      <c r="A69" s="184" t="s">
        <v>1</v>
      </c>
      <c r="B69" s="103" t="s">
        <v>2</v>
      </c>
      <c r="C69" s="104">
        <f t="shared" ref="C69:G71" si="10">C60+C54+C66+C57+C63</f>
        <v>12</v>
      </c>
      <c r="D69" s="104">
        <f t="shared" si="10"/>
        <v>163</v>
      </c>
      <c r="E69" s="104">
        <f t="shared" si="10"/>
        <v>709</v>
      </c>
      <c r="F69" s="104">
        <f t="shared" si="10"/>
        <v>157</v>
      </c>
      <c r="G69" s="104">
        <f t="shared" si="10"/>
        <v>1041</v>
      </c>
    </row>
    <row r="70" spans="1:8" ht="15" customHeight="1" x14ac:dyDescent="0.3">
      <c r="A70" s="184"/>
      <c r="B70" s="103" t="s">
        <v>3</v>
      </c>
      <c r="C70" s="104">
        <f t="shared" si="10"/>
        <v>70</v>
      </c>
      <c r="D70" s="104">
        <f t="shared" si="10"/>
        <v>1226</v>
      </c>
      <c r="E70" s="104">
        <f t="shared" si="10"/>
        <v>4756</v>
      </c>
      <c r="F70" s="104">
        <f t="shared" si="10"/>
        <v>886</v>
      </c>
      <c r="G70" s="104">
        <f t="shared" si="10"/>
        <v>6938</v>
      </c>
    </row>
    <row r="71" spans="1:8" ht="15" customHeight="1" x14ac:dyDescent="0.3">
      <c r="A71" s="184"/>
      <c r="B71" s="103" t="s">
        <v>4</v>
      </c>
      <c r="C71" s="104">
        <f t="shared" si="10"/>
        <v>199</v>
      </c>
      <c r="D71" s="104">
        <f t="shared" si="10"/>
        <v>2980</v>
      </c>
      <c r="E71" s="104">
        <f t="shared" si="10"/>
        <v>10595</v>
      </c>
      <c r="F71" s="104">
        <f t="shared" si="10"/>
        <v>1870</v>
      </c>
      <c r="G71" s="104">
        <f t="shared" si="10"/>
        <v>15644</v>
      </c>
    </row>
    <row r="72" spans="1:8" ht="15" customHeight="1" x14ac:dyDescent="0.3">
      <c r="A72" s="89" t="s">
        <v>126</v>
      </c>
      <c r="B72" s="90"/>
      <c r="C72" s="90"/>
      <c r="D72" s="90"/>
      <c r="E72" s="91"/>
      <c r="F72" s="91"/>
      <c r="G72" s="91"/>
      <c r="H72" s="91"/>
    </row>
  </sheetData>
  <mergeCells count="24">
    <mergeCell ref="A51:G51"/>
    <mergeCell ref="A52:G52"/>
    <mergeCell ref="A69:A71"/>
    <mergeCell ref="A66:A68"/>
    <mergeCell ref="A57:A59"/>
    <mergeCell ref="A63:A65"/>
    <mergeCell ref="A60:A62"/>
    <mergeCell ref="A54:A56"/>
    <mergeCell ref="A39:A41"/>
    <mergeCell ref="A42:A44"/>
    <mergeCell ref="A45:A47"/>
    <mergeCell ref="A27:G27"/>
    <mergeCell ref="A28:G28"/>
    <mergeCell ref="A30:A32"/>
    <mergeCell ref="A33:A35"/>
    <mergeCell ref="A36:A38"/>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8"/>
  <sheetViews>
    <sheetView showGridLines="0" zoomScaleNormal="100" workbookViewId="0">
      <pane xSplit="1" topLeftCell="B1" activePane="topRight" state="frozen"/>
      <selection pane="topRight" activeCell="O11" sqref="O11"/>
    </sheetView>
  </sheetViews>
  <sheetFormatPr defaultRowHeight="15" customHeight="1" x14ac:dyDescent="0.3"/>
  <cols>
    <col min="1" max="1" width="15.5546875" style="12" customWidth="1"/>
    <col min="2" max="2" width="25" style="12" customWidth="1"/>
    <col min="3" max="3" width="8.44140625" style="12" customWidth="1"/>
    <col min="4" max="4" width="10.109375" style="12" customWidth="1"/>
    <col min="5" max="5" width="8.44140625" style="12" customWidth="1"/>
    <col min="6" max="8" width="10.109375" style="12" customWidth="1"/>
    <col min="9" max="10" width="11.6640625" style="12" bestFit="1" customWidth="1"/>
    <col min="11" max="16" width="10.109375" style="12" customWidth="1"/>
    <col min="17" max="16384" width="8.88671875" style="12"/>
  </cols>
  <sheetData>
    <row r="3" spans="1:16" ht="15" customHeight="1" x14ac:dyDescent="0.3">
      <c r="A3" s="177" t="s">
        <v>152</v>
      </c>
      <c r="B3" s="177"/>
      <c r="C3" s="177"/>
      <c r="D3" s="177"/>
      <c r="E3" s="177"/>
      <c r="F3" s="177"/>
      <c r="G3" s="177"/>
      <c r="H3" s="177"/>
      <c r="I3" s="177"/>
      <c r="J3" s="177"/>
      <c r="K3" s="177"/>
      <c r="L3" s="177"/>
      <c r="M3" s="177"/>
      <c r="N3" s="177"/>
      <c r="O3" s="177"/>
      <c r="P3" s="177"/>
    </row>
    <row r="4" spans="1:16" ht="15" customHeight="1" x14ac:dyDescent="0.3">
      <c r="A4" s="101" t="s">
        <v>117</v>
      </c>
      <c r="B4" s="102"/>
      <c r="C4" s="106">
        <v>2010</v>
      </c>
      <c r="D4" s="106">
        <v>2011</v>
      </c>
      <c r="E4" s="106">
        <v>2012</v>
      </c>
      <c r="F4" s="106">
        <v>2013</v>
      </c>
      <c r="G4" s="106">
        <v>2014</v>
      </c>
      <c r="H4" s="106">
        <v>2015</v>
      </c>
      <c r="I4" s="106">
        <v>2016</v>
      </c>
      <c r="J4" s="106">
        <v>2017</v>
      </c>
      <c r="K4" s="106">
        <v>2018</v>
      </c>
      <c r="L4" s="106">
        <v>2019</v>
      </c>
      <c r="M4" s="106">
        <v>2020</v>
      </c>
      <c r="N4" s="106">
        <v>2021</v>
      </c>
      <c r="O4" s="106">
        <v>2022</v>
      </c>
      <c r="P4" s="106">
        <v>2023</v>
      </c>
    </row>
    <row r="5" spans="1:16" ht="15" customHeight="1" x14ac:dyDescent="0.3">
      <c r="A5" s="186" t="s">
        <v>6</v>
      </c>
      <c r="B5" s="25" t="s">
        <v>72</v>
      </c>
      <c r="C5" s="13">
        <v>43579</v>
      </c>
      <c r="D5" s="13">
        <v>50441</v>
      </c>
      <c r="E5" s="13">
        <v>46956</v>
      </c>
      <c r="F5" s="13">
        <v>62041</v>
      </c>
      <c r="G5" s="13">
        <v>76251</v>
      </c>
      <c r="H5" s="13">
        <v>90201</v>
      </c>
      <c r="I5" s="13">
        <v>53358</v>
      </c>
      <c r="J5" s="13">
        <v>65531</v>
      </c>
      <c r="K5" s="13">
        <v>72297</v>
      </c>
      <c r="L5" s="13">
        <v>68706</v>
      </c>
      <c r="M5" s="13">
        <v>7502</v>
      </c>
      <c r="N5" s="13">
        <v>20155</v>
      </c>
      <c r="O5" s="13">
        <v>54494</v>
      </c>
      <c r="P5" s="13"/>
    </row>
    <row r="6" spans="1:16" ht="15" customHeight="1" x14ac:dyDescent="0.3">
      <c r="A6" s="186"/>
      <c r="B6" s="25" t="s">
        <v>143</v>
      </c>
      <c r="C6" s="13">
        <v>2161</v>
      </c>
      <c r="D6" s="13">
        <v>2943</v>
      </c>
      <c r="E6" s="13">
        <v>3063</v>
      </c>
      <c r="F6" s="13">
        <v>3404</v>
      </c>
      <c r="G6" s="13">
        <v>3520</v>
      </c>
      <c r="H6" s="13">
        <v>15120</v>
      </c>
      <c r="I6" s="13">
        <v>13185</v>
      </c>
      <c r="J6" s="13">
        <v>14974</v>
      </c>
      <c r="K6" s="13">
        <v>15348</v>
      </c>
      <c r="L6" s="13">
        <v>17256</v>
      </c>
      <c r="M6" s="13">
        <v>3177</v>
      </c>
      <c r="N6" s="13">
        <v>6295</v>
      </c>
      <c r="O6" s="13">
        <v>14948</v>
      </c>
      <c r="P6" s="13"/>
    </row>
    <row r="7" spans="1:16" ht="15" customHeight="1" x14ac:dyDescent="0.3">
      <c r="A7" s="186"/>
      <c r="B7" s="25" t="s">
        <v>73</v>
      </c>
      <c r="C7" s="13">
        <v>59746</v>
      </c>
      <c r="D7" s="13">
        <v>58869</v>
      </c>
      <c r="E7" s="13">
        <v>48669</v>
      </c>
      <c r="F7" s="13">
        <v>48469</v>
      </c>
      <c r="G7" s="13">
        <v>46257</v>
      </c>
      <c r="H7" s="13">
        <v>41432</v>
      </c>
      <c r="I7" s="13">
        <v>38525</v>
      </c>
      <c r="J7" s="13">
        <v>47000</v>
      </c>
      <c r="K7" s="13">
        <v>48811</v>
      </c>
      <c r="L7" s="13">
        <v>50514</v>
      </c>
      <c r="M7" s="13">
        <v>20846</v>
      </c>
      <c r="N7" s="13">
        <v>32450</v>
      </c>
      <c r="O7" s="13">
        <v>51962</v>
      </c>
      <c r="P7" s="13"/>
    </row>
    <row r="8" spans="1:16" ht="15" customHeight="1" x14ac:dyDescent="0.3">
      <c r="A8" s="186"/>
      <c r="B8" s="25" t="s">
        <v>144</v>
      </c>
      <c r="C8" s="13">
        <v>11586</v>
      </c>
      <c r="D8" s="13">
        <v>11534</v>
      </c>
      <c r="E8" s="13">
        <v>8790</v>
      </c>
      <c r="F8" s="13">
        <v>9328</v>
      </c>
      <c r="G8" s="13">
        <v>9628</v>
      </c>
      <c r="H8" s="13">
        <v>9608</v>
      </c>
      <c r="I8" s="13">
        <v>11201</v>
      </c>
      <c r="J8" s="13">
        <v>13146</v>
      </c>
      <c r="K8" s="13">
        <v>17695</v>
      </c>
      <c r="L8" s="13">
        <v>16867</v>
      </c>
      <c r="M8" s="13">
        <v>9929</v>
      </c>
      <c r="N8" s="13">
        <v>9485</v>
      </c>
      <c r="O8" s="13">
        <v>13908</v>
      </c>
      <c r="P8" s="13"/>
    </row>
    <row r="9" spans="1:16" ht="15" customHeight="1" x14ac:dyDescent="0.3">
      <c r="A9" s="186"/>
      <c r="B9" s="25" t="s">
        <v>11</v>
      </c>
      <c r="C9" s="13">
        <v>308921</v>
      </c>
      <c r="D9" s="13">
        <v>337611</v>
      </c>
      <c r="E9" s="13">
        <v>268248</v>
      </c>
      <c r="F9" s="13">
        <v>331913</v>
      </c>
      <c r="G9" s="13">
        <v>434860</v>
      </c>
      <c r="H9" s="13">
        <v>467484</v>
      </c>
      <c r="I9" s="13">
        <v>356496</v>
      </c>
      <c r="J9" s="13">
        <v>384029</v>
      </c>
      <c r="K9" s="13">
        <v>463702</v>
      </c>
      <c r="L9" s="13">
        <v>411283</v>
      </c>
      <c r="M9" s="13">
        <v>52020</v>
      </c>
      <c r="N9" s="13">
        <v>148407</v>
      </c>
      <c r="O9" s="13">
        <v>334946</v>
      </c>
      <c r="P9" s="13"/>
    </row>
    <row r="10" spans="1:16" ht="15" customHeight="1" x14ac:dyDescent="0.3">
      <c r="A10" s="186"/>
      <c r="B10" s="25" t="s">
        <v>145</v>
      </c>
      <c r="C10" s="13">
        <v>12477</v>
      </c>
      <c r="D10" s="13">
        <v>17902</v>
      </c>
      <c r="E10" s="13">
        <v>16969</v>
      </c>
      <c r="F10" s="13">
        <v>18053</v>
      </c>
      <c r="G10" s="13">
        <v>21161</v>
      </c>
      <c r="H10" s="13">
        <v>104170</v>
      </c>
      <c r="I10" s="13">
        <v>92230</v>
      </c>
      <c r="J10" s="13">
        <v>99479</v>
      </c>
      <c r="K10" s="13">
        <v>105973</v>
      </c>
      <c r="L10" s="13">
        <v>118220</v>
      </c>
      <c r="M10" s="13">
        <v>26489</v>
      </c>
      <c r="N10" s="13">
        <v>38746</v>
      </c>
      <c r="O10" s="13">
        <v>95359</v>
      </c>
      <c r="P10" s="13"/>
    </row>
    <row r="11" spans="1:16" ht="15" customHeight="1" x14ac:dyDescent="0.3">
      <c r="A11" s="186"/>
      <c r="B11" s="25" t="s">
        <v>13</v>
      </c>
      <c r="C11" s="13">
        <v>178497</v>
      </c>
      <c r="D11" s="13">
        <v>171221</v>
      </c>
      <c r="E11" s="13">
        <v>126479</v>
      </c>
      <c r="F11" s="13">
        <v>127005</v>
      </c>
      <c r="G11" s="13">
        <v>128423</v>
      </c>
      <c r="H11" s="13">
        <v>116539</v>
      </c>
      <c r="I11" s="13">
        <v>109367</v>
      </c>
      <c r="J11" s="13">
        <v>134514</v>
      </c>
      <c r="K11" s="13">
        <v>133719</v>
      </c>
      <c r="L11" s="13">
        <v>139863</v>
      </c>
      <c r="M11" s="13">
        <v>74315</v>
      </c>
      <c r="N11" s="13">
        <v>107538</v>
      </c>
      <c r="O11" s="13">
        <v>144082</v>
      </c>
      <c r="P11" s="13"/>
    </row>
    <row r="12" spans="1:16" ht="15" customHeight="1" x14ac:dyDescent="0.3">
      <c r="A12" s="186"/>
      <c r="B12" s="25" t="s">
        <v>146</v>
      </c>
      <c r="C12" s="13">
        <v>43091</v>
      </c>
      <c r="D12" s="13">
        <v>41247</v>
      </c>
      <c r="E12" s="13">
        <v>28880</v>
      </c>
      <c r="F12" s="13">
        <v>33034</v>
      </c>
      <c r="G12" s="13">
        <v>38176</v>
      </c>
      <c r="H12" s="13">
        <v>37142</v>
      </c>
      <c r="I12" s="13">
        <v>41187</v>
      </c>
      <c r="J12" s="13">
        <v>47686</v>
      </c>
      <c r="K12" s="13">
        <v>56964</v>
      </c>
      <c r="L12" s="13">
        <v>59346</v>
      </c>
      <c r="M12" s="13">
        <v>36393</v>
      </c>
      <c r="N12" s="13">
        <v>32241</v>
      </c>
      <c r="O12" s="13">
        <v>50846</v>
      </c>
      <c r="P12" s="13"/>
    </row>
    <row r="13" spans="1:16" ht="15" customHeight="1" x14ac:dyDescent="0.3">
      <c r="A13" s="186"/>
      <c r="B13" s="25" t="s">
        <v>14</v>
      </c>
      <c r="C13" s="26">
        <v>0.37</v>
      </c>
      <c r="D13" s="26">
        <v>0.371</v>
      </c>
      <c r="E13" s="26">
        <v>0.28100000000000003</v>
      </c>
      <c r="F13" s="26">
        <v>0.32400000000000001</v>
      </c>
      <c r="G13" s="26">
        <v>0.39100000000000001</v>
      </c>
      <c r="H13" s="26">
        <v>0.39800000000000002</v>
      </c>
      <c r="I13" s="26">
        <v>0.31</v>
      </c>
      <c r="J13" s="26">
        <v>0.33100000000000002</v>
      </c>
      <c r="K13" s="26">
        <v>0.33800000000000002</v>
      </c>
      <c r="L13" s="26">
        <v>0.313</v>
      </c>
      <c r="M13" s="26">
        <v>0.17199999999999999</v>
      </c>
      <c r="N13" s="26">
        <v>0.24299999999999999</v>
      </c>
      <c r="O13" s="26">
        <v>0.315</v>
      </c>
      <c r="P13" s="26"/>
    </row>
    <row r="14" spans="1:16" ht="15" customHeight="1" x14ac:dyDescent="0.3">
      <c r="A14" s="186"/>
      <c r="B14" s="25" t="s">
        <v>147</v>
      </c>
      <c r="C14" s="26">
        <v>0.22500000000000001</v>
      </c>
      <c r="D14" s="26">
        <v>0.23599999999999999</v>
      </c>
      <c r="E14" s="26">
        <v>0.17899999999999999</v>
      </c>
      <c r="F14" s="26">
        <v>0.193</v>
      </c>
      <c r="G14" s="26">
        <v>0.21299999999999999</v>
      </c>
      <c r="H14" s="26">
        <v>0.377</v>
      </c>
      <c r="I14" s="26">
        <v>0.35</v>
      </c>
      <c r="J14" s="26">
        <v>0.36799999999999999</v>
      </c>
      <c r="K14" s="26">
        <v>0.33800000000000002</v>
      </c>
      <c r="L14" s="26">
        <v>0.376</v>
      </c>
      <c r="M14" s="26">
        <v>0.24</v>
      </c>
      <c r="N14" s="26">
        <v>0.24</v>
      </c>
      <c r="O14" s="26">
        <v>0.32400000000000001</v>
      </c>
      <c r="P14" s="26"/>
    </row>
    <row r="15" spans="1:16" ht="15" customHeight="1" x14ac:dyDescent="0.3">
      <c r="A15" s="187" t="s">
        <v>7</v>
      </c>
      <c r="B15" s="27" t="s">
        <v>74</v>
      </c>
      <c r="C15" s="28">
        <v>77219</v>
      </c>
      <c r="D15" s="28">
        <v>84788</v>
      </c>
      <c r="E15" s="28">
        <v>79900</v>
      </c>
      <c r="F15" s="28">
        <v>94163</v>
      </c>
      <c r="G15" s="28">
        <v>99609</v>
      </c>
      <c r="H15" s="28">
        <v>104817</v>
      </c>
      <c r="I15" s="28">
        <v>89177</v>
      </c>
      <c r="J15" s="28">
        <v>111122</v>
      </c>
      <c r="K15" s="28">
        <v>141223</v>
      </c>
      <c r="L15" s="28">
        <v>143498</v>
      </c>
      <c r="M15" s="28">
        <v>14031</v>
      </c>
      <c r="N15" s="28">
        <v>58881</v>
      </c>
      <c r="O15" s="28">
        <v>122925</v>
      </c>
      <c r="P15" s="28"/>
    </row>
    <row r="16" spans="1:16" ht="15" customHeight="1" x14ac:dyDescent="0.3">
      <c r="A16" s="187"/>
      <c r="B16" s="27" t="s">
        <v>75</v>
      </c>
      <c r="C16" s="28">
        <v>1366</v>
      </c>
      <c r="D16" s="28">
        <v>1745</v>
      </c>
      <c r="E16" s="28">
        <v>1127</v>
      </c>
      <c r="F16" s="28">
        <v>1590</v>
      </c>
      <c r="G16" s="28">
        <v>2418</v>
      </c>
      <c r="H16" s="28">
        <v>3447</v>
      </c>
      <c r="I16" s="28">
        <v>2050</v>
      </c>
      <c r="J16" s="28">
        <v>2376</v>
      </c>
      <c r="K16" s="28">
        <v>2359</v>
      </c>
      <c r="L16" s="28">
        <v>3872</v>
      </c>
      <c r="M16" s="28">
        <v>797</v>
      </c>
      <c r="N16" s="28">
        <v>2896</v>
      </c>
      <c r="O16" s="28">
        <v>3332</v>
      </c>
      <c r="P16" s="28"/>
    </row>
    <row r="17" spans="1:16" ht="15" customHeight="1" x14ac:dyDescent="0.3">
      <c r="A17" s="187"/>
      <c r="B17" s="27" t="s">
        <v>76</v>
      </c>
      <c r="C17" s="28">
        <v>33074</v>
      </c>
      <c r="D17" s="28">
        <v>26613</v>
      </c>
      <c r="E17" s="28">
        <v>19661</v>
      </c>
      <c r="F17" s="28">
        <v>19582</v>
      </c>
      <c r="G17" s="28">
        <v>18997</v>
      </c>
      <c r="H17" s="28">
        <v>19713</v>
      </c>
      <c r="I17" s="28">
        <v>20196</v>
      </c>
      <c r="J17" s="28">
        <v>22687</v>
      </c>
      <c r="K17" s="28">
        <v>28493</v>
      </c>
      <c r="L17" s="28">
        <v>32223</v>
      </c>
      <c r="M17" s="28">
        <v>15177</v>
      </c>
      <c r="N17" s="28">
        <v>25374</v>
      </c>
      <c r="O17" s="28">
        <v>31175</v>
      </c>
      <c r="P17" s="28"/>
    </row>
    <row r="18" spans="1:16" ht="15" customHeight="1" x14ac:dyDescent="0.3">
      <c r="A18" s="187"/>
      <c r="B18" s="27" t="s">
        <v>77</v>
      </c>
      <c r="C18" s="28">
        <v>8055</v>
      </c>
      <c r="D18" s="28">
        <v>7626</v>
      </c>
      <c r="E18" s="28">
        <v>4996</v>
      </c>
      <c r="F18" s="28">
        <v>5737</v>
      </c>
      <c r="G18" s="28">
        <v>8433</v>
      </c>
      <c r="H18" s="28">
        <v>6463</v>
      </c>
      <c r="I18" s="28">
        <v>6732</v>
      </c>
      <c r="J18" s="28">
        <v>7670</v>
      </c>
      <c r="K18" s="28">
        <v>7576</v>
      </c>
      <c r="L18" s="28">
        <v>8328</v>
      </c>
      <c r="M18" s="28">
        <v>3682</v>
      </c>
      <c r="N18" s="28">
        <v>5539</v>
      </c>
      <c r="O18" s="28">
        <v>8348</v>
      </c>
      <c r="P18" s="28"/>
    </row>
    <row r="19" spans="1:16" ht="15" customHeight="1" x14ac:dyDescent="0.3">
      <c r="A19" s="187"/>
      <c r="B19" s="27" t="s">
        <v>15</v>
      </c>
      <c r="C19" s="28">
        <v>578812</v>
      </c>
      <c r="D19" s="28">
        <v>629380</v>
      </c>
      <c r="E19" s="28">
        <v>588758</v>
      </c>
      <c r="F19" s="28">
        <v>691173</v>
      </c>
      <c r="G19" s="28">
        <v>718912</v>
      </c>
      <c r="H19" s="28">
        <v>709162</v>
      </c>
      <c r="I19" s="28">
        <v>590020</v>
      </c>
      <c r="J19" s="28">
        <v>741378</v>
      </c>
      <c r="K19" s="28">
        <v>935725</v>
      </c>
      <c r="L19" s="28">
        <v>897559</v>
      </c>
      <c r="M19" s="28">
        <v>103788</v>
      </c>
      <c r="N19" s="28">
        <v>387703</v>
      </c>
      <c r="O19" s="28">
        <v>799505</v>
      </c>
      <c r="P19" s="28"/>
    </row>
    <row r="20" spans="1:16" ht="15" customHeight="1" x14ac:dyDescent="0.3">
      <c r="A20" s="187"/>
      <c r="B20" s="27" t="s">
        <v>16</v>
      </c>
      <c r="C20" s="28">
        <v>8023</v>
      </c>
      <c r="D20" s="28">
        <v>11375</v>
      </c>
      <c r="E20" s="28">
        <v>6787</v>
      </c>
      <c r="F20" s="28">
        <v>9606</v>
      </c>
      <c r="G20" s="28">
        <v>10812</v>
      </c>
      <c r="H20" s="28">
        <v>17198</v>
      </c>
      <c r="I20" s="28">
        <v>9835</v>
      </c>
      <c r="J20" s="28">
        <v>11781</v>
      </c>
      <c r="K20" s="28">
        <v>11910</v>
      </c>
      <c r="L20" s="28">
        <v>17065</v>
      </c>
      <c r="M20" s="28">
        <v>4359</v>
      </c>
      <c r="N20" s="28">
        <v>11309</v>
      </c>
      <c r="O20" s="28">
        <v>15678</v>
      </c>
      <c r="P20" s="28"/>
    </row>
    <row r="21" spans="1:16" ht="15" customHeight="1" x14ac:dyDescent="0.3">
      <c r="A21" s="187"/>
      <c r="B21" s="27" t="s">
        <v>17</v>
      </c>
      <c r="C21" s="28">
        <v>125976</v>
      </c>
      <c r="D21" s="28">
        <v>95942</v>
      </c>
      <c r="E21" s="28">
        <v>68189</v>
      </c>
      <c r="F21" s="28">
        <v>82470</v>
      </c>
      <c r="G21" s="28">
        <v>90554</v>
      </c>
      <c r="H21" s="28">
        <v>88238</v>
      </c>
      <c r="I21" s="28">
        <v>101513</v>
      </c>
      <c r="J21" s="28">
        <v>108417</v>
      </c>
      <c r="K21" s="28">
        <v>137558</v>
      </c>
      <c r="L21" s="28">
        <v>148040</v>
      </c>
      <c r="M21" s="28">
        <v>110240</v>
      </c>
      <c r="N21" s="28">
        <v>117319</v>
      </c>
      <c r="O21" s="28">
        <v>139829</v>
      </c>
      <c r="P21" s="28"/>
    </row>
    <row r="22" spans="1:16" ht="15" customHeight="1" x14ac:dyDescent="0.3">
      <c r="A22" s="187"/>
      <c r="B22" s="27" t="s">
        <v>18</v>
      </c>
      <c r="C22" s="28">
        <v>38120</v>
      </c>
      <c r="D22" s="28">
        <v>35785</v>
      </c>
      <c r="E22" s="28">
        <v>22323</v>
      </c>
      <c r="F22" s="28">
        <v>29387</v>
      </c>
      <c r="G22" s="28">
        <v>32767</v>
      </c>
      <c r="H22" s="28">
        <v>28217</v>
      </c>
      <c r="I22" s="28">
        <v>29275</v>
      </c>
      <c r="J22" s="28">
        <v>34847</v>
      </c>
      <c r="K22" s="28">
        <v>30134</v>
      </c>
      <c r="L22" s="28">
        <v>29935</v>
      </c>
      <c r="M22" s="28">
        <v>12687</v>
      </c>
      <c r="N22" s="28">
        <v>15102</v>
      </c>
      <c r="O22" s="28">
        <v>29222</v>
      </c>
      <c r="P22" s="28"/>
    </row>
    <row r="23" spans="1:16" ht="15" customHeight="1" x14ac:dyDescent="0.3">
      <c r="A23" s="187"/>
      <c r="B23" s="27" t="s">
        <v>19</v>
      </c>
      <c r="C23" s="29">
        <v>0.46800000000000003</v>
      </c>
      <c r="D23" s="29">
        <v>0.45900000000000002</v>
      </c>
      <c r="E23" s="29">
        <v>0.378</v>
      </c>
      <c r="F23" s="29">
        <v>0.39</v>
      </c>
      <c r="G23" s="29">
        <v>0.40600000000000003</v>
      </c>
      <c r="H23" s="29">
        <v>0.443</v>
      </c>
      <c r="I23" s="29">
        <v>0.38800000000000001</v>
      </c>
      <c r="J23" s="29">
        <v>0.45400000000000001</v>
      </c>
      <c r="K23" s="29">
        <v>0.45300000000000001</v>
      </c>
      <c r="L23" s="29">
        <v>0.42899999999999999</v>
      </c>
      <c r="M23" s="29">
        <v>0.24199999999999999</v>
      </c>
      <c r="N23" s="29">
        <v>0.36499999999999999</v>
      </c>
      <c r="O23" s="29">
        <v>0.46300000000000002</v>
      </c>
      <c r="P23" s="29"/>
    </row>
    <row r="24" spans="1:16" ht="15" customHeight="1" x14ac:dyDescent="0.3">
      <c r="A24" s="187"/>
      <c r="B24" s="27" t="s">
        <v>20</v>
      </c>
      <c r="C24" s="29">
        <v>0.27700000000000002</v>
      </c>
      <c r="D24" s="29">
        <v>0.28499999999999998</v>
      </c>
      <c r="E24" s="29">
        <v>0.17100000000000001</v>
      </c>
      <c r="F24" s="29">
        <v>0.22</v>
      </c>
      <c r="G24" s="29">
        <v>0.22600000000000001</v>
      </c>
      <c r="H24" s="29">
        <v>0.23400000000000001</v>
      </c>
      <c r="I24" s="29">
        <v>0.20100000000000001</v>
      </c>
      <c r="J24" s="29">
        <v>0.23499999999999999</v>
      </c>
      <c r="K24" s="29">
        <v>0.20100000000000001</v>
      </c>
      <c r="L24" s="29">
        <v>0.21199999999999999</v>
      </c>
      <c r="M24" s="29">
        <v>0.13300000000000001</v>
      </c>
      <c r="N24" s="29">
        <v>0.184</v>
      </c>
      <c r="O24" s="29">
        <v>0.223</v>
      </c>
      <c r="P24" s="29"/>
    </row>
    <row r="25" spans="1:16" ht="15" customHeight="1" x14ac:dyDescent="0.3">
      <c r="A25" s="186" t="s">
        <v>8</v>
      </c>
      <c r="B25" s="25" t="s">
        <v>78</v>
      </c>
      <c r="C25" s="13">
        <v>15284</v>
      </c>
      <c r="D25" s="13">
        <v>21038</v>
      </c>
      <c r="E25" s="13">
        <v>20029</v>
      </c>
      <c r="F25" s="13">
        <v>30049</v>
      </c>
      <c r="G25" s="13">
        <v>33553</v>
      </c>
      <c r="H25" s="13">
        <v>37628</v>
      </c>
      <c r="I25" s="13">
        <v>30166</v>
      </c>
      <c r="J25" s="13">
        <v>34974</v>
      </c>
      <c r="K25" s="13">
        <v>27133</v>
      </c>
      <c r="L25" s="13">
        <v>30195</v>
      </c>
      <c r="M25" s="13">
        <v>4135</v>
      </c>
      <c r="N25" s="13">
        <v>4572</v>
      </c>
      <c r="O25" s="13">
        <v>25820</v>
      </c>
      <c r="P25" s="13"/>
    </row>
    <row r="26" spans="1:16" ht="15" customHeight="1" x14ac:dyDescent="0.3">
      <c r="A26" s="186"/>
      <c r="B26" s="25" t="s">
        <v>79</v>
      </c>
      <c r="C26" s="13">
        <v>38444</v>
      </c>
      <c r="D26" s="13">
        <v>34390</v>
      </c>
      <c r="E26" s="13">
        <v>26728</v>
      </c>
      <c r="F26" s="13">
        <v>25769</v>
      </c>
      <c r="G26" s="13">
        <v>24866</v>
      </c>
      <c r="H26" s="13">
        <v>24935</v>
      </c>
      <c r="I26" s="13">
        <v>21870</v>
      </c>
      <c r="J26" s="13">
        <v>23619</v>
      </c>
      <c r="K26" s="13">
        <v>28113</v>
      </c>
      <c r="L26" s="13">
        <v>30331</v>
      </c>
      <c r="M26" s="13">
        <v>14322</v>
      </c>
      <c r="N26" s="13">
        <v>17196</v>
      </c>
      <c r="O26" s="13">
        <v>26945</v>
      </c>
      <c r="P26" s="13"/>
    </row>
    <row r="27" spans="1:16" ht="15" customHeight="1" x14ac:dyDescent="0.3">
      <c r="A27" s="186"/>
      <c r="B27" s="25" t="s">
        <v>10</v>
      </c>
      <c r="C27" s="13">
        <v>86890</v>
      </c>
      <c r="D27" s="13">
        <v>92167</v>
      </c>
      <c r="E27" s="13">
        <v>70383</v>
      </c>
      <c r="F27" s="13">
        <v>96630</v>
      </c>
      <c r="G27" s="13">
        <v>107081</v>
      </c>
      <c r="H27" s="13">
        <v>123350</v>
      </c>
      <c r="I27" s="13">
        <v>134474</v>
      </c>
      <c r="J27" s="13">
        <v>117498</v>
      </c>
      <c r="K27" s="13">
        <v>91903</v>
      </c>
      <c r="L27" s="13">
        <v>94026</v>
      </c>
      <c r="M27" s="13">
        <v>16820</v>
      </c>
      <c r="N27" s="13">
        <v>29022</v>
      </c>
      <c r="O27" s="13">
        <v>82584</v>
      </c>
      <c r="P27" s="13"/>
    </row>
    <row r="28" spans="1:16" ht="15" customHeight="1" x14ac:dyDescent="0.3">
      <c r="A28" s="186"/>
      <c r="B28" s="25" t="s">
        <v>50</v>
      </c>
      <c r="C28" s="13">
        <v>118921</v>
      </c>
      <c r="D28" s="13">
        <v>98429</v>
      </c>
      <c r="E28" s="13">
        <v>74416</v>
      </c>
      <c r="F28" s="13">
        <v>73252</v>
      </c>
      <c r="G28" s="13">
        <v>70309</v>
      </c>
      <c r="H28" s="13">
        <v>73024</v>
      </c>
      <c r="I28" s="13">
        <v>66388</v>
      </c>
      <c r="J28" s="13">
        <v>71042</v>
      </c>
      <c r="K28" s="13">
        <v>92464</v>
      </c>
      <c r="L28" s="13">
        <v>90369</v>
      </c>
      <c r="M28" s="13">
        <v>61398</v>
      </c>
      <c r="N28" s="13">
        <v>55440</v>
      </c>
      <c r="O28" s="13">
        <v>85180</v>
      </c>
      <c r="P28" s="13"/>
    </row>
    <row r="29" spans="1:16" ht="15" customHeight="1" x14ac:dyDescent="0.3">
      <c r="A29" s="186"/>
      <c r="B29" s="25" t="s">
        <v>21</v>
      </c>
      <c r="C29" s="26">
        <v>0.32200000000000001</v>
      </c>
      <c r="D29" s="26">
        <v>0.28100000000000003</v>
      </c>
      <c r="E29" s="26">
        <v>0.21299999999999999</v>
      </c>
      <c r="F29" s="26">
        <v>0.248</v>
      </c>
      <c r="G29" s="26">
        <v>0.25600000000000001</v>
      </c>
      <c r="H29" s="26">
        <v>0.28199999999999997</v>
      </c>
      <c r="I29" s="26">
        <v>0.28100000000000003</v>
      </c>
      <c r="J29" s="26">
        <v>0.26</v>
      </c>
      <c r="K29" s="26">
        <v>0.221</v>
      </c>
      <c r="L29" s="26">
        <v>0.221</v>
      </c>
      <c r="M29" s="26">
        <v>0.16500000000000001</v>
      </c>
      <c r="N29" s="26">
        <v>0.224</v>
      </c>
      <c r="O29" s="26">
        <v>0.25700000000000001</v>
      </c>
      <c r="P29" s="26"/>
    </row>
    <row r="30" spans="1:16" ht="15" customHeight="1" x14ac:dyDescent="0.3">
      <c r="A30" s="188" t="s">
        <v>1</v>
      </c>
      <c r="B30" s="107" t="s">
        <v>78</v>
      </c>
      <c r="C30" s="108">
        <f>C25+C15+C5+C6+C16</f>
        <v>139609</v>
      </c>
      <c r="D30" s="108">
        <f t="shared" ref="D30:I30" si="0">D25+D15+D5+D6+D16</f>
        <v>160955</v>
      </c>
      <c r="E30" s="108">
        <f t="shared" si="0"/>
        <v>151075</v>
      </c>
      <c r="F30" s="108">
        <f t="shared" si="0"/>
        <v>191247</v>
      </c>
      <c r="G30" s="108">
        <f t="shared" si="0"/>
        <v>215351</v>
      </c>
      <c r="H30" s="108">
        <f t="shared" si="0"/>
        <v>251213</v>
      </c>
      <c r="I30" s="108">
        <f t="shared" si="0"/>
        <v>187936</v>
      </c>
      <c r="J30" s="108">
        <f t="shared" ref="J30" si="1">J25+J15+J5+J6+J16</f>
        <v>228977</v>
      </c>
      <c r="K30" s="108">
        <v>258360</v>
      </c>
      <c r="L30" s="108">
        <v>263527</v>
      </c>
      <c r="M30" s="108">
        <v>29642</v>
      </c>
      <c r="N30" s="108">
        <v>92799</v>
      </c>
      <c r="O30" s="108">
        <v>221519</v>
      </c>
      <c r="P30" s="108"/>
    </row>
    <row r="31" spans="1:16" ht="15" customHeight="1" x14ac:dyDescent="0.3">
      <c r="A31" s="188"/>
      <c r="B31" s="107" t="s">
        <v>79</v>
      </c>
      <c r="C31" s="108">
        <f>C7+C17+C26+C8+C18</f>
        <v>150905</v>
      </c>
      <c r="D31" s="108">
        <f t="shared" ref="D31:I31" si="2">D7+D17+D26+D8+D18</f>
        <v>139032</v>
      </c>
      <c r="E31" s="108">
        <f t="shared" si="2"/>
        <v>108844</v>
      </c>
      <c r="F31" s="108">
        <f t="shared" si="2"/>
        <v>108885</v>
      </c>
      <c r="G31" s="108">
        <f t="shared" si="2"/>
        <v>108181</v>
      </c>
      <c r="H31" s="108">
        <f t="shared" si="2"/>
        <v>102151</v>
      </c>
      <c r="I31" s="108">
        <f t="shared" si="2"/>
        <v>98524</v>
      </c>
      <c r="J31" s="108">
        <f t="shared" ref="J31" si="3">J7+J17+J26+J8+J18</f>
        <v>114122</v>
      </c>
      <c r="K31" s="108">
        <v>130688</v>
      </c>
      <c r="L31" s="108">
        <v>138263</v>
      </c>
      <c r="M31" s="108">
        <v>63956</v>
      </c>
      <c r="N31" s="108">
        <v>90044</v>
      </c>
      <c r="O31" s="108">
        <v>132338</v>
      </c>
      <c r="P31" s="108"/>
    </row>
    <row r="32" spans="1:16" ht="15" customHeight="1" x14ac:dyDescent="0.3">
      <c r="A32" s="188"/>
      <c r="B32" s="107" t="s">
        <v>10</v>
      </c>
      <c r="C32" s="108">
        <f>C27+C19+C9+C10+C20</f>
        <v>995123</v>
      </c>
      <c r="D32" s="108">
        <f t="shared" ref="D32:I32" si="4">D27+D19+D9+D10+D20</f>
        <v>1088435</v>
      </c>
      <c r="E32" s="108">
        <f t="shared" si="4"/>
        <v>951145</v>
      </c>
      <c r="F32" s="108">
        <f t="shared" si="4"/>
        <v>1147375</v>
      </c>
      <c r="G32" s="108">
        <f t="shared" si="4"/>
        <v>1292826</v>
      </c>
      <c r="H32" s="108">
        <f t="shared" si="4"/>
        <v>1421364</v>
      </c>
      <c r="I32" s="108">
        <f t="shared" si="4"/>
        <v>1183055</v>
      </c>
      <c r="J32" s="108">
        <f t="shared" ref="J32" si="5">J27+J19+J9+J10+J20</f>
        <v>1354165</v>
      </c>
      <c r="K32" s="108">
        <v>1609213</v>
      </c>
      <c r="L32" s="108">
        <v>1538153</v>
      </c>
      <c r="M32" s="108">
        <v>203476</v>
      </c>
      <c r="N32" s="108">
        <v>615187</v>
      </c>
      <c r="O32" s="108">
        <v>1328072</v>
      </c>
      <c r="P32" s="108"/>
    </row>
    <row r="33" spans="1:20" ht="15" customHeight="1" x14ac:dyDescent="0.3">
      <c r="A33" s="188"/>
      <c r="B33" s="107" t="s">
        <v>12</v>
      </c>
      <c r="C33" s="108">
        <f>C11+C21+C28+C12+C22</f>
        <v>504605</v>
      </c>
      <c r="D33" s="108">
        <f t="shared" ref="D33:I33" si="6">D11+D21+D28+D12+D22</f>
        <v>442624</v>
      </c>
      <c r="E33" s="108">
        <f t="shared" si="6"/>
        <v>320287</v>
      </c>
      <c r="F33" s="108">
        <f t="shared" si="6"/>
        <v>345148</v>
      </c>
      <c r="G33" s="108">
        <f t="shared" si="6"/>
        <v>360229</v>
      </c>
      <c r="H33" s="108">
        <f t="shared" si="6"/>
        <v>343160</v>
      </c>
      <c r="I33" s="108">
        <f t="shared" si="6"/>
        <v>347730</v>
      </c>
      <c r="J33" s="108">
        <f t="shared" ref="J33" si="7">J11+J21+J28+J12+J22</f>
        <v>396506</v>
      </c>
      <c r="K33" s="108">
        <v>450839</v>
      </c>
      <c r="L33" s="108">
        <v>467553</v>
      </c>
      <c r="M33" s="108">
        <v>295033</v>
      </c>
      <c r="N33" s="108">
        <v>327640</v>
      </c>
      <c r="O33" s="108">
        <v>449159</v>
      </c>
      <c r="P33" s="108"/>
    </row>
    <row r="34" spans="1:20" ht="15" customHeight="1" x14ac:dyDescent="0.3">
      <c r="A34" s="188"/>
      <c r="B34" s="107" t="s">
        <v>21</v>
      </c>
      <c r="C34" s="109">
        <v>0.38700000000000001</v>
      </c>
      <c r="D34" s="109">
        <v>0.378</v>
      </c>
      <c r="E34" s="109">
        <v>0.29899999999999999</v>
      </c>
      <c r="F34" s="109">
        <v>0.32900000000000001</v>
      </c>
      <c r="G34" s="109">
        <v>0.35899999999999999</v>
      </c>
      <c r="H34" s="109">
        <v>0.38900000000000001</v>
      </c>
      <c r="I34" s="109">
        <v>0.33400000000000002</v>
      </c>
      <c r="J34" s="109">
        <v>0.36799999999999999</v>
      </c>
      <c r="K34" s="109">
        <v>0.36399999999999999</v>
      </c>
      <c r="L34" s="109">
        <v>0.35</v>
      </c>
      <c r="M34" s="109">
        <v>0.20100000000000001</v>
      </c>
      <c r="N34" s="109">
        <v>0.28999999999999998</v>
      </c>
      <c r="O34" s="109">
        <v>0.36599999999999999</v>
      </c>
      <c r="P34" s="109"/>
    </row>
    <row r="35" spans="1:20" ht="15" customHeight="1" x14ac:dyDescent="0.3">
      <c r="A35" s="185" t="s">
        <v>127</v>
      </c>
      <c r="B35" s="185"/>
      <c r="C35" s="185"/>
      <c r="D35" s="185"/>
      <c r="E35" s="185"/>
      <c r="F35" s="185"/>
      <c r="G35" s="185"/>
      <c r="H35" s="185"/>
      <c r="I35" s="185"/>
      <c r="J35" s="185"/>
      <c r="K35" s="185"/>
      <c r="L35" s="185"/>
      <c r="M35" s="185"/>
      <c r="N35" s="157"/>
      <c r="O35" s="157"/>
      <c r="P35" s="157"/>
      <c r="Q35" s="2"/>
      <c r="R35" s="2"/>
      <c r="S35" s="2"/>
      <c r="T35" s="2"/>
    </row>
    <row r="36" spans="1:20" ht="15" customHeight="1" x14ac:dyDescent="0.3">
      <c r="A36" s="185"/>
      <c r="B36" s="185"/>
      <c r="C36" s="185"/>
      <c r="D36" s="185"/>
      <c r="E36" s="185"/>
      <c r="F36" s="185"/>
      <c r="G36" s="185"/>
      <c r="H36" s="185"/>
      <c r="I36" s="185"/>
      <c r="J36" s="185"/>
      <c r="K36" s="185"/>
      <c r="L36" s="185"/>
      <c r="M36" s="185"/>
      <c r="N36" s="157"/>
      <c r="O36" s="157"/>
      <c r="P36" s="157"/>
    </row>
    <row r="37" spans="1:20" ht="15" customHeight="1" x14ac:dyDescent="0.3">
      <c r="A37" s="3"/>
      <c r="B37" s="3"/>
      <c r="C37" s="3"/>
      <c r="D37" s="3"/>
      <c r="E37" s="3"/>
      <c r="F37" s="3"/>
      <c r="G37" s="3"/>
      <c r="H37" s="3"/>
      <c r="I37" s="3"/>
    </row>
    <row r="38" spans="1:20" ht="15" customHeight="1" x14ac:dyDescent="0.3">
      <c r="A38" s="3"/>
      <c r="B38" s="3"/>
      <c r="C38" s="3"/>
      <c r="D38" s="3"/>
      <c r="E38" s="3"/>
      <c r="F38" s="3"/>
      <c r="G38" s="3"/>
      <c r="H38" s="3"/>
      <c r="I38" s="3"/>
    </row>
  </sheetData>
  <mergeCells count="6">
    <mergeCell ref="A3:P3"/>
    <mergeCell ref="A35:M36"/>
    <mergeCell ref="A5:A14"/>
    <mergeCell ref="A15:A24"/>
    <mergeCell ref="A25:A29"/>
    <mergeCell ref="A30:A34"/>
  </mergeCells>
  <pageMargins left="0.70866141732283472" right="0.70866141732283472" top="0.74803149606299213" bottom="0.74803149606299213" header="0.31496062992125984" footer="0.31496062992125984"/>
  <pageSetup paperSize="9" scale="86"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2F52B-7ADB-4449-9D88-3D3A8006A8F8}">
  <sheetPr>
    <tabColor theme="9" tint="-0.499984740745262"/>
  </sheetPr>
  <dimension ref="A1:G54"/>
  <sheetViews>
    <sheetView showGridLines="0" topLeftCell="A42"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24.6" customHeight="1" x14ac:dyDescent="0.3">
      <c r="A1" s="189" t="s">
        <v>178</v>
      </c>
      <c r="B1" s="189"/>
      <c r="C1" s="189"/>
      <c r="D1" s="189"/>
      <c r="E1" s="189"/>
      <c r="F1" s="189"/>
      <c r="G1" s="189"/>
    </row>
    <row r="2" spans="1:7" x14ac:dyDescent="0.3">
      <c r="A2" s="160" t="s">
        <v>176</v>
      </c>
      <c r="B2" s="160" t="s">
        <v>171</v>
      </c>
      <c r="C2" s="160">
        <v>2019</v>
      </c>
      <c r="D2" s="160">
        <v>2020</v>
      </c>
      <c r="E2" s="160">
        <v>2021</v>
      </c>
      <c r="F2" s="160">
        <v>2022</v>
      </c>
      <c r="G2" s="160">
        <v>2023</v>
      </c>
    </row>
    <row r="3" spans="1:7" x14ac:dyDescent="0.3">
      <c r="A3" s="182" t="s">
        <v>174</v>
      </c>
      <c r="B3" s="159" t="s">
        <v>157</v>
      </c>
      <c r="C3" s="161">
        <v>4624</v>
      </c>
      <c r="D3" s="161">
        <v>5925</v>
      </c>
      <c r="E3" s="161">
        <v>1826</v>
      </c>
      <c r="F3" s="161">
        <v>4275</v>
      </c>
      <c r="G3" s="161">
        <v>2985</v>
      </c>
    </row>
    <row r="4" spans="1:7" x14ac:dyDescent="0.3">
      <c r="A4" s="182"/>
      <c r="B4" s="159" t="s">
        <v>158</v>
      </c>
      <c r="C4" s="161">
        <v>4582</v>
      </c>
      <c r="D4" s="161">
        <v>5329</v>
      </c>
      <c r="E4" s="161">
        <v>1757</v>
      </c>
      <c r="F4" s="161">
        <v>3885</v>
      </c>
      <c r="G4" s="161">
        <v>4324</v>
      </c>
    </row>
    <row r="5" spans="1:7" x14ac:dyDescent="0.3">
      <c r="A5" s="182"/>
      <c r="B5" s="159" t="s">
        <v>159</v>
      </c>
      <c r="C5" s="161">
        <v>5794</v>
      </c>
      <c r="D5" s="161">
        <v>4473</v>
      </c>
      <c r="E5" s="161">
        <v>2491</v>
      </c>
      <c r="F5" s="161">
        <v>3213</v>
      </c>
      <c r="G5" s="161">
        <v>4422</v>
      </c>
    </row>
    <row r="6" spans="1:7" x14ac:dyDescent="0.3">
      <c r="A6" s="182"/>
      <c r="B6" s="159" t="s">
        <v>160</v>
      </c>
      <c r="C6" s="161">
        <v>9215</v>
      </c>
      <c r="D6" s="161">
        <v>2697</v>
      </c>
      <c r="E6" s="161">
        <v>2900</v>
      </c>
      <c r="F6" s="161">
        <v>6208</v>
      </c>
      <c r="G6" s="161">
        <v>9034</v>
      </c>
    </row>
    <row r="7" spans="1:7" x14ac:dyDescent="0.3">
      <c r="A7" s="182"/>
      <c r="B7" s="159" t="s">
        <v>161</v>
      </c>
      <c r="C7" s="161">
        <v>11519</v>
      </c>
      <c r="D7" s="161">
        <v>4379</v>
      </c>
      <c r="E7" s="161">
        <v>5402</v>
      </c>
      <c r="F7" s="161">
        <v>9281</v>
      </c>
      <c r="G7" s="161">
        <v>12342</v>
      </c>
    </row>
    <row r="8" spans="1:7" x14ac:dyDescent="0.3">
      <c r="A8" s="182"/>
      <c r="B8" s="159" t="s">
        <v>162</v>
      </c>
      <c r="C8" s="161">
        <v>17870</v>
      </c>
      <c r="D8" s="161">
        <v>5572</v>
      </c>
      <c r="E8" s="161">
        <v>9385</v>
      </c>
      <c r="F8" s="161">
        <v>15629</v>
      </c>
      <c r="G8" s="161">
        <v>22119</v>
      </c>
    </row>
    <row r="9" spans="1:7" x14ac:dyDescent="0.3">
      <c r="A9" s="182"/>
      <c r="B9" s="159" t="s">
        <v>163</v>
      </c>
      <c r="C9" s="161">
        <v>27756</v>
      </c>
      <c r="D9" s="161">
        <v>14151</v>
      </c>
      <c r="E9" s="161">
        <v>21853</v>
      </c>
      <c r="F9" s="161">
        <v>32264</v>
      </c>
      <c r="G9" s="161">
        <v>41217</v>
      </c>
    </row>
    <row r="10" spans="1:7" x14ac:dyDescent="0.3">
      <c r="A10" s="182"/>
      <c r="B10" s="159" t="s">
        <v>164</v>
      </c>
      <c r="C10" s="161">
        <v>38624</v>
      </c>
      <c r="D10" s="161">
        <v>21066</v>
      </c>
      <c r="E10" s="161">
        <v>32993</v>
      </c>
      <c r="F10" s="161">
        <v>44293</v>
      </c>
      <c r="G10" s="161">
        <v>56099</v>
      </c>
    </row>
    <row r="11" spans="1:7" x14ac:dyDescent="0.3">
      <c r="A11" s="182"/>
      <c r="B11" s="159" t="s">
        <v>165</v>
      </c>
      <c r="C11" s="161">
        <v>19705</v>
      </c>
      <c r="D11" s="161">
        <v>10610</v>
      </c>
      <c r="E11" s="161">
        <v>14375</v>
      </c>
      <c r="F11" s="161">
        <v>21983</v>
      </c>
      <c r="G11" s="161">
        <v>28623</v>
      </c>
    </row>
    <row r="12" spans="1:7" x14ac:dyDescent="0.3">
      <c r="A12" s="182"/>
      <c r="B12" s="159" t="s">
        <v>166</v>
      </c>
      <c r="C12" s="161">
        <v>11376</v>
      </c>
      <c r="D12" s="161">
        <v>7302</v>
      </c>
      <c r="E12" s="161">
        <v>6629</v>
      </c>
      <c r="F12" s="161">
        <v>9729</v>
      </c>
      <c r="G12" s="161">
        <v>11871</v>
      </c>
    </row>
    <row r="13" spans="1:7" x14ac:dyDescent="0.3">
      <c r="A13" s="182"/>
      <c r="B13" s="159" t="s">
        <v>167</v>
      </c>
      <c r="C13" s="161">
        <v>6012</v>
      </c>
      <c r="D13" s="161">
        <v>3000</v>
      </c>
      <c r="E13" s="161">
        <v>3271</v>
      </c>
      <c r="F13" s="161">
        <v>4325</v>
      </c>
      <c r="G13" s="161">
        <v>5085</v>
      </c>
    </row>
    <row r="14" spans="1:7" x14ac:dyDescent="0.3">
      <c r="A14" s="182"/>
      <c r="B14" s="159" t="s">
        <v>168</v>
      </c>
      <c r="C14" s="161">
        <v>6075</v>
      </c>
      <c r="D14" s="161">
        <v>2109</v>
      </c>
      <c r="E14" s="161">
        <v>2446</v>
      </c>
      <c r="F14" s="161">
        <v>3391</v>
      </c>
      <c r="G14" s="161">
        <v>4324</v>
      </c>
    </row>
    <row r="15" spans="1:7" x14ac:dyDescent="0.3">
      <c r="A15" s="183" t="s">
        <v>177</v>
      </c>
      <c r="B15" s="162" t="s">
        <v>157</v>
      </c>
      <c r="C15" s="163">
        <v>284715</v>
      </c>
      <c r="D15" s="163">
        <v>385516.25</v>
      </c>
      <c r="E15" s="163">
        <v>123226</v>
      </c>
      <c r="F15" s="163">
        <v>355836</v>
      </c>
      <c r="G15" s="163">
        <v>219857</v>
      </c>
    </row>
    <row r="16" spans="1:7" x14ac:dyDescent="0.3">
      <c r="A16" s="183"/>
      <c r="B16" s="162" t="s">
        <v>158</v>
      </c>
      <c r="C16" s="163">
        <v>288203.0625</v>
      </c>
      <c r="D16" s="163">
        <v>332773.3125</v>
      </c>
      <c r="E16" s="163">
        <v>126059</v>
      </c>
      <c r="F16" s="163">
        <v>258754</v>
      </c>
      <c r="G16" s="163">
        <v>381055</v>
      </c>
    </row>
    <row r="17" spans="1:7" x14ac:dyDescent="0.3">
      <c r="A17" s="183"/>
      <c r="B17" s="162" t="s">
        <v>159</v>
      </c>
      <c r="C17" s="163">
        <v>365971.96875</v>
      </c>
      <c r="D17" s="163">
        <v>308571.4375</v>
      </c>
      <c r="E17" s="163">
        <v>168979</v>
      </c>
      <c r="F17" s="163">
        <v>210100</v>
      </c>
      <c r="G17" s="163">
        <v>368049</v>
      </c>
    </row>
    <row r="18" spans="1:7" x14ac:dyDescent="0.3">
      <c r="A18" s="183"/>
      <c r="B18" s="162" t="s">
        <v>160</v>
      </c>
      <c r="C18" s="163">
        <v>659104.5625</v>
      </c>
      <c r="D18" s="163">
        <v>245825.40625</v>
      </c>
      <c r="E18" s="163">
        <v>220173</v>
      </c>
      <c r="F18" s="163">
        <v>448613</v>
      </c>
      <c r="G18" s="163">
        <v>780472</v>
      </c>
    </row>
    <row r="19" spans="1:7" x14ac:dyDescent="0.3">
      <c r="A19" s="183"/>
      <c r="B19" s="162" t="s">
        <v>161</v>
      </c>
      <c r="C19" s="163">
        <v>828308.875</v>
      </c>
      <c r="D19" s="163">
        <v>369617.625</v>
      </c>
      <c r="E19" s="163">
        <v>502277</v>
      </c>
      <c r="F19" s="163">
        <v>748949</v>
      </c>
      <c r="G19" s="163">
        <v>1081514</v>
      </c>
    </row>
    <row r="20" spans="1:7" x14ac:dyDescent="0.3">
      <c r="A20" s="183"/>
      <c r="B20" s="162" t="s">
        <v>162</v>
      </c>
      <c r="C20" s="163">
        <v>1424275.5</v>
      </c>
      <c r="D20" s="163">
        <v>430731.6875</v>
      </c>
      <c r="E20" s="163">
        <v>851431</v>
      </c>
      <c r="F20" s="163">
        <v>1367546</v>
      </c>
      <c r="G20" s="163">
        <v>2185581</v>
      </c>
    </row>
    <row r="21" spans="1:7" x14ac:dyDescent="0.3">
      <c r="A21" s="183"/>
      <c r="B21" s="162" t="s">
        <v>163</v>
      </c>
      <c r="C21" s="163">
        <v>2387251</v>
      </c>
      <c r="D21" s="163">
        <v>1164323.25</v>
      </c>
      <c r="E21" s="163">
        <v>2133817</v>
      </c>
      <c r="F21" s="163">
        <v>3269443</v>
      </c>
      <c r="G21" s="163">
        <v>4696806</v>
      </c>
    </row>
    <row r="22" spans="1:7" x14ac:dyDescent="0.3">
      <c r="A22" s="183"/>
      <c r="B22" s="162" t="s">
        <v>164</v>
      </c>
      <c r="C22" s="163">
        <v>3433545.5</v>
      </c>
      <c r="D22" s="163">
        <v>1835890</v>
      </c>
      <c r="E22" s="163">
        <v>3534241</v>
      </c>
      <c r="F22" s="163">
        <v>4502289</v>
      </c>
      <c r="G22" s="163">
        <v>6494111</v>
      </c>
    </row>
    <row r="23" spans="1:7" x14ac:dyDescent="0.3">
      <c r="A23" s="183"/>
      <c r="B23" s="162" t="s">
        <v>165</v>
      </c>
      <c r="C23" s="163">
        <v>1442948.125</v>
      </c>
      <c r="D23" s="163">
        <v>862666</v>
      </c>
      <c r="E23" s="163">
        <v>1371851</v>
      </c>
      <c r="F23" s="163">
        <v>1897738</v>
      </c>
      <c r="G23" s="163">
        <v>2704758</v>
      </c>
    </row>
    <row r="24" spans="1:7" x14ac:dyDescent="0.3">
      <c r="A24" s="183"/>
      <c r="B24" s="162" t="s">
        <v>166</v>
      </c>
      <c r="C24" s="163">
        <v>741975.4375</v>
      </c>
      <c r="D24" s="163">
        <v>1270257</v>
      </c>
      <c r="E24" s="163">
        <v>532937</v>
      </c>
      <c r="F24" s="163">
        <v>865842</v>
      </c>
      <c r="G24" s="163">
        <v>1041368</v>
      </c>
    </row>
    <row r="25" spans="1:7" x14ac:dyDescent="0.3">
      <c r="A25" s="183"/>
      <c r="B25" s="162" t="s">
        <v>167</v>
      </c>
      <c r="C25" s="163">
        <v>374434.1875</v>
      </c>
      <c r="D25" s="163">
        <v>448220</v>
      </c>
      <c r="E25" s="163">
        <v>207720</v>
      </c>
      <c r="F25" s="163">
        <v>295229</v>
      </c>
      <c r="G25" s="163">
        <v>409165.0625</v>
      </c>
    </row>
    <row r="26" spans="1:7" x14ac:dyDescent="0.3">
      <c r="A26" s="183"/>
      <c r="B26" s="162" t="s">
        <v>168</v>
      </c>
      <c r="C26" s="163">
        <v>408779.90625</v>
      </c>
      <c r="D26" s="163">
        <v>135775</v>
      </c>
      <c r="E26" s="163">
        <v>169256</v>
      </c>
      <c r="F26" s="163">
        <v>279643</v>
      </c>
      <c r="G26" s="163">
        <v>328765.375</v>
      </c>
    </row>
    <row r="27" spans="1:7" x14ac:dyDescent="0.3">
      <c r="A27" s="182" t="s">
        <v>175</v>
      </c>
      <c r="B27" s="159" t="s">
        <v>157</v>
      </c>
      <c r="C27" s="161">
        <f>C15/C3</f>
        <v>61.573313148788927</v>
      </c>
      <c r="D27" s="161">
        <f t="shared" ref="D27:G27" si="0">D15/D3</f>
        <v>65.066033755274262</v>
      </c>
      <c r="E27" s="161">
        <f t="shared" si="0"/>
        <v>67.484118291347201</v>
      </c>
      <c r="F27" s="161">
        <f t="shared" si="0"/>
        <v>83.236491228070179</v>
      </c>
      <c r="G27" s="161">
        <f t="shared" si="0"/>
        <v>73.653936348408706</v>
      </c>
    </row>
    <row r="28" spans="1:7" x14ac:dyDescent="0.3">
      <c r="A28" s="182"/>
      <c r="B28" s="159" t="s">
        <v>158</v>
      </c>
      <c r="C28" s="161">
        <f t="shared" ref="C28:G38" si="1">C16/C4</f>
        <v>62.898966062854647</v>
      </c>
      <c r="D28" s="161">
        <f t="shared" si="1"/>
        <v>62.445733252017263</v>
      </c>
      <c r="E28" s="161">
        <f t="shared" si="1"/>
        <v>71.746727376209449</v>
      </c>
      <c r="F28" s="161">
        <f t="shared" si="1"/>
        <v>66.603346203346206</v>
      </c>
      <c r="G28" s="161">
        <f t="shared" si="1"/>
        <v>88.125578168362622</v>
      </c>
    </row>
    <row r="29" spans="1:7" x14ac:dyDescent="0.3">
      <c r="A29" s="182"/>
      <c r="B29" s="159" t="s">
        <v>159</v>
      </c>
      <c r="C29" s="161">
        <f t="shared" si="1"/>
        <v>63.163957326544704</v>
      </c>
      <c r="D29" s="161">
        <f t="shared" si="1"/>
        <v>68.98534261122289</v>
      </c>
      <c r="E29" s="161">
        <f t="shared" si="1"/>
        <v>67.835808912083507</v>
      </c>
      <c r="F29" s="161">
        <f t="shared" si="1"/>
        <v>65.390600684718336</v>
      </c>
      <c r="G29" s="161">
        <f t="shared" si="1"/>
        <v>83.231343283582092</v>
      </c>
    </row>
    <row r="30" spans="1:7" x14ac:dyDescent="0.3">
      <c r="A30" s="182"/>
      <c r="B30" s="159" t="s">
        <v>160</v>
      </c>
      <c r="C30" s="161">
        <f t="shared" si="1"/>
        <v>71.525183125339126</v>
      </c>
      <c r="D30" s="161">
        <f t="shared" si="1"/>
        <v>91.147722005932522</v>
      </c>
      <c r="E30" s="161">
        <f t="shared" si="1"/>
        <v>75.921724137931037</v>
      </c>
      <c r="F30" s="161">
        <f t="shared" si="1"/>
        <v>72.263692010309285</v>
      </c>
      <c r="G30" s="161">
        <f t="shared" si="1"/>
        <v>86.392738543280942</v>
      </c>
    </row>
    <row r="31" spans="1:7" x14ac:dyDescent="0.3">
      <c r="A31" s="182"/>
      <c r="B31" s="159" t="s">
        <v>161</v>
      </c>
      <c r="C31" s="161">
        <f t="shared" si="1"/>
        <v>71.908054084555957</v>
      </c>
      <c r="D31" s="161">
        <f t="shared" si="1"/>
        <v>84.406856588262158</v>
      </c>
      <c r="E31" s="161">
        <f t="shared" si="1"/>
        <v>92.979822288041461</v>
      </c>
      <c r="F31" s="161">
        <f t="shared" si="1"/>
        <v>80.697015407822434</v>
      </c>
      <c r="G31" s="161">
        <f t="shared" si="1"/>
        <v>87.628747366715288</v>
      </c>
    </row>
    <row r="32" spans="1:7" x14ac:dyDescent="0.3">
      <c r="A32" s="182"/>
      <c r="B32" s="159" t="s">
        <v>162</v>
      </c>
      <c r="C32" s="161">
        <f t="shared" si="1"/>
        <v>79.702042529378843</v>
      </c>
      <c r="D32" s="161">
        <f t="shared" si="1"/>
        <v>77.302887203876523</v>
      </c>
      <c r="E32" s="161">
        <f t="shared" si="1"/>
        <v>90.722535961640915</v>
      </c>
      <c r="F32" s="161">
        <f t="shared" si="1"/>
        <v>87.500543860771643</v>
      </c>
      <c r="G32" s="161">
        <f t="shared" si="1"/>
        <v>98.810117998101177</v>
      </c>
    </row>
    <row r="33" spans="1:7" x14ac:dyDescent="0.3">
      <c r="A33" s="182"/>
      <c r="B33" s="159" t="s">
        <v>163</v>
      </c>
      <c r="C33" s="161">
        <f t="shared" si="1"/>
        <v>86.008466637844066</v>
      </c>
      <c r="D33" s="161">
        <f t="shared" si="1"/>
        <v>82.278513885944463</v>
      </c>
      <c r="E33" s="161">
        <f t="shared" si="1"/>
        <v>97.644122088500438</v>
      </c>
      <c r="F33" s="161">
        <f t="shared" si="1"/>
        <v>101.33408752789487</v>
      </c>
      <c r="G33" s="161">
        <f t="shared" si="1"/>
        <v>113.95312613727346</v>
      </c>
    </row>
    <row r="34" spans="1:7" x14ac:dyDescent="0.3">
      <c r="A34" s="182"/>
      <c r="B34" s="159" t="s">
        <v>164</v>
      </c>
      <c r="C34" s="161">
        <f t="shared" si="1"/>
        <v>88.896683409279206</v>
      </c>
      <c r="D34" s="161">
        <f t="shared" si="1"/>
        <v>87.149435108705973</v>
      </c>
      <c r="E34" s="161">
        <f t="shared" si="1"/>
        <v>107.12093474373351</v>
      </c>
      <c r="F34" s="161">
        <f t="shared" si="1"/>
        <v>101.64786760887725</v>
      </c>
      <c r="G34" s="161">
        <f t="shared" si="1"/>
        <v>115.7616178541507</v>
      </c>
    </row>
    <row r="35" spans="1:7" x14ac:dyDescent="0.3">
      <c r="A35" s="182"/>
      <c r="B35" s="159" t="s">
        <v>165</v>
      </c>
      <c r="C35" s="161">
        <f t="shared" si="1"/>
        <v>73.227512052778479</v>
      </c>
      <c r="D35" s="161">
        <f t="shared" si="1"/>
        <v>81.306880301602263</v>
      </c>
      <c r="E35" s="161">
        <f t="shared" si="1"/>
        <v>95.433113043478258</v>
      </c>
      <c r="F35" s="161">
        <f t="shared" si="1"/>
        <v>86.327525815402808</v>
      </c>
      <c r="G35" s="161">
        <f t="shared" si="1"/>
        <v>94.495964783565668</v>
      </c>
    </row>
    <row r="36" spans="1:7" x14ac:dyDescent="0.3">
      <c r="A36" s="182"/>
      <c r="B36" s="159" t="s">
        <v>166</v>
      </c>
      <c r="C36" s="161">
        <f t="shared" si="1"/>
        <v>65.222876010900137</v>
      </c>
      <c r="D36" s="161">
        <f t="shared" si="1"/>
        <v>173.96014790468365</v>
      </c>
      <c r="E36" s="161">
        <f t="shared" si="1"/>
        <v>80.394780509880832</v>
      </c>
      <c r="F36" s="161">
        <f t="shared" si="1"/>
        <v>88.995991366019112</v>
      </c>
      <c r="G36" s="161">
        <f t="shared" si="1"/>
        <v>87.723696402998911</v>
      </c>
    </row>
    <row r="37" spans="1:7" x14ac:dyDescent="0.3">
      <c r="A37" s="182"/>
      <c r="B37" s="159" t="s">
        <v>167</v>
      </c>
      <c r="C37" s="161">
        <f t="shared" si="1"/>
        <v>62.281135645375912</v>
      </c>
      <c r="D37" s="161">
        <f t="shared" si="1"/>
        <v>149.40666666666667</v>
      </c>
      <c r="E37" s="161">
        <f t="shared" si="1"/>
        <v>63.503515744420667</v>
      </c>
      <c r="F37" s="161">
        <f t="shared" si="1"/>
        <v>68.261040462427744</v>
      </c>
      <c r="G37" s="161">
        <f t="shared" si="1"/>
        <v>80.465105703048181</v>
      </c>
    </row>
    <row r="38" spans="1:7" x14ac:dyDescent="0.3">
      <c r="A38" s="182"/>
      <c r="B38" s="159" t="s">
        <v>168</v>
      </c>
      <c r="C38" s="161">
        <f t="shared" si="1"/>
        <v>67.288873456790128</v>
      </c>
      <c r="D38" s="161">
        <f t="shared" si="1"/>
        <v>64.378852536747274</v>
      </c>
      <c r="E38" s="161">
        <f t="shared" si="1"/>
        <v>69.197056418642688</v>
      </c>
      <c r="F38" s="161">
        <f t="shared" si="1"/>
        <v>82.466234149218522</v>
      </c>
      <c r="G38" s="161">
        <f t="shared" si="1"/>
        <v>76.032695420906563</v>
      </c>
    </row>
    <row r="39" spans="1:7" x14ac:dyDescent="0.3">
      <c r="A39" s="183" t="s">
        <v>21</v>
      </c>
      <c r="B39" s="162" t="s">
        <v>157</v>
      </c>
      <c r="C39" s="165">
        <v>0.12859399616718301</v>
      </c>
      <c r="D39" s="165">
        <v>0.130801036953926</v>
      </c>
      <c r="E39" s="165">
        <v>4.0203247219324098E-2</v>
      </c>
      <c r="F39" s="165">
        <v>8.3641216158866896E-2</v>
      </c>
      <c r="G39" s="165">
        <v>6.2704272568225902E-2</v>
      </c>
    </row>
    <row r="40" spans="1:7" x14ac:dyDescent="0.3">
      <c r="A40" s="183"/>
      <c r="B40" s="162" t="s">
        <v>158</v>
      </c>
      <c r="C40" s="165">
        <v>0.13856105506420099</v>
      </c>
      <c r="D40" s="165">
        <v>0.12735247611999501</v>
      </c>
      <c r="E40" s="165">
        <v>4.2887419462204E-2</v>
      </c>
      <c r="F40" s="165">
        <v>9.2997856438159901E-2</v>
      </c>
      <c r="G40" s="165">
        <v>0.101246245205402</v>
      </c>
    </row>
    <row r="41" spans="1:7" x14ac:dyDescent="0.3">
      <c r="A41" s="183"/>
      <c r="B41" s="162" t="s">
        <v>159</v>
      </c>
      <c r="C41" s="165">
        <v>0.146676406264305</v>
      </c>
      <c r="D41" s="165">
        <v>9.9555045366287204E-2</v>
      </c>
      <c r="E41" s="165">
        <v>5.51643632352352E-2</v>
      </c>
      <c r="F41" s="165">
        <v>6.8170063197612804E-2</v>
      </c>
      <c r="G41" s="165">
        <v>9.7103618085384397E-2</v>
      </c>
    </row>
    <row r="42" spans="1:7" x14ac:dyDescent="0.3">
      <c r="A42" s="183"/>
      <c r="B42" s="162" t="s">
        <v>160</v>
      </c>
      <c r="C42" s="165">
        <v>0.20033378899097401</v>
      </c>
      <c r="D42" s="165">
        <v>5.9106804430484799E-2</v>
      </c>
      <c r="E42" s="165">
        <v>6.4900644123554202E-2</v>
      </c>
      <c r="F42" s="165">
        <v>0.12210619449615499</v>
      </c>
      <c r="G42" s="165">
        <v>0.15880404412746399</v>
      </c>
    </row>
    <row r="43" spans="1:7" x14ac:dyDescent="0.3">
      <c r="A43" s="183"/>
      <c r="B43" s="162" t="s">
        <v>161</v>
      </c>
      <c r="C43" s="165">
        <v>0.216704651713371</v>
      </c>
      <c r="D43" s="165">
        <v>7.90140256285667E-2</v>
      </c>
      <c r="E43" s="165">
        <v>9.8677329719066606E-2</v>
      </c>
      <c r="F43" s="165">
        <v>0.15780863165855399</v>
      </c>
      <c r="G43" s="165">
        <v>0.18286144733428999</v>
      </c>
    </row>
    <row r="44" spans="1:7" x14ac:dyDescent="0.3">
      <c r="A44" s="183"/>
      <c r="B44" s="162" t="s">
        <v>162</v>
      </c>
      <c r="C44" s="165">
        <v>0.30800160765647899</v>
      </c>
      <c r="D44" s="165">
        <v>0.10138235241174701</v>
      </c>
      <c r="E44" s="165">
        <v>0.15810149908065799</v>
      </c>
      <c r="F44" s="165">
        <v>0.24104952812194799</v>
      </c>
      <c r="G44" s="165">
        <v>0.296137124300003</v>
      </c>
    </row>
    <row r="45" spans="1:7" x14ac:dyDescent="0.3">
      <c r="A45" s="183"/>
      <c r="B45" s="162" t="s">
        <v>163</v>
      </c>
      <c r="C45" s="165">
        <v>0.43217507004737898</v>
      </c>
      <c r="D45" s="165">
        <v>0.21417188644409199</v>
      </c>
      <c r="E45" s="165">
        <v>0.33518967032432601</v>
      </c>
      <c r="F45" s="165">
        <v>0.45034542679786699</v>
      </c>
      <c r="G45" s="165">
        <v>0.50983619689941395</v>
      </c>
    </row>
    <row r="46" spans="1:7" x14ac:dyDescent="0.3">
      <c r="A46" s="183"/>
      <c r="B46" s="162" t="s">
        <v>164</v>
      </c>
      <c r="C46" s="165">
        <v>0.59808140993118297</v>
      </c>
      <c r="D46" s="165">
        <v>0.32469820976257302</v>
      </c>
      <c r="E46" s="165">
        <v>0.50423675775527999</v>
      </c>
      <c r="F46" s="165">
        <v>0.61880403757095304</v>
      </c>
      <c r="G46" s="165">
        <v>0.69561839103698697</v>
      </c>
    </row>
    <row r="47" spans="1:7" x14ac:dyDescent="0.3">
      <c r="A47" s="183"/>
      <c r="B47" s="162" t="s">
        <v>165</v>
      </c>
      <c r="C47" s="165">
        <v>0.308113843202591</v>
      </c>
      <c r="D47" s="165">
        <v>0.17036819458007799</v>
      </c>
      <c r="E47" s="165">
        <v>0.228093966841698</v>
      </c>
      <c r="F47" s="165">
        <v>0.318005591630936</v>
      </c>
      <c r="G47" s="165">
        <v>0.36819657683372498</v>
      </c>
    </row>
    <row r="48" spans="1:7" x14ac:dyDescent="0.3">
      <c r="A48" s="183"/>
      <c r="B48" s="162" t="s">
        <v>166</v>
      </c>
      <c r="C48" s="165">
        <v>0.19750538468360901</v>
      </c>
      <c r="D48" s="165">
        <v>0.125940382480621</v>
      </c>
      <c r="E48" s="165">
        <v>0.113472685217857</v>
      </c>
      <c r="F48" s="165">
        <v>0.162470698356628</v>
      </c>
      <c r="G48" s="165">
        <v>0.17266021668911</v>
      </c>
    </row>
    <row r="49" spans="1:7" x14ac:dyDescent="0.3">
      <c r="A49" s="183"/>
      <c r="B49" s="162" t="s">
        <v>167</v>
      </c>
      <c r="C49" s="165">
        <v>0.13649699091911299</v>
      </c>
      <c r="D49" s="165">
        <v>6.1862256377935403E-2</v>
      </c>
      <c r="E49" s="165">
        <v>7.0200130343437195E-2</v>
      </c>
      <c r="F49" s="165">
        <v>9.8057851195335402E-2</v>
      </c>
      <c r="G49" s="165">
        <v>0.100225314497948</v>
      </c>
    </row>
    <row r="50" spans="1:7" x14ac:dyDescent="0.3">
      <c r="A50" s="183"/>
      <c r="B50" s="162" t="s">
        <v>168</v>
      </c>
      <c r="C50" s="165">
        <v>0.13126404583454099</v>
      </c>
      <c r="D50" s="165">
        <v>4.8600129783153499E-2</v>
      </c>
      <c r="E50" s="165">
        <v>5.6634217500686597E-2</v>
      </c>
      <c r="F50" s="165">
        <v>6.9561801850795704E-2</v>
      </c>
      <c r="G50" s="165">
        <v>8.9084267616272E-2</v>
      </c>
    </row>
    <row r="51" spans="1:7" x14ac:dyDescent="0.3">
      <c r="A51" s="164" t="s">
        <v>181</v>
      </c>
      <c r="B51" s="159"/>
      <c r="C51" s="159"/>
      <c r="D51" s="159"/>
      <c r="E51" s="159"/>
      <c r="F51" s="159"/>
      <c r="G51" s="159"/>
    </row>
    <row r="52" spans="1:7" ht="14.4" customHeight="1" x14ac:dyDescent="0.3">
      <c r="A52" s="190" t="s">
        <v>179</v>
      </c>
      <c r="B52" s="190"/>
      <c r="C52" s="190"/>
      <c r="D52" s="190"/>
      <c r="E52" s="190"/>
      <c r="F52" s="190"/>
      <c r="G52" s="190"/>
    </row>
    <row r="53" spans="1:7" x14ac:dyDescent="0.3">
      <c r="A53" s="190"/>
      <c r="B53" s="190"/>
      <c r="C53" s="190"/>
      <c r="D53" s="190"/>
      <c r="E53" s="190"/>
      <c r="F53" s="190"/>
      <c r="G53" s="190"/>
    </row>
    <row r="54" spans="1:7" x14ac:dyDescent="0.3">
      <c r="A54" s="166" t="s">
        <v>180</v>
      </c>
      <c r="B54" s="166"/>
      <c r="C54" s="166"/>
      <c r="D54" s="166"/>
      <c r="E54" s="166"/>
      <c r="F54" s="166"/>
      <c r="G54" s="166"/>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 Page</vt:lpstr>
      <vt:lpstr>Explanatory Notes</vt:lpstr>
      <vt:lpstr>Key Figures</vt:lpstr>
      <vt:lpstr>Employment</vt:lpstr>
      <vt:lpstr>Hotel Capacity</vt:lpstr>
      <vt:lpstr>short term renta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2018-03-01T11:55:19Z</cp:lastPrinted>
  <dcterms:created xsi:type="dcterms:W3CDTF">2016-07-19T08:35:01Z</dcterms:created>
  <dcterms:modified xsi:type="dcterms:W3CDTF">2024-04-19T09:48:39Z</dcterms:modified>
</cp:coreProperties>
</file>