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300" documentId="13_ncr:1_{D51CA513-DA4F-41C5-897B-7ED0A281F599}" xr6:coauthVersionLast="47" xr6:coauthVersionMax="47" xr10:uidLastSave="{21BEAB9E-C88C-43BC-A2B5-10D5B498069D}"/>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rental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 sheetId="2" r:id="rId14"/>
  </sheets>
  <definedNames>
    <definedName name="_xlnm.Print_Area" localSheetId="0">'Cover Page'!$A$1:$O$26</definedName>
    <definedName name="_xlnm.Print_Area" localSheetId="11">'Domestic Traffic in Ports'!$A$1:$F$140</definedName>
    <definedName name="_xlnm.Print_Area" localSheetId="3">Employment!$A$1:$I$17</definedName>
    <definedName name="_xlnm.Print_Area" localSheetId="1">'Explanatory Notes'!$A$1:$O$21</definedName>
    <definedName name="_xlnm.Print_Area" localSheetId="4">'Hotel Capacity'!$A$85:$H$294</definedName>
    <definedName name="_xlnm.Print_Area" localSheetId="10">'Intern-Domestic Air Arrivals'!$A$1:$J$187</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2" l="1"/>
  <c r="P14" i="2"/>
  <c r="O6" i="10"/>
  <c r="N6" i="10"/>
  <c r="N10" i="10" s="1"/>
  <c r="O9" i="10"/>
  <c r="O10" i="10"/>
  <c r="N9"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5" i="14" l="1"/>
  <c r="M16" i="14"/>
  <c r="G20" i="1"/>
  <c r="F20" i="1"/>
  <c r="E20" i="1"/>
  <c r="D20" i="1"/>
  <c r="C20" i="1"/>
  <c r="G19" i="1"/>
  <c r="F19" i="1"/>
  <c r="E19" i="1"/>
  <c r="D19" i="1"/>
  <c r="C19" i="1"/>
  <c r="G18" i="1"/>
  <c r="F18" i="1"/>
  <c r="E18" i="1"/>
  <c r="D18" i="1"/>
  <c r="C18" i="1"/>
  <c r="H17" i="1"/>
  <c r="H16" i="1"/>
  <c r="H15" i="1"/>
  <c r="H14" i="1"/>
  <c r="H13" i="1"/>
  <c r="H12" i="1"/>
  <c r="H11" i="1"/>
  <c r="H10" i="1"/>
  <c r="H9" i="1"/>
  <c r="H8" i="1"/>
  <c r="H7" i="1"/>
  <c r="H6" i="1"/>
  <c r="O13" i="2"/>
  <c r="O14" i="2"/>
  <c r="G41" i="1"/>
  <c r="F41" i="1"/>
  <c r="E41" i="1"/>
  <c r="D41" i="1"/>
  <c r="C41" i="1"/>
  <c r="G40" i="1"/>
  <c r="F40" i="1"/>
  <c r="E40" i="1"/>
  <c r="D40" i="1"/>
  <c r="C40" i="1"/>
  <c r="G39" i="1"/>
  <c r="F39" i="1"/>
  <c r="E39" i="1"/>
  <c r="D39" i="1"/>
  <c r="C39" i="1"/>
  <c r="H38" i="1"/>
  <c r="H37" i="1"/>
  <c r="H36" i="1"/>
  <c r="H35" i="1"/>
  <c r="H34" i="1"/>
  <c r="H33" i="1"/>
  <c r="H32" i="1"/>
  <c r="H31" i="1"/>
  <c r="H30" i="1"/>
  <c r="H29" i="1"/>
  <c r="H28" i="1"/>
  <c r="H27" i="1"/>
  <c r="H18" i="1" l="1"/>
  <c r="H19" i="1"/>
  <c r="H20" i="1"/>
  <c r="H39" i="1"/>
  <c r="H40" i="1"/>
  <c r="H41" i="1"/>
  <c r="L15" i="14" l="1"/>
  <c r="L16" i="14"/>
  <c r="F34" i="7"/>
  <c r="N13" i="2"/>
  <c r="N14" i="2"/>
  <c r="D45" i="11" l="1"/>
  <c r="E45" i="11"/>
  <c r="C45" i="11"/>
  <c r="F44" i="11"/>
  <c r="G44" i="11"/>
  <c r="G46" i="11"/>
  <c r="F46" i="11"/>
  <c r="G43" i="11"/>
  <c r="F43" i="11"/>
  <c r="G42" i="11"/>
  <c r="F42" i="11"/>
  <c r="G41" i="11"/>
  <c r="F41" i="11"/>
  <c r="G40" i="11"/>
  <c r="F40" i="11"/>
  <c r="G39" i="11"/>
  <c r="F39" i="11"/>
  <c r="H39" i="11" s="1"/>
  <c r="G38" i="11"/>
  <c r="F38" i="11"/>
  <c r="G37" i="11"/>
  <c r="F37" i="11"/>
  <c r="H37" i="11" s="1"/>
  <c r="G62" i="1"/>
  <c r="F62" i="1"/>
  <c r="E62" i="1"/>
  <c r="D62" i="1"/>
  <c r="C62" i="1"/>
  <c r="G61" i="1"/>
  <c r="F61" i="1"/>
  <c r="E61" i="1"/>
  <c r="D61" i="1"/>
  <c r="C61" i="1"/>
  <c r="G60" i="1"/>
  <c r="F60" i="1"/>
  <c r="E60" i="1"/>
  <c r="D60" i="1"/>
  <c r="C60" i="1"/>
  <c r="H59" i="1"/>
  <c r="H58" i="1"/>
  <c r="H57" i="1"/>
  <c r="H56" i="1"/>
  <c r="H55" i="1"/>
  <c r="H54" i="1"/>
  <c r="H53" i="1"/>
  <c r="H52" i="1"/>
  <c r="H51" i="1"/>
  <c r="H50" i="1"/>
  <c r="H49" i="1"/>
  <c r="H48" i="1"/>
  <c r="J43" i="5"/>
  <c r="E43" i="5"/>
  <c r="J42" i="5"/>
  <c r="E42" i="5"/>
  <c r="J41" i="5"/>
  <c r="E41" i="5"/>
  <c r="J40" i="5"/>
  <c r="E40" i="5"/>
  <c r="J39" i="5"/>
  <c r="E39" i="5"/>
  <c r="J38" i="5"/>
  <c r="E38" i="5"/>
  <c r="J37" i="5"/>
  <c r="E37" i="5"/>
  <c r="J36" i="5"/>
  <c r="E36" i="5"/>
  <c r="J35" i="5"/>
  <c r="E35" i="5"/>
  <c r="J34" i="5"/>
  <c r="E34" i="5"/>
  <c r="J33" i="5"/>
  <c r="E33" i="5"/>
  <c r="J32" i="5"/>
  <c r="J31" i="5" s="1"/>
  <c r="E32" i="5"/>
  <c r="I31" i="5"/>
  <c r="H31" i="5"/>
  <c r="G31" i="5"/>
  <c r="D31" i="5"/>
  <c r="C31" i="5"/>
  <c r="B31" i="5"/>
  <c r="K16" i="14"/>
  <c r="J16" i="14"/>
  <c r="I16" i="14"/>
  <c r="H16" i="14"/>
  <c r="G16" i="14"/>
  <c r="F16" i="14"/>
  <c r="E16" i="14"/>
  <c r="D16" i="14"/>
  <c r="C16" i="14"/>
  <c r="K15" i="14"/>
  <c r="J15" i="14"/>
  <c r="I15" i="14"/>
  <c r="H15" i="14"/>
  <c r="G15" i="14"/>
  <c r="F15" i="14"/>
  <c r="E15" i="14"/>
  <c r="D15" i="14"/>
  <c r="C15" i="14"/>
  <c r="E55" i="7"/>
  <c r="D55" i="7"/>
  <c r="F45" i="7"/>
  <c r="F46" i="7"/>
  <c r="F47" i="7"/>
  <c r="F48" i="7"/>
  <c r="F49" i="7"/>
  <c r="F50" i="7"/>
  <c r="F51" i="7"/>
  <c r="F52" i="7"/>
  <c r="F53" i="7"/>
  <c r="F54" i="7"/>
  <c r="F68" i="7"/>
  <c r="F69" i="7"/>
  <c r="F70" i="7"/>
  <c r="F71" i="7"/>
  <c r="F72" i="7"/>
  <c r="F73" i="7"/>
  <c r="F74" i="7"/>
  <c r="F75" i="7"/>
  <c r="F76" i="7"/>
  <c r="F77" i="7"/>
  <c r="F78" i="7"/>
  <c r="F80" i="7"/>
  <c r="F81" i="7"/>
  <c r="F82" i="7"/>
  <c r="F83" i="7"/>
  <c r="F84" i="7"/>
  <c r="F85" i="7"/>
  <c r="F86" i="7"/>
  <c r="F87" i="7"/>
  <c r="F88" i="7"/>
  <c r="F89" i="7"/>
  <c r="F90" i="7"/>
  <c r="F92" i="7"/>
  <c r="F93" i="7"/>
  <c r="F94" i="7"/>
  <c r="F95" i="7"/>
  <c r="F96" i="7"/>
  <c r="F97" i="7"/>
  <c r="F98" i="7"/>
  <c r="F99" i="7"/>
  <c r="F100" i="7"/>
  <c r="F101" i="7"/>
  <c r="F102" i="7"/>
  <c r="F104" i="7"/>
  <c r="F105" i="7"/>
  <c r="F106" i="7"/>
  <c r="F107" i="7"/>
  <c r="F108" i="7"/>
  <c r="F109" i="7"/>
  <c r="F110" i="7"/>
  <c r="F111" i="7"/>
  <c r="F112" i="7"/>
  <c r="F113" i="7"/>
  <c r="F114" i="7"/>
  <c r="F116" i="7"/>
  <c r="F117" i="7"/>
  <c r="F118" i="7"/>
  <c r="F119" i="7"/>
  <c r="F120" i="7"/>
  <c r="F121" i="7"/>
  <c r="F122" i="7"/>
  <c r="F123" i="7"/>
  <c r="F124" i="7"/>
  <c r="F125" i="7"/>
  <c r="F126" i="7"/>
  <c r="F128" i="7"/>
  <c r="F129" i="7"/>
  <c r="F130" i="7"/>
  <c r="F131" i="7"/>
  <c r="F132" i="7"/>
  <c r="F133" i="7"/>
  <c r="F134" i="7"/>
  <c r="F135" i="7"/>
  <c r="F136" i="7"/>
  <c r="F137" i="7"/>
  <c r="F138" i="7"/>
  <c r="F44" i="7"/>
  <c r="M13" i="2"/>
  <c r="M14" i="2"/>
  <c r="G61" i="11"/>
  <c r="F61" i="11"/>
  <c r="E60" i="11"/>
  <c r="D60" i="11"/>
  <c r="C60" i="11"/>
  <c r="G59" i="11"/>
  <c r="F59" i="11"/>
  <c r="H59" i="11" s="1"/>
  <c r="G58" i="11"/>
  <c r="F58" i="11"/>
  <c r="G57" i="11"/>
  <c r="F57" i="11"/>
  <c r="G56" i="11"/>
  <c r="F56" i="11"/>
  <c r="G55" i="11"/>
  <c r="F55" i="11"/>
  <c r="G54" i="11"/>
  <c r="F54" i="11"/>
  <c r="G53" i="11"/>
  <c r="F53" i="11"/>
  <c r="J56" i="5"/>
  <c r="E56" i="5"/>
  <c r="J55" i="5"/>
  <c r="E55" i="5"/>
  <c r="J54" i="5"/>
  <c r="E54" i="5"/>
  <c r="J53" i="5"/>
  <c r="E53" i="5"/>
  <c r="J52" i="5"/>
  <c r="E52" i="5"/>
  <c r="J51" i="5"/>
  <c r="E51" i="5"/>
  <c r="J50" i="5"/>
  <c r="E50" i="5"/>
  <c r="J49" i="5"/>
  <c r="E49" i="5"/>
  <c r="J48" i="5"/>
  <c r="E48" i="5"/>
  <c r="J47" i="5"/>
  <c r="E47" i="5"/>
  <c r="J46" i="5"/>
  <c r="E46" i="5"/>
  <c r="J45" i="5"/>
  <c r="E45" i="5"/>
  <c r="I44" i="5"/>
  <c r="H44" i="5"/>
  <c r="G44" i="5"/>
  <c r="D44" i="5"/>
  <c r="C44" i="5"/>
  <c r="B44" i="5"/>
  <c r="G83" i="1"/>
  <c r="F83" i="1"/>
  <c r="E83" i="1"/>
  <c r="D83" i="1"/>
  <c r="C83" i="1"/>
  <c r="G82" i="1"/>
  <c r="F82" i="1"/>
  <c r="E82" i="1"/>
  <c r="D82" i="1"/>
  <c r="C82" i="1"/>
  <c r="G81" i="1"/>
  <c r="F81" i="1"/>
  <c r="E81" i="1"/>
  <c r="D81" i="1"/>
  <c r="C81" i="1"/>
  <c r="H80" i="1"/>
  <c r="H79" i="1"/>
  <c r="H78" i="1"/>
  <c r="H77" i="1"/>
  <c r="H76" i="1"/>
  <c r="H75" i="1"/>
  <c r="H74" i="1"/>
  <c r="H73" i="1"/>
  <c r="H72" i="1"/>
  <c r="H71" i="1"/>
  <c r="H70" i="1"/>
  <c r="H69" i="1"/>
  <c r="L13" i="2"/>
  <c r="L14" i="2"/>
  <c r="H60" i="1" l="1"/>
  <c r="F103" i="7"/>
  <c r="F55" i="7"/>
  <c r="H46" i="11"/>
  <c r="H53" i="11"/>
  <c r="E31" i="5"/>
  <c r="H40" i="11"/>
  <c r="H41" i="11"/>
  <c r="H44" i="11"/>
  <c r="G60" i="11"/>
  <c r="H38" i="11"/>
  <c r="F45" i="11"/>
  <c r="H43" i="11"/>
  <c r="H42" i="11"/>
  <c r="G45" i="11"/>
  <c r="H57" i="11"/>
  <c r="H54" i="11"/>
  <c r="H61" i="1"/>
  <c r="H62" i="1"/>
  <c r="H82" i="1"/>
  <c r="E44" i="5"/>
  <c r="J44" i="5"/>
  <c r="F139" i="7"/>
  <c r="F127" i="7"/>
  <c r="F115" i="7"/>
  <c r="F91" i="7"/>
  <c r="H61" i="11"/>
  <c r="H55" i="11"/>
  <c r="H56" i="11"/>
  <c r="H58" i="11"/>
  <c r="F60" i="11"/>
  <c r="H83" i="1"/>
  <c r="H81" i="1"/>
  <c r="K9" i="10"/>
  <c r="K10" i="10"/>
  <c r="H60" i="11" l="1"/>
  <c r="H45" i="11"/>
  <c r="J69" i="5"/>
  <c r="E69" i="5"/>
  <c r="J68" i="5"/>
  <c r="E68" i="5"/>
  <c r="J67" i="5"/>
  <c r="E67" i="5"/>
  <c r="J66" i="5"/>
  <c r="E66" i="5"/>
  <c r="J65" i="5"/>
  <c r="E65" i="5"/>
  <c r="J64" i="5"/>
  <c r="E64" i="5"/>
  <c r="J63" i="5"/>
  <c r="E63" i="5"/>
  <c r="J62" i="5"/>
  <c r="E62" i="5"/>
  <c r="J61" i="5"/>
  <c r="E61" i="5"/>
  <c r="J60" i="5"/>
  <c r="E60" i="5"/>
  <c r="J59" i="5"/>
  <c r="E59" i="5"/>
  <c r="J58" i="5"/>
  <c r="J57" i="5" s="1"/>
  <c r="E58" i="5"/>
  <c r="I57" i="5"/>
  <c r="H57" i="5"/>
  <c r="G57" i="5"/>
  <c r="D57" i="5"/>
  <c r="C57" i="5"/>
  <c r="B57" i="5"/>
  <c r="E57" i="5" l="1"/>
  <c r="G77" i="11"/>
  <c r="F77" i="11"/>
  <c r="E76" i="11"/>
  <c r="D76" i="11"/>
  <c r="G76" i="11" s="1"/>
  <c r="C76" i="11"/>
  <c r="G75" i="11"/>
  <c r="F75" i="11"/>
  <c r="G74" i="11"/>
  <c r="F74" i="11"/>
  <c r="G73" i="11"/>
  <c r="F73" i="11"/>
  <c r="G72" i="11"/>
  <c r="F72" i="11"/>
  <c r="G71" i="11"/>
  <c r="F71" i="11"/>
  <c r="H71" i="11" s="1"/>
  <c r="G70" i="11"/>
  <c r="F70" i="11"/>
  <c r="G69" i="11"/>
  <c r="F69" i="11"/>
  <c r="G68" i="11"/>
  <c r="F68" i="11"/>
  <c r="H77" i="11" l="1"/>
  <c r="H73" i="11"/>
  <c r="H75" i="11"/>
  <c r="H69" i="11"/>
  <c r="H70" i="11"/>
  <c r="H68" i="11"/>
  <c r="H72" i="11"/>
  <c r="H74" i="11"/>
  <c r="F76" i="11"/>
  <c r="H76" i="11" s="1"/>
  <c r="G104" i="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104" i="1"/>
  <c r="H102" i="1"/>
  <c r="F20" i="13"/>
  <c r="E20" i="13"/>
  <c r="D20" i="13"/>
  <c r="C20" i="13"/>
  <c r="F19" i="13"/>
  <c r="E19" i="13"/>
  <c r="D19" i="13"/>
  <c r="C19" i="13"/>
  <c r="F18" i="13"/>
  <c r="E18" i="13"/>
  <c r="D18" i="13"/>
  <c r="C18" i="13"/>
  <c r="G17" i="13"/>
  <c r="G16" i="13"/>
  <c r="G15" i="13"/>
  <c r="G14" i="13"/>
  <c r="G13" i="13"/>
  <c r="G12" i="13"/>
  <c r="G11" i="13"/>
  <c r="G10" i="13"/>
  <c r="G9" i="13"/>
  <c r="G8" i="13"/>
  <c r="G7" i="13"/>
  <c r="G6" i="13"/>
  <c r="G20" i="13" l="1"/>
  <c r="G18" i="13"/>
  <c r="G19" i="13"/>
  <c r="E79" i="7" l="1"/>
  <c r="D79" i="7"/>
  <c r="F79" i="7" l="1"/>
  <c r="K14" i="2"/>
  <c r="K13" i="2"/>
  <c r="J5" i="10" l="1"/>
  <c r="J9" i="10" s="1"/>
  <c r="J6" i="10" l="1"/>
  <c r="J10" i="10" s="1"/>
  <c r="G93" i="11"/>
  <c r="F93" i="11"/>
  <c r="E92" i="11"/>
  <c r="D92" i="11"/>
  <c r="C92" i="11"/>
  <c r="G91" i="11"/>
  <c r="F91" i="11"/>
  <c r="G90" i="11"/>
  <c r="F90" i="11"/>
  <c r="G89" i="11"/>
  <c r="F89" i="11"/>
  <c r="G88" i="11"/>
  <c r="F88" i="11"/>
  <c r="G87" i="11"/>
  <c r="F87" i="11"/>
  <c r="G86" i="11"/>
  <c r="F86" i="11"/>
  <c r="G85" i="11"/>
  <c r="F85" i="11"/>
  <c r="G84" i="11"/>
  <c r="F84" i="11"/>
  <c r="E109" i="11"/>
  <c r="D109" i="11"/>
  <c r="G109" i="11" s="1"/>
  <c r="C109" i="11"/>
  <c r="G108" i="11"/>
  <c r="F108" i="11"/>
  <c r="G107" i="11"/>
  <c r="F107" i="11"/>
  <c r="G106" i="11"/>
  <c r="F106" i="11"/>
  <c r="H106" i="11" s="1"/>
  <c r="G105" i="11"/>
  <c r="F105" i="11"/>
  <c r="G104" i="11"/>
  <c r="F104" i="11"/>
  <c r="G103" i="11"/>
  <c r="F103" i="11"/>
  <c r="G102" i="11"/>
  <c r="F102" i="11"/>
  <c r="G101" i="11"/>
  <c r="F101" i="11"/>
  <c r="G100" i="11"/>
  <c r="F100" i="11"/>
  <c r="F116" i="11"/>
  <c r="G116" i="11"/>
  <c r="F117" i="11"/>
  <c r="G117" i="11"/>
  <c r="F118" i="11"/>
  <c r="G118" i="11"/>
  <c r="F119" i="11"/>
  <c r="G119" i="11"/>
  <c r="F120" i="11"/>
  <c r="G120" i="11"/>
  <c r="F121" i="11"/>
  <c r="G121" i="11"/>
  <c r="F122" i="11"/>
  <c r="G122" i="11"/>
  <c r="F123" i="11"/>
  <c r="G123" i="11"/>
  <c r="F124" i="11"/>
  <c r="G124" i="11"/>
  <c r="C125" i="11"/>
  <c r="D125" i="11"/>
  <c r="E125" i="11"/>
  <c r="H89" i="11" l="1"/>
  <c r="H84" i="11"/>
  <c r="H90" i="11"/>
  <c r="H117" i="11"/>
  <c r="F109" i="11"/>
  <c r="H109" i="11" s="1"/>
  <c r="F92" i="11"/>
  <c r="H116" i="11"/>
  <c r="H88" i="11"/>
  <c r="H108" i="11"/>
  <c r="H120" i="11"/>
  <c r="H105" i="11"/>
  <c r="H103" i="11"/>
  <c r="H87" i="11"/>
  <c r="H119" i="11"/>
  <c r="H100" i="11"/>
  <c r="H104" i="11"/>
  <c r="G125" i="11"/>
  <c r="H93" i="11"/>
  <c r="H124" i="11"/>
  <c r="H118" i="11"/>
  <c r="F125" i="11"/>
  <c r="H123" i="11"/>
  <c r="H121" i="11"/>
  <c r="H101" i="11"/>
  <c r="H86" i="11"/>
  <c r="H91" i="11"/>
  <c r="H122" i="11"/>
  <c r="H102" i="11"/>
  <c r="H107" i="11"/>
  <c r="H85" i="11"/>
  <c r="G92" i="11"/>
  <c r="H92" i="11" s="1"/>
  <c r="G125" i="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5" i="1" l="1"/>
  <c r="H125" i="11"/>
  <c r="H124" i="1"/>
  <c r="H123"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J82" i="5"/>
  <c r="E82" i="5"/>
  <c r="J81" i="5"/>
  <c r="E81" i="5"/>
  <c r="J80" i="5"/>
  <c r="E80" i="5"/>
  <c r="J79" i="5"/>
  <c r="E79" i="5"/>
  <c r="J78" i="5"/>
  <c r="E78" i="5"/>
  <c r="J77" i="5"/>
  <c r="E77" i="5"/>
  <c r="J76" i="5"/>
  <c r="E76" i="5"/>
  <c r="J75" i="5"/>
  <c r="E75" i="5"/>
  <c r="J74" i="5"/>
  <c r="E74" i="5"/>
  <c r="J73" i="5"/>
  <c r="E73" i="5"/>
  <c r="J72" i="5"/>
  <c r="E72" i="5"/>
  <c r="J71" i="5"/>
  <c r="E71" i="5"/>
  <c r="I70" i="5"/>
  <c r="H70" i="5"/>
  <c r="G70" i="5"/>
  <c r="D70" i="5"/>
  <c r="C70" i="5"/>
  <c r="B70" i="5"/>
  <c r="E70" i="5" l="1"/>
  <c r="J70" i="5"/>
  <c r="E91" i="7" l="1"/>
  <c r="D91" i="7"/>
  <c r="J25" i="3" l="1"/>
  <c r="J26" i="3"/>
  <c r="J27" i="3"/>
  <c r="J28" i="3"/>
  <c r="J14" i="2" l="1"/>
  <c r="J13" i="2"/>
  <c r="I9" i="10" l="1"/>
  <c r="I6" i="10"/>
  <c r="I10" i="10" s="1"/>
  <c r="G146" i="1" l="1"/>
  <c r="F146" i="1"/>
  <c r="E146" i="1"/>
  <c r="D146" i="1"/>
  <c r="C146" i="1"/>
  <c r="G145" i="1"/>
  <c r="F145" i="1"/>
  <c r="E145" i="1"/>
  <c r="D145" i="1"/>
  <c r="C145" i="1"/>
  <c r="G144" i="1"/>
  <c r="F144" i="1"/>
  <c r="E144" i="1"/>
  <c r="D144" i="1"/>
  <c r="C144" i="1"/>
  <c r="H143" i="1"/>
  <c r="H142" i="1"/>
  <c r="H141" i="1"/>
  <c r="H140" i="1"/>
  <c r="H139" i="1"/>
  <c r="H138" i="1"/>
  <c r="H137" i="1"/>
  <c r="H136" i="1"/>
  <c r="H135" i="1"/>
  <c r="H134" i="1"/>
  <c r="H133" i="1"/>
  <c r="H132" i="1"/>
  <c r="H145" i="1" l="1"/>
  <c r="H146" i="1"/>
  <c r="H144" i="1"/>
  <c r="J85" i="5"/>
  <c r="J86" i="5"/>
  <c r="J87" i="5"/>
  <c r="J88" i="5"/>
  <c r="J89" i="5"/>
  <c r="J90" i="5"/>
  <c r="J91" i="5"/>
  <c r="J92" i="5"/>
  <c r="J93" i="5"/>
  <c r="J94" i="5"/>
  <c r="J95" i="5"/>
  <c r="J84" i="5"/>
  <c r="H83" i="5"/>
  <c r="I83" i="5"/>
  <c r="G83" i="5"/>
  <c r="E85" i="5"/>
  <c r="E86" i="5"/>
  <c r="E87" i="5"/>
  <c r="E88" i="5"/>
  <c r="E89" i="5"/>
  <c r="E90" i="5"/>
  <c r="E91" i="5"/>
  <c r="E92" i="5"/>
  <c r="E93" i="5"/>
  <c r="E94" i="5"/>
  <c r="E95" i="5"/>
  <c r="E84" i="5"/>
  <c r="C83" i="5"/>
  <c r="D83" i="5"/>
  <c r="B83" i="5"/>
  <c r="J83" i="5" l="1"/>
  <c r="E83" i="5"/>
  <c r="I28" i="3" l="1"/>
  <c r="I27" i="3"/>
  <c r="I26" i="3"/>
  <c r="I25" i="3"/>
  <c r="C61" i="13" l="1"/>
  <c r="D61" i="13"/>
  <c r="E61" i="13"/>
  <c r="F61" i="13"/>
  <c r="C62" i="13"/>
  <c r="D62" i="13"/>
  <c r="E62" i="13"/>
  <c r="F62" i="13"/>
  <c r="D60" i="13"/>
  <c r="E60" i="13"/>
  <c r="F60" i="13"/>
  <c r="C60" i="13"/>
  <c r="G53" i="13"/>
  <c r="G52" i="13"/>
  <c r="G51" i="13"/>
  <c r="G56" i="13"/>
  <c r="G55" i="13"/>
  <c r="G54" i="13"/>
  <c r="G59" i="13"/>
  <c r="G58" i="13"/>
  <c r="G57" i="13"/>
  <c r="G50" i="13"/>
  <c r="G49" i="13"/>
  <c r="G48" i="13"/>
  <c r="G62" i="13" l="1"/>
  <c r="G60" i="13"/>
  <c r="G61" i="13"/>
  <c r="E103" i="7"/>
  <c r="D103" i="7"/>
  <c r="C6" i="10" l="1"/>
  <c r="D6" i="10"/>
  <c r="E6" i="10"/>
  <c r="F6" i="10"/>
  <c r="G6" i="10"/>
  <c r="H6" i="10"/>
  <c r="B6" i="10"/>
  <c r="H10" i="10" l="1"/>
  <c r="G10" i="10"/>
  <c r="F10" i="10"/>
  <c r="E10" i="10"/>
  <c r="D10" i="10"/>
  <c r="C10" i="10"/>
  <c r="B10" i="10"/>
  <c r="H9" i="10"/>
  <c r="G9" i="10"/>
  <c r="F9" i="10"/>
  <c r="E9" i="10"/>
  <c r="D9" i="10"/>
  <c r="C9" i="10"/>
  <c r="B9" i="10"/>
  <c r="I14" i="2" l="1"/>
  <c r="I13" i="2"/>
  <c r="J98" i="5" l="1"/>
  <c r="J99" i="5"/>
  <c r="J100" i="5"/>
  <c r="J101" i="5"/>
  <c r="J102" i="5"/>
  <c r="J103" i="5"/>
  <c r="J104" i="5"/>
  <c r="J105" i="5"/>
  <c r="J106" i="5"/>
  <c r="J107" i="5"/>
  <c r="J108" i="5"/>
  <c r="J97" i="5"/>
  <c r="H96" i="5"/>
  <c r="I96" i="5"/>
  <c r="G96" i="5"/>
  <c r="E98" i="5"/>
  <c r="E99" i="5"/>
  <c r="E100" i="5"/>
  <c r="E101" i="5"/>
  <c r="E102" i="5"/>
  <c r="E103" i="5"/>
  <c r="E104" i="5"/>
  <c r="E105" i="5"/>
  <c r="E106" i="5"/>
  <c r="E107" i="5"/>
  <c r="E108" i="5"/>
  <c r="E97" i="5"/>
  <c r="C96" i="5"/>
  <c r="D96" i="5"/>
  <c r="B96" i="5"/>
  <c r="E96" i="5" l="1"/>
  <c r="J96" i="5"/>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67" i="1" l="1"/>
  <c r="H166" i="1"/>
  <c r="H165" i="1"/>
  <c r="H25" i="3"/>
  <c r="H26" i="3"/>
  <c r="H27" i="3"/>
  <c r="H28" i="3"/>
  <c r="C174" i="5" l="1"/>
  <c r="D174" i="5"/>
  <c r="E174" i="5"/>
  <c r="B174" i="5"/>
  <c r="C161" i="5"/>
  <c r="D161" i="5"/>
  <c r="E161" i="5"/>
  <c r="B161" i="5"/>
  <c r="H148" i="5"/>
  <c r="I148" i="5"/>
  <c r="G148" i="5"/>
  <c r="C148" i="5"/>
  <c r="D148" i="5"/>
  <c r="E148" i="5"/>
  <c r="B148" i="5"/>
  <c r="C135" i="5"/>
  <c r="D135" i="5"/>
  <c r="E135" i="5"/>
  <c r="B135" i="5"/>
  <c r="C122" i="5"/>
  <c r="D122" i="5"/>
  <c r="E122" i="5"/>
  <c r="B122" i="5"/>
  <c r="C109" i="5"/>
  <c r="D109" i="5"/>
  <c r="E109" i="5"/>
  <c r="B109" i="5"/>
  <c r="J176" i="5" l="1"/>
  <c r="J177" i="5"/>
  <c r="J178" i="5"/>
  <c r="J179" i="5"/>
  <c r="J180" i="5"/>
  <c r="J181" i="5"/>
  <c r="J182" i="5"/>
  <c r="J183" i="5"/>
  <c r="J184" i="5"/>
  <c r="J185" i="5"/>
  <c r="J186" i="5"/>
  <c r="J175" i="5"/>
  <c r="H174" i="5"/>
  <c r="I174" i="5"/>
  <c r="G174" i="5"/>
  <c r="J163" i="5"/>
  <c r="J164" i="5"/>
  <c r="J165" i="5"/>
  <c r="J166" i="5"/>
  <c r="J167" i="5"/>
  <c r="J168" i="5"/>
  <c r="J169" i="5"/>
  <c r="J170" i="5"/>
  <c r="J171" i="5"/>
  <c r="J172" i="5"/>
  <c r="J173" i="5"/>
  <c r="J162" i="5"/>
  <c r="H161" i="5"/>
  <c r="I161" i="5"/>
  <c r="G161" i="5"/>
  <c r="J150" i="5"/>
  <c r="J151" i="5"/>
  <c r="J152" i="5"/>
  <c r="J153" i="5"/>
  <c r="J154" i="5"/>
  <c r="J155" i="5"/>
  <c r="J156" i="5"/>
  <c r="J157" i="5"/>
  <c r="J158" i="5"/>
  <c r="J159" i="5"/>
  <c r="J160" i="5"/>
  <c r="J149" i="5"/>
  <c r="J137" i="5"/>
  <c r="J138" i="5"/>
  <c r="J139" i="5"/>
  <c r="J140" i="5"/>
  <c r="J141" i="5"/>
  <c r="J142" i="5"/>
  <c r="J143" i="5"/>
  <c r="J144" i="5"/>
  <c r="J145" i="5"/>
  <c r="J146" i="5"/>
  <c r="J147" i="5"/>
  <c r="J136" i="5"/>
  <c r="H135" i="5"/>
  <c r="I135" i="5"/>
  <c r="G135" i="5"/>
  <c r="J124" i="5"/>
  <c r="J125" i="5"/>
  <c r="J126" i="5"/>
  <c r="J127" i="5"/>
  <c r="J128" i="5"/>
  <c r="J129" i="5"/>
  <c r="J130" i="5"/>
  <c r="J131" i="5"/>
  <c r="J132" i="5"/>
  <c r="J133" i="5"/>
  <c r="J134" i="5"/>
  <c r="J123" i="5"/>
  <c r="H122" i="5"/>
  <c r="I122" i="5"/>
  <c r="G122" i="5"/>
  <c r="G109" i="5"/>
  <c r="J111" i="5"/>
  <c r="J112" i="5"/>
  <c r="J113" i="5"/>
  <c r="J114" i="5"/>
  <c r="J115" i="5"/>
  <c r="J116" i="5"/>
  <c r="J117" i="5"/>
  <c r="J118" i="5"/>
  <c r="J119" i="5"/>
  <c r="J120" i="5"/>
  <c r="J121" i="5"/>
  <c r="J110" i="5"/>
  <c r="H109" i="5"/>
  <c r="I109" i="5"/>
  <c r="J161" i="5" l="1"/>
  <c r="J148" i="5"/>
  <c r="J174" i="5"/>
  <c r="J135" i="5"/>
  <c r="J122" i="5"/>
  <c r="J109" i="5"/>
  <c r="E115" i="7"/>
  <c r="D115" i="7"/>
  <c r="E127" i="7"/>
  <c r="D127" i="7"/>
  <c r="E139" i="7"/>
  <c r="D139" i="7"/>
  <c r="D28" i="3"/>
  <c r="E28" i="3"/>
  <c r="F28" i="3"/>
  <c r="G28" i="3"/>
  <c r="D26" i="3"/>
  <c r="E26" i="3"/>
  <c r="F26" i="3"/>
  <c r="G26" i="3"/>
  <c r="C28" i="3"/>
  <c r="C26" i="3"/>
  <c r="C14" i="2" l="1"/>
  <c r="D14" i="2"/>
  <c r="E14" i="2"/>
  <c r="F14" i="2"/>
  <c r="G14" i="2"/>
  <c r="H14" i="2"/>
  <c r="D13" i="2"/>
  <c r="E13" i="2"/>
  <c r="F13" i="2"/>
  <c r="G13" i="2"/>
  <c r="H13" i="2"/>
  <c r="C13" i="2" l="1"/>
  <c r="D27" i="3" l="1"/>
  <c r="E27" i="3"/>
  <c r="F27" i="3"/>
  <c r="G27" i="3"/>
  <c r="C27" i="3"/>
  <c r="D25" i="3"/>
  <c r="E25" i="3"/>
  <c r="F25" i="3"/>
  <c r="G25" i="3"/>
  <c r="C25" i="3"/>
  <c r="D293" i="1"/>
  <c r="E293" i="1"/>
  <c r="F293" i="1"/>
  <c r="G293" i="1"/>
  <c r="C293" i="1"/>
  <c r="D292" i="1"/>
  <c r="E292" i="1"/>
  <c r="F292" i="1"/>
  <c r="G292" i="1"/>
  <c r="C292" i="1"/>
  <c r="D291" i="1"/>
  <c r="E291" i="1"/>
  <c r="F291" i="1"/>
  <c r="G291" i="1"/>
  <c r="C291" i="1"/>
  <c r="H290" i="1"/>
  <c r="H289" i="1"/>
  <c r="H288" i="1"/>
  <c r="D272" i="1"/>
  <c r="E272" i="1"/>
  <c r="F272" i="1"/>
  <c r="G272" i="1"/>
  <c r="C272" i="1"/>
  <c r="D271" i="1"/>
  <c r="E271" i="1"/>
  <c r="F271" i="1"/>
  <c r="G271" i="1"/>
  <c r="C271" i="1"/>
  <c r="D270" i="1"/>
  <c r="E270" i="1"/>
  <c r="F270" i="1"/>
  <c r="G270" i="1"/>
  <c r="C270" i="1"/>
  <c r="H269" i="1"/>
  <c r="H268" i="1"/>
  <c r="H267" i="1"/>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5" i="1"/>
  <c r="H206" i="1"/>
  <c r="H204" i="1"/>
  <c r="D188" i="1"/>
  <c r="E188" i="1"/>
  <c r="F188" i="1"/>
  <c r="G188" i="1"/>
  <c r="D187" i="1"/>
  <c r="E187" i="1"/>
  <c r="F187" i="1"/>
  <c r="G187" i="1"/>
  <c r="D186" i="1"/>
  <c r="E186" i="1"/>
  <c r="F186" i="1"/>
  <c r="G186" i="1"/>
  <c r="C188" i="1"/>
  <c r="C187" i="1"/>
  <c r="C186" i="1"/>
  <c r="H185" i="1"/>
  <c r="H184" i="1"/>
  <c r="H183" i="1"/>
  <c r="H280" i="1" l="1"/>
  <c r="H281" i="1"/>
  <c r="H282" i="1"/>
  <c r="H283" i="1"/>
  <c r="H284" i="1"/>
  <c r="H285" i="1"/>
  <c r="H286" i="1"/>
  <c r="H287" i="1"/>
  <c r="H279" i="1"/>
  <c r="H259" i="1"/>
  <c r="H260" i="1"/>
  <c r="H261" i="1"/>
  <c r="H262" i="1"/>
  <c r="H263" i="1"/>
  <c r="H264" i="1"/>
  <c r="H265" i="1"/>
  <c r="H266" i="1"/>
  <c r="H258" i="1"/>
  <c r="H238" i="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292" i="1" l="1"/>
  <c r="H291" i="1"/>
  <c r="H271" i="1"/>
  <c r="H270" i="1"/>
  <c r="H249" i="1"/>
  <c r="H228" i="1"/>
  <c r="H208" i="1"/>
  <c r="H207" i="1"/>
  <c r="H187" i="1"/>
  <c r="H186" i="1"/>
  <c r="H188" i="1"/>
  <c r="H293" i="1"/>
  <c r="H272" i="1"/>
  <c r="H251" i="1"/>
  <c r="H250" i="1"/>
  <c r="H229" i="1"/>
  <c r="H230" i="1"/>
  <c r="H209" i="1"/>
</calcChain>
</file>

<file path=xl/sharedStrings.xml><?xml version="1.0" encoding="utf-8"?>
<sst xmlns="http://schemas.openxmlformats.org/spreadsheetml/2006/main" count="1569" uniqueCount="161">
  <si>
    <t>1*</t>
  </si>
  <si>
    <t>Total</t>
  </si>
  <si>
    <t>Heraklion</t>
  </si>
  <si>
    <t>Lasithi</t>
  </si>
  <si>
    <t>Rethymno</t>
  </si>
  <si>
    <t>Chania</t>
  </si>
  <si>
    <t>Units</t>
  </si>
  <si>
    <t>Rooms</t>
  </si>
  <si>
    <t>Guest beds</t>
  </si>
  <si>
    <t>Museums</t>
  </si>
  <si>
    <t>Foreign overnights</t>
  </si>
  <si>
    <t xml:space="preserve">Domestic overnights </t>
  </si>
  <si>
    <t>Occupancy</t>
  </si>
  <si>
    <t>Year</t>
  </si>
  <si>
    <t>Port</t>
  </si>
  <si>
    <t xml:space="preserve">PASSENGERS WITH P/S - C/S </t>
  </si>
  <si>
    <t>Sitias</t>
  </si>
  <si>
    <t>Agia Roumeli Chania</t>
  </si>
  <si>
    <t>Gavdos</t>
  </si>
  <si>
    <t>Kasteli Kissamou</t>
  </si>
  <si>
    <t>Loutro Chania</t>
  </si>
  <si>
    <t>Paleochora Chania</t>
  </si>
  <si>
    <t>Sougia</t>
  </si>
  <si>
    <t>Souda</t>
  </si>
  <si>
    <t>Chora Sfakia</t>
  </si>
  <si>
    <t>January</t>
  </si>
  <si>
    <t>February</t>
  </si>
  <si>
    <t>March</t>
  </si>
  <si>
    <t>April</t>
  </si>
  <si>
    <t>May</t>
  </si>
  <si>
    <t>June</t>
  </si>
  <si>
    <t>July</t>
  </si>
  <si>
    <t>August</t>
  </si>
  <si>
    <t xml:space="preserve">September </t>
  </si>
  <si>
    <t>Οctober</t>
  </si>
  <si>
    <t>Νovember</t>
  </si>
  <si>
    <t>December</t>
  </si>
  <si>
    <t>Sitia</t>
  </si>
  <si>
    <t>TOTAL</t>
  </si>
  <si>
    <t>5*</t>
  </si>
  <si>
    <t>4*</t>
  </si>
  <si>
    <t>3*</t>
  </si>
  <si>
    <t>2*</t>
  </si>
  <si>
    <t>PASSENGERS DISEMBARKED</t>
  </si>
  <si>
    <t>PASSENGERS EMBARKED</t>
  </si>
  <si>
    <t xml:space="preserve">      International air arrivals</t>
  </si>
  <si>
    <t xml:space="preserve">      Domestic air arrivals</t>
  </si>
  <si>
    <t>Countries of origin</t>
  </si>
  <si>
    <t>UK</t>
  </si>
  <si>
    <t>Germany</t>
  </si>
  <si>
    <t>Italy</t>
  </si>
  <si>
    <t>France</t>
  </si>
  <si>
    <t>Others</t>
  </si>
  <si>
    <t>as a percentage of the total</t>
  </si>
  <si>
    <t>Key figures of incoming tourism in Crete Region 2016</t>
  </si>
  <si>
    <t>Netherlands</t>
  </si>
  <si>
    <t>Belgium</t>
  </si>
  <si>
    <t>Switzerland</t>
  </si>
  <si>
    <t>Russia</t>
  </si>
  <si>
    <t>4Κ</t>
  </si>
  <si>
    <t>3Κ</t>
  </si>
  <si>
    <t>2Κ</t>
  </si>
  <si>
    <t>1Κ</t>
  </si>
  <si>
    <t>Receipts          (in mil. €)</t>
  </si>
  <si>
    <t>Visits  (in th.)</t>
  </si>
  <si>
    <t xml:space="preserve">Foreign arrivals </t>
  </si>
  <si>
    <t xml:space="preserve">Domestic arrivals </t>
  </si>
  <si>
    <t>Foreign arrivals</t>
  </si>
  <si>
    <t xml:space="preserve">Domestic Arrivlas </t>
  </si>
  <si>
    <t>Key figures of incoming tourism in Crete Region 2017</t>
  </si>
  <si>
    <t>Overnights           (in th.)</t>
  </si>
  <si>
    <t xml:space="preserve">Key Figures of Crete Region </t>
  </si>
  <si>
    <t>Crete</t>
  </si>
  <si>
    <t xml:space="preserve"> Crete</t>
  </si>
  <si>
    <t>Other sectors</t>
  </si>
  <si>
    <t>Total employment</t>
  </si>
  <si>
    <t>Total Greece</t>
  </si>
  <si>
    <t>Employment in the other sectors as a percentage of the total employment in the Region</t>
  </si>
  <si>
    <t xml:space="preserve"> CRETE REGION</t>
  </si>
  <si>
    <t xml:space="preserve"> Hotel capacity 2017</t>
  </si>
  <si>
    <t>ROOMS FOR RENT 2017</t>
  </si>
  <si>
    <t>Cruise ships</t>
  </si>
  <si>
    <t>Passengers</t>
  </si>
  <si>
    <t xml:space="preserve"> Hotel capacity 2010</t>
  </si>
  <si>
    <t xml:space="preserve"> Hotel capacity 2011</t>
  </si>
  <si>
    <t xml:space="preserve"> Hotel capacity 2012</t>
  </si>
  <si>
    <t xml:space="preserve"> Hotel capacity 2013</t>
  </si>
  <si>
    <t xml:space="preserve"> Hotel capacity 2014</t>
  </si>
  <si>
    <t xml:space="preserve"> Hotel capacity 2015</t>
  </si>
  <si>
    <t xml:space="preserve"> Hotel capacity 2016</t>
  </si>
  <si>
    <t>ROOMS FOR RENT 2018</t>
  </si>
  <si>
    <t xml:space="preserve"> Hotel capacity 2018</t>
  </si>
  <si>
    <t>Key figures of incoming tourism in Crete Region 2018</t>
  </si>
  <si>
    <t>ROOMS FOR RENT 2019</t>
  </si>
  <si>
    <t xml:space="preserve"> Hotel capacity 2019</t>
  </si>
  <si>
    <t>Accommodation and catering services</t>
  </si>
  <si>
    <t xml:space="preserve">Employment in Services as a percentage of total employment in the Region </t>
  </si>
  <si>
    <t>Key figures of incoming tourism in Crete Region 2019</t>
  </si>
  <si>
    <t xml:space="preserve"> Hotel capacity 2020</t>
  </si>
  <si>
    <t>Key figures of incoming tourism in Crete Region 2020</t>
  </si>
  <si>
    <t>Archaeological sites</t>
  </si>
  <si>
    <t>Average Expenditure per Journey      (in  €)</t>
  </si>
  <si>
    <t>Average Expenditure per Overnight Stay      (in €)</t>
  </si>
  <si>
    <t>Average Duration of Stay (in overnights)</t>
  </si>
  <si>
    <t>Regional Unit</t>
  </si>
  <si>
    <t>Region</t>
  </si>
  <si>
    <t>Source: Greek Port Association - Processing INSETE Intelligence</t>
  </si>
  <si>
    <t>Ag. Nikolaos</t>
  </si>
  <si>
    <t>Total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</si>
  <si>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</si>
  <si>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</si>
  <si>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</si>
  <si>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</si>
  <si>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</si>
  <si>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</si>
  <si>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</si>
  <si>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</si>
  <si>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</si>
  <si>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Total Region</t>
  </si>
  <si>
    <t xml:space="preserve"> Hotel capacity 2021</t>
  </si>
  <si>
    <t>Key figures of incoming tourism in Crete Region 2021</t>
  </si>
  <si>
    <t>DOMESTIC TRAFFIC IN PORTS, 2013-2021+C17:C27</t>
  </si>
  <si>
    <t>Source: ELSTAT - Processinfg INSETE Intelliegence</t>
  </si>
  <si>
    <t xml:space="preserve"> Hotel capacity 2022</t>
  </si>
  <si>
    <t>Key figures of incoming tourism in Crete Region 2022</t>
  </si>
  <si>
    <t>(:)</t>
  </si>
  <si>
    <t>-</t>
  </si>
  <si>
    <t xml:space="preserve">Paleochora </t>
  </si>
  <si>
    <t>Key figures of incoming tourism in Crete Region 2023</t>
  </si>
  <si>
    <t xml:space="preserve">Employment in Crete Region (in thous.), 2010-2023 </t>
  </si>
  <si>
    <t xml:space="preserve"> Hotel capacity 2023</t>
  </si>
  <si>
    <t>CRETE REGION: arrivals, overnights and occupancy in hotel establishments, 2010-2023</t>
  </si>
  <si>
    <t>CRETE REGION: arrivals and overnight stays in rooms for rent, 2020-2023</t>
  </si>
  <si>
    <t>DOMESTIC TRAFFIC IN PORTS, 2013-2023</t>
  </si>
  <si>
    <t>Cruise ship traffic in Crete Region, 2013-2023</t>
  </si>
  <si>
    <t>CRETE REGION: Admissions to Museums / Archaelogical sites, 2010-2023</t>
  </si>
  <si>
    <t>01</t>
  </si>
  <si>
    <t>02</t>
  </si>
  <si>
    <t>03</t>
  </si>
  <si>
    <t>04</t>
  </si>
  <si>
    <t>05</t>
  </si>
  <si>
    <t>06</t>
  </si>
  <si>
    <t>07</t>
  </si>
  <si>
    <t>08</t>
  </si>
  <si>
    <t>09</t>
  </si>
  <si>
    <t>10</t>
  </si>
  <si>
    <t>11</t>
  </si>
  <si>
    <t>12</t>
  </si>
  <si>
    <r>
      <rPr>
        <b/>
        <sz val="7"/>
        <color rgb="FF002060"/>
        <rFont val="Verdana"/>
        <family val="2"/>
        <charset val="161"/>
      </rPr>
      <t>Source</t>
    </r>
    <r>
      <rPr>
        <sz val="7"/>
        <color rgb="FF002060"/>
        <rFont val="Verdana"/>
        <family val="2"/>
        <charset val="161"/>
      </rPr>
      <t>: Transparent-Processing INSETE Intelligence</t>
    </r>
  </si>
  <si>
    <t>Capacity of short-term rental accommodation per month (properties), 2019-2023</t>
  </si>
  <si>
    <t>Month</t>
  </si>
  <si>
    <t>Capacity of short-term rental accommodation per month (beds), 2019-2023</t>
  </si>
  <si>
    <t>Capacity of short-term rental accommodation per month (rooms), 2019-2023</t>
  </si>
  <si>
    <t>Category</t>
  </si>
  <si>
    <t>Overnight stays</t>
  </si>
  <si>
    <t>Average Daily Rate</t>
  </si>
  <si>
    <t>Overnight stays, Revenues, Average Daily Rate and Occupancy in short term rental accommodation in Crete Region, 2019-2023</t>
  </si>
  <si>
    <t>Revenues</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</si>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</sst>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6"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b/>
      <sz val="8"/>
      <color rgb="FF002060"/>
      <name val="Verdana"/>
      <family val="2"/>
      <charset val="161"/>
    </font>
    <font>
      <sz val="8"/>
      <color rgb="FF0070C0"/>
      <name val="Verdana"/>
      <family val="2"/>
      <charset val="161"/>
    </font>
    <font>
      <i/>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
      <patternFill patternType="solid">
        <fgColor theme="2"/>
        <bgColor indexed="64"/>
      </patternFill>
    </fill>
  </fills>
  <borders count="36">
    <border>
      <left/>
      <right/>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5">
    <xf numFmtId="0" fontId="0" fillId="0" borderId="0"/>
    <xf numFmtId="0" fontId="1" fillId="0" borderId="0"/>
    <xf numFmtId="9" fontId="2" fillId="0" borderId="0" applyFont="0" applyFill="0" applyBorder="0" applyAlignment="0" applyProtection="0"/>
    <xf numFmtId="0" fontId="3" fillId="6" borderId="0" applyNumberFormat="0" applyBorder="0" applyAlignment="0" applyProtection="0"/>
    <xf numFmtId="0" fontId="4" fillId="0" borderId="0"/>
  </cellStyleXfs>
  <cellXfs count="196">
    <xf numFmtId="0" fontId="0" fillId="0" borderId="0" xfId="0"/>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12" fillId="0" borderId="0" xfId="0" applyFont="1" applyAlignment="1">
      <alignment horizontal="center" vertical="center"/>
    </xf>
    <xf numFmtId="0" fontId="17" fillId="5" borderId="25" xfId="0" applyFont="1" applyFill="1" applyBorder="1" applyAlignment="1">
      <alignment vertical="center" wrapText="1"/>
    </xf>
    <xf numFmtId="0" fontId="17" fillId="5" borderId="26" xfId="0" applyFont="1" applyFill="1" applyBorder="1" applyAlignment="1">
      <alignment vertical="center" wrapText="1"/>
    </xf>
    <xf numFmtId="0" fontId="17" fillId="5" borderId="27" xfId="0" applyFont="1" applyFill="1" applyBorder="1" applyAlignment="1">
      <alignment vertical="center" wrapText="1"/>
    </xf>
    <xf numFmtId="0" fontId="17" fillId="5" borderId="28" xfId="0" applyFont="1" applyFill="1" applyBorder="1" applyAlignment="1">
      <alignment vertical="center" wrapText="1"/>
    </xf>
    <xf numFmtId="164" fontId="17" fillId="5" borderId="28" xfId="2" applyNumberFormat="1" applyFont="1" applyFill="1" applyBorder="1" applyAlignment="1">
      <alignment horizontal="center" vertical="center"/>
    </xf>
    <xf numFmtId="164" fontId="17" fillId="5" borderId="29" xfId="2" applyNumberFormat="1" applyFont="1" applyFill="1" applyBorder="1" applyAlignment="1">
      <alignment horizontal="center" vertical="center"/>
    </xf>
    <xf numFmtId="0" fontId="16" fillId="2" borderId="0" xfId="0" applyFont="1" applyFill="1" applyAlignment="1">
      <alignment vertical="center"/>
    </xf>
    <xf numFmtId="3" fontId="16" fillId="2" borderId="0" xfId="0" applyNumberFormat="1" applyFont="1" applyFill="1" applyAlignment="1">
      <alignment horizontal="center" vertical="center"/>
    </xf>
    <xf numFmtId="0" fontId="16" fillId="0" borderId="0" xfId="0" applyFont="1" applyAlignment="1">
      <alignment vertical="center"/>
    </xf>
    <xf numFmtId="3" fontId="16" fillId="0" borderId="0" xfId="0" applyNumberFormat="1" applyFont="1" applyAlignment="1">
      <alignment horizontal="center" vertical="center"/>
    </xf>
    <xf numFmtId="0" fontId="15" fillId="7" borderId="0" xfId="3" applyFont="1" applyFill="1" applyBorder="1" applyAlignment="1">
      <alignment horizontal="left" vertical="center"/>
    </xf>
    <xf numFmtId="0" fontId="15" fillId="7" borderId="0" xfId="3" applyFont="1" applyFill="1" applyBorder="1" applyAlignment="1">
      <alignment horizontal="right" vertical="center"/>
    </xf>
    <xf numFmtId="3" fontId="16" fillId="0" borderId="0" xfId="0" applyNumberFormat="1" applyFont="1" applyAlignment="1">
      <alignment horizontal="right" vertical="center"/>
    </xf>
    <xf numFmtId="0" fontId="9" fillId="0" borderId="0" xfId="4" applyFont="1" applyAlignment="1">
      <alignment horizontal="left" vertical="center" readingOrder="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3" fontId="19" fillId="5" borderId="4" xfId="0" applyNumberFormat="1" applyFont="1" applyFill="1" applyBorder="1" applyAlignment="1">
      <alignment horizontal="right"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3" fontId="19" fillId="5" borderId="10" xfId="0" applyNumberFormat="1" applyFont="1" applyFill="1" applyBorder="1" applyAlignment="1">
      <alignment horizontal="right" vertical="center" wrapText="1"/>
    </xf>
    <xf numFmtId="0" fontId="19" fillId="0" borderId="2" xfId="0" applyFont="1" applyBorder="1" applyAlignment="1">
      <alignment horizontal="center" vertical="center" wrapText="1"/>
    </xf>
    <xf numFmtId="3" fontId="19" fillId="5" borderId="2" xfId="0" applyNumberFormat="1" applyFont="1" applyFill="1" applyBorder="1" applyAlignment="1">
      <alignment horizontal="right" vertical="center" wrapText="1"/>
    </xf>
    <xf numFmtId="0" fontId="16" fillId="0" borderId="0" xfId="0" applyFont="1" applyAlignment="1">
      <alignment horizontal="left" vertical="center"/>
    </xf>
    <xf numFmtId="164" fontId="16" fillId="0" borderId="0" xfId="0" applyNumberFormat="1" applyFont="1" applyAlignment="1">
      <alignment horizontal="center" vertical="center"/>
    </xf>
    <xf numFmtId="0" fontId="16" fillId="3" borderId="0" xfId="0" applyFont="1" applyFill="1" applyAlignment="1">
      <alignment horizontal="left" vertical="center"/>
    </xf>
    <xf numFmtId="3" fontId="16" fillId="3" borderId="0" xfId="0" applyNumberFormat="1" applyFont="1" applyFill="1" applyAlignment="1">
      <alignment horizontal="center" vertical="center"/>
    </xf>
    <xf numFmtId="164" fontId="16" fillId="3" borderId="0" xfId="0" applyNumberFormat="1" applyFont="1" applyFill="1" applyAlignment="1">
      <alignment horizontal="center" vertical="center"/>
    </xf>
    <xf numFmtId="3" fontId="17" fillId="0" borderId="0" xfId="0" applyNumberFormat="1" applyFont="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3" fontId="16" fillId="0" borderId="0" xfId="0" applyNumberFormat="1" applyFont="1" applyAlignment="1">
      <alignment vertical="center"/>
    </xf>
    <xf numFmtId="3" fontId="17" fillId="0" borderId="0" xfId="0" applyNumberFormat="1" applyFont="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7" fillId="0" borderId="0" xfId="0" applyFont="1" applyAlignment="1">
      <alignment vertical="center"/>
    </xf>
    <xf numFmtId="165" fontId="14" fillId="0" borderId="0" xfId="0" applyNumberFormat="1" applyFont="1" applyAlignment="1">
      <alignment horizontal="center" vertical="center"/>
    </xf>
    <xf numFmtId="166" fontId="16" fillId="0" borderId="0" xfId="0" applyNumberFormat="1" applyFont="1" applyAlignment="1">
      <alignment horizontal="center" vertical="center"/>
    </xf>
    <xf numFmtId="0" fontId="17" fillId="2" borderId="0" xfId="0" applyFont="1" applyFill="1" applyAlignment="1">
      <alignment vertical="center"/>
    </xf>
    <xf numFmtId="165" fontId="16" fillId="2" borderId="0" xfId="0" applyNumberFormat="1" applyFont="1" applyFill="1" applyAlignment="1">
      <alignment horizontal="center" vertical="center"/>
    </xf>
    <xf numFmtId="0" fontId="17" fillId="0" borderId="0" xfId="0" applyFont="1" applyAlignment="1">
      <alignment vertical="center" wrapText="1"/>
    </xf>
    <xf numFmtId="164" fontId="14" fillId="0" borderId="0" xfId="2" applyNumberFormat="1" applyFont="1" applyAlignment="1">
      <alignment horizontal="center" vertical="center"/>
    </xf>
    <xf numFmtId="164" fontId="16" fillId="0" borderId="0" xfId="2" applyNumberFormat="1" applyFont="1" applyAlignment="1">
      <alignment horizontal="center" vertical="center"/>
    </xf>
    <xf numFmtId="0" fontId="17" fillId="2" borderId="0" xfId="0" applyFont="1" applyFill="1" applyAlignment="1">
      <alignment vertical="center" wrapText="1"/>
    </xf>
    <xf numFmtId="164" fontId="16" fillId="2" borderId="0" xfId="2" applyNumberFormat="1" applyFont="1" applyFill="1" applyAlignment="1">
      <alignment horizontal="center" vertical="center"/>
    </xf>
    <xf numFmtId="0" fontId="16" fillId="5" borderId="19" xfId="0" applyFont="1" applyFill="1" applyBorder="1" applyAlignment="1">
      <alignment vertical="center"/>
    </xf>
    <xf numFmtId="165" fontId="16" fillId="5" borderId="19" xfId="0" applyNumberFormat="1" applyFont="1" applyFill="1" applyBorder="1" applyAlignment="1">
      <alignment horizontal="center" vertical="center"/>
    </xf>
    <xf numFmtId="165" fontId="16" fillId="5" borderId="20" xfId="0" applyNumberFormat="1" applyFont="1" applyFill="1" applyBorder="1" applyAlignment="1">
      <alignment horizontal="center" vertical="center"/>
    </xf>
    <xf numFmtId="166" fontId="16" fillId="5" borderId="19" xfId="0" applyNumberFormat="1" applyFont="1" applyFill="1" applyBorder="1" applyAlignment="1">
      <alignment horizontal="center" vertical="center"/>
    </xf>
    <xf numFmtId="165" fontId="16" fillId="2" borderId="17" xfId="0" applyNumberFormat="1" applyFont="1" applyFill="1" applyBorder="1" applyAlignment="1">
      <alignment horizontal="center" vertical="center"/>
    </xf>
    <xf numFmtId="166" fontId="16" fillId="2" borderId="0" xfId="0" applyNumberFormat="1" applyFont="1" applyFill="1" applyAlignment="1">
      <alignment horizontal="center" vertical="center"/>
    </xf>
    <xf numFmtId="0" fontId="16" fillId="5" borderId="0" xfId="0" applyFont="1" applyFill="1" applyAlignment="1">
      <alignment vertical="center"/>
    </xf>
    <xf numFmtId="165" fontId="16" fillId="5" borderId="0" xfId="0" applyNumberFormat="1" applyFont="1" applyFill="1" applyAlignment="1">
      <alignment horizontal="center" vertical="center"/>
    </xf>
    <xf numFmtId="165" fontId="16" fillId="5" borderId="17" xfId="0" applyNumberFormat="1" applyFont="1" applyFill="1" applyBorder="1" applyAlignment="1">
      <alignment horizontal="center" vertical="center"/>
    </xf>
    <xf numFmtId="166" fontId="16" fillId="5" borderId="0" xfId="0" applyNumberFormat="1" applyFont="1" applyFill="1" applyAlignment="1">
      <alignment horizontal="center" vertical="center"/>
    </xf>
    <xf numFmtId="0" fontId="16" fillId="2" borderId="23" xfId="0" applyFont="1" applyFill="1" applyBorder="1" applyAlignment="1">
      <alignment vertical="center"/>
    </xf>
    <xf numFmtId="165" fontId="16" fillId="2" borderId="23" xfId="0" applyNumberFormat="1" applyFont="1" applyFill="1" applyBorder="1" applyAlignment="1">
      <alignment horizontal="center" vertical="center"/>
    </xf>
    <xf numFmtId="165" fontId="16" fillId="2" borderId="24" xfId="0" applyNumberFormat="1" applyFont="1" applyFill="1" applyBorder="1" applyAlignment="1">
      <alignment horizontal="center" vertical="center"/>
    </xf>
    <xf numFmtId="166" fontId="16" fillId="2" borderId="23" xfId="0" applyNumberFormat="1" applyFont="1" applyFill="1" applyBorder="1" applyAlignment="1">
      <alignment horizontal="center" vertical="center"/>
    </xf>
    <xf numFmtId="165" fontId="17" fillId="5" borderId="0" xfId="0" applyNumberFormat="1" applyFont="1" applyFill="1" applyAlignment="1">
      <alignment horizontal="center" vertical="center"/>
    </xf>
    <xf numFmtId="165" fontId="17" fillId="5" borderId="17"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166" fontId="17" fillId="5" borderId="28" xfId="0" applyNumberFormat="1" applyFont="1" applyFill="1" applyBorder="1" applyAlignment="1">
      <alignment horizontal="center" vertical="center"/>
    </xf>
    <xf numFmtId="165" fontId="17" fillId="5" borderId="28" xfId="0" applyNumberFormat="1" applyFont="1" applyFill="1" applyBorder="1" applyAlignment="1">
      <alignment horizontal="center" vertical="center"/>
    </xf>
    <xf numFmtId="165" fontId="17" fillId="5" borderId="29" xfId="0" applyNumberFormat="1" applyFont="1" applyFill="1" applyBorder="1" applyAlignment="1">
      <alignment horizontal="center" vertical="center"/>
    </xf>
    <xf numFmtId="0" fontId="16" fillId="5" borderId="23" xfId="0" applyFont="1" applyFill="1" applyBorder="1" applyAlignment="1">
      <alignment vertical="center"/>
    </xf>
    <xf numFmtId="165" fontId="16" fillId="5" borderId="23" xfId="0" applyNumberFormat="1" applyFont="1" applyFill="1" applyBorder="1" applyAlignment="1">
      <alignment horizontal="center" vertical="center"/>
    </xf>
    <xf numFmtId="165" fontId="16" fillId="5" borderId="24" xfId="0" applyNumberFormat="1" applyFont="1" applyFill="1" applyBorder="1" applyAlignment="1">
      <alignment horizontal="center" vertical="center"/>
    </xf>
    <xf numFmtId="166" fontId="16" fillId="5" borderId="23" xfId="0" applyNumberFormat="1" applyFont="1" applyFill="1" applyBorder="1" applyAlignment="1">
      <alignment horizontal="center" vertical="center"/>
    </xf>
    <xf numFmtId="0" fontId="16" fillId="0" borderId="0" xfId="0" applyFont="1" applyAlignment="1">
      <alignment horizontal="center" vertical="center"/>
    </xf>
    <xf numFmtId="3" fontId="16" fillId="5" borderId="4" xfId="0" applyNumberFormat="1" applyFont="1" applyFill="1" applyBorder="1" applyAlignment="1">
      <alignment vertical="center"/>
    </xf>
    <xf numFmtId="3" fontId="16" fillId="5" borderId="10" xfId="0" applyNumberFormat="1" applyFont="1" applyFill="1" applyBorder="1" applyAlignment="1">
      <alignment vertical="center"/>
    </xf>
    <xf numFmtId="3" fontId="16" fillId="5" borderId="2" xfId="0" applyNumberFormat="1" applyFont="1" applyFill="1" applyBorder="1" applyAlignment="1">
      <alignment vertical="center"/>
    </xf>
    <xf numFmtId="0" fontId="16" fillId="4" borderId="0" xfId="0" applyFont="1" applyFill="1" applyAlignment="1">
      <alignment horizontal="left" vertical="center"/>
    </xf>
    <xf numFmtId="3" fontId="16" fillId="4" borderId="0" xfId="0" applyNumberFormat="1" applyFont="1" applyFill="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13" fillId="0" borderId="0" xfId="0" applyFont="1" applyAlignment="1">
      <alignment vertical="center" wrapText="1"/>
    </xf>
    <xf numFmtId="0" fontId="15" fillId="9" borderId="0" xfId="0" applyFont="1" applyFill="1" applyAlignment="1">
      <alignment horizontal="center" vertical="center"/>
    </xf>
    <xf numFmtId="0" fontId="15" fillId="9" borderId="0" xfId="0" applyFont="1" applyFill="1" applyAlignment="1">
      <alignment horizontal="center" vertical="center" wrapText="1"/>
    </xf>
    <xf numFmtId="0" fontId="15" fillId="9" borderId="17" xfId="0" applyFont="1" applyFill="1" applyBorder="1" applyAlignment="1">
      <alignment horizontal="center" vertical="center" wrapText="1"/>
    </xf>
    <xf numFmtId="0" fontId="20" fillId="9" borderId="0" xfId="0" applyFont="1" applyFill="1" applyAlignment="1">
      <alignment vertical="center"/>
    </xf>
    <xf numFmtId="0" fontId="15" fillId="10" borderId="33" xfId="0" applyFont="1" applyFill="1" applyBorder="1" applyAlignment="1">
      <alignment vertical="center"/>
    </xf>
    <xf numFmtId="165" fontId="15" fillId="10" borderId="33" xfId="0" applyNumberFormat="1" applyFont="1" applyFill="1" applyBorder="1" applyAlignment="1">
      <alignment horizontal="center" vertical="center"/>
    </xf>
    <xf numFmtId="0" fontId="15" fillId="7" borderId="0" xfId="0" applyFont="1" applyFill="1" applyAlignment="1">
      <alignment horizontal="left" vertical="center"/>
    </xf>
    <xf numFmtId="0" fontId="15" fillId="7" borderId="0" xfId="0" applyFont="1" applyFill="1" applyAlignment="1">
      <alignment horizontal="right" vertical="center"/>
    </xf>
    <xf numFmtId="0" fontId="15" fillId="10" borderId="0" xfId="0" applyFont="1" applyFill="1" applyAlignment="1">
      <alignment vertical="center"/>
    </xf>
    <xf numFmtId="3" fontId="15" fillId="10" borderId="0" xfId="0" applyNumberFormat="1" applyFont="1" applyFill="1" applyAlignment="1">
      <alignment vertical="center"/>
    </xf>
    <xf numFmtId="3" fontId="15" fillId="10" borderId="0" xfId="0" applyNumberFormat="1" applyFont="1" applyFill="1" applyAlignment="1">
      <alignment horizontal="right"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4" fontId="15" fillId="10" borderId="0" xfId="0" applyNumberFormat="1" applyFont="1" applyFill="1" applyAlignment="1">
      <alignment horizontal="center" vertical="center"/>
    </xf>
    <xf numFmtId="0" fontId="15" fillId="7" borderId="0" xfId="0" applyFont="1" applyFill="1" applyAlignment="1">
      <alignment horizontal="center" vertical="center"/>
    </xf>
    <xf numFmtId="3" fontId="15" fillId="9" borderId="0" xfId="0" applyNumberFormat="1" applyFont="1" applyFill="1" applyAlignment="1">
      <alignment horizontal="left" vertical="center"/>
    </xf>
    <xf numFmtId="3" fontId="15" fillId="9" borderId="0" xfId="0" applyNumberFormat="1" applyFont="1" applyFill="1" applyAlignment="1">
      <alignment horizontal="center" vertical="center"/>
    </xf>
    <xf numFmtId="1" fontId="15" fillId="9" borderId="0" xfId="0" applyNumberFormat="1" applyFont="1" applyFill="1" applyAlignment="1">
      <alignment horizontal="center" vertical="center"/>
    </xf>
    <xf numFmtId="0" fontId="15" fillId="9" borderId="15" xfId="0" applyFont="1" applyFill="1" applyBorder="1" applyAlignment="1">
      <alignment horizontal="center" vertical="center" wrapText="1"/>
    </xf>
    <xf numFmtId="0" fontId="15" fillId="9" borderId="32" xfId="0" applyFont="1" applyFill="1" applyBorder="1" applyAlignment="1">
      <alignment horizontal="left" vertical="center" wrapText="1"/>
    </xf>
    <xf numFmtId="0" fontId="15" fillId="9" borderId="11" xfId="0" applyFont="1" applyFill="1" applyBorder="1" applyAlignment="1">
      <alignment horizontal="left" vertical="center" wrapText="1"/>
    </xf>
    <xf numFmtId="0" fontId="15" fillId="9" borderId="11"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3" xfId="0" applyFont="1" applyFill="1" applyBorder="1" applyAlignment="1">
      <alignment horizontal="right" vertical="center" wrapText="1"/>
    </xf>
    <xf numFmtId="0" fontId="19" fillId="11" borderId="10" xfId="0" applyFont="1" applyFill="1" applyBorder="1" applyAlignment="1">
      <alignment horizontal="center" vertical="center" wrapText="1"/>
    </xf>
    <xf numFmtId="3" fontId="19" fillId="11" borderId="10" xfId="0" applyNumberFormat="1" applyFont="1" applyFill="1" applyBorder="1" applyAlignment="1">
      <alignment horizontal="right" vertical="center" wrapText="1"/>
    </xf>
    <xf numFmtId="3" fontId="16" fillId="11" borderId="10" xfId="0" applyNumberFormat="1" applyFont="1" applyFill="1" applyBorder="1" applyAlignment="1">
      <alignment vertical="center"/>
    </xf>
    <xf numFmtId="0" fontId="19" fillId="11" borderId="6" xfId="0" applyFont="1" applyFill="1" applyBorder="1" applyAlignment="1">
      <alignment horizontal="center" vertical="center" wrapText="1"/>
    </xf>
    <xf numFmtId="3" fontId="19" fillId="11" borderId="6" xfId="0" applyNumberFormat="1" applyFont="1" applyFill="1" applyBorder="1" applyAlignment="1">
      <alignment horizontal="right" vertical="center" wrapText="1"/>
    </xf>
    <xf numFmtId="3" fontId="16" fillId="11" borderId="6" xfId="0" applyNumberFormat="1" applyFont="1" applyFill="1" applyBorder="1" applyAlignment="1">
      <alignment vertical="center"/>
    </xf>
    <xf numFmtId="0" fontId="19" fillId="11" borderId="2" xfId="0" applyFont="1" applyFill="1" applyBorder="1" applyAlignment="1">
      <alignment horizontal="center" vertical="center" wrapText="1"/>
    </xf>
    <xf numFmtId="3" fontId="19" fillId="11" borderId="2" xfId="0" applyNumberFormat="1" applyFont="1" applyFill="1" applyBorder="1" applyAlignment="1">
      <alignment horizontal="right" vertical="center" wrapText="1"/>
    </xf>
    <xf numFmtId="3" fontId="16" fillId="11" borderId="2" xfId="0" applyNumberFormat="1" applyFont="1" applyFill="1" applyBorder="1" applyAlignment="1">
      <alignment vertical="center"/>
    </xf>
    <xf numFmtId="0" fontId="15" fillId="10" borderId="7" xfId="0" applyFont="1" applyFill="1" applyBorder="1" applyAlignment="1">
      <alignment horizontal="center" vertical="center"/>
    </xf>
    <xf numFmtId="0" fontId="15" fillId="10" borderId="8" xfId="0" applyFont="1" applyFill="1" applyBorder="1" applyAlignment="1">
      <alignment horizontal="center" vertical="center" wrapText="1"/>
    </xf>
    <xf numFmtId="3" fontId="15" fillId="10" borderId="8" xfId="0" applyNumberFormat="1" applyFont="1" applyFill="1" applyBorder="1" applyAlignment="1">
      <alignment horizontal="right" vertical="center" wrapText="1"/>
    </xf>
    <xf numFmtId="3" fontId="15" fillId="10" borderId="8" xfId="0" applyNumberFormat="1" applyFont="1" applyFill="1" applyBorder="1" applyAlignment="1">
      <alignment vertical="center"/>
    </xf>
    <xf numFmtId="0" fontId="9" fillId="0" borderId="0" xfId="0" applyFont="1" applyAlignment="1">
      <alignment horizontal="left" vertical="center"/>
    </xf>
    <xf numFmtId="0" fontId="16" fillId="0" borderId="0" xfId="0" applyFont="1" applyAlignment="1">
      <alignment horizontal="left" vertical="center" wrapText="1"/>
    </xf>
    <xf numFmtId="3" fontId="16" fillId="0" borderId="0" xfId="0" applyNumberFormat="1" applyFont="1" applyAlignment="1">
      <alignment horizontal="right" vertical="center" wrapText="1"/>
    </xf>
    <xf numFmtId="0" fontId="16" fillId="0" borderId="34" xfId="0" applyFont="1" applyBorder="1" applyAlignment="1">
      <alignment horizontal="left" vertical="center" wrapText="1"/>
    </xf>
    <xf numFmtId="3" fontId="16" fillId="0" borderId="34" xfId="0" applyNumberFormat="1" applyFont="1" applyBorder="1" applyAlignment="1">
      <alignment horizontal="right" vertical="center"/>
    </xf>
    <xf numFmtId="0" fontId="16" fillId="8" borderId="35" xfId="0" applyFont="1" applyFill="1" applyBorder="1" applyAlignment="1">
      <alignment horizontal="left" vertical="center" wrapText="1"/>
    </xf>
    <xf numFmtId="3" fontId="16" fillId="8" borderId="35" xfId="0" applyNumberFormat="1" applyFont="1" applyFill="1" applyBorder="1" applyAlignment="1">
      <alignment horizontal="right" vertical="center" wrapText="1"/>
    </xf>
    <xf numFmtId="3" fontId="16" fillId="8" borderId="35" xfId="0" applyNumberFormat="1" applyFont="1" applyFill="1" applyBorder="1" applyAlignment="1">
      <alignment horizontal="right" vertical="center"/>
    </xf>
    <xf numFmtId="0" fontId="16" fillId="8" borderId="34" xfId="0" applyFont="1" applyFill="1" applyBorder="1" applyAlignment="1">
      <alignment horizontal="left" vertical="center"/>
    </xf>
    <xf numFmtId="3" fontId="16" fillId="8" borderId="34" xfId="0" applyNumberFormat="1" applyFont="1" applyFill="1" applyBorder="1" applyAlignment="1">
      <alignment horizontal="right" vertical="center"/>
    </xf>
    <xf numFmtId="0" fontId="16" fillId="0" borderId="35" xfId="0" applyFont="1" applyBorder="1" applyAlignment="1">
      <alignment horizontal="left" vertical="center" wrapText="1"/>
    </xf>
    <xf numFmtId="3" fontId="16" fillId="0" borderId="35" xfId="0" applyNumberFormat="1" applyFont="1" applyBorder="1" applyAlignment="1">
      <alignment horizontal="right" vertical="center"/>
    </xf>
    <xf numFmtId="0" fontId="16" fillId="0" borderId="34" xfId="0" applyFont="1" applyBorder="1" applyAlignment="1">
      <alignment horizontal="left" vertical="center"/>
    </xf>
    <xf numFmtId="3" fontId="15" fillId="10" borderId="0" xfId="1" applyNumberFormat="1" applyFont="1" applyFill="1" applyAlignment="1">
      <alignment vertical="center" wrapText="1"/>
    </xf>
    <xf numFmtId="3" fontId="15" fillId="10" borderId="0" xfId="1" applyNumberFormat="1" applyFont="1" applyFill="1" applyAlignment="1">
      <alignment vertical="center"/>
    </xf>
    <xf numFmtId="0" fontId="15" fillId="7" borderId="0" xfId="0" applyFont="1" applyFill="1" applyAlignment="1">
      <alignment horizontal="left" vertical="center" wrapText="1"/>
    </xf>
    <xf numFmtId="165" fontId="15" fillId="10" borderId="0" xfId="0" applyNumberFormat="1" applyFont="1" applyFill="1" applyAlignment="1">
      <alignment horizontal="center" vertical="center"/>
    </xf>
    <xf numFmtId="0" fontId="15" fillId="0" borderId="0" xfId="0" applyFont="1" applyAlignment="1">
      <alignment vertical="center"/>
    </xf>
    <xf numFmtId="0" fontId="9" fillId="0" borderId="0" xfId="0" applyFont="1" applyAlignment="1">
      <alignment horizontal="left" vertical="center" wrapText="1"/>
    </xf>
    <xf numFmtId="0" fontId="23" fillId="0" borderId="0" xfId="0" applyFont="1" applyAlignment="1">
      <alignment vertical="center"/>
    </xf>
    <xf numFmtId="0" fontId="22" fillId="9" borderId="0" xfId="0" applyFont="1" applyFill="1" applyAlignment="1">
      <alignment vertical="center"/>
    </xf>
    <xf numFmtId="3" fontId="23" fillId="0" borderId="0" xfId="0" applyNumberFormat="1" applyFont="1" applyAlignment="1">
      <alignment vertical="center"/>
    </xf>
    <xf numFmtId="0" fontId="23" fillId="2" borderId="0" xfId="0" applyFont="1" applyFill="1" applyAlignment="1">
      <alignment vertical="center"/>
    </xf>
    <xf numFmtId="3" fontId="23" fillId="2" borderId="0" xfId="0" applyNumberFormat="1" applyFont="1" applyFill="1" applyAlignment="1">
      <alignment vertical="center"/>
    </xf>
    <xf numFmtId="0" fontId="24" fillId="0" borderId="0" xfId="0" applyFont="1" applyAlignment="1">
      <alignment vertical="center"/>
    </xf>
    <xf numFmtId="9" fontId="23" fillId="2" borderId="0" xfId="2" applyFont="1" applyFill="1" applyAlignment="1">
      <alignment vertical="center"/>
    </xf>
    <xf numFmtId="0" fontId="23" fillId="0" borderId="0" xfId="0" applyFont="1" applyAlignment="1">
      <alignment vertical="center" wrapText="1"/>
    </xf>
    <xf numFmtId="0" fontId="16" fillId="0" borderId="0" xfId="0" applyFont="1" applyAlignment="1">
      <alignment vertical="center" wrapText="1"/>
    </xf>
    <xf numFmtId="0" fontId="21" fillId="0" borderId="0" xfId="0" applyFont="1" applyAlignment="1">
      <alignment horizontal="center" vertical="center"/>
    </xf>
    <xf numFmtId="0" fontId="0" fillId="0" borderId="0" xfId="0" applyAlignment="1">
      <alignment horizontal="center" vertical="center"/>
    </xf>
    <xf numFmtId="0" fontId="15" fillId="9" borderId="0" xfId="0" applyFont="1" applyFill="1" applyAlignment="1">
      <alignment horizontal="center" vertical="center"/>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9" fillId="0" borderId="19" xfId="0" applyFont="1" applyBorder="1" applyAlignment="1">
      <alignment horizontal="left" vertical="center"/>
    </xf>
    <xf numFmtId="0" fontId="10" fillId="0" borderId="19"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xf>
    <xf numFmtId="0" fontId="15" fillId="10" borderId="0" xfId="0" applyFont="1" applyFill="1" applyAlignment="1">
      <alignment horizontal="left" vertical="center"/>
    </xf>
    <xf numFmtId="0" fontId="15" fillId="7" borderId="0" xfId="0" applyFont="1" applyFill="1" applyAlignment="1">
      <alignment horizontal="center" vertical="center"/>
    </xf>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0" borderId="0" xfId="0" applyFont="1" applyAlignment="1">
      <alignment horizontal="center" vertical="center"/>
    </xf>
    <xf numFmtId="0" fontId="15" fillId="10" borderId="0" xfId="0" applyFont="1" applyFill="1" applyAlignment="1">
      <alignment horizontal="center" vertical="center"/>
    </xf>
    <xf numFmtId="0" fontId="23" fillId="0" borderId="0" xfId="0" applyFont="1" applyAlignment="1">
      <alignment horizontal="left" vertical="center"/>
    </xf>
    <xf numFmtId="0" fontId="23" fillId="2" borderId="0" xfId="0" applyFont="1" applyFill="1" applyAlignment="1">
      <alignment horizontal="left" vertical="center"/>
    </xf>
    <xf numFmtId="0" fontId="22" fillId="9" borderId="0" xfId="0" applyFont="1" applyFill="1" applyAlignment="1">
      <alignment horizontal="center" vertical="center"/>
    </xf>
    <xf numFmtId="0" fontId="15" fillId="10" borderId="0" xfId="0" applyFont="1" applyFill="1" applyAlignment="1">
      <alignment horizontal="left" vertical="center" wrapText="1"/>
    </xf>
    <xf numFmtId="0" fontId="9" fillId="0" borderId="0" xfId="0" applyFont="1" applyAlignment="1">
      <alignment horizontal="left" vertical="center" wrapText="1"/>
    </xf>
    <xf numFmtId="0" fontId="17" fillId="3" borderId="0" xfId="0" applyFont="1" applyFill="1" applyAlignment="1">
      <alignment horizontal="center" vertical="center"/>
    </xf>
    <xf numFmtId="0" fontId="16" fillId="0" borderId="0" xfId="0" applyFont="1" applyAlignment="1">
      <alignment horizontal="left" vertical="center" wrapText="1"/>
    </xf>
    <xf numFmtId="0" fontId="22" fillId="9" borderId="0" xfId="0" applyFont="1" applyFill="1" applyAlignment="1">
      <alignment horizontal="center" vertical="center" wrapText="1"/>
    </xf>
    <xf numFmtId="0" fontId="15" fillId="7" borderId="0" xfId="0" applyFont="1" applyFill="1" applyAlignment="1">
      <alignment horizontal="center" vertical="center" wrapText="1"/>
    </xf>
    <xf numFmtId="3" fontId="15" fillId="9" borderId="0" xfId="0" applyNumberFormat="1" applyFont="1" applyFill="1" applyAlignment="1">
      <alignment horizontal="center" vertical="center"/>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4" xfId="0" applyFont="1" applyBorder="1" applyAlignment="1">
      <alignment horizontal="center" vertical="center" wrapText="1"/>
    </xf>
    <xf numFmtId="0" fontId="15" fillId="7" borderId="0" xfId="3" applyFont="1" applyFill="1" applyBorder="1" applyAlignment="1">
      <alignment horizontal="center" vertical="center"/>
    </xf>
    <xf numFmtId="0" fontId="16" fillId="0" borderId="35" xfId="0" applyFont="1" applyBorder="1" applyAlignment="1">
      <alignment horizontal="left" vertical="center"/>
    </xf>
    <xf numFmtId="0" fontId="16" fillId="0" borderId="34" xfId="0" applyFont="1" applyBorder="1" applyAlignment="1">
      <alignment horizontal="left" vertical="center"/>
    </xf>
    <xf numFmtId="3" fontId="15" fillId="10" borderId="0" xfId="1" applyNumberFormat="1" applyFont="1" applyFill="1" applyAlignment="1">
      <alignment horizontal="left" vertical="center" wrapText="1"/>
    </xf>
    <xf numFmtId="0" fontId="16" fillId="0" borderId="0" xfId="0" applyFont="1" applyAlignment="1">
      <alignment horizontal="left" vertical="center"/>
    </xf>
    <xf numFmtId="0" fontId="16" fillId="8" borderId="35" xfId="0" applyFont="1" applyFill="1" applyBorder="1" applyAlignment="1">
      <alignment horizontal="left" vertical="center"/>
    </xf>
    <xf numFmtId="0" fontId="16" fillId="8" borderId="34" xfId="0" applyFont="1" applyFill="1" applyBorder="1" applyAlignment="1">
      <alignment horizontal="left" vertical="center"/>
    </xf>
  </cellXfs>
  <cellStyles count="5">
    <cellStyle name="Good" xfId="3" builtinId="26"/>
    <cellStyle name="Normal" xfId="0" builtinId="0"/>
    <cellStyle name="Normal 2" xfId="1" xr:uid="{00000000-0005-0000-0000-000002000000}"/>
    <cellStyle name="Normal 4" xfId="4" xr:uid="{C97B30C7-49F5-4BE9-A0C1-E8136B85D22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June 2024</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114299</xdr:rowOff>
    </xdr:from>
    <xdr:to>
      <xdr:col>14</xdr:col>
      <xdr:colOff>57149</xdr:colOff>
      <xdr:row>19</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8575" y="114299"/>
          <a:ext cx="8562974" cy="35433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i="0" baseline="0">
              <a:effectLst/>
              <a:latin typeface="Verdana" panose="020B0604030504040204" pitchFamily="34" charset="0"/>
              <a:ea typeface="Verdana" panose="020B0604030504040204" pitchFamily="34" charset="0"/>
              <a:cs typeface="+mn-cs"/>
            </a:rPr>
            <a:t>Capacity of short-term rental accommodation per month, 2019-2023</a:t>
          </a:r>
          <a:endParaRPr lang="el-GR" sz="1000">
            <a:effectLst/>
            <a:latin typeface="Verdana" panose="020B0604030504040204" pitchFamily="34" charset="0"/>
            <a:ea typeface="Verdan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revenues, Average Daily Rate and occupancy in short term rental accommodation, 2019-2023 </a:t>
          </a:r>
          <a:endPar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39.75" customHeight="1" x14ac:dyDescent="0.3">
      <c r="A1" s="152" t="s">
        <v>71</v>
      </c>
      <c r="B1" s="153"/>
      <c r="C1" s="153"/>
      <c r="D1" s="153"/>
      <c r="E1" s="153"/>
      <c r="F1" s="153"/>
      <c r="G1" s="153"/>
      <c r="H1" s="153"/>
      <c r="I1" s="153"/>
      <c r="J1" s="153"/>
      <c r="K1" s="153"/>
      <c r="L1" s="153"/>
      <c r="M1" s="153"/>
      <c r="N1" s="153"/>
      <c r="O1" s="153"/>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0185-6680-46BA-A40E-3D3A8BE09C69}">
  <sheetPr>
    <tabColor rgb="FF00B0F0"/>
    <pageSetUpPr fitToPage="1"/>
  </sheetPr>
  <dimension ref="A3:J28"/>
  <sheetViews>
    <sheetView showGridLines="0" zoomScaleNormal="100" workbookViewId="0">
      <pane xSplit="1" topLeftCell="B1" activePane="topRight" state="frozen"/>
      <selection pane="topRight" activeCell="D16" sqref="D16"/>
    </sheetView>
  </sheetViews>
  <sheetFormatPr defaultRowHeight="15" customHeight="1" x14ac:dyDescent="0.3"/>
  <cols>
    <col min="1" max="1" width="14.109375" style="14" customWidth="1"/>
    <col min="2" max="2" width="19.88671875" style="14" customWidth="1"/>
    <col min="3" max="6" width="11.33203125" style="14" customWidth="1"/>
    <col min="7" max="16384" width="8.88671875" style="14"/>
  </cols>
  <sheetData>
    <row r="3" spans="1:6" ht="15" customHeight="1" x14ac:dyDescent="0.3">
      <c r="A3" s="178" t="s">
        <v>132</v>
      </c>
      <c r="B3" s="178"/>
      <c r="C3" s="178"/>
      <c r="D3" s="178"/>
      <c r="E3" s="178"/>
      <c r="F3" s="178"/>
    </row>
    <row r="4" spans="1:6" ht="15" customHeight="1" x14ac:dyDescent="0.3">
      <c r="A4" s="91" t="s">
        <v>104</v>
      </c>
      <c r="B4" s="92"/>
      <c r="C4" s="99">
        <v>2020</v>
      </c>
      <c r="D4" s="99">
        <v>2021</v>
      </c>
      <c r="E4" s="99">
        <v>2022</v>
      </c>
      <c r="F4" s="99">
        <v>2023</v>
      </c>
    </row>
    <row r="5" spans="1:6" ht="15" customHeight="1" x14ac:dyDescent="0.3">
      <c r="A5" s="168" t="s">
        <v>2</v>
      </c>
      <c r="B5" s="28" t="s">
        <v>65</v>
      </c>
      <c r="C5" s="15">
        <v>39270</v>
      </c>
      <c r="D5" s="15">
        <v>83764</v>
      </c>
      <c r="E5" s="15">
        <v>260447</v>
      </c>
      <c r="F5" s="15"/>
    </row>
    <row r="6" spans="1:6" ht="15" customHeight="1" x14ac:dyDescent="0.3">
      <c r="A6" s="168"/>
      <c r="B6" s="28" t="s">
        <v>66</v>
      </c>
      <c r="C6" s="15">
        <v>3976</v>
      </c>
      <c r="D6" s="15">
        <v>4293</v>
      </c>
      <c r="E6" s="15">
        <v>12672</v>
      </c>
      <c r="F6" s="15"/>
    </row>
    <row r="7" spans="1:6" ht="15" customHeight="1" x14ac:dyDescent="0.3">
      <c r="A7" s="168"/>
      <c r="B7" s="28" t="s">
        <v>10</v>
      </c>
      <c r="C7" s="15">
        <v>238668</v>
      </c>
      <c r="D7" s="15">
        <v>551502</v>
      </c>
      <c r="E7" s="15">
        <v>1651841</v>
      </c>
      <c r="F7" s="15"/>
    </row>
    <row r="8" spans="1:6" ht="15" customHeight="1" x14ac:dyDescent="0.3">
      <c r="A8" s="168"/>
      <c r="B8" s="28" t="s">
        <v>11</v>
      </c>
      <c r="C8" s="15">
        <v>17883</v>
      </c>
      <c r="D8" s="15">
        <v>20071</v>
      </c>
      <c r="E8" s="15">
        <v>58222</v>
      </c>
      <c r="F8" s="15"/>
    </row>
    <row r="9" spans="1:6" ht="15" customHeight="1" x14ac:dyDescent="0.3">
      <c r="A9" s="175" t="s">
        <v>3</v>
      </c>
      <c r="B9" s="30" t="s">
        <v>67</v>
      </c>
      <c r="C9" s="31">
        <v>18708</v>
      </c>
      <c r="D9" s="31">
        <v>23066</v>
      </c>
      <c r="E9" s="31">
        <v>78146</v>
      </c>
      <c r="F9" s="31"/>
    </row>
    <row r="10" spans="1:6" ht="15" customHeight="1" x14ac:dyDescent="0.3">
      <c r="A10" s="175"/>
      <c r="B10" s="30" t="s">
        <v>68</v>
      </c>
      <c r="C10" s="31">
        <v>8350</v>
      </c>
      <c r="D10" s="31">
        <v>6120</v>
      </c>
      <c r="E10" s="31">
        <v>6017</v>
      </c>
      <c r="F10" s="31"/>
    </row>
    <row r="11" spans="1:6" ht="15" customHeight="1" x14ac:dyDescent="0.3">
      <c r="A11" s="175"/>
      <c r="B11" s="30" t="s">
        <v>10</v>
      </c>
      <c r="C11" s="31">
        <v>76085</v>
      </c>
      <c r="D11" s="31">
        <v>82601</v>
      </c>
      <c r="E11" s="31">
        <v>259737</v>
      </c>
      <c r="F11" s="31"/>
    </row>
    <row r="12" spans="1:6" ht="15" customHeight="1" x14ac:dyDescent="0.3">
      <c r="A12" s="175"/>
      <c r="B12" s="30" t="s">
        <v>11</v>
      </c>
      <c r="C12" s="31">
        <v>22884</v>
      </c>
      <c r="D12" s="31">
        <v>13351</v>
      </c>
      <c r="E12" s="31">
        <v>19340</v>
      </c>
      <c r="F12" s="31"/>
    </row>
    <row r="13" spans="1:6" ht="15" customHeight="1" x14ac:dyDescent="0.3">
      <c r="A13" s="168" t="s">
        <v>4</v>
      </c>
      <c r="B13" s="28" t="s">
        <v>65</v>
      </c>
      <c r="C13" s="15">
        <v>26919</v>
      </c>
      <c r="D13" s="15">
        <v>91867</v>
      </c>
      <c r="E13" s="15">
        <v>134755</v>
      </c>
      <c r="F13" s="15"/>
    </row>
    <row r="14" spans="1:6" ht="15" customHeight="1" x14ac:dyDescent="0.3">
      <c r="A14" s="168"/>
      <c r="B14" s="28" t="s">
        <v>66</v>
      </c>
      <c r="C14" s="15">
        <v>9573</v>
      </c>
      <c r="D14" s="15">
        <v>11550</v>
      </c>
      <c r="E14" s="15">
        <v>8133</v>
      </c>
      <c r="F14" s="15"/>
    </row>
    <row r="15" spans="1:6" ht="15" customHeight="1" x14ac:dyDescent="0.3">
      <c r="A15" s="168"/>
      <c r="B15" s="28" t="s">
        <v>10</v>
      </c>
      <c r="C15" s="15">
        <v>249153</v>
      </c>
      <c r="D15" s="15">
        <v>913187</v>
      </c>
      <c r="E15" s="15">
        <v>1124151</v>
      </c>
      <c r="F15" s="15"/>
    </row>
    <row r="16" spans="1:6" ht="15" customHeight="1" x14ac:dyDescent="0.3">
      <c r="A16" s="168"/>
      <c r="B16" s="28" t="s">
        <v>11</v>
      </c>
      <c r="C16" s="15">
        <v>45558</v>
      </c>
      <c r="D16" s="15">
        <v>43364</v>
      </c>
      <c r="E16" s="15">
        <v>46709</v>
      </c>
      <c r="F16" s="15"/>
    </row>
    <row r="17" spans="1:10" ht="15" customHeight="1" x14ac:dyDescent="0.3">
      <c r="A17" s="175" t="s">
        <v>5</v>
      </c>
      <c r="B17" s="30" t="s">
        <v>67</v>
      </c>
      <c r="C17" s="31">
        <v>59812</v>
      </c>
      <c r="D17" s="31">
        <v>157296</v>
      </c>
      <c r="E17" s="31">
        <v>475852</v>
      </c>
      <c r="F17" s="31"/>
    </row>
    <row r="18" spans="1:10" ht="15" customHeight="1" x14ac:dyDescent="0.3">
      <c r="A18" s="175"/>
      <c r="B18" s="30" t="s">
        <v>68</v>
      </c>
      <c r="C18" s="31">
        <v>21613</v>
      </c>
      <c r="D18" s="31">
        <v>36162</v>
      </c>
      <c r="E18" s="31">
        <v>47359</v>
      </c>
      <c r="F18" s="31"/>
    </row>
    <row r="19" spans="1:10" ht="15" customHeight="1" x14ac:dyDescent="0.3">
      <c r="A19" s="175"/>
      <c r="B19" s="30" t="s">
        <v>10</v>
      </c>
      <c r="C19" s="31">
        <v>315226</v>
      </c>
      <c r="D19" s="31">
        <v>771405</v>
      </c>
      <c r="E19" s="31">
        <v>1836479</v>
      </c>
      <c r="F19" s="31"/>
    </row>
    <row r="20" spans="1:10" ht="15" customHeight="1" x14ac:dyDescent="0.3">
      <c r="A20" s="175"/>
      <c r="B20" s="30" t="s">
        <v>11</v>
      </c>
      <c r="C20" s="31">
        <v>77179</v>
      </c>
      <c r="D20" s="31">
        <v>117137</v>
      </c>
      <c r="E20" s="31">
        <v>160182</v>
      </c>
      <c r="F20" s="31"/>
    </row>
    <row r="21" spans="1:10" ht="15" customHeight="1" x14ac:dyDescent="0.3">
      <c r="A21" s="169" t="s">
        <v>1</v>
      </c>
      <c r="B21" s="96" t="s">
        <v>65</v>
      </c>
      <c r="C21" s="97">
        <v>144709</v>
      </c>
      <c r="D21" s="97">
        <v>355993</v>
      </c>
      <c r="E21" s="97">
        <v>949200</v>
      </c>
      <c r="F21" s="97"/>
    </row>
    <row r="22" spans="1:10" ht="15" customHeight="1" x14ac:dyDescent="0.3">
      <c r="A22" s="169"/>
      <c r="B22" s="96" t="s">
        <v>66</v>
      </c>
      <c r="C22" s="97">
        <v>43512</v>
      </c>
      <c r="D22" s="97">
        <v>58125</v>
      </c>
      <c r="E22" s="97">
        <v>74181</v>
      </c>
      <c r="F22" s="97"/>
    </row>
    <row r="23" spans="1:10" ht="15" customHeight="1" x14ac:dyDescent="0.3">
      <c r="A23" s="169"/>
      <c r="B23" s="96" t="s">
        <v>10</v>
      </c>
      <c r="C23" s="97">
        <v>879132</v>
      </c>
      <c r="D23" s="97">
        <v>2318695</v>
      </c>
      <c r="E23" s="97">
        <v>4872208</v>
      </c>
      <c r="F23" s="97"/>
    </row>
    <row r="24" spans="1:10" ht="15" customHeight="1" x14ac:dyDescent="0.3">
      <c r="A24" s="169"/>
      <c r="B24" s="96" t="s">
        <v>11</v>
      </c>
      <c r="C24" s="97">
        <v>163504</v>
      </c>
      <c r="D24" s="97">
        <v>193923</v>
      </c>
      <c r="E24" s="97">
        <v>284453</v>
      </c>
      <c r="F24" s="97"/>
    </row>
    <row r="25" spans="1:10" ht="15" customHeight="1" x14ac:dyDescent="0.3">
      <c r="A25" s="80" t="s">
        <v>122</v>
      </c>
      <c r="B25" s="80"/>
      <c r="C25" s="80"/>
      <c r="D25" s="142"/>
      <c r="E25" s="142"/>
      <c r="F25" s="142"/>
      <c r="G25" s="3"/>
      <c r="H25" s="3"/>
      <c r="I25" s="3"/>
      <c r="J25" s="3"/>
    </row>
    <row r="26" spans="1:10" ht="15" customHeight="1" x14ac:dyDescent="0.3">
      <c r="A26" s="80"/>
      <c r="B26" s="80"/>
      <c r="C26" s="80"/>
      <c r="D26" s="142"/>
      <c r="E26" s="142"/>
      <c r="F26" s="142"/>
    </row>
    <row r="27" spans="1:10" ht="15" customHeight="1" x14ac:dyDescent="0.3">
      <c r="A27" s="4"/>
      <c r="B27" s="4"/>
    </row>
    <row r="28" spans="1:10" ht="15" customHeight="1" x14ac:dyDescent="0.3">
      <c r="A28" s="4"/>
      <c r="B28" s="4"/>
    </row>
  </sheetData>
  <mergeCells count="6">
    <mergeCell ref="A3:F3"/>
    <mergeCell ref="A21:A24"/>
    <mergeCell ref="A5:A8"/>
    <mergeCell ref="A9:A12"/>
    <mergeCell ref="A13:A16"/>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88"/>
  <sheetViews>
    <sheetView showGridLines="0" zoomScaleNormal="100" workbookViewId="0">
      <selection activeCell="B5" sqref="B5:E17"/>
    </sheetView>
  </sheetViews>
  <sheetFormatPr defaultRowHeight="15" customHeight="1" x14ac:dyDescent="0.3"/>
  <cols>
    <col min="1" max="1" width="10.5546875" style="28" bestFit="1" customWidth="1"/>
    <col min="2" max="3" width="11.6640625" style="14" bestFit="1" customWidth="1"/>
    <col min="4" max="4" width="8.88671875" style="14" customWidth="1"/>
    <col min="5" max="5" width="11.6640625" style="14" bestFit="1" customWidth="1"/>
    <col min="6" max="6" width="10.5546875" style="14" bestFit="1" customWidth="1"/>
    <col min="7" max="7" width="10.33203125" style="14" bestFit="1" customWidth="1"/>
    <col min="8" max="8" width="9.6640625" style="14" bestFit="1" customWidth="1"/>
    <col min="9" max="9" width="8.33203125" style="14" bestFit="1" customWidth="1"/>
    <col min="10" max="10" width="10.33203125" style="14" bestFit="1" customWidth="1"/>
    <col min="11" max="16384" width="8.88671875" style="14"/>
  </cols>
  <sheetData>
    <row r="3" spans="1:10" ht="15" customHeight="1" x14ac:dyDescent="0.3">
      <c r="A3" s="179" t="s">
        <v>45</v>
      </c>
      <c r="B3" s="179"/>
      <c r="C3" s="179"/>
      <c r="D3" s="179"/>
      <c r="E3" s="179"/>
      <c r="F3" s="179" t="s">
        <v>46</v>
      </c>
      <c r="G3" s="179"/>
      <c r="H3" s="179"/>
      <c r="I3" s="179"/>
      <c r="J3" s="179"/>
    </row>
    <row r="4" spans="1:10" ht="15" customHeight="1" x14ac:dyDescent="0.3">
      <c r="A4" s="100"/>
      <c r="B4" s="101" t="s">
        <v>2</v>
      </c>
      <c r="C4" s="101" t="s">
        <v>5</v>
      </c>
      <c r="D4" s="101" t="s">
        <v>37</v>
      </c>
      <c r="E4" s="101" t="s">
        <v>1</v>
      </c>
      <c r="F4" s="100"/>
      <c r="G4" s="101" t="s">
        <v>2</v>
      </c>
      <c r="H4" s="101" t="s">
        <v>5</v>
      </c>
      <c r="I4" s="101" t="s">
        <v>37</v>
      </c>
      <c r="J4" s="101" t="s">
        <v>1</v>
      </c>
    </row>
    <row r="5" spans="1:10" ht="15" customHeight="1" x14ac:dyDescent="0.3">
      <c r="A5" s="102">
        <v>2023</v>
      </c>
      <c r="B5" s="101">
        <v>3567958</v>
      </c>
      <c r="C5" s="101">
        <v>1438572</v>
      </c>
      <c r="D5" s="101">
        <v>3996</v>
      </c>
      <c r="E5" s="101">
        <v>5010526</v>
      </c>
      <c r="F5" s="102">
        <v>2023</v>
      </c>
      <c r="G5" s="101">
        <v>758790</v>
      </c>
      <c r="H5" s="101">
        <v>409058</v>
      </c>
      <c r="I5" s="101">
        <v>18677</v>
      </c>
      <c r="J5" s="101">
        <v>1186525</v>
      </c>
    </row>
    <row r="6" spans="1:10" ht="15" customHeight="1" x14ac:dyDescent="0.3">
      <c r="A6" s="78" t="s">
        <v>25</v>
      </c>
      <c r="B6" s="79">
        <v>1616</v>
      </c>
      <c r="C6" s="79">
        <v>1400</v>
      </c>
      <c r="D6" s="79">
        <v>0</v>
      </c>
      <c r="E6" s="79">
        <v>3016</v>
      </c>
      <c r="F6" s="78" t="s">
        <v>25</v>
      </c>
      <c r="G6" s="79">
        <v>51740</v>
      </c>
      <c r="H6" s="79">
        <v>27895</v>
      </c>
      <c r="I6" s="79">
        <v>665</v>
      </c>
      <c r="J6" s="79">
        <v>80300</v>
      </c>
    </row>
    <row r="7" spans="1:10" ht="15" customHeight="1" x14ac:dyDescent="0.3">
      <c r="A7" s="78" t="s">
        <v>26</v>
      </c>
      <c r="B7" s="79">
        <v>1799</v>
      </c>
      <c r="C7" s="79">
        <v>1244</v>
      </c>
      <c r="D7" s="79">
        <v>0</v>
      </c>
      <c r="E7" s="79">
        <v>3043</v>
      </c>
      <c r="F7" s="78" t="s">
        <v>26</v>
      </c>
      <c r="G7" s="79">
        <v>49759</v>
      </c>
      <c r="H7" s="79">
        <v>26142</v>
      </c>
      <c r="I7" s="79">
        <v>535</v>
      </c>
      <c r="J7" s="79">
        <v>76436</v>
      </c>
    </row>
    <row r="8" spans="1:10" ht="15" customHeight="1" x14ac:dyDescent="0.3">
      <c r="A8" s="78" t="s">
        <v>27</v>
      </c>
      <c r="B8" s="79">
        <v>14218</v>
      </c>
      <c r="C8" s="79">
        <v>8983</v>
      </c>
      <c r="D8" s="79">
        <v>0</v>
      </c>
      <c r="E8" s="79">
        <v>23201</v>
      </c>
      <c r="F8" s="78" t="s">
        <v>27</v>
      </c>
      <c r="G8" s="79">
        <v>50384</v>
      </c>
      <c r="H8" s="79">
        <v>30239</v>
      </c>
      <c r="I8" s="79">
        <v>598</v>
      </c>
      <c r="J8" s="79">
        <v>81221</v>
      </c>
    </row>
    <row r="9" spans="1:10" ht="15" customHeight="1" x14ac:dyDescent="0.3">
      <c r="A9" s="78" t="s">
        <v>28</v>
      </c>
      <c r="B9" s="79">
        <v>202047</v>
      </c>
      <c r="C9" s="79">
        <v>72624</v>
      </c>
      <c r="D9" s="79">
        <v>0</v>
      </c>
      <c r="E9" s="79">
        <v>274671</v>
      </c>
      <c r="F9" s="78" t="s">
        <v>28</v>
      </c>
      <c r="G9" s="79">
        <v>61240</v>
      </c>
      <c r="H9" s="79">
        <v>34334</v>
      </c>
      <c r="I9" s="79">
        <v>1381</v>
      </c>
      <c r="J9" s="79">
        <v>96955</v>
      </c>
    </row>
    <row r="10" spans="1:10" ht="15" customHeight="1" x14ac:dyDescent="0.3">
      <c r="A10" s="78" t="s">
        <v>29</v>
      </c>
      <c r="B10" s="79">
        <v>403347</v>
      </c>
      <c r="C10" s="79">
        <v>162605</v>
      </c>
      <c r="D10" s="79">
        <v>348</v>
      </c>
      <c r="E10" s="79">
        <v>566300</v>
      </c>
      <c r="F10" s="78" t="s">
        <v>29</v>
      </c>
      <c r="G10" s="79">
        <v>65660</v>
      </c>
      <c r="H10" s="79">
        <v>37182</v>
      </c>
      <c r="I10" s="79">
        <v>925</v>
      </c>
      <c r="J10" s="79">
        <v>103767</v>
      </c>
    </row>
    <row r="11" spans="1:10" ht="15" customHeight="1" x14ac:dyDescent="0.3">
      <c r="A11" s="78" t="s">
        <v>30</v>
      </c>
      <c r="B11" s="79">
        <v>567557</v>
      </c>
      <c r="C11" s="79">
        <v>243287</v>
      </c>
      <c r="D11" s="79">
        <v>1378</v>
      </c>
      <c r="E11" s="79">
        <v>812222</v>
      </c>
      <c r="F11" s="78" t="s">
        <v>30</v>
      </c>
      <c r="G11" s="79">
        <v>69541</v>
      </c>
      <c r="H11" s="79">
        <v>39397</v>
      </c>
      <c r="I11" s="79">
        <v>1400</v>
      </c>
      <c r="J11" s="79">
        <v>110338</v>
      </c>
    </row>
    <row r="12" spans="1:10" ht="15" customHeight="1" x14ac:dyDescent="0.3">
      <c r="A12" s="78" t="s">
        <v>31</v>
      </c>
      <c r="B12" s="79">
        <v>723779</v>
      </c>
      <c r="C12" s="79">
        <v>300236</v>
      </c>
      <c r="D12" s="79">
        <v>0</v>
      </c>
      <c r="E12" s="79">
        <v>1024015</v>
      </c>
      <c r="F12" s="78" t="s">
        <v>31</v>
      </c>
      <c r="G12" s="79">
        <v>78845</v>
      </c>
      <c r="H12" s="79">
        <v>42130</v>
      </c>
      <c r="I12" s="79">
        <v>4425</v>
      </c>
      <c r="J12" s="79">
        <v>125400</v>
      </c>
    </row>
    <row r="13" spans="1:10" ht="15" customHeight="1" x14ac:dyDescent="0.3">
      <c r="A13" s="78" t="s">
        <v>32</v>
      </c>
      <c r="B13" s="79">
        <v>704318</v>
      </c>
      <c r="C13" s="79">
        <v>262797</v>
      </c>
      <c r="D13" s="79">
        <v>1088</v>
      </c>
      <c r="E13" s="79">
        <v>968203</v>
      </c>
      <c r="F13" s="78" t="s">
        <v>32</v>
      </c>
      <c r="G13" s="79">
        <v>76810</v>
      </c>
      <c r="H13" s="79">
        <v>40195</v>
      </c>
      <c r="I13" s="79">
        <v>4837</v>
      </c>
      <c r="J13" s="79">
        <v>121842</v>
      </c>
    </row>
    <row r="14" spans="1:10" ht="15" customHeight="1" x14ac:dyDescent="0.3">
      <c r="A14" s="78" t="s">
        <v>33</v>
      </c>
      <c r="B14" s="79">
        <v>570775</v>
      </c>
      <c r="C14" s="79">
        <v>231758</v>
      </c>
      <c r="D14" s="79">
        <v>836</v>
      </c>
      <c r="E14" s="79">
        <v>803369</v>
      </c>
      <c r="F14" s="78" t="s">
        <v>33</v>
      </c>
      <c r="G14" s="79">
        <v>68282</v>
      </c>
      <c r="H14" s="79">
        <v>37057</v>
      </c>
      <c r="I14" s="79">
        <v>1613</v>
      </c>
      <c r="J14" s="79">
        <v>106952</v>
      </c>
    </row>
    <row r="15" spans="1:10" ht="15" customHeight="1" x14ac:dyDescent="0.3">
      <c r="A15" s="78" t="s">
        <v>34</v>
      </c>
      <c r="B15" s="79">
        <v>364453</v>
      </c>
      <c r="C15" s="79">
        <v>119452</v>
      </c>
      <c r="D15" s="79">
        <v>346</v>
      </c>
      <c r="E15" s="79">
        <v>484251</v>
      </c>
      <c r="F15" s="78" t="s">
        <v>34</v>
      </c>
      <c r="G15" s="79">
        <v>67651</v>
      </c>
      <c r="H15" s="79">
        <v>35514</v>
      </c>
      <c r="I15" s="79">
        <v>1259</v>
      </c>
      <c r="J15" s="79">
        <v>104424</v>
      </c>
    </row>
    <row r="16" spans="1:10" ht="15" customHeight="1" x14ac:dyDescent="0.3">
      <c r="A16" s="78" t="s">
        <v>35</v>
      </c>
      <c r="B16" s="79">
        <v>10919</v>
      </c>
      <c r="C16" s="79">
        <v>2215</v>
      </c>
      <c r="D16" s="79">
        <v>0</v>
      </c>
      <c r="E16" s="79">
        <v>13134</v>
      </c>
      <c r="F16" s="78" t="s">
        <v>35</v>
      </c>
      <c r="G16" s="79">
        <v>56783</v>
      </c>
      <c r="H16" s="79">
        <v>28302</v>
      </c>
      <c r="I16" s="79">
        <v>1039</v>
      </c>
      <c r="J16" s="79">
        <v>86124</v>
      </c>
    </row>
    <row r="17" spans="1:10" ht="15" customHeight="1" x14ac:dyDescent="0.3">
      <c r="A17" s="78" t="s">
        <v>36</v>
      </c>
      <c r="B17" s="79">
        <v>3130</v>
      </c>
      <c r="C17" s="79">
        <v>31971</v>
      </c>
      <c r="D17" s="79">
        <v>0</v>
      </c>
      <c r="E17" s="79">
        <v>35101</v>
      </c>
      <c r="F17" s="78" t="s">
        <v>36</v>
      </c>
      <c r="G17" s="79">
        <v>62095</v>
      </c>
      <c r="H17" s="79">
        <v>30671</v>
      </c>
      <c r="I17" s="79">
        <v>0</v>
      </c>
      <c r="J17" s="79">
        <v>92766</v>
      </c>
    </row>
    <row r="18" spans="1:10" ht="15" customHeight="1" x14ac:dyDescent="0.3">
      <c r="A18" s="102">
        <v>2022</v>
      </c>
      <c r="B18" s="101">
        <v>3405728</v>
      </c>
      <c r="C18" s="101">
        <v>1296959</v>
      </c>
      <c r="D18" s="101">
        <v>0</v>
      </c>
      <c r="E18" s="101">
        <v>4702687</v>
      </c>
      <c r="F18" s="102">
        <v>2022</v>
      </c>
      <c r="G18" s="101">
        <v>602648</v>
      </c>
      <c r="H18" s="101">
        <v>333917</v>
      </c>
      <c r="I18" s="101">
        <v>10947</v>
      </c>
      <c r="J18" s="101">
        <v>947512</v>
      </c>
    </row>
    <row r="19" spans="1:10" ht="15" customHeight="1" x14ac:dyDescent="0.3">
      <c r="A19" s="78" t="s">
        <v>25</v>
      </c>
      <c r="B19" s="79">
        <v>743</v>
      </c>
      <c r="C19" s="79">
        <v>524</v>
      </c>
      <c r="D19" s="79">
        <v>0</v>
      </c>
      <c r="E19" s="79">
        <v>1267</v>
      </c>
      <c r="F19" s="78" t="s">
        <v>25</v>
      </c>
      <c r="G19" s="79">
        <v>32622</v>
      </c>
      <c r="H19" s="79">
        <v>17056</v>
      </c>
      <c r="I19" s="79">
        <v>420</v>
      </c>
      <c r="J19" s="79">
        <v>50098</v>
      </c>
    </row>
    <row r="20" spans="1:10" ht="15" customHeight="1" x14ac:dyDescent="0.3">
      <c r="A20" s="78" t="s">
        <v>26</v>
      </c>
      <c r="B20" s="79">
        <v>538</v>
      </c>
      <c r="C20" s="79">
        <v>899</v>
      </c>
      <c r="D20" s="79">
        <v>0</v>
      </c>
      <c r="E20" s="79">
        <v>1437</v>
      </c>
      <c r="F20" s="78" t="s">
        <v>26</v>
      </c>
      <c r="G20" s="79">
        <v>33867</v>
      </c>
      <c r="H20" s="79">
        <v>17505</v>
      </c>
      <c r="I20" s="79">
        <v>367</v>
      </c>
      <c r="J20" s="79">
        <v>51739</v>
      </c>
    </row>
    <row r="21" spans="1:10" ht="15" customHeight="1" x14ac:dyDescent="0.3">
      <c r="A21" s="78" t="s">
        <v>27</v>
      </c>
      <c r="B21" s="79">
        <v>8030</v>
      </c>
      <c r="C21" s="79">
        <v>6495</v>
      </c>
      <c r="D21" s="79">
        <v>0</v>
      </c>
      <c r="E21" s="79">
        <v>14525</v>
      </c>
      <c r="F21" s="78" t="s">
        <v>27</v>
      </c>
      <c r="G21" s="79">
        <v>40789</v>
      </c>
      <c r="H21" s="79">
        <v>22125</v>
      </c>
      <c r="I21" s="79">
        <v>490</v>
      </c>
      <c r="J21" s="79">
        <v>63404</v>
      </c>
    </row>
    <row r="22" spans="1:10" ht="15" customHeight="1" x14ac:dyDescent="0.3">
      <c r="A22" s="78" t="s">
        <v>28</v>
      </c>
      <c r="B22" s="79">
        <v>182274</v>
      </c>
      <c r="C22" s="79">
        <v>65338</v>
      </c>
      <c r="D22" s="79">
        <v>0</v>
      </c>
      <c r="E22" s="79">
        <v>247612</v>
      </c>
      <c r="F22" s="78" t="s">
        <v>28</v>
      </c>
      <c r="G22" s="79">
        <v>50941</v>
      </c>
      <c r="H22" s="79">
        <v>27954</v>
      </c>
      <c r="I22" s="79">
        <v>1003</v>
      </c>
      <c r="J22" s="79">
        <v>79898</v>
      </c>
    </row>
    <row r="23" spans="1:10" ht="15" customHeight="1" x14ac:dyDescent="0.3">
      <c r="A23" s="78" t="s">
        <v>29</v>
      </c>
      <c r="B23" s="79">
        <v>383421</v>
      </c>
      <c r="C23" s="79">
        <v>149335</v>
      </c>
      <c r="D23" s="79">
        <v>0</v>
      </c>
      <c r="E23" s="79">
        <v>532756</v>
      </c>
      <c r="F23" s="78" t="s">
        <v>29</v>
      </c>
      <c r="G23" s="79">
        <v>49449</v>
      </c>
      <c r="H23" s="79">
        <v>28657</v>
      </c>
      <c r="I23" s="79">
        <v>807</v>
      </c>
      <c r="J23" s="79">
        <v>78913</v>
      </c>
    </row>
    <row r="24" spans="1:10" ht="15" customHeight="1" x14ac:dyDescent="0.3">
      <c r="A24" s="78" t="s">
        <v>30</v>
      </c>
      <c r="B24" s="79">
        <v>543894</v>
      </c>
      <c r="C24" s="79">
        <v>226846</v>
      </c>
      <c r="D24" s="79">
        <v>0</v>
      </c>
      <c r="E24" s="79">
        <v>770740</v>
      </c>
      <c r="F24" s="78" t="s">
        <v>30</v>
      </c>
      <c r="G24" s="79">
        <v>55106</v>
      </c>
      <c r="H24" s="79">
        <v>31840</v>
      </c>
      <c r="I24" s="79">
        <v>1132</v>
      </c>
      <c r="J24" s="79">
        <v>88078</v>
      </c>
    </row>
    <row r="25" spans="1:10" ht="15" customHeight="1" x14ac:dyDescent="0.3">
      <c r="A25" s="78" t="s">
        <v>31</v>
      </c>
      <c r="B25" s="79">
        <v>693533</v>
      </c>
      <c r="C25" s="79">
        <v>280186</v>
      </c>
      <c r="D25" s="79">
        <v>0</v>
      </c>
      <c r="E25" s="79">
        <v>973719</v>
      </c>
      <c r="F25" s="78" t="s">
        <v>31</v>
      </c>
      <c r="G25" s="79">
        <v>64152</v>
      </c>
      <c r="H25" s="79">
        <v>36279</v>
      </c>
      <c r="I25" s="79">
        <v>1746</v>
      </c>
      <c r="J25" s="79">
        <v>102177</v>
      </c>
    </row>
    <row r="26" spans="1:10" ht="15" customHeight="1" x14ac:dyDescent="0.3">
      <c r="A26" s="78" t="s">
        <v>32</v>
      </c>
      <c r="B26" s="79">
        <v>683784</v>
      </c>
      <c r="C26" s="79">
        <v>245575</v>
      </c>
      <c r="D26" s="79">
        <v>0</v>
      </c>
      <c r="E26" s="79">
        <v>929359</v>
      </c>
      <c r="F26" s="78" t="s">
        <v>32</v>
      </c>
      <c r="G26" s="79">
        <v>62640</v>
      </c>
      <c r="H26" s="79">
        <v>35466</v>
      </c>
      <c r="I26" s="79">
        <v>1830</v>
      </c>
      <c r="J26" s="79">
        <v>99936</v>
      </c>
    </row>
    <row r="27" spans="1:10" ht="15" customHeight="1" x14ac:dyDescent="0.3">
      <c r="A27" s="78" t="s">
        <v>33</v>
      </c>
      <c r="B27" s="79">
        <v>543074</v>
      </c>
      <c r="C27" s="79">
        <v>207700</v>
      </c>
      <c r="D27" s="79">
        <v>0</v>
      </c>
      <c r="E27" s="79">
        <v>750774</v>
      </c>
      <c r="F27" s="78" t="s">
        <v>33</v>
      </c>
      <c r="G27" s="79">
        <v>57595</v>
      </c>
      <c r="H27" s="79">
        <v>31511</v>
      </c>
      <c r="I27" s="79">
        <v>1088</v>
      </c>
      <c r="J27" s="79">
        <v>90194</v>
      </c>
    </row>
    <row r="28" spans="1:10" ht="15" customHeight="1" x14ac:dyDescent="0.3">
      <c r="A28" s="78" t="s">
        <v>34</v>
      </c>
      <c r="B28" s="79">
        <v>354279</v>
      </c>
      <c r="C28" s="79">
        <v>110799</v>
      </c>
      <c r="D28" s="79">
        <v>0</v>
      </c>
      <c r="E28" s="79">
        <v>465078</v>
      </c>
      <c r="F28" s="78" t="s">
        <v>34</v>
      </c>
      <c r="G28" s="79">
        <v>53650</v>
      </c>
      <c r="H28" s="79">
        <v>31066</v>
      </c>
      <c r="I28" s="79">
        <v>767</v>
      </c>
      <c r="J28" s="79">
        <v>85483</v>
      </c>
    </row>
    <row r="29" spans="1:10" ht="15" customHeight="1" x14ac:dyDescent="0.3">
      <c r="A29" s="78" t="s">
        <v>35</v>
      </c>
      <c r="B29" s="79">
        <v>8814</v>
      </c>
      <c r="C29" s="79">
        <v>1898</v>
      </c>
      <c r="D29" s="79">
        <v>0</v>
      </c>
      <c r="E29" s="79">
        <v>10712</v>
      </c>
      <c r="F29" s="78" t="s">
        <v>35</v>
      </c>
      <c r="G29" s="79">
        <v>49836</v>
      </c>
      <c r="H29" s="79">
        <v>27058</v>
      </c>
      <c r="I29" s="79">
        <v>621</v>
      </c>
      <c r="J29" s="79">
        <v>77515</v>
      </c>
    </row>
    <row r="30" spans="1:10" ht="15" customHeight="1" x14ac:dyDescent="0.3">
      <c r="A30" s="78" t="s">
        <v>36</v>
      </c>
      <c r="B30" s="79">
        <v>3344</v>
      </c>
      <c r="C30" s="79">
        <v>1364</v>
      </c>
      <c r="D30" s="79">
        <v>0</v>
      </c>
      <c r="E30" s="79">
        <v>4708</v>
      </c>
      <c r="F30" s="78" t="s">
        <v>36</v>
      </c>
      <c r="G30" s="79">
        <v>52001</v>
      </c>
      <c r="H30" s="79">
        <v>27400</v>
      </c>
      <c r="I30" s="79">
        <v>676</v>
      </c>
      <c r="J30" s="79">
        <v>80077</v>
      </c>
    </row>
    <row r="31" spans="1:10" ht="15" customHeight="1" x14ac:dyDescent="0.3">
      <c r="A31" s="102">
        <v>2021</v>
      </c>
      <c r="B31" s="101">
        <f>SUM(B32:B43)</f>
        <v>2147374</v>
      </c>
      <c r="C31" s="101">
        <f t="shared" ref="C31:E31" si="0">SUM(C32:C43)</f>
        <v>661440</v>
      </c>
      <c r="D31" s="101">
        <f t="shared" si="0"/>
        <v>0</v>
      </c>
      <c r="E31" s="101">
        <f t="shared" si="0"/>
        <v>2808814</v>
      </c>
      <c r="F31" s="102">
        <v>2021</v>
      </c>
      <c r="G31" s="101">
        <f>SUM(G32:G43)</f>
        <v>368307</v>
      </c>
      <c r="H31" s="101">
        <f t="shared" ref="H31:J31" si="1">SUM(H32:H43)</f>
        <v>222134</v>
      </c>
      <c r="I31" s="101">
        <f t="shared" si="1"/>
        <v>8233</v>
      </c>
      <c r="J31" s="101">
        <f t="shared" si="1"/>
        <v>598674</v>
      </c>
    </row>
    <row r="32" spans="1:10" ht="15" customHeight="1" x14ac:dyDescent="0.3">
      <c r="A32" s="78" t="s">
        <v>25</v>
      </c>
      <c r="B32" s="79">
        <v>458</v>
      </c>
      <c r="C32" s="79">
        <v>0</v>
      </c>
      <c r="D32" s="79">
        <v>0</v>
      </c>
      <c r="E32" s="79">
        <f>SUM(B32:D32)</f>
        <v>458</v>
      </c>
      <c r="F32" s="78" t="s">
        <v>25</v>
      </c>
      <c r="G32" s="79">
        <v>10342</v>
      </c>
      <c r="H32" s="79">
        <v>5149</v>
      </c>
      <c r="I32" s="79">
        <v>219</v>
      </c>
      <c r="J32" s="79">
        <f>SUM(G32:I32)</f>
        <v>15710</v>
      </c>
    </row>
    <row r="33" spans="1:10" ht="15" customHeight="1" x14ac:dyDescent="0.3">
      <c r="A33" s="78" t="s">
        <v>26</v>
      </c>
      <c r="B33" s="79">
        <v>175</v>
      </c>
      <c r="C33" s="79">
        <v>0</v>
      </c>
      <c r="D33" s="79">
        <v>0</v>
      </c>
      <c r="E33" s="79">
        <f t="shared" ref="E33:E43" si="2">SUM(B33:D33)</f>
        <v>175</v>
      </c>
      <c r="F33" s="78" t="s">
        <v>26</v>
      </c>
      <c r="G33" s="79">
        <v>9638</v>
      </c>
      <c r="H33" s="79">
        <v>4451</v>
      </c>
      <c r="I33" s="79">
        <v>180</v>
      </c>
      <c r="J33" s="79">
        <f t="shared" ref="J33:J43" si="3">SUM(G33:I33)</f>
        <v>14269</v>
      </c>
    </row>
    <row r="34" spans="1:10" ht="15" customHeight="1" x14ac:dyDescent="0.3">
      <c r="A34" s="78" t="s">
        <v>27</v>
      </c>
      <c r="B34" s="79">
        <v>366</v>
      </c>
      <c r="C34" s="79">
        <v>39</v>
      </c>
      <c r="D34" s="79">
        <v>0</v>
      </c>
      <c r="E34" s="79">
        <f t="shared" si="2"/>
        <v>405</v>
      </c>
      <c r="F34" s="78" t="s">
        <v>27</v>
      </c>
      <c r="G34" s="79">
        <v>10543</v>
      </c>
      <c r="H34" s="79">
        <v>5002</v>
      </c>
      <c r="I34" s="79">
        <v>262</v>
      </c>
      <c r="J34" s="79">
        <f t="shared" si="3"/>
        <v>15807</v>
      </c>
    </row>
    <row r="35" spans="1:10" ht="15" customHeight="1" x14ac:dyDescent="0.3">
      <c r="A35" s="78" t="s">
        <v>28</v>
      </c>
      <c r="B35" s="79">
        <v>1463</v>
      </c>
      <c r="C35" s="79">
        <v>117</v>
      </c>
      <c r="D35" s="79">
        <v>0</v>
      </c>
      <c r="E35" s="79">
        <f t="shared" si="2"/>
        <v>1580</v>
      </c>
      <c r="F35" s="78" t="s">
        <v>28</v>
      </c>
      <c r="G35" s="79">
        <v>15419</v>
      </c>
      <c r="H35" s="79">
        <v>7200</v>
      </c>
      <c r="I35" s="79">
        <v>546</v>
      </c>
      <c r="J35" s="79">
        <f t="shared" si="3"/>
        <v>23165</v>
      </c>
    </row>
    <row r="36" spans="1:10" ht="15" customHeight="1" x14ac:dyDescent="0.3">
      <c r="A36" s="78" t="s">
        <v>29</v>
      </c>
      <c r="B36" s="79">
        <v>64759</v>
      </c>
      <c r="C36" s="79">
        <v>12273</v>
      </c>
      <c r="D36" s="79">
        <v>0</v>
      </c>
      <c r="E36" s="79">
        <f t="shared" si="2"/>
        <v>77032</v>
      </c>
      <c r="F36" s="78" t="s">
        <v>29</v>
      </c>
      <c r="G36" s="79">
        <v>25487</v>
      </c>
      <c r="H36" s="79">
        <v>13821</v>
      </c>
      <c r="I36" s="79">
        <v>680</v>
      </c>
      <c r="J36" s="79">
        <f t="shared" si="3"/>
        <v>39988</v>
      </c>
    </row>
    <row r="37" spans="1:10" ht="15" customHeight="1" x14ac:dyDescent="0.3">
      <c r="A37" s="78" t="s">
        <v>30</v>
      </c>
      <c r="B37" s="79">
        <v>218763</v>
      </c>
      <c r="C37" s="79">
        <v>53568</v>
      </c>
      <c r="D37" s="79">
        <v>0</v>
      </c>
      <c r="E37" s="79">
        <f t="shared" si="2"/>
        <v>272331</v>
      </c>
      <c r="F37" s="78" t="s">
        <v>30</v>
      </c>
      <c r="G37" s="79">
        <v>34333</v>
      </c>
      <c r="H37" s="79">
        <v>22645</v>
      </c>
      <c r="I37" s="79">
        <v>839</v>
      </c>
      <c r="J37" s="79">
        <f t="shared" si="3"/>
        <v>57817</v>
      </c>
    </row>
    <row r="38" spans="1:10" ht="15" customHeight="1" x14ac:dyDescent="0.3">
      <c r="A38" s="78" t="s">
        <v>31</v>
      </c>
      <c r="B38" s="79">
        <v>514598</v>
      </c>
      <c r="C38" s="79">
        <v>171423</v>
      </c>
      <c r="D38" s="79">
        <v>0</v>
      </c>
      <c r="E38" s="79">
        <f t="shared" si="2"/>
        <v>686021</v>
      </c>
      <c r="F38" s="78" t="s">
        <v>31</v>
      </c>
      <c r="G38" s="79">
        <v>49658</v>
      </c>
      <c r="H38" s="79">
        <v>32345</v>
      </c>
      <c r="I38" s="79">
        <v>1419</v>
      </c>
      <c r="J38" s="79">
        <f t="shared" si="3"/>
        <v>83422</v>
      </c>
    </row>
    <row r="39" spans="1:10" ht="15" customHeight="1" x14ac:dyDescent="0.3">
      <c r="A39" s="78" t="s">
        <v>32</v>
      </c>
      <c r="B39" s="79">
        <v>566539</v>
      </c>
      <c r="C39" s="79">
        <v>173215</v>
      </c>
      <c r="D39" s="79">
        <v>0</v>
      </c>
      <c r="E39" s="79">
        <f t="shared" si="2"/>
        <v>739754</v>
      </c>
      <c r="F39" s="78" t="s">
        <v>32</v>
      </c>
      <c r="G39" s="79">
        <v>48676</v>
      </c>
      <c r="H39" s="79">
        <v>32754</v>
      </c>
      <c r="I39" s="79">
        <v>1646</v>
      </c>
      <c r="J39" s="79">
        <f t="shared" si="3"/>
        <v>83076</v>
      </c>
    </row>
    <row r="40" spans="1:10" ht="15" customHeight="1" x14ac:dyDescent="0.3">
      <c r="A40" s="78" t="s">
        <v>33</v>
      </c>
      <c r="B40" s="79">
        <v>438253</v>
      </c>
      <c r="C40" s="79">
        <v>142063</v>
      </c>
      <c r="D40" s="79">
        <v>0</v>
      </c>
      <c r="E40" s="79">
        <f t="shared" si="2"/>
        <v>580316</v>
      </c>
      <c r="F40" s="78" t="s">
        <v>33</v>
      </c>
      <c r="G40" s="79">
        <v>40718</v>
      </c>
      <c r="H40" s="79">
        <v>28813</v>
      </c>
      <c r="I40" s="79">
        <v>833</v>
      </c>
      <c r="J40" s="79">
        <f t="shared" si="3"/>
        <v>70364</v>
      </c>
    </row>
    <row r="41" spans="1:10" ht="15" customHeight="1" x14ac:dyDescent="0.3">
      <c r="A41" s="78" t="s">
        <v>34</v>
      </c>
      <c r="B41" s="79">
        <v>332249</v>
      </c>
      <c r="C41" s="79">
        <v>106874</v>
      </c>
      <c r="D41" s="79">
        <v>0</v>
      </c>
      <c r="E41" s="79">
        <f t="shared" si="2"/>
        <v>439123</v>
      </c>
      <c r="F41" s="78" t="s">
        <v>34</v>
      </c>
      <c r="G41" s="79">
        <v>42426</v>
      </c>
      <c r="H41" s="79">
        <v>28243</v>
      </c>
      <c r="I41" s="79">
        <v>623</v>
      </c>
      <c r="J41" s="79">
        <f t="shared" si="3"/>
        <v>71292</v>
      </c>
    </row>
    <row r="42" spans="1:10" ht="15" customHeight="1" x14ac:dyDescent="0.3">
      <c r="A42" s="78" t="s">
        <v>35</v>
      </c>
      <c r="B42" s="79">
        <v>8616</v>
      </c>
      <c r="C42" s="79">
        <v>1868</v>
      </c>
      <c r="D42" s="79">
        <v>0</v>
      </c>
      <c r="E42" s="79">
        <f t="shared" si="2"/>
        <v>10484</v>
      </c>
      <c r="F42" s="78" t="s">
        <v>35</v>
      </c>
      <c r="G42" s="79">
        <v>39692</v>
      </c>
      <c r="H42" s="79">
        <v>20649</v>
      </c>
      <c r="I42" s="79">
        <v>524</v>
      </c>
      <c r="J42" s="79">
        <f t="shared" si="3"/>
        <v>60865</v>
      </c>
    </row>
    <row r="43" spans="1:10" ht="15" customHeight="1" x14ac:dyDescent="0.3">
      <c r="A43" s="78" t="s">
        <v>36</v>
      </c>
      <c r="B43" s="79">
        <v>1135</v>
      </c>
      <c r="C43" s="79">
        <v>0</v>
      </c>
      <c r="D43" s="79">
        <v>0</v>
      </c>
      <c r="E43" s="79">
        <f t="shared" si="2"/>
        <v>1135</v>
      </c>
      <c r="F43" s="78" t="s">
        <v>36</v>
      </c>
      <c r="G43" s="79">
        <v>41375</v>
      </c>
      <c r="H43" s="79">
        <v>21062</v>
      </c>
      <c r="I43" s="79">
        <v>462</v>
      </c>
      <c r="J43" s="79">
        <f t="shared" si="3"/>
        <v>62899</v>
      </c>
    </row>
    <row r="44" spans="1:10" ht="15" customHeight="1" x14ac:dyDescent="0.3">
      <c r="A44" s="102">
        <v>2020</v>
      </c>
      <c r="B44" s="101">
        <f>SUM(B45:B56)</f>
        <v>902276</v>
      </c>
      <c r="C44" s="101">
        <f t="shared" ref="C44:E44" si="4">SUM(C45:C56)</f>
        <v>201781</v>
      </c>
      <c r="D44" s="101">
        <f t="shared" si="4"/>
        <v>0</v>
      </c>
      <c r="E44" s="101">
        <f t="shared" si="4"/>
        <v>1104057</v>
      </c>
      <c r="F44" s="102">
        <v>2020</v>
      </c>
      <c r="G44" s="101">
        <f>SUM(G45:G56)</f>
        <v>294025</v>
      </c>
      <c r="H44" s="101">
        <f t="shared" ref="H44:J44" si="5">SUM(H45:H56)</f>
        <v>145044</v>
      </c>
      <c r="I44" s="101">
        <f t="shared" si="5"/>
        <v>5320</v>
      </c>
      <c r="J44" s="101">
        <f t="shared" si="5"/>
        <v>444389</v>
      </c>
    </row>
    <row r="45" spans="1:10" ht="15" customHeight="1" x14ac:dyDescent="0.3">
      <c r="A45" s="78" t="s">
        <v>25</v>
      </c>
      <c r="B45" s="79">
        <v>1857</v>
      </c>
      <c r="C45" s="79">
        <v>1204</v>
      </c>
      <c r="D45" s="79">
        <v>0</v>
      </c>
      <c r="E45" s="79">
        <f>SUM(B45:D45)</f>
        <v>3061</v>
      </c>
      <c r="F45" s="78" t="s">
        <v>25</v>
      </c>
      <c r="G45" s="79">
        <v>46972</v>
      </c>
      <c r="H45" s="79">
        <v>23637</v>
      </c>
      <c r="I45" s="79">
        <v>458</v>
      </c>
      <c r="J45" s="79">
        <f>SUM(G45:I45)</f>
        <v>71067</v>
      </c>
    </row>
    <row r="46" spans="1:10" ht="15" customHeight="1" x14ac:dyDescent="0.3">
      <c r="A46" s="78" t="s">
        <v>26</v>
      </c>
      <c r="B46" s="79">
        <v>8324</v>
      </c>
      <c r="C46" s="79">
        <v>1468</v>
      </c>
      <c r="D46" s="79">
        <v>0</v>
      </c>
      <c r="E46" s="79">
        <f t="shared" ref="E46:E56" si="6">SUM(B46:D46)</f>
        <v>9792</v>
      </c>
      <c r="F46" s="78" t="s">
        <v>26</v>
      </c>
      <c r="G46" s="79">
        <v>46188</v>
      </c>
      <c r="H46" s="79">
        <v>22571</v>
      </c>
      <c r="I46" s="79">
        <v>494</v>
      </c>
      <c r="J46" s="79">
        <f t="shared" ref="J46:J56" si="7">SUM(G46:I46)</f>
        <v>69253</v>
      </c>
    </row>
    <row r="47" spans="1:10" ht="15" customHeight="1" x14ac:dyDescent="0.3">
      <c r="A47" s="78" t="s">
        <v>27</v>
      </c>
      <c r="B47" s="79">
        <v>4654</v>
      </c>
      <c r="C47" s="79">
        <v>553</v>
      </c>
      <c r="D47" s="79">
        <v>0</v>
      </c>
      <c r="E47" s="79">
        <f t="shared" si="6"/>
        <v>5207</v>
      </c>
      <c r="F47" s="78" t="s">
        <v>27</v>
      </c>
      <c r="G47" s="79">
        <v>23380</v>
      </c>
      <c r="H47" s="79">
        <v>10529</v>
      </c>
      <c r="I47" s="79">
        <v>340</v>
      </c>
      <c r="J47" s="79">
        <f t="shared" si="7"/>
        <v>34249</v>
      </c>
    </row>
    <row r="48" spans="1:10" ht="15" customHeight="1" x14ac:dyDescent="0.3">
      <c r="A48" s="78" t="s">
        <v>28</v>
      </c>
      <c r="B48" s="79">
        <v>0</v>
      </c>
      <c r="C48" s="79">
        <v>5</v>
      </c>
      <c r="D48" s="79">
        <v>0</v>
      </c>
      <c r="E48" s="79">
        <f t="shared" si="6"/>
        <v>5</v>
      </c>
      <c r="F48" s="78" t="s">
        <v>28</v>
      </c>
      <c r="G48" s="79">
        <v>1199</v>
      </c>
      <c r="H48" s="79">
        <v>383</v>
      </c>
      <c r="I48" s="79">
        <v>46</v>
      </c>
      <c r="J48" s="79">
        <f t="shared" si="7"/>
        <v>1628</v>
      </c>
    </row>
    <row r="49" spans="1:10" ht="15" customHeight="1" x14ac:dyDescent="0.3">
      <c r="A49" s="78" t="s">
        <v>29</v>
      </c>
      <c r="B49" s="79">
        <v>0</v>
      </c>
      <c r="C49" s="79">
        <v>0</v>
      </c>
      <c r="D49" s="79">
        <v>0</v>
      </c>
      <c r="E49" s="79">
        <f t="shared" si="6"/>
        <v>0</v>
      </c>
      <c r="F49" s="78" t="s">
        <v>29</v>
      </c>
      <c r="G49" s="79">
        <v>6681</v>
      </c>
      <c r="H49" s="79">
        <v>2945</v>
      </c>
      <c r="I49" s="79">
        <v>244</v>
      </c>
      <c r="J49" s="79">
        <f t="shared" si="7"/>
        <v>9870</v>
      </c>
    </row>
    <row r="50" spans="1:10" ht="15" customHeight="1" x14ac:dyDescent="0.3">
      <c r="A50" s="78" t="s">
        <v>30</v>
      </c>
      <c r="B50" s="79">
        <v>2</v>
      </c>
      <c r="C50" s="79">
        <v>0</v>
      </c>
      <c r="D50" s="79">
        <v>0</v>
      </c>
      <c r="E50" s="79">
        <f t="shared" si="6"/>
        <v>2</v>
      </c>
      <c r="F50" s="78" t="s">
        <v>30</v>
      </c>
      <c r="G50" s="79">
        <v>20740</v>
      </c>
      <c r="H50" s="79">
        <v>9232</v>
      </c>
      <c r="I50" s="79">
        <v>629</v>
      </c>
      <c r="J50" s="79">
        <f t="shared" si="7"/>
        <v>30601</v>
      </c>
    </row>
    <row r="51" spans="1:10" ht="15" customHeight="1" x14ac:dyDescent="0.3">
      <c r="A51" s="78" t="s">
        <v>31</v>
      </c>
      <c r="B51" s="79">
        <v>214312</v>
      </c>
      <c r="C51" s="79">
        <v>50127</v>
      </c>
      <c r="D51" s="79">
        <v>0</v>
      </c>
      <c r="E51" s="79">
        <f t="shared" si="6"/>
        <v>264439</v>
      </c>
      <c r="F51" s="78" t="s">
        <v>31</v>
      </c>
      <c r="G51" s="79">
        <v>37946</v>
      </c>
      <c r="H51" s="79">
        <v>17130</v>
      </c>
      <c r="I51" s="79">
        <v>903</v>
      </c>
      <c r="J51" s="79">
        <f t="shared" si="7"/>
        <v>55979</v>
      </c>
    </row>
    <row r="52" spans="1:10" ht="15" customHeight="1" x14ac:dyDescent="0.3">
      <c r="A52" s="78" t="s">
        <v>32</v>
      </c>
      <c r="B52" s="79">
        <v>316174</v>
      </c>
      <c r="C52" s="79">
        <v>78020</v>
      </c>
      <c r="D52" s="79">
        <v>0</v>
      </c>
      <c r="E52" s="79">
        <f t="shared" si="6"/>
        <v>394194</v>
      </c>
      <c r="F52" s="78" t="s">
        <v>32</v>
      </c>
      <c r="G52" s="79">
        <v>39023</v>
      </c>
      <c r="H52" s="79">
        <v>20373</v>
      </c>
      <c r="I52" s="79">
        <v>818</v>
      </c>
      <c r="J52" s="79">
        <f t="shared" si="7"/>
        <v>60214</v>
      </c>
    </row>
    <row r="53" spans="1:10" ht="15" customHeight="1" x14ac:dyDescent="0.3">
      <c r="A53" s="78" t="s">
        <v>33</v>
      </c>
      <c r="B53" s="79">
        <v>210597</v>
      </c>
      <c r="C53" s="79">
        <v>48475</v>
      </c>
      <c r="D53" s="79">
        <v>0</v>
      </c>
      <c r="E53" s="79">
        <f t="shared" si="6"/>
        <v>259072</v>
      </c>
      <c r="F53" s="78" t="s">
        <v>33</v>
      </c>
      <c r="G53" s="79">
        <v>27964</v>
      </c>
      <c r="H53" s="79">
        <v>15383</v>
      </c>
      <c r="I53" s="79">
        <v>423</v>
      </c>
      <c r="J53" s="79">
        <f t="shared" si="7"/>
        <v>43770</v>
      </c>
    </row>
    <row r="54" spans="1:10" ht="15" customHeight="1" x14ac:dyDescent="0.3">
      <c r="A54" s="78" t="s">
        <v>34</v>
      </c>
      <c r="B54" s="79">
        <v>141449</v>
      </c>
      <c r="C54" s="79">
        <v>21815</v>
      </c>
      <c r="D54" s="79">
        <v>0</v>
      </c>
      <c r="E54" s="79">
        <f t="shared" si="6"/>
        <v>163264</v>
      </c>
      <c r="F54" s="78" t="s">
        <v>34</v>
      </c>
      <c r="G54" s="79">
        <v>25316</v>
      </c>
      <c r="H54" s="79">
        <v>14751</v>
      </c>
      <c r="I54" s="79">
        <v>499</v>
      </c>
      <c r="J54" s="79">
        <f t="shared" si="7"/>
        <v>40566</v>
      </c>
    </row>
    <row r="55" spans="1:10" ht="15" customHeight="1" x14ac:dyDescent="0.3">
      <c r="A55" s="78" t="s">
        <v>35</v>
      </c>
      <c r="B55" s="79">
        <v>4557</v>
      </c>
      <c r="C55" s="79">
        <v>114</v>
      </c>
      <c r="D55" s="79">
        <v>0</v>
      </c>
      <c r="E55" s="79">
        <f t="shared" si="6"/>
        <v>4671</v>
      </c>
      <c r="F55" s="78" t="s">
        <v>35</v>
      </c>
      <c r="G55" s="79">
        <v>9267</v>
      </c>
      <c r="H55" s="79">
        <v>3966</v>
      </c>
      <c r="I55" s="79">
        <v>221</v>
      </c>
      <c r="J55" s="79">
        <f t="shared" si="7"/>
        <v>13454</v>
      </c>
    </row>
    <row r="56" spans="1:10" ht="15" customHeight="1" x14ac:dyDescent="0.3">
      <c r="A56" s="78" t="s">
        <v>36</v>
      </c>
      <c r="B56" s="79">
        <v>350</v>
      </c>
      <c r="C56" s="79">
        <v>0</v>
      </c>
      <c r="D56" s="79">
        <v>0</v>
      </c>
      <c r="E56" s="79">
        <f t="shared" si="6"/>
        <v>350</v>
      </c>
      <c r="F56" s="78" t="s">
        <v>36</v>
      </c>
      <c r="G56" s="79">
        <v>9349</v>
      </c>
      <c r="H56" s="79">
        <v>4144</v>
      </c>
      <c r="I56" s="79">
        <v>245</v>
      </c>
      <c r="J56" s="79">
        <f t="shared" si="7"/>
        <v>13738</v>
      </c>
    </row>
    <row r="57" spans="1:10" ht="15" customHeight="1" x14ac:dyDescent="0.3">
      <c r="A57" s="102">
        <v>2019</v>
      </c>
      <c r="B57" s="101">
        <f>SUM(B58:B69)</f>
        <v>3302223</v>
      </c>
      <c r="C57" s="101">
        <f t="shared" ref="C57:E57" si="8">SUM(C58:C69)</f>
        <v>1141434</v>
      </c>
      <c r="D57" s="101">
        <f t="shared" si="8"/>
        <v>12153</v>
      </c>
      <c r="E57" s="101">
        <f t="shared" si="8"/>
        <v>4455810</v>
      </c>
      <c r="F57" s="102">
        <v>2019</v>
      </c>
      <c r="G57" s="101">
        <f>SUM(G58:G69)</f>
        <v>648996</v>
      </c>
      <c r="H57" s="101">
        <f t="shared" ref="H57:J57" si="9">SUM(H58:H69)</f>
        <v>331079</v>
      </c>
      <c r="I57" s="101">
        <f t="shared" si="9"/>
        <v>11536</v>
      </c>
      <c r="J57" s="101">
        <f t="shared" si="9"/>
        <v>991611</v>
      </c>
    </row>
    <row r="58" spans="1:10" ht="15" customHeight="1" x14ac:dyDescent="0.3">
      <c r="A58" s="78" t="s">
        <v>25</v>
      </c>
      <c r="B58" s="79">
        <v>1738</v>
      </c>
      <c r="C58" s="79">
        <v>1465</v>
      </c>
      <c r="D58" s="79">
        <v>0</v>
      </c>
      <c r="E58" s="79">
        <f>SUM(B58:D58)</f>
        <v>3203</v>
      </c>
      <c r="F58" s="78" t="s">
        <v>25</v>
      </c>
      <c r="G58" s="79">
        <v>46819</v>
      </c>
      <c r="H58" s="79">
        <v>23632</v>
      </c>
      <c r="I58" s="79">
        <v>566</v>
      </c>
      <c r="J58" s="79">
        <f>SUM(G58:I58)</f>
        <v>71017</v>
      </c>
    </row>
    <row r="59" spans="1:10" ht="15" customHeight="1" x14ac:dyDescent="0.3">
      <c r="A59" s="78" t="s">
        <v>26</v>
      </c>
      <c r="B59" s="79">
        <v>6587</v>
      </c>
      <c r="C59" s="79">
        <v>1498</v>
      </c>
      <c r="D59" s="79">
        <v>0</v>
      </c>
      <c r="E59" s="79">
        <f t="shared" ref="E59:E69" si="10">SUM(B59:D59)</f>
        <v>8085</v>
      </c>
      <c r="F59" s="78" t="s">
        <v>26</v>
      </c>
      <c r="G59" s="79">
        <v>45702</v>
      </c>
      <c r="H59" s="79">
        <v>21994</v>
      </c>
      <c r="I59" s="79">
        <v>551</v>
      </c>
      <c r="J59" s="79">
        <f t="shared" ref="J59:J69" si="11">SUM(G59:I59)</f>
        <v>68247</v>
      </c>
    </row>
    <row r="60" spans="1:10" ht="15" customHeight="1" x14ac:dyDescent="0.3">
      <c r="A60" s="78" t="s">
        <v>27</v>
      </c>
      <c r="B60" s="79">
        <v>10228</v>
      </c>
      <c r="C60" s="79">
        <v>2017</v>
      </c>
      <c r="D60" s="79">
        <v>0</v>
      </c>
      <c r="E60" s="79">
        <f t="shared" si="10"/>
        <v>12245</v>
      </c>
      <c r="F60" s="78" t="s">
        <v>27</v>
      </c>
      <c r="G60" s="79">
        <v>52949</v>
      </c>
      <c r="H60" s="79">
        <v>25260</v>
      </c>
      <c r="I60" s="79">
        <v>532</v>
      </c>
      <c r="J60" s="79">
        <f t="shared" si="11"/>
        <v>78741</v>
      </c>
    </row>
    <row r="61" spans="1:10" ht="15" customHeight="1" x14ac:dyDescent="0.3">
      <c r="A61" s="78" t="s">
        <v>28</v>
      </c>
      <c r="B61" s="79">
        <v>185666</v>
      </c>
      <c r="C61" s="79">
        <v>71079</v>
      </c>
      <c r="D61" s="79">
        <v>0</v>
      </c>
      <c r="E61" s="79">
        <f t="shared" si="10"/>
        <v>256745</v>
      </c>
      <c r="F61" s="78" t="s">
        <v>28</v>
      </c>
      <c r="G61" s="79">
        <v>55090</v>
      </c>
      <c r="H61" s="79">
        <v>26137</v>
      </c>
      <c r="I61" s="79">
        <v>1013</v>
      </c>
      <c r="J61" s="79">
        <f t="shared" si="11"/>
        <v>82240</v>
      </c>
    </row>
    <row r="62" spans="1:10" ht="15" customHeight="1" x14ac:dyDescent="0.3">
      <c r="A62" s="78" t="s">
        <v>29</v>
      </c>
      <c r="B62" s="79">
        <v>402172</v>
      </c>
      <c r="C62" s="79">
        <v>152538</v>
      </c>
      <c r="D62" s="79">
        <v>1142</v>
      </c>
      <c r="E62" s="79">
        <f t="shared" si="10"/>
        <v>555852</v>
      </c>
      <c r="F62" s="78" t="s">
        <v>29</v>
      </c>
      <c r="G62" s="79">
        <v>54770</v>
      </c>
      <c r="H62" s="79">
        <v>27607</v>
      </c>
      <c r="I62" s="79">
        <v>915</v>
      </c>
      <c r="J62" s="79">
        <f t="shared" si="11"/>
        <v>83292</v>
      </c>
    </row>
    <row r="63" spans="1:10" ht="15" customHeight="1" x14ac:dyDescent="0.3">
      <c r="A63" s="78" t="s">
        <v>30</v>
      </c>
      <c r="B63" s="79">
        <v>543179</v>
      </c>
      <c r="C63" s="79">
        <v>203092</v>
      </c>
      <c r="D63" s="79">
        <v>2800</v>
      </c>
      <c r="E63" s="79">
        <f t="shared" si="10"/>
        <v>749071</v>
      </c>
      <c r="F63" s="78" t="s">
        <v>30</v>
      </c>
      <c r="G63" s="79">
        <v>55432</v>
      </c>
      <c r="H63" s="79">
        <v>30853</v>
      </c>
      <c r="I63" s="79">
        <v>1055</v>
      </c>
      <c r="J63" s="79">
        <f t="shared" si="11"/>
        <v>87340</v>
      </c>
    </row>
    <row r="64" spans="1:10" ht="15" customHeight="1" x14ac:dyDescent="0.3">
      <c r="A64" s="78" t="s">
        <v>31</v>
      </c>
      <c r="B64" s="79">
        <v>646822</v>
      </c>
      <c r="C64" s="79">
        <v>223940</v>
      </c>
      <c r="D64" s="79">
        <v>2878</v>
      </c>
      <c r="E64" s="79">
        <f t="shared" si="10"/>
        <v>873640</v>
      </c>
      <c r="F64" s="78" t="s">
        <v>31</v>
      </c>
      <c r="G64" s="79">
        <v>62524</v>
      </c>
      <c r="H64" s="79">
        <v>35678</v>
      </c>
      <c r="I64" s="79">
        <v>1979</v>
      </c>
      <c r="J64" s="79">
        <f t="shared" si="11"/>
        <v>100181</v>
      </c>
    </row>
    <row r="65" spans="1:10" ht="15" customHeight="1" x14ac:dyDescent="0.3">
      <c r="A65" s="78" t="s">
        <v>32</v>
      </c>
      <c r="B65" s="79">
        <v>651055</v>
      </c>
      <c r="C65" s="79">
        <v>205323</v>
      </c>
      <c r="D65" s="79">
        <v>2420</v>
      </c>
      <c r="E65" s="79">
        <f t="shared" si="10"/>
        <v>858798</v>
      </c>
      <c r="F65" s="78" t="s">
        <v>32</v>
      </c>
      <c r="G65" s="79">
        <v>63270</v>
      </c>
      <c r="H65" s="79">
        <v>35461</v>
      </c>
      <c r="I65" s="79">
        <v>1901</v>
      </c>
      <c r="J65" s="79">
        <f t="shared" si="11"/>
        <v>100632</v>
      </c>
    </row>
    <row r="66" spans="1:10" ht="15" customHeight="1" x14ac:dyDescent="0.3">
      <c r="A66" s="78" t="s">
        <v>33</v>
      </c>
      <c r="B66" s="79">
        <v>536058</v>
      </c>
      <c r="C66" s="79">
        <v>181111</v>
      </c>
      <c r="D66" s="79">
        <v>2264</v>
      </c>
      <c r="E66" s="79">
        <f t="shared" si="10"/>
        <v>719433</v>
      </c>
      <c r="F66" s="78" t="s">
        <v>33</v>
      </c>
      <c r="G66" s="79">
        <v>59790</v>
      </c>
      <c r="H66" s="79">
        <v>29495</v>
      </c>
      <c r="I66" s="79">
        <v>1071</v>
      </c>
      <c r="J66" s="79">
        <f t="shared" si="11"/>
        <v>90356</v>
      </c>
    </row>
    <row r="67" spans="1:10" ht="15" customHeight="1" x14ac:dyDescent="0.3">
      <c r="A67" s="78" t="s">
        <v>34</v>
      </c>
      <c r="B67" s="79">
        <v>299069</v>
      </c>
      <c r="C67" s="79">
        <v>95557</v>
      </c>
      <c r="D67" s="79">
        <v>649</v>
      </c>
      <c r="E67" s="79">
        <f t="shared" si="10"/>
        <v>395275</v>
      </c>
      <c r="F67" s="78" t="s">
        <v>34</v>
      </c>
      <c r="G67" s="79">
        <v>55209</v>
      </c>
      <c r="H67" s="79">
        <v>25946</v>
      </c>
      <c r="I67" s="79">
        <v>736</v>
      </c>
      <c r="J67" s="79">
        <f t="shared" si="11"/>
        <v>81891</v>
      </c>
    </row>
    <row r="68" spans="1:10" ht="15" customHeight="1" x14ac:dyDescent="0.3">
      <c r="A68" s="78" t="s">
        <v>35</v>
      </c>
      <c r="B68" s="79">
        <v>16178</v>
      </c>
      <c r="C68" s="79">
        <v>2378</v>
      </c>
      <c r="D68" s="79">
        <v>0</v>
      </c>
      <c r="E68" s="79">
        <f t="shared" si="10"/>
        <v>18556</v>
      </c>
      <c r="F68" s="78" t="s">
        <v>35</v>
      </c>
      <c r="G68" s="79">
        <v>49052</v>
      </c>
      <c r="H68" s="79">
        <v>24113</v>
      </c>
      <c r="I68" s="79">
        <v>660</v>
      </c>
      <c r="J68" s="79">
        <f t="shared" si="11"/>
        <v>73825</v>
      </c>
    </row>
    <row r="69" spans="1:10" ht="15" customHeight="1" x14ac:dyDescent="0.3">
      <c r="A69" s="78" t="s">
        <v>36</v>
      </c>
      <c r="B69" s="79">
        <v>3471</v>
      </c>
      <c r="C69" s="79">
        <v>1436</v>
      </c>
      <c r="D69" s="79">
        <v>0</v>
      </c>
      <c r="E69" s="79">
        <f t="shared" si="10"/>
        <v>4907</v>
      </c>
      <c r="F69" s="78" t="s">
        <v>36</v>
      </c>
      <c r="G69" s="79">
        <v>48389</v>
      </c>
      <c r="H69" s="79">
        <v>24903</v>
      </c>
      <c r="I69" s="79">
        <v>557</v>
      </c>
      <c r="J69" s="79">
        <f t="shared" si="11"/>
        <v>73849</v>
      </c>
    </row>
    <row r="70" spans="1:10" ht="15" customHeight="1" x14ac:dyDescent="0.3">
      <c r="A70" s="102">
        <v>2018</v>
      </c>
      <c r="B70" s="101">
        <f>SUM(B71:B82)</f>
        <v>3371797</v>
      </c>
      <c r="C70" s="101">
        <f t="shared" ref="C70:E70" si="12">SUM(C71:C82)</f>
        <v>1164395</v>
      </c>
      <c r="D70" s="101">
        <f t="shared" si="12"/>
        <v>19229</v>
      </c>
      <c r="E70" s="101">
        <f t="shared" si="12"/>
        <v>4555421</v>
      </c>
      <c r="F70" s="102">
        <v>2018</v>
      </c>
      <c r="G70" s="101">
        <f>SUM(G71:G82)</f>
        <v>665722</v>
      </c>
      <c r="H70" s="101">
        <f t="shared" ref="H70:J70" si="13">SUM(H71:H82)</f>
        <v>318759</v>
      </c>
      <c r="I70" s="101">
        <f t="shared" si="13"/>
        <v>11414</v>
      </c>
      <c r="J70" s="101">
        <f t="shared" si="13"/>
        <v>995895</v>
      </c>
    </row>
    <row r="71" spans="1:10" ht="15" customHeight="1" x14ac:dyDescent="0.3">
      <c r="A71" s="78" t="s">
        <v>25</v>
      </c>
      <c r="B71" s="79">
        <v>5919</v>
      </c>
      <c r="C71" s="79">
        <v>0</v>
      </c>
      <c r="D71" s="79">
        <v>0</v>
      </c>
      <c r="E71" s="79">
        <f>SUM(B71:D71)</f>
        <v>5919</v>
      </c>
      <c r="F71" s="78" t="s">
        <v>25</v>
      </c>
      <c r="G71" s="79">
        <v>44010</v>
      </c>
      <c r="H71" s="79">
        <v>21518</v>
      </c>
      <c r="I71" s="79">
        <v>593</v>
      </c>
      <c r="J71" s="79">
        <f>SUM(G71:I71)</f>
        <v>66121</v>
      </c>
    </row>
    <row r="72" spans="1:10" ht="15" customHeight="1" x14ac:dyDescent="0.3">
      <c r="A72" s="78" t="s">
        <v>26</v>
      </c>
      <c r="B72" s="79">
        <v>10513</v>
      </c>
      <c r="C72" s="79">
        <v>281</v>
      </c>
      <c r="D72" s="79">
        <v>0</v>
      </c>
      <c r="E72" s="79">
        <f t="shared" ref="E72:E82" si="14">SUM(B72:D72)</f>
        <v>10794</v>
      </c>
      <c r="F72" s="78" t="s">
        <v>26</v>
      </c>
      <c r="G72" s="79">
        <v>42411</v>
      </c>
      <c r="H72" s="79">
        <v>19495</v>
      </c>
      <c r="I72" s="79">
        <v>591</v>
      </c>
      <c r="J72" s="79">
        <f t="shared" ref="J72:J82" si="15">SUM(G72:I72)</f>
        <v>62497</v>
      </c>
    </row>
    <row r="73" spans="1:10" ht="15" customHeight="1" x14ac:dyDescent="0.3">
      <c r="A73" s="78" t="s">
        <v>27</v>
      </c>
      <c r="B73" s="79">
        <v>30130</v>
      </c>
      <c r="C73" s="79">
        <v>12661</v>
      </c>
      <c r="D73" s="79">
        <v>0</v>
      </c>
      <c r="E73" s="79">
        <f t="shared" si="14"/>
        <v>42791</v>
      </c>
      <c r="F73" s="78" t="s">
        <v>27</v>
      </c>
      <c r="G73" s="79">
        <v>50181</v>
      </c>
      <c r="H73" s="79">
        <v>26288</v>
      </c>
      <c r="I73" s="79">
        <v>739</v>
      </c>
      <c r="J73" s="79">
        <f t="shared" si="15"/>
        <v>77208</v>
      </c>
    </row>
    <row r="74" spans="1:10" ht="15" customHeight="1" x14ac:dyDescent="0.3">
      <c r="A74" s="78" t="s">
        <v>28</v>
      </c>
      <c r="B74" s="79">
        <v>160744</v>
      </c>
      <c r="C74" s="79">
        <v>72893</v>
      </c>
      <c r="D74" s="79">
        <v>0</v>
      </c>
      <c r="E74" s="79">
        <f t="shared" si="14"/>
        <v>233637</v>
      </c>
      <c r="F74" s="78" t="s">
        <v>28</v>
      </c>
      <c r="G74" s="79">
        <v>52211</v>
      </c>
      <c r="H74" s="79">
        <v>34605</v>
      </c>
      <c r="I74" s="79">
        <v>879</v>
      </c>
      <c r="J74" s="79">
        <f t="shared" si="15"/>
        <v>87695</v>
      </c>
    </row>
    <row r="75" spans="1:10" ht="15" customHeight="1" x14ac:dyDescent="0.3">
      <c r="A75" s="78" t="s">
        <v>29</v>
      </c>
      <c r="B75" s="79">
        <v>433402</v>
      </c>
      <c r="C75" s="79">
        <v>159436</v>
      </c>
      <c r="D75" s="79">
        <v>2471</v>
      </c>
      <c r="E75" s="79">
        <f t="shared" si="14"/>
        <v>595309</v>
      </c>
      <c r="F75" s="78" t="s">
        <v>29</v>
      </c>
      <c r="G75" s="79">
        <v>50242</v>
      </c>
      <c r="H75" s="79">
        <v>34718</v>
      </c>
      <c r="I75" s="79">
        <v>691</v>
      </c>
      <c r="J75" s="79">
        <f t="shared" si="15"/>
        <v>85651</v>
      </c>
    </row>
    <row r="76" spans="1:10" ht="15" customHeight="1" x14ac:dyDescent="0.3">
      <c r="A76" s="78" t="s">
        <v>30</v>
      </c>
      <c r="B76" s="79">
        <v>548220</v>
      </c>
      <c r="C76" s="79">
        <v>201544</v>
      </c>
      <c r="D76" s="79">
        <v>3343</v>
      </c>
      <c r="E76" s="79">
        <f t="shared" si="14"/>
        <v>753107</v>
      </c>
      <c r="F76" s="78" t="s">
        <v>30</v>
      </c>
      <c r="G76" s="79">
        <v>60894</v>
      </c>
      <c r="H76" s="79">
        <v>23878</v>
      </c>
      <c r="I76" s="79">
        <v>1278</v>
      </c>
      <c r="J76" s="79">
        <f t="shared" si="15"/>
        <v>86050</v>
      </c>
    </row>
    <row r="77" spans="1:10" ht="15" customHeight="1" x14ac:dyDescent="0.3">
      <c r="A77" s="78" t="s">
        <v>31</v>
      </c>
      <c r="B77" s="79">
        <v>655826</v>
      </c>
      <c r="C77" s="79">
        <v>233678</v>
      </c>
      <c r="D77" s="79">
        <v>5008</v>
      </c>
      <c r="E77" s="79">
        <f t="shared" si="14"/>
        <v>894512</v>
      </c>
      <c r="F77" s="78" t="s">
        <v>31</v>
      </c>
      <c r="G77" s="79">
        <v>71803</v>
      </c>
      <c r="H77" s="79">
        <v>31001</v>
      </c>
      <c r="I77" s="79">
        <v>1853</v>
      </c>
      <c r="J77" s="79">
        <f t="shared" si="15"/>
        <v>104657</v>
      </c>
    </row>
    <row r="78" spans="1:10" ht="15" customHeight="1" x14ac:dyDescent="0.3">
      <c r="A78" s="78" t="s">
        <v>32</v>
      </c>
      <c r="B78" s="79">
        <v>649196</v>
      </c>
      <c r="C78" s="79">
        <v>203482</v>
      </c>
      <c r="D78" s="79">
        <v>4123</v>
      </c>
      <c r="E78" s="79">
        <f t="shared" si="14"/>
        <v>856801</v>
      </c>
      <c r="F78" s="78" t="s">
        <v>32</v>
      </c>
      <c r="G78" s="79">
        <v>69769</v>
      </c>
      <c r="H78" s="79">
        <v>30596</v>
      </c>
      <c r="I78" s="79">
        <v>1866</v>
      </c>
      <c r="J78" s="79">
        <f t="shared" si="15"/>
        <v>102231</v>
      </c>
    </row>
    <row r="79" spans="1:10" ht="15" customHeight="1" x14ac:dyDescent="0.3">
      <c r="A79" s="78" t="s">
        <v>33</v>
      </c>
      <c r="B79" s="79">
        <v>550345</v>
      </c>
      <c r="C79" s="79">
        <v>186459</v>
      </c>
      <c r="D79" s="79">
        <v>3288</v>
      </c>
      <c r="E79" s="79">
        <f t="shared" si="14"/>
        <v>740092</v>
      </c>
      <c r="F79" s="78" t="s">
        <v>33</v>
      </c>
      <c r="G79" s="79">
        <v>64982</v>
      </c>
      <c r="H79" s="79">
        <v>26203</v>
      </c>
      <c r="I79" s="79">
        <v>1191</v>
      </c>
      <c r="J79" s="79">
        <f t="shared" si="15"/>
        <v>92376</v>
      </c>
    </row>
    <row r="80" spans="1:10" ht="15" customHeight="1" x14ac:dyDescent="0.3">
      <c r="A80" s="78" t="s">
        <v>34</v>
      </c>
      <c r="B80" s="79">
        <v>302194</v>
      </c>
      <c r="C80" s="79">
        <v>89523</v>
      </c>
      <c r="D80" s="79">
        <v>996</v>
      </c>
      <c r="E80" s="79">
        <f t="shared" si="14"/>
        <v>392713</v>
      </c>
      <c r="F80" s="78" t="s">
        <v>34</v>
      </c>
      <c r="G80" s="79">
        <v>58797</v>
      </c>
      <c r="H80" s="79">
        <v>21058</v>
      </c>
      <c r="I80" s="79">
        <v>594</v>
      </c>
      <c r="J80" s="79">
        <f t="shared" si="15"/>
        <v>80449</v>
      </c>
    </row>
    <row r="81" spans="1:10" ht="15" customHeight="1" x14ac:dyDescent="0.3">
      <c r="A81" s="78" t="s">
        <v>35</v>
      </c>
      <c r="B81" s="79">
        <v>18853</v>
      </c>
      <c r="C81" s="79">
        <v>2208</v>
      </c>
      <c r="D81" s="79">
        <v>0</v>
      </c>
      <c r="E81" s="79">
        <f t="shared" si="14"/>
        <v>21061</v>
      </c>
      <c r="F81" s="78" t="s">
        <v>35</v>
      </c>
      <c r="G81" s="79">
        <v>51151</v>
      </c>
      <c r="H81" s="79">
        <v>24403</v>
      </c>
      <c r="I81" s="79">
        <v>607</v>
      </c>
      <c r="J81" s="79">
        <f t="shared" si="15"/>
        <v>76161</v>
      </c>
    </row>
    <row r="82" spans="1:10" ht="15" customHeight="1" x14ac:dyDescent="0.3">
      <c r="A82" s="78" t="s">
        <v>36</v>
      </c>
      <c r="B82" s="79">
        <v>6455</v>
      </c>
      <c r="C82" s="79">
        <v>2230</v>
      </c>
      <c r="D82" s="79">
        <v>0</v>
      </c>
      <c r="E82" s="79">
        <f t="shared" si="14"/>
        <v>8685</v>
      </c>
      <c r="F82" s="78" t="s">
        <v>36</v>
      </c>
      <c r="G82" s="79">
        <v>49271</v>
      </c>
      <c r="H82" s="79">
        <v>24996</v>
      </c>
      <c r="I82" s="79">
        <v>532</v>
      </c>
      <c r="J82" s="79">
        <f t="shared" si="15"/>
        <v>74799</v>
      </c>
    </row>
    <row r="83" spans="1:10" ht="15" customHeight="1" x14ac:dyDescent="0.3">
      <c r="A83" s="102">
        <v>2017</v>
      </c>
      <c r="B83" s="101">
        <f>SUM(B84:B95)</f>
        <v>3151795</v>
      </c>
      <c r="C83" s="101">
        <f t="shared" ref="C83:E83" si="16">SUM(C84:C95)</f>
        <v>1093200</v>
      </c>
      <c r="D83" s="101">
        <f t="shared" si="16"/>
        <v>5976</v>
      </c>
      <c r="E83" s="101">
        <f t="shared" si="16"/>
        <v>4250971</v>
      </c>
      <c r="F83" s="102">
        <v>2017</v>
      </c>
      <c r="G83" s="101">
        <f>SUM(G84:G95)</f>
        <v>574803</v>
      </c>
      <c r="H83" s="101">
        <f t="shared" ref="H83:J83" si="17">SUM(H84:H95)</f>
        <v>414769</v>
      </c>
      <c r="I83" s="101">
        <f t="shared" si="17"/>
        <v>9608</v>
      </c>
      <c r="J83" s="101">
        <f t="shared" si="17"/>
        <v>999180</v>
      </c>
    </row>
    <row r="84" spans="1:10" s="56" customFormat="1" ht="15" customHeight="1" x14ac:dyDescent="0.3">
      <c r="A84" s="78" t="s">
        <v>25</v>
      </c>
      <c r="B84" s="79">
        <v>771</v>
      </c>
      <c r="C84" s="79">
        <v>1930</v>
      </c>
      <c r="D84" s="79">
        <v>0</v>
      </c>
      <c r="E84" s="79">
        <f>SUM(B84:D84)</f>
        <v>2701</v>
      </c>
      <c r="F84" s="78" t="s">
        <v>25</v>
      </c>
      <c r="G84" s="79">
        <v>37796</v>
      </c>
      <c r="H84" s="79">
        <v>32326</v>
      </c>
      <c r="I84" s="79">
        <v>480</v>
      </c>
      <c r="J84" s="79">
        <f>SUM(G84:I84)</f>
        <v>70602</v>
      </c>
    </row>
    <row r="85" spans="1:10" s="56" customFormat="1" ht="15" customHeight="1" x14ac:dyDescent="0.3">
      <c r="A85" s="78" t="s">
        <v>26</v>
      </c>
      <c r="B85" s="79">
        <v>1118</v>
      </c>
      <c r="C85" s="79">
        <v>1749</v>
      </c>
      <c r="D85" s="79">
        <v>0</v>
      </c>
      <c r="E85" s="79">
        <f t="shared" ref="E85:E95" si="18">SUM(B85:D85)</f>
        <v>2867</v>
      </c>
      <c r="F85" s="78" t="s">
        <v>26</v>
      </c>
      <c r="G85" s="79">
        <v>36502</v>
      </c>
      <c r="H85" s="79">
        <v>31364</v>
      </c>
      <c r="I85" s="79">
        <v>332</v>
      </c>
      <c r="J85" s="79">
        <f t="shared" ref="J85:J95" si="19">SUM(G85:I85)</f>
        <v>68198</v>
      </c>
    </row>
    <row r="86" spans="1:10" s="56" customFormat="1" ht="15" customHeight="1" x14ac:dyDescent="0.3">
      <c r="A86" s="78" t="s">
        <v>27</v>
      </c>
      <c r="B86" s="79">
        <v>3794</v>
      </c>
      <c r="C86" s="79">
        <v>8312</v>
      </c>
      <c r="D86" s="79">
        <v>0</v>
      </c>
      <c r="E86" s="79">
        <f t="shared" si="18"/>
        <v>12106</v>
      </c>
      <c r="F86" s="78" t="s">
        <v>27</v>
      </c>
      <c r="G86" s="79">
        <v>43881</v>
      </c>
      <c r="H86" s="79">
        <v>34590</v>
      </c>
      <c r="I86" s="79">
        <v>359</v>
      </c>
      <c r="J86" s="79">
        <f t="shared" si="19"/>
        <v>78830</v>
      </c>
    </row>
    <row r="87" spans="1:10" s="56" customFormat="1" ht="15" customHeight="1" x14ac:dyDescent="0.3">
      <c r="A87" s="78" t="s">
        <v>28</v>
      </c>
      <c r="B87" s="79">
        <v>160356</v>
      </c>
      <c r="C87" s="79">
        <v>66889</v>
      </c>
      <c r="D87" s="79">
        <v>0</v>
      </c>
      <c r="E87" s="79">
        <f t="shared" si="18"/>
        <v>227245</v>
      </c>
      <c r="F87" s="78" t="s">
        <v>28</v>
      </c>
      <c r="G87" s="79">
        <v>46294</v>
      </c>
      <c r="H87" s="79">
        <v>35179</v>
      </c>
      <c r="I87" s="79">
        <v>881</v>
      </c>
      <c r="J87" s="79">
        <f t="shared" si="19"/>
        <v>82354</v>
      </c>
    </row>
    <row r="88" spans="1:10" s="56" customFormat="1" ht="15" customHeight="1" x14ac:dyDescent="0.3">
      <c r="A88" s="78" t="s">
        <v>29</v>
      </c>
      <c r="B88" s="79">
        <v>374022</v>
      </c>
      <c r="C88" s="79">
        <v>135465</v>
      </c>
      <c r="D88" s="79">
        <v>574</v>
      </c>
      <c r="E88" s="79">
        <f t="shared" si="18"/>
        <v>510061</v>
      </c>
      <c r="F88" s="78" t="s">
        <v>29</v>
      </c>
      <c r="G88" s="79">
        <v>43488</v>
      </c>
      <c r="H88" s="79">
        <v>36958</v>
      </c>
      <c r="I88" s="79">
        <v>687</v>
      </c>
      <c r="J88" s="79">
        <f t="shared" si="19"/>
        <v>81133</v>
      </c>
    </row>
    <row r="89" spans="1:10" s="56" customFormat="1" ht="15" customHeight="1" x14ac:dyDescent="0.3">
      <c r="A89" s="78" t="s">
        <v>30</v>
      </c>
      <c r="B89" s="79">
        <v>512666</v>
      </c>
      <c r="C89" s="79">
        <v>186055</v>
      </c>
      <c r="D89" s="79">
        <v>1339</v>
      </c>
      <c r="E89" s="79">
        <f t="shared" si="18"/>
        <v>700060</v>
      </c>
      <c r="F89" s="78" t="s">
        <v>30</v>
      </c>
      <c r="G89" s="79">
        <v>50275</v>
      </c>
      <c r="H89" s="79">
        <v>39485</v>
      </c>
      <c r="I89" s="79">
        <v>1060</v>
      </c>
      <c r="J89" s="79">
        <f t="shared" si="19"/>
        <v>90820</v>
      </c>
    </row>
    <row r="90" spans="1:10" s="56" customFormat="1" ht="15" customHeight="1" x14ac:dyDescent="0.3">
      <c r="A90" s="78" t="s">
        <v>31</v>
      </c>
      <c r="B90" s="79">
        <v>637982</v>
      </c>
      <c r="C90" s="79">
        <v>228983</v>
      </c>
      <c r="D90" s="79">
        <v>1340</v>
      </c>
      <c r="E90" s="79">
        <f t="shared" si="18"/>
        <v>868305</v>
      </c>
      <c r="F90" s="78" t="s">
        <v>31</v>
      </c>
      <c r="G90" s="79">
        <v>60404</v>
      </c>
      <c r="H90" s="79">
        <v>44715</v>
      </c>
      <c r="I90" s="79">
        <v>1487</v>
      </c>
      <c r="J90" s="79">
        <f t="shared" si="19"/>
        <v>106606</v>
      </c>
    </row>
    <row r="91" spans="1:10" s="56" customFormat="1" ht="15" customHeight="1" x14ac:dyDescent="0.3">
      <c r="A91" s="78" t="s">
        <v>32</v>
      </c>
      <c r="B91" s="79">
        <v>627883</v>
      </c>
      <c r="C91" s="79">
        <v>196303</v>
      </c>
      <c r="D91" s="79">
        <v>1276</v>
      </c>
      <c r="E91" s="79">
        <f t="shared" si="18"/>
        <v>825462</v>
      </c>
      <c r="F91" s="78" t="s">
        <v>32</v>
      </c>
      <c r="G91" s="79">
        <v>58677</v>
      </c>
      <c r="H91" s="79">
        <v>44657</v>
      </c>
      <c r="I91" s="79">
        <v>1342</v>
      </c>
      <c r="J91" s="79">
        <f t="shared" si="19"/>
        <v>104676</v>
      </c>
    </row>
    <row r="92" spans="1:10" s="56" customFormat="1" ht="15" customHeight="1" x14ac:dyDescent="0.3">
      <c r="A92" s="78" t="s">
        <v>33</v>
      </c>
      <c r="B92" s="79">
        <v>512853</v>
      </c>
      <c r="C92" s="79">
        <v>178649</v>
      </c>
      <c r="D92" s="79">
        <v>1143</v>
      </c>
      <c r="E92" s="79">
        <f t="shared" si="18"/>
        <v>692645</v>
      </c>
      <c r="F92" s="78" t="s">
        <v>33</v>
      </c>
      <c r="G92" s="79">
        <v>54913</v>
      </c>
      <c r="H92" s="79">
        <v>36264</v>
      </c>
      <c r="I92" s="79">
        <v>878</v>
      </c>
      <c r="J92" s="79">
        <f t="shared" si="19"/>
        <v>92055</v>
      </c>
    </row>
    <row r="93" spans="1:10" s="56" customFormat="1" ht="15" customHeight="1" x14ac:dyDescent="0.3">
      <c r="A93" s="78" t="s">
        <v>34</v>
      </c>
      <c r="B93" s="79">
        <v>304883</v>
      </c>
      <c r="C93" s="79">
        <v>88618</v>
      </c>
      <c r="D93" s="79">
        <v>304</v>
      </c>
      <c r="E93" s="79">
        <f t="shared" si="18"/>
        <v>393805</v>
      </c>
      <c r="F93" s="78" t="s">
        <v>34</v>
      </c>
      <c r="G93" s="79">
        <v>51478</v>
      </c>
      <c r="H93" s="79">
        <v>34360</v>
      </c>
      <c r="I93" s="79">
        <v>669</v>
      </c>
      <c r="J93" s="79">
        <f t="shared" si="19"/>
        <v>86507</v>
      </c>
    </row>
    <row r="94" spans="1:10" s="56" customFormat="1" ht="15" customHeight="1" x14ac:dyDescent="0.3">
      <c r="A94" s="78" t="s">
        <v>35</v>
      </c>
      <c r="B94" s="79">
        <v>11049</v>
      </c>
      <c r="C94" s="79">
        <v>247</v>
      </c>
      <c r="D94" s="79">
        <v>0</v>
      </c>
      <c r="E94" s="79">
        <f t="shared" si="18"/>
        <v>11296</v>
      </c>
      <c r="F94" s="78" t="s">
        <v>35</v>
      </c>
      <c r="G94" s="79">
        <v>45975</v>
      </c>
      <c r="H94" s="79">
        <v>22875</v>
      </c>
      <c r="I94" s="79">
        <v>655</v>
      </c>
      <c r="J94" s="79">
        <f t="shared" si="19"/>
        <v>69505</v>
      </c>
    </row>
    <row r="95" spans="1:10" s="56" customFormat="1" ht="15" customHeight="1" x14ac:dyDescent="0.3">
      <c r="A95" s="78" t="s">
        <v>36</v>
      </c>
      <c r="B95" s="79">
        <v>4418</v>
      </c>
      <c r="C95" s="79">
        <v>0</v>
      </c>
      <c r="D95" s="79">
        <v>0</v>
      </c>
      <c r="E95" s="79">
        <f t="shared" si="18"/>
        <v>4418</v>
      </c>
      <c r="F95" s="78" t="s">
        <v>36</v>
      </c>
      <c r="G95" s="79">
        <v>45120</v>
      </c>
      <c r="H95" s="79">
        <v>21996</v>
      </c>
      <c r="I95" s="79">
        <v>778</v>
      </c>
      <c r="J95" s="79">
        <f t="shared" si="19"/>
        <v>67894</v>
      </c>
    </row>
    <row r="96" spans="1:10" ht="15" customHeight="1" x14ac:dyDescent="0.3">
      <c r="A96" s="102">
        <v>2016</v>
      </c>
      <c r="B96" s="101">
        <f>SUM(B97:B108)</f>
        <v>2859931</v>
      </c>
      <c r="C96" s="101">
        <f t="shared" ref="C96:E96" si="20">SUM(C97:C108)</f>
        <v>1039616</v>
      </c>
      <c r="D96" s="101">
        <f t="shared" si="20"/>
        <v>622</v>
      </c>
      <c r="E96" s="101">
        <f t="shared" si="20"/>
        <v>3900169</v>
      </c>
      <c r="F96" s="102">
        <v>2016</v>
      </c>
      <c r="G96" s="101">
        <f>SUM(G97:G108)</f>
        <v>503021</v>
      </c>
      <c r="H96" s="101">
        <f t="shared" ref="H96:J96" si="21">SUM(H97:H108)</f>
        <v>436793</v>
      </c>
      <c r="I96" s="101">
        <f t="shared" si="21"/>
        <v>9578</v>
      </c>
      <c r="J96" s="101">
        <f t="shared" si="21"/>
        <v>949392</v>
      </c>
    </row>
    <row r="97" spans="1:10" s="56" customFormat="1" ht="15" customHeight="1" x14ac:dyDescent="0.3">
      <c r="A97" s="78" t="s">
        <v>25</v>
      </c>
      <c r="B97" s="79">
        <v>6</v>
      </c>
      <c r="C97" s="79">
        <v>2189</v>
      </c>
      <c r="D97" s="79">
        <v>0</v>
      </c>
      <c r="E97" s="79">
        <f>SUM(B97:D97)</f>
        <v>2195</v>
      </c>
      <c r="F97" s="78" t="s">
        <v>25</v>
      </c>
      <c r="G97" s="79">
        <v>33180</v>
      </c>
      <c r="H97" s="79">
        <v>31633</v>
      </c>
      <c r="I97" s="79">
        <v>665</v>
      </c>
      <c r="J97" s="79">
        <f>SUM(G97:I97)</f>
        <v>65478</v>
      </c>
    </row>
    <row r="98" spans="1:10" s="56" customFormat="1" ht="15" customHeight="1" x14ac:dyDescent="0.3">
      <c r="A98" s="78" t="s">
        <v>26</v>
      </c>
      <c r="B98" s="79">
        <v>185</v>
      </c>
      <c r="C98" s="79">
        <v>2213</v>
      </c>
      <c r="D98" s="79">
        <v>0</v>
      </c>
      <c r="E98" s="79">
        <f t="shared" ref="E98:E108" si="22">SUM(B98:D98)</f>
        <v>2398</v>
      </c>
      <c r="F98" s="78" t="s">
        <v>26</v>
      </c>
      <c r="G98" s="79">
        <v>32452</v>
      </c>
      <c r="H98" s="79">
        <v>31071</v>
      </c>
      <c r="I98" s="79">
        <v>491</v>
      </c>
      <c r="J98" s="79">
        <f t="shared" ref="J98:J108" si="23">SUM(G98:I98)</f>
        <v>64014</v>
      </c>
    </row>
    <row r="99" spans="1:10" s="56" customFormat="1" ht="15" customHeight="1" x14ac:dyDescent="0.3">
      <c r="A99" s="78" t="s">
        <v>27</v>
      </c>
      <c r="B99" s="79">
        <v>10303</v>
      </c>
      <c r="C99" s="79">
        <v>9545</v>
      </c>
      <c r="D99" s="79">
        <v>0</v>
      </c>
      <c r="E99" s="79">
        <f t="shared" si="22"/>
        <v>19848</v>
      </c>
      <c r="F99" s="78" t="s">
        <v>27</v>
      </c>
      <c r="G99" s="79">
        <v>40780</v>
      </c>
      <c r="H99" s="79">
        <v>36269</v>
      </c>
      <c r="I99" s="79">
        <v>539</v>
      </c>
      <c r="J99" s="79">
        <f t="shared" si="23"/>
        <v>77588</v>
      </c>
    </row>
    <row r="100" spans="1:10" s="56" customFormat="1" ht="15" customHeight="1" x14ac:dyDescent="0.3">
      <c r="A100" s="78" t="s">
        <v>28</v>
      </c>
      <c r="B100" s="79">
        <v>118709</v>
      </c>
      <c r="C100" s="79">
        <v>54069</v>
      </c>
      <c r="D100" s="79">
        <v>0</v>
      </c>
      <c r="E100" s="79">
        <f t="shared" si="22"/>
        <v>172778</v>
      </c>
      <c r="F100" s="78" t="s">
        <v>28</v>
      </c>
      <c r="G100" s="79">
        <v>35517</v>
      </c>
      <c r="H100" s="79">
        <v>35961</v>
      </c>
      <c r="I100" s="79">
        <v>902</v>
      </c>
      <c r="J100" s="79">
        <f t="shared" si="23"/>
        <v>72380</v>
      </c>
    </row>
    <row r="101" spans="1:10" s="56" customFormat="1" ht="15" customHeight="1" x14ac:dyDescent="0.3">
      <c r="A101" s="78" t="s">
        <v>29</v>
      </c>
      <c r="B101" s="79">
        <v>339400</v>
      </c>
      <c r="C101" s="79">
        <v>132828</v>
      </c>
      <c r="D101" s="79">
        <v>537</v>
      </c>
      <c r="E101" s="79">
        <f t="shared" si="22"/>
        <v>472765</v>
      </c>
      <c r="F101" s="78" t="s">
        <v>29</v>
      </c>
      <c r="G101" s="79">
        <v>40623</v>
      </c>
      <c r="H101" s="79">
        <v>37799</v>
      </c>
      <c r="I101" s="79">
        <v>1068</v>
      </c>
      <c r="J101" s="79">
        <f t="shared" si="23"/>
        <v>79490</v>
      </c>
    </row>
    <row r="102" spans="1:10" s="56" customFormat="1" ht="15" customHeight="1" x14ac:dyDescent="0.3">
      <c r="A102" s="78" t="s">
        <v>30</v>
      </c>
      <c r="B102" s="79">
        <v>450893</v>
      </c>
      <c r="C102" s="79">
        <v>166482</v>
      </c>
      <c r="D102" s="79">
        <v>85</v>
      </c>
      <c r="E102" s="79">
        <f t="shared" si="22"/>
        <v>617460</v>
      </c>
      <c r="F102" s="78" t="s">
        <v>30</v>
      </c>
      <c r="G102" s="79">
        <v>45745</v>
      </c>
      <c r="H102" s="79">
        <v>38966</v>
      </c>
      <c r="I102" s="79">
        <v>956</v>
      </c>
      <c r="J102" s="79">
        <f t="shared" si="23"/>
        <v>85667</v>
      </c>
    </row>
    <row r="103" spans="1:10" s="56" customFormat="1" ht="15" customHeight="1" x14ac:dyDescent="0.3">
      <c r="A103" s="78" t="s">
        <v>31</v>
      </c>
      <c r="B103" s="79">
        <v>605522</v>
      </c>
      <c r="C103" s="79">
        <v>221928</v>
      </c>
      <c r="D103" s="79">
        <v>0</v>
      </c>
      <c r="E103" s="79">
        <f t="shared" si="22"/>
        <v>827450</v>
      </c>
      <c r="F103" s="78" t="s">
        <v>31</v>
      </c>
      <c r="G103" s="79">
        <v>52556</v>
      </c>
      <c r="H103" s="79">
        <v>43893</v>
      </c>
      <c r="I103" s="79">
        <v>1491</v>
      </c>
      <c r="J103" s="79">
        <f t="shared" si="23"/>
        <v>97940</v>
      </c>
    </row>
    <row r="104" spans="1:10" s="56" customFormat="1" ht="15" customHeight="1" x14ac:dyDescent="0.3">
      <c r="A104" s="78" t="s">
        <v>32</v>
      </c>
      <c r="B104" s="79">
        <v>600516</v>
      </c>
      <c r="C104" s="79">
        <v>188580</v>
      </c>
      <c r="D104" s="79">
        <v>0</v>
      </c>
      <c r="E104" s="79">
        <f t="shared" si="22"/>
        <v>789096</v>
      </c>
      <c r="F104" s="78" t="s">
        <v>32</v>
      </c>
      <c r="G104" s="79">
        <v>51215</v>
      </c>
      <c r="H104" s="79">
        <v>44051</v>
      </c>
      <c r="I104" s="79">
        <v>1489</v>
      </c>
      <c r="J104" s="79">
        <f t="shared" si="23"/>
        <v>96755</v>
      </c>
    </row>
    <row r="105" spans="1:10" s="56" customFormat="1" ht="15" customHeight="1" x14ac:dyDescent="0.3">
      <c r="A105" s="78" t="s">
        <v>33</v>
      </c>
      <c r="B105" s="79">
        <v>474601</v>
      </c>
      <c r="C105" s="79">
        <v>165958</v>
      </c>
      <c r="D105" s="79">
        <v>0</v>
      </c>
      <c r="E105" s="79">
        <f t="shared" si="22"/>
        <v>640559</v>
      </c>
      <c r="F105" s="78" t="s">
        <v>33</v>
      </c>
      <c r="G105" s="79">
        <v>47964</v>
      </c>
      <c r="H105" s="79">
        <v>37925</v>
      </c>
      <c r="I105" s="79">
        <v>897</v>
      </c>
      <c r="J105" s="79">
        <f t="shared" si="23"/>
        <v>86786</v>
      </c>
    </row>
    <row r="106" spans="1:10" s="56" customFormat="1" ht="15" customHeight="1" x14ac:dyDescent="0.3">
      <c r="A106" s="78" t="s">
        <v>34</v>
      </c>
      <c r="B106" s="79">
        <v>255764</v>
      </c>
      <c r="C106" s="79">
        <v>90301</v>
      </c>
      <c r="D106" s="79">
        <v>0</v>
      </c>
      <c r="E106" s="79">
        <f t="shared" si="22"/>
        <v>346065</v>
      </c>
      <c r="F106" s="78" t="s">
        <v>34</v>
      </c>
      <c r="G106" s="79">
        <v>41134</v>
      </c>
      <c r="H106" s="79">
        <v>34308</v>
      </c>
      <c r="I106" s="79">
        <v>216</v>
      </c>
      <c r="J106" s="79">
        <f t="shared" si="23"/>
        <v>75658</v>
      </c>
    </row>
    <row r="107" spans="1:10" s="56" customFormat="1" ht="15" customHeight="1" x14ac:dyDescent="0.3">
      <c r="A107" s="78" t="s">
        <v>35</v>
      </c>
      <c r="B107" s="79">
        <v>3013</v>
      </c>
      <c r="C107" s="79">
        <v>3288</v>
      </c>
      <c r="D107" s="79">
        <v>0</v>
      </c>
      <c r="E107" s="79">
        <f t="shared" si="22"/>
        <v>6301</v>
      </c>
      <c r="F107" s="78" t="s">
        <v>35</v>
      </c>
      <c r="G107" s="79">
        <v>39717</v>
      </c>
      <c r="H107" s="79">
        <v>31892</v>
      </c>
      <c r="I107" s="79">
        <v>360</v>
      </c>
      <c r="J107" s="79">
        <f t="shared" si="23"/>
        <v>71969</v>
      </c>
    </row>
    <row r="108" spans="1:10" s="56" customFormat="1" ht="15" customHeight="1" x14ac:dyDescent="0.3">
      <c r="A108" s="78" t="s">
        <v>36</v>
      </c>
      <c r="B108" s="79">
        <v>1019</v>
      </c>
      <c r="C108" s="79">
        <v>2235</v>
      </c>
      <c r="D108" s="79">
        <v>0</v>
      </c>
      <c r="E108" s="79">
        <f t="shared" si="22"/>
        <v>3254</v>
      </c>
      <c r="F108" s="78" t="s">
        <v>36</v>
      </c>
      <c r="G108" s="79">
        <v>42138</v>
      </c>
      <c r="H108" s="79">
        <v>33025</v>
      </c>
      <c r="I108" s="79">
        <v>504</v>
      </c>
      <c r="J108" s="79">
        <f t="shared" si="23"/>
        <v>75667</v>
      </c>
    </row>
    <row r="109" spans="1:10" ht="15" customHeight="1" x14ac:dyDescent="0.3">
      <c r="A109" s="85">
        <v>2015</v>
      </c>
      <c r="B109" s="101">
        <f>SUM(B110:B121)</f>
        <v>2542914</v>
      </c>
      <c r="C109" s="101">
        <f t="shared" ref="C109:E109" si="24">SUM(C110:C121)</f>
        <v>939794</v>
      </c>
      <c r="D109" s="101">
        <f t="shared" si="24"/>
        <v>611</v>
      </c>
      <c r="E109" s="101">
        <f t="shared" si="24"/>
        <v>3483319</v>
      </c>
      <c r="F109" s="85">
        <v>2015</v>
      </c>
      <c r="G109" s="101">
        <f>SUM(G110:G121)</f>
        <v>473771</v>
      </c>
      <c r="H109" s="101">
        <f t="shared" ref="H109:J109" si="25">SUM(H110:H121)</f>
        <v>411793</v>
      </c>
      <c r="I109" s="101">
        <f t="shared" si="25"/>
        <v>12404</v>
      </c>
      <c r="J109" s="101">
        <f t="shared" si="25"/>
        <v>897968</v>
      </c>
    </row>
    <row r="110" spans="1:10" ht="15" customHeight="1" x14ac:dyDescent="0.3">
      <c r="A110" s="78" t="s">
        <v>25</v>
      </c>
      <c r="B110" s="79">
        <v>186</v>
      </c>
      <c r="C110" s="79">
        <v>2158</v>
      </c>
      <c r="D110" s="79">
        <v>0</v>
      </c>
      <c r="E110" s="79">
        <v>2344</v>
      </c>
      <c r="F110" s="78" t="s">
        <v>25</v>
      </c>
      <c r="G110" s="79">
        <v>34158</v>
      </c>
      <c r="H110" s="79">
        <v>27659</v>
      </c>
      <c r="I110" s="79">
        <v>904</v>
      </c>
      <c r="J110" s="79">
        <f>SUM(G110:I110)</f>
        <v>62721</v>
      </c>
    </row>
    <row r="111" spans="1:10" ht="15" customHeight="1" x14ac:dyDescent="0.3">
      <c r="A111" s="78" t="s">
        <v>26</v>
      </c>
      <c r="B111" s="79">
        <v>195</v>
      </c>
      <c r="C111" s="79">
        <v>1575</v>
      </c>
      <c r="D111" s="79">
        <v>0</v>
      </c>
      <c r="E111" s="79">
        <v>1770</v>
      </c>
      <c r="F111" s="78" t="s">
        <v>26</v>
      </c>
      <c r="G111" s="79">
        <v>29659</v>
      </c>
      <c r="H111" s="79">
        <v>26651</v>
      </c>
      <c r="I111" s="79">
        <v>549</v>
      </c>
      <c r="J111" s="79">
        <f t="shared" ref="J111:J121" si="26">SUM(G111:I111)</f>
        <v>56859</v>
      </c>
    </row>
    <row r="112" spans="1:10" ht="15" customHeight="1" x14ac:dyDescent="0.3">
      <c r="A112" s="78" t="s">
        <v>27</v>
      </c>
      <c r="B112" s="79">
        <v>7168</v>
      </c>
      <c r="C112" s="79">
        <v>5855</v>
      </c>
      <c r="D112" s="79">
        <v>0</v>
      </c>
      <c r="E112" s="79">
        <v>13023</v>
      </c>
      <c r="F112" s="78" t="s">
        <v>27</v>
      </c>
      <c r="G112" s="79">
        <v>34493</v>
      </c>
      <c r="H112" s="79">
        <v>28984</v>
      </c>
      <c r="I112" s="79">
        <v>873</v>
      </c>
      <c r="J112" s="79">
        <f t="shared" si="26"/>
        <v>64350</v>
      </c>
    </row>
    <row r="113" spans="1:10" ht="15" customHeight="1" x14ac:dyDescent="0.3">
      <c r="A113" s="78" t="s">
        <v>28</v>
      </c>
      <c r="B113" s="79">
        <v>100158</v>
      </c>
      <c r="C113" s="79">
        <v>48176</v>
      </c>
      <c r="D113" s="79">
        <v>0</v>
      </c>
      <c r="E113" s="79">
        <v>148334</v>
      </c>
      <c r="F113" s="78" t="s">
        <v>28</v>
      </c>
      <c r="G113" s="79">
        <v>40954</v>
      </c>
      <c r="H113" s="79">
        <v>34507</v>
      </c>
      <c r="I113" s="79">
        <v>1452</v>
      </c>
      <c r="J113" s="79">
        <f t="shared" si="26"/>
        <v>76913</v>
      </c>
    </row>
    <row r="114" spans="1:10" ht="15" customHeight="1" x14ac:dyDescent="0.3">
      <c r="A114" s="78" t="s">
        <v>29</v>
      </c>
      <c r="B114" s="79">
        <v>307844</v>
      </c>
      <c r="C114" s="79">
        <v>124066</v>
      </c>
      <c r="D114" s="79">
        <v>0</v>
      </c>
      <c r="E114" s="79">
        <v>431910</v>
      </c>
      <c r="F114" s="78" t="s">
        <v>29</v>
      </c>
      <c r="G114" s="79">
        <v>40821</v>
      </c>
      <c r="H114" s="79">
        <v>34409</v>
      </c>
      <c r="I114" s="79">
        <v>1001</v>
      </c>
      <c r="J114" s="79">
        <f t="shared" si="26"/>
        <v>76231</v>
      </c>
    </row>
    <row r="115" spans="1:10" ht="15" customHeight="1" x14ac:dyDescent="0.3">
      <c r="A115" s="78" t="s">
        <v>30</v>
      </c>
      <c r="B115" s="79">
        <v>415260</v>
      </c>
      <c r="C115" s="79">
        <v>157011</v>
      </c>
      <c r="D115" s="79">
        <v>88</v>
      </c>
      <c r="E115" s="79">
        <v>572359</v>
      </c>
      <c r="F115" s="78" t="s">
        <v>30</v>
      </c>
      <c r="G115" s="79">
        <v>44505</v>
      </c>
      <c r="H115" s="79">
        <v>37287</v>
      </c>
      <c r="I115" s="79">
        <v>1118</v>
      </c>
      <c r="J115" s="79">
        <f t="shared" si="26"/>
        <v>82910</v>
      </c>
    </row>
    <row r="116" spans="1:10" ht="15" customHeight="1" x14ac:dyDescent="0.3">
      <c r="A116" s="78" t="s">
        <v>31</v>
      </c>
      <c r="B116" s="79">
        <v>540115</v>
      </c>
      <c r="C116" s="79">
        <v>197631</v>
      </c>
      <c r="D116" s="79">
        <v>180</v>
      </c>
      <c r="E116" s="79">
        <v>737926</v>
      </c>
      <c r="F116" s="78" t="s">
        <v>31</v>
      </c>
      <c r="G116" s="79">
        <v>49775</v>
      </c>
      <c r="H116" s="79">
        <v>44288</v>
      </c>
      <c r="I116" s="79">
        <v>1620</v>
      </c>
      <c r="J116" s="79">
        <f t="shared" si="26"/>
        <v>95683</v>
      </c>
    </row>
    <row r="117" spans="1:10" ht="15" customHeight="1" x14ac:dyDescent="0.3">
      <c r="A117" s="78" t="s">
        <v>32</v>
      </c>
      <c r="B117" s="79">
        <v>555089</v>
      </c>
      <c r="C117" s="79">
        <v>181796</v>
      </c>
      <c r="D117" s="79">
        <v>228</v>
      </c>
      <c r="E117" s="79">
        <v>737113</v>
      </c>
      <c r="F117" s="78" t="s">
        <v>32</v>
      </c>
      <c r="G117" s="79">
        <v>50273</v>
      </c>
      <c r="H117" s="79">
        <v>50693</v>
      </c>
      <c r="I117" s="79">
        <v>1743</v>
      </c>
      <c r="J117" s="79">
        <f t="shared" si="26"/>
        <v>102709</v>
      </c>
    </row>
    <row r="118" spans="1:10" ht="15" customHeight="1" x14ac:dyDescent="0.3">
      <c r="A118" s="78" t="s">
        <v>33</v>
      </c>
      <c r="B118" s="79">
        <v>423288</v>
      </c>
      <c r="C118" s="79">
        <v>146078</v>
      </c>
      <c r="D118" s="79">
        <v>115</v>
      </c>
      <c r="E118" s="79">
        <v>569481</v>
      </c>
      <c r="F118" s="78" t="s">
        <v>33</v>
      </c>
      <c r="G118" s="79">
        <v>43173</v>
      </c>
      <c r="H118" s="79">
        <v>35378</v>
      </c>
      <c r="I118" s="79">
        <v>1044</v>
      </c>
      <c r="J118" s="79">
        <f t="shared" si="26"/>
        <v>79595</v>
      </c>
    </row>
    <row r="119" spans="1:10" ht="15" customHeight="1" x14ac:dyDescent="0.3">
      <c r="A119" s="78" t="s">
        <v>34</v>
      </c>
      <c r="B119" s="79">
        <v>190258</v>
      </c>
      <c r="C119" s="79">
        <v>70778</v>
      </c>
      <c r="D119" s="79">
        <v>0</v>
      </c>
      <c r="E119" s="79">
        <v>261036</v>
      </c>
      <c r="F119" s="78" t="s">
        <v>34</v>
      </c>
      <c r="G119" s="79">
        <v>37164</v>
      </c>
      <c r="H119" s="79">
        <v>32788</v>
      </c>
      <c r="I119" s="79">
        <v>827</v>
      </c>
      <c r="J119" s="79">
        <f t="shared" si="26"/>
        <v>70779</v>
      </c>
    </row>
    <row r="120" spans="1:10" ht="15" customHeight="1" x14ac:dyDescent="0.3">
      <c r="A120" s="78" t="s">
        <v>35</v>
      </c>
      <c r="B120" s="79">
        <v>2902</v>
      </c>
      <c r="C120" s="79">
        <v>2780</v>
      </c>
      <c r="D120" s="79">
        <v>0</v>
      </c>
      <c r="E120" s="79">
        <v>5682</v>
      </c>
      <c r="F120" s="78" t="s">
        <v>35</v>
      </c>
      <c r="G120" s="79">
        <v>34413</v>
      </c>
      <c r="H120" s="79">
        <v>30175</v>
      </c>
      <c r="I120" s="79">
        <v>614</v>
      </c>
      <c r="J120" s="79">
        <f t="shared" si="26"/>
        <v>65202</v>
      </c>
    </row>
    <row r="121" spans="1:10" ht="15" customHeight="1" x14ac:dyDescent="0.3">
      <c r="A121" s="78" t="s">
        <v>36</v>
      </c>
      <c r="B121" s="79">
        <v>451</v>
      </c>
      <c r="C121" s="79">
        <v>1890</v>
      </c>
      <c r="D121" s="79">
        <v>0</v>
      </c>
      <c r="E121" s="79">
        <v>2341</v>
      </c>
      <c r="F121" s="78" t="s">
        <v>36</v>
      </c>
      <c r="G121" s="79">
        <v>34383</v>
      </c>
      <c r="H121" s="79">
        <v>28974</v>
      </c>
      <c r="I121" s="79">
        <v>659</v>
      </c>
      <c r="J121" s="79">
        <f t="shared" si="26"/>
        <v>64016</v>
      </c>
    </row>
    <row r="122" spans="1:10" ht="15" customHeight="1" x14ac:dyDescent="0.3">
      <c r="A122" s="85">
        <v>2014</v>
      </c>
      <c r="B122" s="101">
        <f>SUM(B123:B134)</f>
        <v>2595702</v>
      </c>
      <c r="C122" s="101">
        <f t="shared" ref="C122:E122" si="27">SUM(C123:C134)</f>
        <v>935615</v>
      </c>
      <c r="D122" s="101">
        <f t="shared" si="27"/>
        <v>2437</v>
      </c>
      <c r="E122" s="101">
        <f t="shared" si="27"/>
        <v>3533754</v>
      </c>
      <c r="F122" s="85">
        <v>2014</v>
      </c>
      <c r="G122" s="101">
        <f>SUM(G123:G134)</f>
        <v>407162</v>
      </c>
      <c r="H122" s="101">
        <f t="shared" ref="H122:J122" si="28">SUM(H123:H134)</f>
        <v>285611</v>
      </c>
      <c r="I122" s="101">
        <f t="shared" si="28"/>
        <v>14767</v>
      </c>
      <c r="J122" s="101">
        <f t="shared" si="28"/>
        <v>707540</v>
      </c>
    </row>
    <row r="123" spans="1:10" ht="15" customHeight="1" x14ac:dyDescent="0.3">
      <c r="A123" s="78" t="s">
        <v>25</v>
      </c>
      <c r="B123" s="79">
        <v>81</v>
      </c>
      <c r="C123" s="79">
        <v>1612</v>
      </c>
      <c r="D123" s="79">
        <v>0</v>
      </c>
      <c r="E123" s="79">
        <v>1693</v>
      </c>
      <c r="F123" s="78" t="s">
        <v>25</v>
      </c>
      <c r="G123" s="79">
        <v>29327</v>
      </c>
      <c r="H123" s="79">
        <v>13598</v>
      </c>
      <c r="I123" s="79">
        <v>860</v>
      </c>
      <c r="J123" s="79">
        <f>SUM(G123:I123)</f>
        <v>43785</v>
      </c>
    </row>
    <row r="124" spans="1:10" ht="15" customHeight="1" x14ac:dyDescent="0.3">
      <c r="A124" s="78" t="s">
        <v>26</v>
      </c>
      <c r="B124" s="79">
        <v>59</v>
      </c>
      <c r="C124" s="79">
        <v>1313</v>
      </c>
      <c r="D124" s="79">
        <v>0</v>
      </c>
      <c r="E124" s="79">
        <v>1372</v>
      </c>
      <c r="F124" s="78" t="s">
        <v>26</v>
      </c>
      <c r="G124" s="79">
        <v>28559</v>
      </c>
      <c r="H124" s="79">
        <v>13830</v>
      </c>
      <c r="I124" s="79">
        <v>730</v>
      </c>
      <c r="J124" s="79">
        <f t="shared" ref="J124:J134" si="29">SUM(G124:I124)</f>
        <v>43119</v>
      </c>
    </row>
    <row r="125" spans="1:10" ht="15" customHeight="1" x14ac:dyDescent="0.3">
      <c r="A125" s="78" t="s">
        <v>27</v>
      </c>
      <c r="B125" s="79">
        <v>994</v>
      </c>
      <c r="C125" s="79">
        <v>2024</v>
      </c>
      <c r="D125" s="79">
        <v>0</v>
      </c>
      <c r="E125" s="79">
        <v>3018</v>
      </c>
      <c r="F125" s="78" t="s">
        <v>27</v>
      </c>
      <c r="G125" s="79">
        <v>32344</v>
      </c>
      <c r="H125" s="79">
        <v>14747</v>
      </c>
      <c r="I125" s="79">
        <v>770</v>
      </c>
      <c r="J125" s="79">
        <f t="shared" si="29"/>
        <v>47861</v>
      </c>
    </row>
    <row r="126" spans="1:10" ht="15" customHeight="1" x14ac:dyDescent="0.3">
      <c r="A126" s="78" t="s">
        <v>28</v>
      </c>
      <c r="B126" s="79">
        <v>108996</v>
      </c>
      <c r="C126" s="79">
        <v>49548</v>
      </c>
      <c r="D126" s="79">
        <v>0</v>
      </c>
      <c r="E126" s="79">
        <v>158544</v>
      </c>
      <c r="F126" s="78" t="s">
        <v>28</v>
      </c>
      <c r="G126" s="79">
        <v>34858</v>
      </c>
      <c r="H126" s="79">
        <v>25095</v>
      </c>
      <c r="I126" s="79">
        <v>1611</v>
      </c>
      <c r="J126" s="79">
        <f t="shared" si="29"/>
        <v>61564</v>
      </c>
    </row>
    <row r="127" spans="1:10" ht="15" customHeight="1" x14ac:dyDescent="0.3">
      <c r="A127" s="78" t="s">
        <v>29</v>
      </c>
      <c r="B127" s="79">
        <v>325142</v>
      </c>
      <c r="C127" s="79">
        <v>124555</v>
      </c>
      <c r="D127" s="79">
        <v>146</v>
      </c>
      <c r="E127" s="79">
        <v>449843</v>
      </c>
      <c r="F127" s="78" t="s">
        <v>29</v>
      </c>
      <c r="G127" s="79">
        <v>31544</v>
      </c>
      <c r="H127" s="79">
        <v>24995</v>
      </c>
      <c r="I127" s="79">
        <v>1064</v>
      </c>
      <c r="J127" s="79">
        <f t="shared" si="29"/>
        <v>57603</v>
      </c>
    </row>
    <row r="128" spans="1:10" ht="15" customHeight="1" x14ac:dyDescent="0.3">
      <c r="A128" s="78" t="s">
        <v>30</v>
      </c>
      <c r="B128" s="79">
        <v>440258</v>
      </c>
      <c r="C128" s="79">
        <v>158291</v>
      </c>
      <c r="D128" s="79">
        <v>206</v>
      </c>
      <c r="E128" s="79">
        <v>598755</v>
      </c>
      <c r="F128" s="78" t="s">
        <v>30</v>
      </c>
      <c r="G128" s="79">
        <v>33891</v>
      </c>
      <c r="H128" s="79">
        <v>26646</v>
      </c>
      <c r="I128" s="79">
        <v>1352</v>
      </c>
      <c r="J128" s="79">
        <f t="shared" si="29"/>
        <v>61889</v>
      </c>
    </row>
    <row r="129" spans="1:10" ht="15" customHeight="1" x14ac:dyDescent="0.3">
      <c r="A129" s="78" t="s">
        <v>31</v>
      </c>
      <c r="B129" s="79">
        <v>534601</v>
      </c>
      <c r="C129" s="79">
        <v>198064</v>
      </c>
      <c r="D129" s="79">
        <v>757</v>
      </c>
      <c r="E129" s="79">
        <v>733422</v>
      </c>
      <c r="F129" s="78" t="s">
        <v>31</v>
      </c>
      <c r="G129" s="79">
        <v>39532</v>
      </c>
      <c r="H129" s="79">
        <v>31953</v>
      </c>
      <c r="I129" s="79">
        <v>2029</v>
      </c>
      <c r="J129" s="79">
        <f t="shared" si="29"/>
        <v>73514</v>
      </c>
    </row>
    <row r="130" spans="1:10" ht="15" customHeight="1" x14ac:dyDescent="0.3">
      <c r="A130" s="78" t="s">
        <v>32</v>
      </c>
      <c r="B130" s="79">
        <v>557826</v>
      </c>
      <c r="C130" s="79">
        <v>180087</v>
      </c>
      <c r="D130" s="79">
        <v>981</v>
      </c>
      <c r="E130" s="79">
        <v>738894</v>
      </c>
      <c r="F130" s="78" t="s">
        <v>32</v>
      </c>
      <c r="G130" s="79">
        <v>38602</v>
      </c>
      <c r="H130" s="79">
        <v>31005</v>
      </c>
      <c r="I130" s="79">
        <v>2173</v>
      </c>
      <c r="J130" s="79">
        <f t="shared" si="29"/>
        <v>71780</v>
      </c>
    </row>
    <row r="131" spans="1:10" ht="15" customHeight="1" x14ac:dyDescent="0.3">
      <c r="A131" s="78" t="s">
        <v>33</v>
      </c>
      <c r="B131" s="79">
        <v>420303</v>
      </c>
      <c r="C131" s="79">
        <v>145618</v>
      </c>
      <c r="D131" s="79">
        <v>347</v>
      </c>
      <c r="E131" s="79">
        <v>566268</v>
      </c>
      <c r="F131" s="78" t="s">
        <v>33</v>
      </c>
      <c r="G131" s="79">
        <v>36885</v>
      </c>
      <c r="H131" s="79">
        <v>26647</v>
      </c>
      <c r="I131" s="79">
        <v>1360</v>
      </c>
      <c r="J131" s="79">
        <f t="shared" si="29"/>
        <v>64892</v>
      </c>
    </row>
    <row r="132" spans="1:10" ht="15" customHeight="1" x14ac:dyDescent="0.3">
      <c r="A132" s="78" t="s">
        <v>34</v>
      </c>
      <c r="B132" s="79">
        <v>202633</v>
      </c>
      <c r="C132" s="79">
        <v>69465</v>
      </c>
      <c r="D132" s="79">
        <v>0</v>
      </c>
      <c r="E132" s="79">
        <v>272098</v>
      </c>
      <c r="F132" s="78" t="s">
        <v>34</v>
      </c>
      <c r="G132" s="79">
        <v>35032</v>
      </c>
      <c r="H132" s="79">
        <v>25194</v>
      </c>
      <c r="I132" s="79">
        <v>985</v>
      </c>
      <c r="J132" s="79">
        <f t="shared" si="29"/>
        <v>61211</v>
      </c>
    </row>
    <row r="133" spans="1:10" ht="15" customHeight="1" x14ac:dyDescent="0.3">
      <c r="A133" s="78" t="s">
        <v>35</v>
      </c>
      <c r="B133" s="79">
        <v>4228</v>
      </c>
      <c r="C133" s="79">
        <v>3489</v>
      </c>
      <c r="D133" s="79">
        <v>0</v>
      </c>
      <c r="E133" s="79">
        <v>7717</v>
      </c>
      <c r="F133" s="78" t="s">
        <v>35</v>
      </c>
      <c r="G133" s="79">
        <v>32347</v>
      </c>
      <c r="H133" s="79">
        <v>25620</v>
      </c>
      <c r="I133" s="79">
        <v>864</v>
      </c>
      <c r="J133" s="79">
        <f t="shared" si="29"/>
        <v>58831</v>
      </c>
    </row>
    <row r="134" spans="1:10" ht="15" customHeight="1" x14ac:dyDescent="0.3">
      <c r="A134" s="78" t="s">
        <v>36</v>
      </c>
      <c r="B134" s="79">
        <v>581</v>
      </c>
      <c r="C134" s="79">
        <v>1549</v>
      </c>
      <c r="D134" s="79">
        <v>0</v>
      </c>
      <c r="E134" s="79">
        <v>2130</v>
      </c>
      <c r="F134" s="78" t="s">
        <v>36</v>
      </c>
      <c r="G134" s="79">
        <v>34241</v>
      </c>
      <c r="H134" s="79">
        <v>26281</v>
      </c>
      <c r="I134" s="79">
        <v>969</v>
      </c>
      <c r="J134" s="79">
        <f t="shared" si="29"/>
        <v>61491</v>
      </c>
    </row>
    <row r="135" spans="1:10" ht="15" customHeight="1" x14ac:dyDescent="0.3">
      <c r="A135" s="85">
        <v>2013</v>
      </c>
      <c r="B135" s="101">
        <f>SUM(B136:B147)</f>
        <v>2472775</v>
      </c>
      <c r="C135" s="101">
        <f t="shared" ref="C135:E135" si="30">SUM(C136:C147)</f>
        <v>849271</v>
      </c>
      <c r="D135" s="101">
        <f t="shared" si="30"/>
        <v>1932</v>
      </c>
      <c r="E135" s="101">
        <f t="shared" si="30"/>
        <v>3323978</v>
      </c>
      <c r="F135" s="85">
        <v>2013</v>
      </c>
      <c r="G135" s="101">
        <f>SUM(G136:G147)</f>
        <v>409981</v>
      </c>
      <c r="H135" s="101">
        <f t="shared" ref="H135:J135" si="31">SUM(H136:H147)</f>
        <v>185888</v>
      </c>
      <c r="I135" s="101">
        <f t="shared" si="31"/>
        <v>15644</v>
      </c>
      <c r="J135" s="101">
        <f t="shared" si="31"/>
        <v>611513</v>
      </c>
    </row>
    <row r="136" spans="1:10" ht="15" customHeight="1" x14ac:dyDescent="0.3">
      <c r="A136" s="78" t="s">
        <v>25</v>
      </c>
      <c r="B136" s="79">
        <v>846</v>
      </c>
      <c r="C136" s="79">
        <v>984</v>
      </c>
      <c r="D136" s="79">
        <v>0</v>
      </c>
      <c r="E136" s="79">
        <v>1830</v>
      </c>
      <c r="F136" s="78" t="s">
        <v>25</v>
      </c>
      <c r="G136" s="79">
        <v>31700</v>
      </c>
      <c r="H136" s="79">
        <v>10403</v>
      </c>
      <c r="I136" s="79">
        <v>918</v>
      </c>
      <c r="J136" s="79">
        <f>SUM(G136:I136)</f>
        <v>43021</v>
      </c>
    </row>
    <row r="137" spans="1:10" ht="15" customHeight="1" x14ac:dyDescent="0.3">
      <c r="A137" s="78" t="s">
        <v>26</v>
      </c>
      <c r="B137" s="79">
        <v>225</v>
      </c>
      <c r="C137" s="79">
        <v>935</v>
      </c>
      <c r="D137" s="79">
        <v>0</v>
      </c>
      <c r="E137" s="79">
        <v>1160</v>
      </c>
      <c r="F137" s="78" t="s">
        <v>26</v>
      </c>
      <c r="G137" s="79">
        <v>30470</v>
      </c>
      <c r="H137" s="79">
        <v>11230</v>
      </c>
      <c r="I137" s="79">
        <v>768</v>
      </c>
      <c r="J137" s="79">
        <f t="shared" ref="J137:J147" si="32">SUM(G137:I137)</f>
        <v>42468</v>
      </c>
    </row>
    <row r="138" spans="1:10" ht="15" customHeight="1" x14ac:dyDescent="0.3">
      <c r="A138" s="78" t="s">
        <v>27</v>
      </c>
      <c r="B138" s="79">
        <v>8399</v>
      </c>
      <c r="C138" s="79">
        <v>4422</v>
      </c>
      <c r="D138" s="79">
        <v>0</v>
      </c>
      <c r="E138" s="79">
        <v>12821</v>
      </c>
      <c r="F138" s="78" t="s">
        <v>27</v>
      </c>
      <c r="G138" s="79">
        <v>35772</v>
      </c>
      <c r="H138" s="79">
        <v>12173</v>
      </c>
      <c r="I138" s="79">
        <v>896</v>
      </c>
      <c r="J138" s="79">
        <f t="shared" si="32"/>
        <v>48841</v>
      </c>
    </row>
    <row r="139" spans="1:10" ht="15" customHeight="1" x14ac:dyDescent="0.3">
      <c r="A139" s="78" t="s">
        <v>28</v>
      </c>
      <c r="B139" s="79">
        <v>75806</v>
      </c>
      <c r="C139" s="79">
        <v>38131</v>
      </c>
      <c r="D139" s="79">
        <v>0</v>
      </c>
      <c r="E139" s="79">
        <v>113937</v>
      </c>
      <c r="F139" s="78" t="s">
        <v>28</v>
      </c>
      <c r="G139" s="79">
        <v>33091</v>
      </c>
      <c r="H139" s="79">
        <v>12408</v>
      </c>
      <c r="I139" s="79">
        <v>1203</v>
      </c>
      <c r="J139" s="79">
        <f t="shared" si="32"/>
        <v>46702</v>
      </c>
    </row>
    <row r="140" spans="1:10" ht="15" customHeight="1" x14ac:dyDescent="0.3">
      <c r="A140" s="78" t="s">
        <v>29</v>
      </c>
      <c r="B140" s="79">
        <v>304946</v>
      </c>
      <c r="C140" s="79">
        <v>113803</v>
      </c>
      <c r="D140" s="79">
        <v>231</v>
      </c>
      <c r="E140" s="79">
        <v>418980</v>
      </c>
      <c r="F140" s="78" t="s">
        <v>29</v>
      </c>
      <c r="G140" s="79">
        <v>36638</v>
      </c>
      <c r="H140" s="79">
        <v>14404</v>
      </c>
      <c r="I140" s="79">
        <v>1640</v>
      </c>
      <c r="J140" s="79">
        <f t="shared" si="32"/>
        <v>52682</v>
      </c>
    </row>
    <row r="141" spans="1:10" ht="15" customHeight="1" x14ac:dyDescent="0.3">
      <c r="A141" s="78" t="s">
        <v>30</v>
      </c>
      <c r="B141" s="79">
        <v>421873</v>
      </c>
      <c r="C141" s="79">
        <v>148223</v>
      </c>
      <c r="D141" s="79">
        <v>251</v>
      </c>
      <c r="E141" s="79">
        <v>570347</v>
      </c>
      <c r="F141" s="78" t="s">
        <v>30</v>
      </c>
      <c r="G141" s="79">
        <v>38013</v>
      </c>
      <c r="H141" s="79">
        <v>18057</v>
      </c>
      <c r="I141" s="79">
        <v>1736</v>
      </c>
      <c r="J141" s="79">
        <f t="shared" si="32"/>
        <v>57806</v>
      </c>
    </row>
    <row r="142" spans="1:10" ht="15" customHeight="1" x14ac:dyDescent="0.3">
      <c r="A142" s="78" t="s">
        <v>31</v>
      </c>
      <c r="B142" s="79">
        <v>519690</v>
      </c>
      <c r="C142" s="79">
        <v>171345</v>
      </c>
      <c r="D142" s="79">
        <v>431</v>
      </c>
      <c r="E142" s="79">
        <v>691466</v>
      </c>
      <c r="F142" s="78" t="s">
        <v>31</v>
      </c>
      <c r="G142" s="79">
        <v>38469</v>
      </c>
      <c r="H142" s="79">
        <v>22856</v>
      </c>
      <c r="I142" s="79">
        <v>2205</v>
      </c>
      <c r="J142" s="79">
        <f t="shared" si="32"/>
        <v>63530</v>
      </c>
    </row>
    <row r="143" spans="1:10" ht="15" customHeight="1" x14ac:dyDescent="0.3">
      <c r="A143" s="78" t="s">
        <v>32</v>
      </c>
      <c r="B143" s="79">
        <v>527937</v>
      </c>
      <c r="C143" s="79">
        <v>161964</v>
      </c>
      <c r="D143" s="79">
        <v>728</v>
      </c>
      <c r="E143" s="79">
        <v>690629</v>
      </c>
      <c r="F143" s="78" t="s">
        <v>32</v>
      </c>
      <c r="G143" s="79">
        <v>37773</v>
      </c>
      <c r="H143" s="79">
        <v>22124</v>
      </c>
      <c r="I143" s="79">
        <v>2316</v>
      </c>
      <c r="J143" s="79">
        <f t="shared" si="32"/>
        <v>62213</v>
      </c>
    </row>
    <row r="144" spans="1:10" ht="15" customHeight="1" x14ac:dyDescent="0.3">
      <c r="A144" s="78" t="s">
        <v>33</v>
      </c>
      <c r="B144" s="79">
        <v>438947</v>
      </c>
      <c r="C144" s="79">
        <v>137639</v>
      </c>
      <c r="D144" s="79">
        <v>291</v>
      </c>
      <c r="E144" s="79">
        <v>576877</v>
      </c>
      <c r="F144" s="78" t="s">
        <v>33</v>
      </c>
      <c r="G144" s="79">
        <v>34690</v>
      </c>
      <c r="H144" s="79">
        <v>18305</v>
      </c>
      <c r="I144" s="79">
        <v>1316</v>
      </c>
      <c r="J144" s="79">
        <f t="shared" si="32"/>
        <v>54311</v>
      </c>
    </row>
    <row r="145" spans="1:10" ht="15" customHeight="1" x14ac:dyDescent="0.3">
      <c r="A145" s="78" t="s">
        <v>34</v>
      </c>
      <c r="B145" s="79">
        <v>171551</v>
      </c>
      <c r="C145" s="79">
        <v>67158</v>
      </c>
      <c r="D145" s="79">
        <v>0</v>
      </c>
      <c r="E145" s="79">
        <v>238709</v>
      </c>
      <c r="F145" s="78" t="s">
        <v>34</v>
      </c>
      <c r="G145" s="79">
        <v>32069</v>
      </c>
      <c r="H145" s="79">
        <v>16412</v>
      </c>
      <c r="I145" s="79">
        <v>978</v>
      </c>
      <c r="J145" s="79">
        <f t="shared" si="32"/>
        <v>49459</v>
      </c>
    </row>
    <row r="146" spans="1:10" ht="15" customHeight="1" x14ac:dyDescent="0.3">
      <c r="A146" s="78" t="s">
        <v>35</v>
      </c>
      <c r="B146" s="79">
        <v>1856</v>
      </c>
      <c r="C146" s="79">
        <v>3298</v>
      </c>
      <c r="D146" s="79">
        <v>0</v>
      </c>
      <c r="E146" s="79">
        <v>5154</v>
      </c>
      <c r="F146" s="78" t="s">
        <v>35</v>
      </c>
      <c r="G146" s="79">
        <v>30068</v>
      </c>
      <c r="H146" s="79">
        <v>13399</v>
      </c>
      <c r="I146" s="79">
        <v>775</v>
      </c>
      <c r="J146" s="79">
        <f t="shared" si="32"/>
        <v>44242</v>
      </c>
    </row>
    <row r="147" spans="1:10" ht="15" customHeight="1" x14ac:dyDescent="0.3">
      <c r="A147" s="78" t="s">
        <v>36</v>
      </c>
      <c r="B147" s="79">
        <v>699</v>
      </c>
      <c r="C147" s="79">
        <v>1369</v>
      </c>
      <c r="D147" s="79">
        <v>0</v>
      </c>
      <c r="E147" s="79">
        <v>2068</v>
      </c>
      <c r="F147" s="78" t="s">
        <v>36</v>
      </c>
      <c r="G147" s="79">
        <v>31228</v>
      </c>
      <c r="H147" s="79">
        <v>14117</v>
      </c>
      <c r="I147" s="79">
        <v>893</v>
      </c>
      <c r="J147" s="79">
        <f t="shared" si="32"/>
        <v>46238</v>
      </c>
    </row>
    <row r="148" spans="1:10" ht="15" customHeight="1" x14ac:dyDescent="0.3">
      <c r="A148" s="85">
        <v>2012</v>
      </c>
      <c r="B148" s="101">
        <f>SUM(B149:B160)</f>
        <v>2113501</v>
      </c>
      <c r="C148" s="101">
        <f t="shared" ref="C148:E148" si="33">SUM(C149:C160)</f>
        <v>717249</v>
      </c>
      <c r="D148" s="101">
        <f t="shared" si="33"/>
        <v>1282</v>
      </c>
      <c r="E148" s="101">
        <f t="shared" si="33"/>
        <v>2832032</v>
      </c>
      <c r="F148" s="85">
        <v>2012</v>
      </c>
      <c r="G148" s="101">
        <f>SUM(G149:G160)</f>
        <v>405104</v>
      </c>
      <c r="H148" s="101">
        <f t="shared" ref="H148:J148" si="34">SUM(H149:H160)</f>
        <v>193565</v>
      </c>
      <c r="I148" s="101">
        <f t="shared" si="34"/>
        <v>16617</v>
      </c>
      <c r="J148" s="101">
        <f t="shared" si="34"/>
        <v>615286</v>
      </c>
    </row>
    <row r="149" spans="1:10" ht="15" customHeight="1" x14ac:dyDescent="0.3">
      <c r="A149" s="78" t="s">
        <v>25</v>
      </c>
      <c r="B149" s="79">
        <v>1717</v>
      </c>
      <c r="C149" s="79">
        <v>0</v>
      </c>
      <c r="D149" s="79">
        <v>0</v>
      </c>
      <c r="E149" s="79">
        <v>1717</v>
      </c>
      <c r="F149" s="78" t="s">
        <v>25</v>
      </c>
      <c r="G149" s="79">
        <v>30797</v>
      </c>
      <c r="H149" s="79">
        <v>14680</v>
      </c>
      <c r="I149" s="79">
        <v>1257</v>
      </c>
      <c r="J149" s="79">
        <f>SUM(G149:I149)</f>
        <v>46734</v>
      </c>
    </row>
    <row r="150" spans="1:10" ht="15" customHeight="1" x14ac:dyDescent="0.3">
      <c r="A150" s="78" t="s">
        <v>26</v>
      </c>
      <c r="B150" s="79">
        <v>1390</v>
      </c>
      <c r="C150" s="79">
        <v>1</v>
      </c>
      <c r="D150" s="79">
        <v>0</v>
      </c>
      <c r="E150" s="79">
        <v>1391</v>
      </c>
      <c r="F150" s="78" t="s">
        <v>26</v>
      </c>
      <c r="G150" s="79">
        <v>28345</v>
      </c>
      <c r="H150" s="79">
        <v>13764</v>
      </c>
      <c r="I150" s="79">
        <v>875</v>
      </c>
      <c r="J150" s="79">
        <f t="shared" ref="J150:J160" si="35">SUM(G150:I150)</f>
        <v>42984</v>
      </c>
    </row>
    <row r="151" spans="1:10" ht="15" customHeight="1" x14ac:dyDescent="0.3">
      <c r="A151" s="78" t="s">
        <v>27</v>
      </c>
      <c r="B151" s="79">
        <v>5558</v>
      </c>
      <c r="C151" s="79">
        <v>3272</v>
      </c>
      <c r="D151" s="79">
        <v>0</v>
      </c>
      <c r="E151" s="79">
        <v>8830</v>
      </c>
      <c r="F151" s="78" t="s">
        <v>27</v>
      </c>
      <c r="G151" s="79">
        <v>33264</v>
      </c>
      <c r="H151" s="79">
        <v>15922</v>
      </c>
      <c r="I151" s="79">
        <v>957</v>
      </c>
      <c r="J151" s="79">
        <f t="shared" si="35"/>
        <v>50143</v>
      </c>
    </row>
    <row r="152" spans="1:10" ht="15" customHeight="1" x14ac:dyDescent="0.3">
      <c r="A152" s="78" t="s">
        <v>28</v>
      </c>
      <c r="B152" s="79">
        <v>89161</v>
      </c>
      <c r="C152" s="79">
        <v>33549</v>
      </c>
      <c r="D152" s="79">
        <v>180</v>
      </c>
      <c r="E152" s="79">
        <v>122890</v>
      </c>
      <c r="F152" s="78" t="s">
        <v>28</v>
      </c>
      <c r="G152" s="79">
        <v>37607</v>
      </c>
      <c r="H152" s="79">
        <v>17901</v>
      </c>
      <c r="I152" s="79">
        <v>2200</v>
      </c>
      <c r="J152" s="79">
        <f t="shared" si="35"/>
        <v>57708</v>
      </c>
    </row>
    <row r="153" spans="1:10" ht="15" customHeight="1" x14ac:dyDescent="0.3">
      <c r="A153" s="78" t="s">
        <v>29</v>
      </c>
      <c r="B153" s="79">
        <v>242229</v>
      </c>
      <c r="C153" s="79">
        <v>89458</v>
      </c>
      <c r="D153" s="79">
        <v>211</v>
      </c>
      <c r="E153" s="79">
        <v>331898</v>
      </c>
      <c r="F153" s="78" t="s">
        <v>29</v>
      </c>
      <c r="G153" s="79">
        <v>31498</v>
      </c>
      <c r="H153" s="79">
        <v>15471</v>
      </c>
      <c r="I153" s="79">
        <v>969</v>
      </c>
      <c r="J153" s="79">
        <f t="shared" si="35"/>
        <v>47938</v>
      </c>
    </row>
    <row r="154" spans="1:10" ht="15" customHeight="1" x14ac:dyDescent="0.3">
      <c r="A154" s="78" t="s">
        <v>30</v>
      </c>
      <c r="B154" s="79">
        <v>350212</v>
      </c>
      <c r="C154" s="79">
        <v>129103</v>
      </c>
      <c r="D154" s="79">
        <v>175</v>
      </c>
      <c r="E154" s="79">
        <v>479490</v>
      </c>
      <c r="F154" s="78" t="s">
        <v>30</v>
      </c>
      <c r="G154" s="79">
        <v>34596</v>
      </c>
      <c r="H154" s="79">
        <v>18442</v>
      </c>
      <c r="I154" s="79">
        <v>1351</v>
      </c>
      <c r="J154" s="79">
        <f t="shared" si="35"/>
        <v>54389</v>
      </c>
    </row>
    <row r="155" spans="1:10" ht="15" customHeight="1" x14ac:dyDescent="0.3">
      <c r="A155" s="78" t="s">
        <v>31</v>
      </c>
      <c r="B155" s="79">
        <v>455478</v>
      </c>
      <c r="C155" s="79">
        <v>149878</v>
      </c>
      <c r="D155" s="79">
        <v>303</v>
      </c>
      <c r="E155" s="79">
        <v>605659</v>
      </c>
      <c r="F155" s="78" t="s">
        <v>31</v>
      </c>
      <c r="G155" s="79">
        <v>39520</v>
      </c>
      <c r="H155" s="79">
        <v>22784</v>
      </c>
      <c r="I155" s="79">
        <v>2290</v>
      </c>
      <c r="J155" s="79">
        <f t="shared" si="35"/>
        <v>64594</v>
      </c>
    </row>
    <row r="156" spans="1:10" ht="15" customHeight="1" x14ac:dyDescent="0.3">
      <c r="A156" s="78" t="s">
        <v>32</v>
      </c>
      <c r="B156" s="79">
        <v>463401</v>
      </c>
      <c r="C156" s="79">
        <v>137495</v>
      </c>
      <c r="D156" s="79">
        <v>225</v>
      </c>
      <c r="E156" s="79">
        <v>601121</v>
      </c>
      <c r="F156" s="78" t="s">
        <v>32</v>
      </c>
      <c r="G156" s="79">
        <v>36653</v>
      </c>
      <c r="H156" s="79">
        <v>21155</v>
      </c>
      <c r="I156" s="79">
        <v>2289</v>
      </c>
      <c r="J156" s="79">
        <f t="shared" si="35"/>
        <v>60097</v>
      </c>
    </row>
    <row r="157" spans="1:10" ht="15" customHeight="1" x14ac:dyDescent="0.3">
      <c r="A157" s="78" t="s">
        <v>33</v>
      </c>
      <c r="B157" s="79">
        <v>361023</v>
      </c>
      <c r="C157" s="79">
        <v>123559</v>
      </c>
      <c r="D157" s="79">
        <v>186</v>
      </c>
      <c r="E157" s="79">
        <v>484768</v>
      </c>
      <c r="F157" s="78" t="s">
        <v>33</v>
      </c>
      <c r="G157" s="79">
        <v>37175</v>
      </c>
      <c r="H157" s="79">
        <v>17218</v>
      </c>
      <c r="I157" s="79">
        <v>1522</v>
      </c>
      <c r="J157" s="79">
        <f t="shared" si="35"/>
        <v>55915</v>
      </c>
    </row>
    <row r="158" spans="1:10" ht="15" customHeight="1" x14ac:dyDescent="0.3">
      <c r="A158" s="78" t="s">
        <v>34</v>
      </c>
      <c r="B158" s="79">
        <v>139668</v>
      </c>
      <c r="C158" s="79">
        <v>48321</v>
      </c>
      <c r="D158" s="79">
        <v>2</v>
      </c>
      <c r="E158" s="79">
        <v>187991</v>
      </c>
      <c r="F158" s="78" t="s">
        <v>34</v>
      </c>
      <c r="G158" s="79">
        <v>33020</v>
      </c>
      <c r="H158" s="79">
        <v>14128</v>
      </c>
      <c r="I158" s="79">
        <v>1113</v>
      </c>
      <c r="J158" s="79">
        <f t="shared" si="35"/>
        <v>48261</v>
      </c>
    </row>
    <row r="159" spans="1:10" ht="15" customHeight="1" x14ac:dyDescent="0.3">
      <c r="A159" s="78" t="s">
        <v>35</v>
      </c>
      <c r="B159" s="79">
        <v>2098</v>
      </c>
      <c r="C159" s="79">
        <v>1562</v>
      </c>
      <c r="D159" s="79">
        <v>0</v>
      </c>
      <c r="E159" s="79">
        <v>3660</v>
      </c>
      <c r="F159" s="78" t="s">
        <v>35</v>
      </c>
      <c r="G159" s="79">
        <v>30406</v>
      </c>
      <c r="H159" s="79">
        <v>11140</v>
      </c>
      <c r="I159" s="79">
        <v>798</v>
      </c>
      <c r="J159" s="79">
        <f t="shared" si="35"/>
        <v>42344</v>
      </c>
    </row>
    <row r="160" spans="1:10" ht="15" customHeight="1" x14ac:dyDescent="0.3">
      <c r="A160" s="78" t="s">
        <v>36</v>
      </c>
      <c r="B160" s="79">
        <v>1566</v>
      </c>
      <c r="C160" s="79">
        <v>1051</v>
      </c>
      <c r="D160" s="79">
        <v>0</v>
      </c>
      <c r="E160" s="79">
        <v>2617</v>
      </c>
      <c r="F160" s="78" t="s">
        <v>36</v>
      </c>
      <c r="G160" s="79">
        <v>32223</v>
      </c>
      <c r="H160" s="79">
        <v>10960</v>
      </c>
      <c r="I160" s="79">
        <v>996</v>
      </c>
      <c r="J160" s="79">
        <f t="shared" si="35"/>
        <v>44179</v>
      </c>
    </row>
    <row r="161" spans="1:10" ht="15" customHeight="1" x14ac:dyDescent="0.3">
      <c r="A161" s="85">
        <v>2011</v>
      </c>
      <c r="B161" s="101">
        <f>SUM(B162:B173)</f>
        <v>2161577</v>
      </c>
      <c r="C161" s="101">
        <f t="shared" ref="C161:E161" si="36">SUM(C162:C173)</f>
        <v>656791</v>
      </c>
      <c r="D161" s="101">
        <f t="shared" si="36"/>
        <v>0</v>
      </c>
      <c r="E161" s="101">
        <f t="shared" si="36"/>
        <v>2818368</v>
      </c>
      <c r="F161" s="85">
        <v>2011</v>
      </c>
      <c r="G161" s="101">
        <f>SUM(G162:G173)</f>
        <v>447279</v>
      </c>
      <c r="H161" s="101">
        <f t="shared" ref="H161:I161" si="37">SUM(H162:H173)</f>
        <v>217817</v>
      </c>
      <c r="I161" s="101">
        <f t="shared" si="37"/>
        <v>19029</v>
      </c>
      <c r="J161" s="101">
        <f>SUM(J162:J173)</f>
        <v>684125</v>
      </c>
    </row>
    <row r="162" spans="1:10" ht="15" customHeight="1" x14ac:dyDescent="0.3">
      <c r="A162" s="78" t="s">
        <v>25</v>
      </c>
      <c r="B162" s="79">
        <v>2016</v>
      </c>
      <c r="C162" s="79">
        <v>60</v>
      </c>
      <c r="D162" s="79">
        <v>0</v>
      </c>
      <c r="E162" s="79">
        <v>2076</v>
      </c>
      <c r="F162" s="78" t="s">
        <v>25</v>
      </c>
      <c r="G162" s="79">
        <v>32743</v>
      </c>
      <c r="H162" s="79">
        <v>15334</v>
      </c>
      <c r="I162" s="79">
        <v>1272</v>
      </c>
      <c r="J162" s="79">
        <f>SUM(G162:I162)</f>
        <v>49349</v>
      </c>
    </row>
    <row r="163" spans="1:10" ht="15" customHeight="1" x14ac:dyDescent="0.3">
      <c r="A163" s="78" t="s">
        <v>26</v>
      </c>
      <c r="B163" s="79">
        <v>1802</v>
      </c>
      <c r="C163" s="79">
        <v>0</v>
      </c>
      <c r="D163" s="79">
        <v>0</v>
      </c>
      <c r="E163" s="79">
        <v>1802</v>
      </c>
      <c r="F163" s="78" t="s">
        <v>26</v>
      </c>
      <c r="G163" s="79">
        <v>28304</v>
      </c>
      <c r="H163" s="79">
        <v>13606</v>
      </c>
      <c r="I163" s="79">
        <v>935</v>
      </c>
      <c r="J163" s="79">
        <f t="shared" ref="J163:J173" si="38">SUM(G163:I163)</f>
        <v>42845</v>
      </c>
    </row>
    <row r="164" spans="1:10" ht="15" customHeight="1" x14ac:dyDescent="0.3">
      <c r="A164" s="78" t="s">
        <v>27</v>
      </c>
      <c r="B164" s="79">
        <v>3595</v>
      </c>
      <c r="C164" s="79">
        <v>269</v>
      </c>
      <c r="D164" s="79">
        <v>0</v>
      </c>
      <c r="E164" s="79">
        <v>3864</v>
      </c>
      <c r="F164" s="78" t="s">
        <v>27</v>
      </c>
      <c r="G164" s="79">
        <v>33459</v>
      </c>
      <c r="H164" s="79">
        <v>16753</v>
      </c>
      <c r="I164" s="79">
        <v>970</v>
      </c>
      <c r="J164" s="79">
        <f t="shared" si="38"/>
        <v>51182</v>
      </c>
    </row>
    <row r="165" spans="1:10" ht="15" customHeight="1" x14ac:dyDescent="0.3">
      <c r="A165" s="78" t="s">
        <v>28</v>
      </c>
      <c r="B165" s="79">
        <v>86071</v>
      </c>
      <c r="C165" s="79">
        <v>26272</v>
      </c>
      <c r="D165" s="79">
        <v>0</v>
      </c>
      <c r="E165" s="79">
        <v>112343</v>
      </c>
      <c r="F165" s="78" t="s">
        <v>28</v>
      </c>
      <c r="G165" s="79">
        <v>41848</v>
      </c>
      <c r="H165" s="79">
        <v>19380</v>
      </c>
      <c r="I165" s="79">
        <v>1721</v>
      </c>
      <c r="J165" s="79">
        <f t="shared" si="38"/>
        <v>62949</v>
      </c>
    </row>
    <row r="166" spans="1:10" ht="15" customHeight="1" x14ac:dyDescent="0.3">
      <c r="A166" s="78" t="s">
        <v>29</v>
      </c>
      <c r="B166" s="79">
        <v>262361</v>
      </c>
      <c r="C166" s="79">
        <v>83078</v>
      </c>
      <c r="D166" s="79">
        <v>0</v>
      </c>
      <c r="E166" s="79">
        <v>345439</v>
      </c>
      <c r="F166" s="78" t="s">
        <v>29</v>
      </c>
      <c r="G166" s="79">
        <v>40447</v>
      </c>
      <c r="H166" s="79">
        <v>19070</v>
      </c>
      <c r="I166" s="79">
        <v>1410</v>
      </c>
      <c r="J166" s="79">
        <f t="shared" si="38"/>
        <v>60927</v>
      </c>
    </row>
    <row r="167" spans="1:10" ht="15" customHeight="1" x14ac:dyDescent="0.3">
      <c r="A167" s="78" t="s">
        <v>30</v>
      </c>
      <c r="B167" s="79">
        <v>358253</v>
      </c>
      <c r="C167" s="79">
        <v>116128</v>
      </c>
      <c r="D167" s="79">
        <v>0</v>
      </c>
      <c r="E167" s="79">
        <v>474381</v>
      </c>
      <c r="F167" s="78" t="s">
        <v>30</v>
      </c>
      <c r="G167" s="79">
        <v>41605</v>
      </c>
      <c r="H167" s="79">
        <v>20188</v>
      </c>
      <c r="I167" s="79">
        <v>1658</v>
      </c>
      <c r="J167" s="79">
        <f t="shared" si="38"/>
        <v>63451</v>
      </c>
    </row>
    <row r="168" spans="1:10" ht="15" customHeight="1" x14ac:dyDescent="0.3">
      <c r="A168" s="78" t="s">
        <v>31</v>
      </c>
      <c r="B168" s="79">
        <v>467159</v>
      </c>
      <c r="C168" s="79">
        <v>150538</v>
      </c>
      <c r="D168" s="79">
        <v>0</v>
      </c>
      <c r="E168" s="79">
        <v>617697</v>
      </c>
      <c r="F168" s="78" t="s">
        <v>31</v>
      </c>
      <c r="G168" s="79">
        <v>46324</v>
      </c>
      <c r="H168" s="79">
        <v>25121</v>
      </c>
      <c r="I168" s="79">
        <v>2710</v>
      </c>
      <c r="J168" s="79">
        <f t="shared" si="38"/>
        <v>74155</v>
      </c>
    </row>
    <row r="169" spans="1:10" ht="15" customHeight="1" x14ac:dyDescent="0.3">
      <c r="A169" s="78" t="s">
        <v>32</v>
      </c>
      <c r="B169" s="79">
        <v>467036</v>
      </c>
      <c r="C169" s="79">
        <v>123234</v>
      </c>
      <c r="D169" s="79">
        <v>0</v>
      </c>
      <c r="E169" s="79">
        <v>590270</v>
      </c>
      <c r="F169" s="78" t="s">
        <v>32</v>
      </c>
      <c r="G169" s="79">
        <v>43881</v>
      </c>
      <c r="H169" s="79">
        <v>23879</v>
      </c>
      <c r="I169" s="79">
        <v>3019</v>
      </c>
      <c r="J169" s="79">
        <f t="shared" si="38"/>
        <v>70779</v>
      </c>
    </row>
    <row r="170" spans="1:10" ht="15" customHeight="1" x14ac:dyDescent="0.3">
      <c r="A170" s="78" t="s">
        <v>33</v>
      </c>
      <c r="B170" s="79">
        <v>354032</v>
      </c>
      <c r="C170" s="79">
        <v>112413</v>
      </c>
      <c r="D170" s="79">
        <v>0</v>
      </c>
      <c r="E170" s="79">
        <v>466445</v>
      </c>
      <c r="F170" s="78" t="s">
        <v>33</v>
      </c>
      <c r="G170" s="79">
        <v>40316</v>
      </c>
      <c r="H170" s="79">
        <v>19167</v>
      </c>
      <c r="I170" s="79">
        <v>1728</v>
      </c>
      <c r="J170" s="79">
        <f t="shared" si="38"/>
        <v>61211</v>
      </c>
    </row>
    <row r="171" spans="1:10" ht="15" customHeight="1" x14ac:dyDescent="0.3">
      <c r="A171" s="78" t="s">
        <v>34</v>
      </c>
      <c r="B171" s="79">
        <v>155373</v>
      </c>
      <c r="C171" s="79">
        <v>44666</v>
      </c>
      <c r="D171" s="79">
        <v>0</v>
      </c>
      <c r="E171" s="79">
        <v>200039</v>
      </c>
      <c r="F171" s="78" t="s">
        <v>34</v>
      </c>
      <c r="G171" s="79">
        <v>38166</v>
      </c>
      <c r="H171" s="79">
        <v>17317</v>
      </c>
      <c r="I171" s="79">
        <v>1309</v>
      </c>
      <c r="J171" s="79">
        <f t="shared" si="38"/>
        <v>56792</v>
      </c>
    </row>
    <row r="172" spans="1:10" ht="15" customHeight="1" x14ac:dyDescent="0.3">
      <c r="A172" s="78" t="s">
        <v>35</v>
      </c>
      <c r="B172" s="79">
        <v>2367</v>
      </c>
      <c r="C172" s="79">
        <v>133</v>
      </c>
      <c r="D172" s="79">
        <v>0</v>
      </c>
      <c r="E172" s="79">
        <v>2500</v>
      </c>
      <c r="F172" s="78" t="s">
        <v>35</v>
      </c>
      <c r="G172" s="79">
        <v>29507</v>
      </c>
      <c r="H172" s="79">
        <v>13503</v>
      </c>
      <c r="I172" s="79">
        <v>1104</v>
      </c>
      <c r="J172" s="79">
        <f t="shared" si="38"/>
        <v>44114</v>
      </c>
    </row>
    <row r="173" spans="1:10" ht="15" customHeight="1" x14ac:dyDescent="0.3">
      <c r="A173" s="78" t="s">
        <v>36</v>
      </c>
      <c r="B173" s="79">
        <v>1512</v>
      </c>
      <c r="C173" s="79">
        <v>0</v>
      </c>
      <c r="D173" s="79">
        <v>0</v>
      </c>
      <c r="E173" s="79">
        <v>1512</v>
      </c>
      <c r="F173" s="78" t="s">
        <v>36</v>
      </c>
      <c r="G173" s="79">
        <v>30679</v>
      </c>
      <c r="H173" s="79">
        <v>14499</v>
      </c>
      <c r="I173" s="79">
        <v>1193</v>
      </c>
      <c r="J173" s="79">
        <f t="shared" si="38"/>
        <v>46371</v>
      </c>
    </row>
    <row r="174" spans="1:10" ht="15" customHeight="1" x14ac:dyDescent="0.3">
      <c r="A174" s="85">
        <v>2010</v>
      </c>
      <c r="B174" s="101">
        <f>SUM(B175:B186)</f>
        <v>1930155</v>
      </c>
      <c r="C174" s="101">
        <f t="shared" ref="C174:E174" si="39">SUM(C175:C186)</f>
        <v>593228</v>
      </c>
      <c r="D174" s="101">
        <f t="shared" si="39"/>
        <v>0</v>
      </c>
      <c r="E174" s="101">
        <f t="shared" si="39"/>
        <v>2523383</v>
      </c>
      <c r="F174" s="85">
        <v>2010</v>
      </c>
      <c r="G174" s="101">
        <f>SUM(G175:G186)</f>
        <v>504633</v>
      </c>
      <c r="H174" s="101">
        <f t="shared" ref="H174:J174" si="40">SUM(H175:H186)</f>
        <v>227956</v>
      </c>
      <c r="I174" s="101">
        <f t="shared" si="40"/>
        <v>19136</v>
      </c>
      <c r="J174" s="101">
        <f t="shared" si="40"/>
        <v>751725</v>
      </c>
    </row>
    <row r="175" spans="1:10" ht="15" customHeight="1" x14ac:dyDescent="0.3">
      <c r="A175" s="78" t="s">
        <v>25</v>
      </c>
      <c r="B175" s="79">
        <v>1558</v>
      </c>
      <c r="C175" s="79">
        <v>0</v>
      </c>
      <c r="D175" s="79">
        <v>0</v>
      </c>
      <c r="E175" s="79">
        <v>1558</v>
      </c>
      <c r="F175" s="78" t="s">
        <v>25</v>
      </c>
      <c r="G175" s="79">
        <v>44494</v>
      </c>
      <c r="H175" s="79">
        <v>21308</v>
      </c>
      <c r="I175" s="79">
        <v>838</v>
      </c>
      <c r="J175" s="79">
        <f>SUM(G175:I175)</f>
        <v>66640</v>
      </c>
    </row>
    <row r="176" spans="1:10" ht="15" customHeight="1" x14ac:dyDescent="0.3">
      <c r="A176" s="78" t="s">
        <v>26</v>
      </c>
      <c r="B176" s="79">
        <v>887</v>
      </c>
      <c r="C176" s="79">
        <v>257</v>
      </c>
      <c r="D176" s="79">
        <v>0</v>
      </c>
      <c r="E176" s="79">
        <v>1144</v>
      </c>
      <c r="F176" s="78" t="s">
        <v>26</v>
      </c>
      <c r="G176" s="79">
        <v>38895</v>
      </c>
      <c r="H176" s="79">
        <v>19441</v>
      </c>
      <c r="I176" s="79">
        <v>700</v>
      </c>
      <c r="J176" s="79">
        <f t="shared" ref="J176:J186" si="41">SUM(G176:I176)</f>
        <v>59036</v>
      </c>
    </row>
    <row r="177" spans="1:10" ht="15" customHeight="1" x14ac:dyDescent="0.3">
      <c r="A177" s="78" t="s">
        <v>27</v>
      </c>
      <c r="B177" s="79">
        <v>8850</v>
      </c>
      <c r="C177" s="79">
        <v>887</v>
      </c>
      <c r="D177" s="79">
        <v>0</v>
      </c>
      <c r="E177" s="79">
        <v>9737</v>
      </c>
      <c r="F177" s="78" t="s">
        <v>27</v>
      </c>
      <c r="G177" s="79">
        <v>45193</v>
      </c>
      <c r="H177" s="79">
        <v>21909</v>
      </c>
      <c r="I177" s="79">
        <v>840</v>
      </c>
      <c r="J177" s="79">
        <f t="shared" si="41"/>
        <v>67942</v>
      </c>
    </row>
    <row r="178" spans="1:10" ht="15" customHeight="1" x14ac:dyDescent="0.3">
      <c r="A178" s="78" t="s">
        <v>28</v>
      </c>
      <c r="B178" s="79">
        <v>62883</v>
      </c>
      <c r="C178" s="79">
        <v>21562</v>
      </c>
      <c r="D178" s="79">
        <v>0</v>
      </c>
      <c r="E178" s="79">
        <v>84445</v>
      </c>
      <c r="F178" s="78" t="s">
        <v>28</v>
      </c>
      <c r="G178" s="79">
        <v>45153</v>
      </c>
      <c r="H178" s="79">
        <v>20303</v>
      </c>
      <c r="I178" s="79">
        <v>1928</v>
      </c>
      <c r="J178" s="79">
        <f t="shared" si="41"/>
        <v>67384</v>
      </c>
    </row>
    <row r="179" spans="1:10" ht="15" customHeight="1" x14ac:dyDescent="0.3">
      <c r="A179" s="78" t="s">
        <v>29</v>
      </c>
      <c r="B179" s="79">
        <v>246024</v>
      </c>
      <c r="C179" s="79">
        <v>81281</v>
      </c>
      <c r="D179" s="79">
        <v>0</v>
      </c>
      <c r="E179" s="79">
        <v>327305</v>
      </c>
      <c r="F179" s="78" t="s">
        <v>29</v>
      </c>
      <c r="G179" s="79">
        <v>43068</v>
      </c>
      <c r="H179" s="79">
        <v>17843</v>
      </c>
      <c r="I179" s="79">
        <v>1492</v>
      </c>
      <c r="J179" s="79">
        <f t="shared" si="41"/>
        <v>62403</v>
      </c>
    </row>
    <row r="180" spans="1:10" ht="15" customHeight="1" x14ac:dyDescent="0.3">
      <c r="A180" s="78" t="s">
        <v>30</v>
      </c>
      <c r="B180" s="79">
        <v>305470</v>
      </c>
      <c r="C180" s="79">
        <v>105556</v>
      </c>
      <c r="D180" s="79">
        <v>0</v>
      </c>
      <c r="E180" s="79">
        <v>411026</v>
      </c>
      <c r="F180" s="78" t="s">
        <v>30</v>
      </c>
      <c r="G180" s="79">
        <v>40066</v>
      </c>
      <c r="H180" s="79">
        <v>16756</v>
      </c>
      <c r="I180" s="79">
        <v>1793</v>
      </c>
      <c r="J180" s="79">
        <f t="shared" si="41"/>
        <v>58615</v>
      </c>
    </row>
    <row r="181" spans="1:10" ht="15" customHeight="1" x14ac:dyDescent="0.3">
      <c r="A181" s="78" t="s">
        <v>31</v>
      </c>
      <c r="B181" s="79">
        <v>413109</v>
      </c>
      <c r="C181" s="79">
        <v>137411</v>
      </c>
      <c r="D181" s="79">
        <v>0</v>
      </c>
      <c r="E181" s="79">
        <v>550520</v>
      </c>
      <c r="F181" s="78" t="s">
        <v>31</v>
      </c>
      <c r="G181" s="79">
        <v>49786</v>
      </c>
      <c r="H181" s="79">
        <v>22980</v>
      </c>
      <c r="I181" s="79">
        <v>2865</v>
      </c>
      <c r="J181" s="79">
        <f t="shared" si="41"/>
        <v>75631</v>
      </c>
    </row>
    <row r="182" spans="1:10" ht="15" customHeight="1" x14ac:dyDescent="0.3">
      <c r="A182" s="78" t="s">
        <v>32</v>
      </c>
      <c r="B182" s="79">
        <v>423342</v>
      </c>
      <c r="C182" s="79">
        <v>107873</v>
      </c>
      <c r="D182" s="79">
        <v>0</v>
      </c>
      <c r="E182" s="79">
        <v>531215</v>
      </c>
      <c r="F182" s="78" t="s">
        <v>32</v>
      </c>
      <c r="G182" s="79">
        <v>45967</v>
      </c>
      <c r="H182" s="79">
        <v>22009</v>
      </c>
      <c r="I182" s="79">
        <v>2811</v>
      </c>
      <c r="J182" s="79">
        <f t="shared" si="41"/>
        <v>70787</v>
      </c>
    </row>
    <row r="183" spans="1:10" ht="15" customHeight="1" x14ac:dyDescent="0.3">
      <c r="A183" s="78" t="s">
        <v>33</v>
      </c>
      <c r="B183" s="79">
        <v>322413</v>
      </c>
      <c r="C183" s="79">
        <v>99649</v>
      </c>
      <c r="D183" s="79">
        <v>0</v>
      </c>
      <c r="E183" s="79">
        <v>422062</v>
      </c>
      <c r="F183" s="78" t="s">
        <v>33</v>
      </c>
      <c r="G183" s="79">
        <v>41671</v>
      </c>
      <c r="H183" s="79">
        <v>17005</v>
      </c>
      <c r="I183" s="79">
        <v>1840</v>
      </c>
      <c r="J183" s="79">
        <f t="shared" si="41"/>
        <v>60516</v>
      </c>
    </row>
    <row r="184" spans="1:10" ht="15" customHeight="1" x14ac:dyDescent="0.3">
      <c r="A184" s="78" t="s">
        <v>34</v>
      </c>
      <c r="B184" s="79">
        <v>141686</v>
      </c>
      <c r="C184" s="79">
        <v>38752</v>
      </c>
      <c r="D184" s="79">
        <v>0</v>
      </c>
      <c r="E184" s="79">
        <v>180438</v>
      </c>
      <c r="F184" s="78" t="s">
        <v>34</v>
      </c>
      <c r="G184" s="79">
        <v>40844</v>
      </c>
      <c r="H184" s="79">
        <v>16021</v>
      </c>
      <c r="I184" s="79">
        <v>1400</v>
      </c>
      <c r="J184" s="79">
        <f t="shared" si="41"/>
        <v>58265</v>
      </c>
    </row>
    <row r="185" spans="1:10" ht="15" customHeight="1" x14ac:dyDescent="0.3">
      <c r="A185" s="78" t="s">
        <v>35</v>
      </c>
      <c r="B185" s="79">
        <v>2279</v>
      </c>
      <c r="C185" s="79">
        <v>0</v>
      </c>
      <c r="D185" s="79">
        <v>0</v>
      </c>
      <c r="E185" s="79">
        <v>2279</v>
      </c>
      <c r="F185" s="78" t="s">
        <v>35</v>
      </c>
      <c r="G185" s="79">
        <v>37281</v>
      </c>
      <c r="H185" s="79">
        <v>17130</v>
      </c>
      <c r="I185" s="79">
        <v>1425</v>
      </c>
      <c r="J185" s="79">
        <f t="shared" si="41"/>
        <v>55836</v>
      </c>
    </row>
    <row r="186" spans="1:10" ht="15" customHeight="1" x14ac:dyDescent="0.3">
      <c r="A186" s="78" t="s">
        <v>36</v>
      </c>
      <c r="B186" s="79">
        <v>1654</v>
      </c>
      <c r="C186" s="79">
        <v>0</v>
      </c>
      <c r="D186" s="79">
        <v>0</v>
      </c>
      <c r="E186" s="79">
        <v>1654</v>
      </c>
      <c r="F186" s="78" t="s">
        <v>36</v>
      </c>
      <c r="G186" s="79">
        <v>32215</v>
      </c>
      <c r="H186" s="79">
        <v>15251</v>
      </c>
      <c r="I186" s="79">
        <v>1204</v>
      </c>
      <c r="J186" s="79">
        <f t="shared" si="41"/>
        <v>48670</v>
      </c>
    </row>
    <row r="187" spans="1:10" ht="15" customHeight="1" x14ac:dyDescent="0.3">
      <c r="A187" s="162" t="s">
        <v>116</v>
      </c>
      <c r="B187" s="162"/>
      <c r="C187" s="162"/>
      <c r="D187" s="162"/>
      <c r="E187" s="4"/>
      <c r="F187" s="4"/>
      <c r="G187" s="4"/>
      <c r="H187" s="4"/>
      <c r="I187" s="4"/>
      <c r="J187" s="4"/>
    </row>
    <row r="188" spans="1:10" ht="15" customHeight="1" x14ac:dyDescent="0.3">
      <c r="A188" s="4"/>
      <c r="B188" s="4"/>
      <c r="C188" s="4"/>
      <c r="D188" s="4"/>
      <c r="E188" s="4"/>
      <c r="F188" s="4"/>
      <c r="G188" s="4"/>
      <c r="H188" s="4"/>
      <c r="I188" s="4"/>
      <c r="J188" s="4"/>
    </row>
  </sheetData>
  <mergeCells count="3">
    <mergeCell ref="A3:E3"/>
    <mergeCell ref="F3:J3"/>
    <mergeCell ref="A187:D187"/>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9" man="1"/>
    <brk id="134" max="9" man="1"/>
    <brk id="160" max="9" man="1"/>
  </rowBreaks>
  <ignoredErrors>
    <ignoredError sqref="E83:J83 E44 J44"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K140"/>
  <sheetViews>
    <sheetView showGridLines="0" zoomScaleNormal="100" workbookViewId="0">
      <selection activeCell="A3" sqref="A3"/>
    </sheetView>
  </sheetViews>
  <sheetFormatPr defaultRowHeight="15" customHeight="1" x14ac:dyDescent="0.3"/>
  <cols>
    <col min="1" max="1" width="6.33203125" style="14" bestFit="1" customWidth="1"/>
    <col min="2" max="2" width="15.44140625" style="14" bestFit="1" customWidth="1"/>
    <col min="3" max="3" width="16.5546875" style="14" bestFit="1" customWidth="1"/>
    <col min="4" max="5" width="24.88671875" style="14" bestFit="1" customWidth="1"/>
    <col min="6" max="6" width="18.21875" style="14" bestFit="1" customWidth="1"/>
    <col min="7" max="7" width="18.44140625" style="14" customWidth="1"/>
    <col min="8" max="8" width="18.33203125" style="14" customWidth="1"/>
    <col min="9" max="16384" width="8.88671875" style="14"/>
  </cols>
  <sheetData>
    <row r="2" spans="1:6" ht="15" customHeight="1" x14ac:dyDescent="0.3">
      <c r="A2" s="183" t="s">
        <v>133</v>
      </c>
      <c r="B2" s="184"/>
      <c r="C2" s="184"/>
      <c r="D2" s="184"/>
      <c r="E2" s="184"/>
      <c r="F2" s="184"/>
    </row>
    <row r="3" spans="1:6" ht="15" customHeight="1" x14ac:dyDescent="0.3">
      <c r="A3" s="103"/>
      <c r="B3" s="104"/>
      <c r="C3" s="105"/>
      <c r="D3" s="106" t="s">
        <v>43</v>
      </c>
      <c r="E3" s="106" t="s">
        <v>44</v>
      </c>
      <c r="F3" s="106" t="s">
        <v>38</v>
      </c>
    </row>
    <row r="4" spans="1:6" ht="20.399999999999999" x14ac:dyDescent="0.3">
      <c r="A4" s="107" t="s">
        <v>13</v>
      </c>
      <c r="B4" s="108" t="s">
        <v>104</v>
      </c>
      <c r="C4" s="109" t="s">
        <v>14</v>
      </c>
      <c r="D4" s="110" t="s">
        <v>15</v>
      </c>
      <c r="E4" s="110" t="s">
        <v>15</v>
      </c>
      <c r="F4" s="110" t="s">
        <v>15</v>
      </c>
    </row>
    <row r="5" spans="1:6" ht="15" customHeight="1" x14ac:dyDescent="0.3">
      <c r="A5" s="185">
        <v>2023</v>
      </c>
      <c r="B5" s="20" t="s">
        <v>2</v>
      </c>
      <c r="C5" s="21" t="s">
        <v>2</v>
      </c>
      <c r="D5" s="22"/>
      <c r="E5" s="75"/>
      <c r="F5" s="75"/>
    </row>
    <row r="6" spans="1:6" ht="15" customHeight="1" x14ac:dyDescent="0.3">
      <c r="A6" s="186"/>
      <c r="B6" s="23" t="s">
        <v>4</v>
      </c>
      <c r="C6" s="111" t="s">
        <v>4</v>
      </c>
      <c r="D6" s="112"/>
      <c r="E6" s="113"/>
      <c r="F6" s="113"/>
    </row>
    <row r="7" spans="1:6" ht="15" customHeight="1" x14ac:dyDescent="0.3">
      <c r="A7" s="186"/>
      <c r="B7" s="180" t="s">
        <v>3</v>
      </c>
      <c r="C7" s="21" t="s">
        <v>16</v>
      </c>
      <c r="D7" s="22"/>
      <c r="E7" s="75"/>
      <c r="F7" s="75"/>
    </row>
    <row r="8" spans="1:6" ht="15" customHeight="1" x14ac:dyDescent="0.3">
      <c r="A8" s="186"/>
      <c r="B8" s="181"/>
      <c r="C8" s="111" t="s">
        <v>107</v>
      </c>
      <c r="D8" s="112"/>
      <c r="E8" s="113"/>
      <c r="F8" s="113"/>
    </row>
    <row r="9" spans="1:6" ht="15" customHeight="1" x14ac:dyDescent="0.3">
      <c r="A9" s="186"/>
      <c r="B9" s="180" t="s">
        <v>5</v>
      </c>
      <c r="C9" s="21" t="s">
        <v>17</v>
      </c>
      <c r="D9" s="22"/>
      <c r="E9" s="75"/>
      <c r="F9" s="75"/>
    </row>
    <row r="10" spans="1:6" ht="15" customHeight="1" x14ac:dyDescent="0.3">
      <c r="A10" s="186"/>
      <c r="B10" s="182"/>
      <c r="C10" s="111" t="s">
        <v>18</v>
      </c>
      <c r="D10" s="112"/>
      <c r="E10" s="113"/>
      <c r="F10" s="113"/>
    </row>
    <row r="11" spans="1:6" ht="15" customHeight="1" x14ac:dyDescent="0.3">
      <c r="A11" s="186"/>
      <c r="B11" s="182"/>
      <c r="C11" s="21" t="s">
        <v>19</v>
      </c>
      <c r="D11" s="22"/>
      <c r="E11" s="75"/>
      <c r="F11" s="75"/>
    </row>
    <row r="12" spans="1:6" ht="15" customHeight="1" x14ac:dyDescent="0.3">
      <c r="A12" s="186"/>
      <c r="B12" s="182"/>
      <c r="C12" s="111" t="s">
        <v>20</v>
      </c>
      <c r="D12" s="112"/>
      <c r="E12" s="113"/>
      <c r="F12" s="113"/>
    </row>
    <row r="13" spans="1:6" ht="15" customHeight="1" x14ac:dyDescent="0.3">
      <c r="A13" s="186"/>
      <c r="B13" s="182"/>
      <c r="C13" s="21" t="s">
        <v>127</v>
      </c>
      <c r="D13" s="22"/>
      <c r="E13" s="75"/>
      <c r="F13" s="75"/>
    </row>
    <row r="14" spans="1:6" ht="15" customHeight="1" x14ac:dyDescent="0.3">
      <c r="A14" s="186"/>
      <c r="B14" s="182"/>
      <c r="C14" s="111" t="s">
        <v>22</v>
      </c>
      <c r="D14" s="112"/>
      <c r="E14" s="113"/>
      <c r="F14" s="113"/>
    </row>
    <row r="15" spans="1:6" ht="15" customHeight="1" x14ac:dyDescent="0.3">
      <c r="A15" s="186"/>
      <c r="B15" s="182"/>
      <c r="C15" s="21" t="s">
        <v>23</v>
      </c>
      <c r="D15" s="22"/>
      <c r="E15" s="75"/>
      <c r="F15" s="75"/>
    </row>
    <row r="16" spans="1:6" ht="15" customHeight="1" x14ac:dyDescent="0.3">
      <c r="A16" s="186"/>
      <c r="B16" s="181"/>
      <c r="C16" s="111" t="s">
        <v>24</v>
      </c>
      <c r="D16" s="112"/>
      <c r="E16" s="113"/>
      <c r="F16" s="113"/>
    </row>
    <row r="17" spans="1:6" ht="15" customHeight="1" thickBot="1" x14ac:dyDescent="0.35">
      <c r="A17" s="187"/>
      <c r="B17" s="120" t="s">
        <v>118</v>
      </c>
      <c r="C17" s="121"/>
      <c r="D17" s="122"/>
      <c r="E17" s="123"/>
      <c r="F17" s="123"/>
    </row>
    <row r="18" spans="1:6" ht="15" customHeight="1" x14ac:dyDescent="0.3">
      <c r="A18" s="185">
        <v>2022</v>
      </c>
      <c r="B18" s="20" t="s">
        <v>2</v>
      </c>
      <c r="C18" s="21" t="s">
        <v>2</v>
      </c>
      <c r="D18" s="22">
        <v>651905</v>
      </c>
      <c r="E18" s="75">
        <v>628941</v>
      </c>
      <c r="F18" s="75">
        <v>1280846</v>
      </c>
    </row>
    <row r="19" spans="1:6" ht="15" customHeight="1" x14ac:dyDescent="0.3">
      <c r="A19" s="186"/>
      <c r="B19" s="23" t="s">
        <v>4</v>
      </c>
      <c r="C19" s="111" t="s">
        <v>4</v>
      </c>
      <c r="D19" s="112">
        <v>27639</v>
      </c>
      <c r="E19" s="113">
        <v>28048</v>
      </c>
      <c r="F19" s="113">
        <v>55687</v>
      </c>
    </row>
    <row r="20" spans="1:6" ht="15" customHeight="1" x14ac:dyDescent="0.3">
      <c r="A20" s="186"/>
      <c r="B20" s="180" t="s">
        <v>3</v>
      </c>
      <c r="C20" s="21" t="s">
        <v>16</v>
      </c>
      <c r="D20" s="22">
        <v>12708</v>
      </c>
      <c r="E20" s="75">
        <v>11410</v>
      </c>
      <c r="F20" s="75">
        <v>24118</v>
      </c>
    </row>
    <row r="21" spans="1:6" ht="15" customHeight="1" x14ac:dyDescent="0.3">
      <c r="A21" s="186"/>
      <c r="B21" s="181"/>
      <c r="C21" s="111" t="s">
        <v>107</v>
      </c>
      <c r="D21" s="112">
        <v>1542</v>
      </c>
      <c r="E21" s="113">
        <v>1542</v>
      </c>
      <c r="F21" s="113">
        <v>3084</v>
      </c>
    </row>
    <row r="22" spans="1:6" ht="15" customHeight="1" x14ac:dyDescent="0.3">
      <c r="A22" s="186"/>
      <c r="B22" s="180" t="s">
        <v>5</v>
      </c>
      <c r="C22" s="21" t="s">
        <v>17</v>
      </c>
      <c r="D22" s="22">
        <v>25635</v>
      </c>
      <c r="E22" s="75">
        <v>149320</v>
      </c>
      <c r="F22" s="75">
        <v>174955</v>
      </c>
    </row>
    <row r="23" spans="1:6" ht="15" customHeight="1" x14ac:dyDescent="0.3">
      <c r="A23" s="186"/>
      <c r="B23" s="182"/>
      <c r="C23" s="111" t="s">
        <v>18</v>
      </c>
      <c r="D23" s="112">
        <v>9020</v>
      </c>
      <c r="E23" s="113">
        <v>7247</v>
      </c>
      <c r="F23" s="113">
        <v>16267</v>
      </c>
    </row>
    <row r="24" spans="1:6" ht="15" customHeight="1" x14ac:dyDescent="0.3">
      <c r="A24" s="186"/>
      <c r="B24" s="182"/>
      <c r="C24" s="21" t="s">
        <v>19</v>
      </c>
      <c r="D24" s="22">
        <v>11650</v>
      </c>
      <c r="E24" s="75">
        <v>12459</v>
      </c>
      <c r="F24" s="75">
        <v>24109</v>
      </c>
    </row>
    <row r="25" spans="1:6" ht="15" customHeight="1" x14ac:dyDescent="0.3">
      <c r="A25" s="186"/>
      <c r="B25" s="182"/>
      <c r="C25" s="111" t="s">
        <v>20</v>
      </c>
      <c r="D25" s="112">
        <v>28679</v>
      </c>
      <c r="E25" s="113">
        <v>20257</v>
      </c>
      <c r="F25" s="113">
        <v>48936</v>
      </c>
    </row>
    <row r="26" spans="1:6" ht="15" customHeight="1" x14ac:dyDescent="0.3">
      <c r="A26" s="186"/>
      <c r="B26" s="182"/>
      <c r="C26" s="21" t="s">
        <v>127</v>
      </c>
      <c r="D26" s="22">
        <v>15155</v>
      </c>
      <c r="E26" s="75">
        <v>9497</v>
      </c>
      <c r="F26" s="75">
        <v>24652</v>
      </c>
    </row>
    <row r="27" spans="1:6" ht="15" customHeight="1" x14ac:dyDescent="0.3">
      <c r="A27" s="186"/>
      <c r="B27" s="182"/>
      <c r="C27" s="111" t="s">
        <v>22</v>
      </c>
      <c r="D27" s="112">
        <v>60820</v>
      </c>
      <c r="E27" s="113">
        <v>9022</v>
      </c>
      <c r="F27" s="113">
        <v>69842</v>
      </c>
    </row>
    <row r="28" spans="1:6" ht="15" customHeight="1" x14ac:dyDescent="0.3">
      <c r="A28" s="186"/>
      <c r="B28" s="182"/>
      <c r="C28" s="21" t="s">
        <v>23</v>
      </c>
      <c r="D28" s="22">
        <v>368318</v>
      </c>
      <c r="E28" s="75">
        <v>362347</v>
      </c>
      <c r="F28" s="75">
        <v>730665</v>
      </c>
    </row>
    <row r="29" spans="1:6" ht="15" customHeight="1" x14ac:dyDescent="0.3">
      <c r="A29" s="186"/>
      <c r="B29" s="181"/>
      <c r="C29" s="111" t="s">
        <v>24</v>
      </c>
      <c r="D29" s="112">
        <v>101696</v>
      </c>
      <c r="E29" s="113">
        <v>45662</v>
      </c>
      <c r="F29" s="113">
        <v>147358</v>
      </c>
    </row>
    <row r="30" spans="1:6" ht="15" customHeight="1" thickBot="1" x14ac:dyDescent="0.35">
      <c r="A30" s="187"/>
      <c r="B30" s="120" t="s">
        <v>118</v>
      </c>
      <c r="C30" s="121"/>
      <c r="D30" s="122">
        <v>1314767</v>
      </c>
      <c r="E30" s="123">
        <v>1285752</v>
      </c>
      <c r="F30" s="123">
        <v>2600519</v>
      </c>
    </row>
    <row r="31" spans="1:6" ht="15" customHeight="1" x14ac:dyDescent="0.3">
      <c r="A31" s="185">
        <v>2021</v>
      </c>
      <c r="B31" s="20" t="s">
        <v>2</v>
      </c>
      <c r="C31" s="21" t="s">
        <v>2</v>
      </c>
      <c r="D31" s="22">
        <v>474788</v>
      </c>
      <c r="E31" s="75">
        <v>468565</v>
      </c>
      <c r="F31" s="75">
        <v>943353</v>
      </c>
    </row>
    <row r="32" spans="1:6" ht="15" customHeight="1" x14ac:dyDescent="0.3">
      <c r="A32" s="186"/>
      <c r="B32" s="23" t="s">
        <v>4</v>
      </c>
      <c r="C32" s="111" t="s">
        <v>4</v>
      </c>
      <c r="D32" s="112">
        <v>23408</v>
      </c>
      <c r="E32" s="113">
        <v>22894</v>
      </c>
      <c r="F32" s="113">
        <v>46302</v>
      </c>
    </row>
    <row r="33" spans="1:11" ht="15" customHeight="1" x14ac:dyDescent="0.3">
      <c r="A33" s="186"/>
      <c r="B33" s="180" t="s">
        <v>3</v>
      </c>
      <c r="C33" s="21" t="s">
        <v>16</v>
      </c>
      <c r="D33" s="22">
        <v>11509</v>
      </c>
      <c r="E33" s="75">
        <v>11063</v>
      </c>
      <c r="F33" s="75">
        <v>22572</v>
      </c>
    </row>
    <row r="34" spans="1:11" ht="15" customHeight="1" x14ac:dyDescent="0.3">
      <c r="A34" s="186"/>
      <c r="B34" s="181"/>
      <c r="C34" s="111" t="s">
        <v>107</v>
      </c>
      <c r="D34" s="112">
        <v>2480</v>
      </c>
      <c r="E34" s="113">
        <v>2429</v>
      </c>
      <c r="F34" s="113">
        <f>SUM(D34:E34)</f>
        <v>4909</v>
      </c>
    </row>
    <row r="35" spans="1:11" ht="15" customHeight="1" x14ac:dyDescent="0.3">
      <c r="A35" s="186"/>
      <c r="B35" s="180" t="s">
        <v>5</v>
      </c>
      <c r="C35" s="21" t="s">
        <v>17</v>
      </c>
      <c r="D35" s="22">
        <v>25331</v>
      </c>
      <c r="E35" s="75">
        <v>96691</v>
      </c>
      <c r="F35" s="75">
        <v>122022</v>
      </c>
    </row>
    <row r="36" spans="1:11" ht="15" customHeight="1" x14ac:dyDescent="0.3">
      <c r="A36" s="186"/>
      <c r="B36" s="182"/>
      <c r="C36" s="111" t="s">
        <v>18</v>
      </c>
      <c r="D36" s="112">
        <v>5814</v>
      </c>
      <c r="E36" s="113">
        <v>5624</v>
      </c>
      <c r="F36" s="113">
        <v>11438</v>
      </c>
    </row>
    <row r="37" spans="1:11" ht="15" customHeight="1" x14ac:dyDescent="0.3">
      <c r="A37" s="186"/>
      <c r="B37" s="182"/>
      <c r="C37" s="21" t="s">
        <v>19</v>
      </c>
      <c r="D37" s="22">
        <v>8895</v>
      </c>
      <c r="E37" s="75">
        <v>9228</v>
      </c>
      <c r="F37" s="75">
        <v>18123</v>
      </c>
    </row>
    <row r="38" spans="1:11" ht="15" customHeight="1" x14ac:dyDescent="0.3">
      <c r="A38" s="186"/>
      <c r="B38" s="182"/>
      <c r="C38" s="111" t="s">
        <v>20</v>
      </c>
      <c r="D38" s="112">
        <v>26356</v>
      </c>
      <c r="E38" s="113">
        <v>28380</v>
      </c>
      <c r="F38" s="113">
        <v>54736</v>
      </c>
    </row>
    <row r="39" spans="1:11" ht="15" customHeight="1" x14ac:dyDescent="0.3">
      <c r="A39" s="186"/>
      <c r="B39" s="182"/>
      <c r="C39" s="21" t="s">
        <v>127</v>
      </c>
      <c r="D39" s="22">
        <v>9598</v>
      </c>
      <c r="E39" s="75">
        <v>7925</v>
      </c>
      <c r="F39" s="75">
        <v>17523</v>
      </c>
    </row>
    <row r="40" spans="1:11" ht="15" customHeight="1" x14ac:dyDescent="0.3">
      <c r="A40" s="186"/>
      <c r="B40" s="182"/>
      <c r="C40" s="111" t="s">
        <v>22</v>
      </c>
      <c r="D40" s="112">
        <v>34043</v>
      </c>
      <c r="E40" s="113">
        <v>5756</v>
      </c>
      <c r="F40" s="113">
        <v>39799</v>
      </c>
    </row>
    <row r="41" spans="1:11" ht="15" customHeight="1" x14ac:dyDescent="0.3">
      <c r="A41" s="186"/>
      <c r="B41" s="182"/>
      <c r="C41" s="21" t="s">
        <v>23</v>
      </c>
      <c r="D41" s="22">
        <v>269808</v>
      </c>
      <c r="E41" s="75">
        <v>267910</v>
      </c>
      <c r="F41" s="75">
        <v>537718</v>
      </c>
    </row>
    <row r="42" spans="1:11" ht="15" customHeight="1" x14ac:dyDescent="0.3">
      <c r="A42" s="186"/>
      <c r="B42" s="181"/>
      <c r="C42" s="111" t="s">
        <v>24</v>
      </c>
      <c r="D42" s="112">
        <v>87277</v>
      </c>
      <c r="E42" s="113">
        <v>44043</v>
      </c>
      <c r="F42" s="113">
        <v>131320</v>
      </c>
    </row>
    <row r="43" spans="1:11" ht="15" customHeight="1" thickBot="1" x14ac:dyDescent="0.35">
      <c r="A43" s="187"/>
      <c r="B43" s="120" t="s">
        <v>118</v>
      </c>
      <c r="C43" s="121"/>
      <c r="D43" s="122">
        <v>979307</v>
      </c>
      <c r="E43" s="123">
        <v>970508</v>
      </c>
      <c r="F43" s="123">
        <v>1949815</v>
      </c>
    </row>
    <row r="44" spans="1:11" ht="15" customHeight="1" x14ac:dyDescent="0.3">
      <c r="A44" s="185">
        <v>2020</v>
      </c>
      <c r="B44" s="20" t="s">
        <v>2</v>
      </c>
      <c r="C44" s="21" t="s">
        <v>2</v>
      </c>
      <c r="D44" s="22">
        <v>349868</v>
      </c>
      <c r="E44" s="75">
        <v>331366</v>
      </c>
      <c r="F44" s="75">
        <f>SUM(D44:E44)</f>
        <v>681234</v>
      </c>
    </row>
    <row r="45" spans="1:11" ht="15" customHeight="1" x14ac:dyDescent="0.3">
      <c r="A45" s="186"/>
      <c r="B45" s="23" t="s">
        <v>4</v>
      </c>
      <c r="C45" s="111" t="s">
        <v>4</v>
      </c>
      <c r="D45" s="112">
        <v>10934</v>
      </c>
      <c r="E45" s="113">
        <v>11138</v>
      </c>
      <c r="F45" s="113">
        <f t="shared" ref="F45:F54" si="0">SUM(D45:E45)</f>
        <v>22072</v>
      </c>
    </row>
    <row r="46" spans="1:11" ht="15" customHeight="1" x14ac:dyDescent="0.3">
      <c r="A46" s="186"/>
      <c r="B46" s="23" t="s">
        <v>3</v>
      </c>
      <c r="C46" s="24" t="s">
        <v>16</v>
      </c>
      <c r="D46" s="25">
        <v>4921</v>
      </c>
      <c r="E46" s="76">
        <v>4808</v>
      </c>
      <c r="F46" s="76">
        <f t="shared" si="0"/>
        <v>9729</v>
      </c>
      <c r="K46" s="141" t="s">
        <v>121</v>
      </c>
    </row>
    <row r="47" spans="1:11" ht="15" customHeight="1" x14ac:dyDescent="0.3">
      <c r="A47" s="186"/>
      <c r="B47" s="180" t="s">
        <v>5</v>
      </c>
      <c r="C47" s="114" t="s">
        <v>17</v>
      </c>
      <c r="D47" s="115">
        <v>10306</v>
      </c>
      <c r="E47" s="116">
        <v>57296</v>
      </c>
      <c r="F47" s="116">
        <f t="shared" si="0"/>
        <v>67602</v>
      </c>
    </row>
    <row r="48" spans="1:11" ht="15" customHeight="1" x14ac:dyDescent="0.3">
      <c r="A48" s="186"/>
      <c r="B48" s="182"/>
      <c r="C48" s="26" t="s">
        <v>18</v>
      </c>
      <c r="D48" s="27">
        <v>7502</v>
      </c>
      <c r="E48" s="77">
        <v>6950</v>
      </c>
      <c r="F48" s="77">
        <f t="shared" si="0"/>
        <v>14452</v>
      </c>
    </row>
    <row r="49" spans="1:6" ht="15" customHeight="1" x14ac:dyDescent="0.3">
      <c r="A49" s="186"/>
      <c r="B49" s="182"/>
      <c r="C49" s="117" t="s">
        <v>19</v>
      </c>
      <c r="D49" s="118">
        <v>6029</v>
      </c>
      <c r="E49" s="119">
        <v>6076</v>
      </c>
      <c r="F49" s="119">
        <f t="shared" si="0"/>
        <v>12105</v>
      </c>
    </row>
    <row r="50" spans="1:6" ht="15" customHeight="1" x14ac:dyDescent="0.3">
      <c r="A50" s="186"/>
      <c r="B50" s="182"/>
      <c r="C50" s="26" t="s">
        <v>20</v>
      </c>
      <c r="D50" s="27">
        <v>23501</v>
      </c>
      <c r="E50" s="77">
        <v>25228</v>
      </c>
      <c r="F50" s="77">
        <f t="shared" si="0"/>
        <v>48729</v>
      </c>
    </row>
    <row r="51" spans="1:6" ht="15" customHeight="1" x14ac:dyDescent="0.3">
      <c r="A51" s="186"/>
      <c r="B51" s="182"/>
      <c r="C51" s="117" t="s">
        <v>21</v>
      </c>
      <c r="D51" s="118">
        <v>6026</v>
      </c>
      <c r="E51" s="119">
        <v>4364</v>
      </c>
      <c r="F51" s="119">
        <f t="shared" si="0"/>
        <v>10390</v>
      </c>
    </row>
    <row r="52" spans="1:6" ht="15" customHeight="1" x14ac:dyDescent="0.3">
      <c r="A52" s="186"/>
      <c r="B52" s="182"/>
      <c r="C52" s="26" t="s">
        <v>22</v>
      </c>
      <c r="D52" s="27">
        <v>23586</v>
      </c>
      <c r="E52" s="77">
        <v>3001</v>
      </c>
      <c r="F52" s="77">
        <f t="shared" si="0"/>
        <v>26587</v>
      </c>
    </row>
    <row r="53" spans="1:6" ht="15" customHeight="1" x14ac:dyDescent="0.3">
      <c r="A53" s="186"/>
      <c r="B53" s="182"/>
      <c r="C53" s="117" t="s">
        <v>23</v>
      </c>
      <c r="D53" s="118">
        <v>207793</v>
      </c>
      <c r="E53" s="119">
        <v>198981</v>
      </c>
      <c r="F53" s="119">
        <f t="shared" si="0"/>
        <v>406774</v>
      </c>
    </row>
    <row r="54" spans="1:6" ht="15" customHeight="1" x14ac:dyDescent="0.3">
      <c r="A54" s="186"/>
      <c r="B54" s="181"/>
      <c r="C54" s="21" t="s">
        <v>24</v>
      </c>
      <c r="D54" s="22">
        <v>60320</v>
      </c>
      <c r="E54" s="75">
        <v>34402</v>
      </c>
      <c r="F54" s="75">
        <f t="shared" si="0"/>
        <v>94722</v>
      </c>
    </row>
    <row r="55" spans="1:6" ht="15" customHeight="1" thickBot="1" x14ac:dyDescent="0.35">
      <c r="A55" s="187"/>
      <c r="B55" s="120" t="s">
        <v>118</v>
      </c>
      <c r="C55" s="121"/>
      <c r="D55" s="122">
        <f>SUM(D44:D54)</f>
        <v>710786</v>
      </c>
      <c r="E55" s="123">
        <f>SUM(E44:E54)</f>
        <v>683610</v>
      </c>
      <c r="F55" s="123">
        <f>SUM(F44:F54)</f>
        <v>1394396</v>
      </c>
    </row>
    <row r="56" spans="1:6" ht="15" customHeight="1" x14ac:dyDescent="0.3">
      <c r="A56" s="185">
        <v>2019</v>
      </c>
      <c r="B56" s="20" t="s">
        <v>2</v>
      </c>
      <c r="C56" s="21" t="s">
        <v>2</v>
      </c>
      <c r="D56" s="22">
        <v>879272</v>
      </c>
      <c r="E56" s="75">
        <v>854104</v>
      </c>
      <c r="F56" s="75">
        <v>1733376</v>
      </c>
    </row>
    <row r="57" spans="1:6" ht="15" customHeight="1" x14ac:dyDescent="0.3">
      <c r="A57" s="186"/>
      <c r="B57" s="23" t="s">
        <v>4</v>
      </c>
      <c r="C57" s="111" t="s">
        <v>4</v>
      </c>
      <c r="D57" s="112">
        <v>36804</v>
      </c>
      <c r="E57" s="113">
        <v>37648</v>
      </c>
      <c r="F57" s="113">
        <v>74452</v>
      </c>
    </row>
    <row r="58" spans="1:6" ht="15" customHeight="1" x14ac:dyDescent="0.3">
      <c r="A58" s="186"/>
      <c r="B58" s="23" t="s">
        <v>3</v>
      </c>
      <c r="C58" s="24" t="s">
        <v>16</v>
      </c>
      <c r="D58" s="25">
        <v>5466</v>
      </c>
      <c r="E58" s="76">
        <v>5215</v>
      </c>
      <c r="F58" s="76">
        <v>10681</v>
      </c>
    </row>
    <row r="59" spans="1:6" ht="15" customHeight="1" x14ac:dyDescent="0.3">
      <c r="A59" s="186"/>
      <c r="B59" s="180" t="s">
        <v>5</v>
      </c>
      <c r="C59" s="114" t="s">
        <v>17</v>
      </c>
      <c r="D59" s="115">
        <v>23751</v>
      </c>
      <c r="E59" s="116">
        <v>142662</v>
      </c>
      <c r="F59" s="116">
        <v>166413</v>
      </c>
    </row>
    <row r="60" spans="1:6" ht="15" customHeight="1" x14ac:dyDescent="0.3">
      <c r="A60" s="186"/>
      <c r="B60" s="182"/>
      <c r="C60" s="26" t="s">
        <v>18</v>
      </c>
      <c r="D60" s="27">
        <v>7547</v>
      </c>
      <c r="E60" s="77">
        <v>7366</v>
      </c>
      <c r="F60" s="77">
        <v>14913</v>
      </c>
    </row>
    <row r="61" spans="1:6" ht="15" customHeight="1" x14ac:dyDescent="0.3">
      <c r="A61" s="186"/>
      <c r="B61" s="182"/>
      <c r="C61" s="117" t="s">
        <v>19</v>
      </c>
      <c r="D61" s="118">
        <v>8388</v>
      </c>
      <c r="E61" s="119">
        <v>8552</v>
      </c>
      <c r="F61" s="119">
        <v>16940</v>
      </c>
    </row>
    <row r="62" spans="1:6" ht="15" customHeight="1" x14ac:dyDescent="0.3">
      <c r="A62" s="186"/>
      <c r="B62" s="182"/>
      <c r="C62" s="26" t="s">
        <v>20</v>
      </c>
      <c r="D62" s="27">
        <v>27398</v>
      </c>
      <c r="E62" s="77">
        <v>30388</v>
      </c>
      <c r="F62" s="77">
        <v>57786</v>
      </c>
    </row>
    <row r="63" spans="1:6" ht="15" customHeight="1" x14ac:dyDescent="0.3">
      <c r="A63" s="186"/>
      <c r="B63" s="182"/>
      <c r="C63" s="117" t="s">
        <v>21</v>
      </c>
      <c r="D63" s="118">
        <v>13331</v>
      </c>
      <c r="E63" s="119">
        <v>9654</v>
      </c>
      <c r="F63" s="119">
        <v>22985</v>
      </c>
    </row>
    <row r="64" spans="1:6" ht="15" customHeight="1" x14ac:dyDescent="0.3">
      <c r="A64" s="186"/>
      <c r="B64" s="182"/>
      <c r="C64" s="26" t="s">
        <v>22</v>
      </c>
      <c r="D64" s="27">
        <v>52743</v>
      </c>
      <c r="E64" s="77">
        <v>7433</v>
      </c>
      <c r="F64" s="77">
        <v>60176</v>
      </c>
    </row>
    <row r="65" spans="1:6" ht="15" customHeight="1" x14ac:dyDescent="0.3">
      <c r="A65" s="186"/>
      <c r="B65" s="182"/>
      <c r="C65" s="117" t="s">
        <v>23</v>
      </c>
      <c r="D65" s="118">
        <v>423079</v>
      </c>
      <c r="E65" s="119">
        <v>393830</v>
      </c>
      <c r="F65" s="119">
        <v>816909</v>
      </c>
    </row>
    <row r="66" spans="1:6" ht="15" customHeight="1" x14ac:dyDescent="0.3">
      <c r="A66" s="186"/>
      <c r="B66" s="181"/>
      <c r="C66" s="21" t="s">
        <v>24</v>
      </c>
      <c r="D66" s="22">
        <v>117711</v>
      </c>
      <c r="E66" s="75">
        <v>44978</v>
      </c>
      <c r="F66" s="75">
        <v>162689</v>
      </c>
    </row>
    <row r="67" spans="1:6" ht="15" customHeight="1" thickBot="1" x14ac:dyDescent="0.35">
      <c r="A67" s="187"/>
      <c r="B67" s="120" t="s">
        <v>118</v>
      </c>
      <c r="C67" s="121"/>
      <c r="D67" s="122">
        <v>1595490</v>
      </c>
      <c r="E67" s="123">
        <v>1541830</v>
      </c>
      <c r="F67" s="123">
        <v>3137320</v>
      </c>
    </row>
    <row r="68" spans="1:6" ht="15" customHeight="1" x14ac:dyDescent="0.3">
      <c r="A68" s="185">
        <v>2018</v>
      </c>
      <c r="B68" s="20" t="s">
        <v>2</v>
      </c>
      <c r="C68" s="21" t="s">
        <v>2</v>
      </c>
      <c r="D68" s="22">
        <v>791578</v>
      </c>
      <c r="E68" s="75">
        <v>769594</v>
      </c>
      <c r="F68" s="75">
        <f>SUM(D68:E68)</f>
        <v>1561172</v>
      </c>
    </row>
    <row r="69" spans="1:6" ht="15" customHeight="1" x14ac:dyDescent="0.3">
      <c r="A69" s="186"/>
      <c r="B69" s="23" t="s">
        <v>4</v>
      </c>
      <c r="C69" s="111" t="s">
        <v>4</v>
      </c>
      <c r="D69" s="112">
        <v>34492</v>
      </c>
      <c r="E69" s="113">
        <v>33830</v>
      </c>
      <c r="F69" s="113">
        <f t="shared" ref="F69:F79" si="1">SUM(D69:E69)</f>
        <v>68322</v>
      </c>
    </row>
    <row r="70" spans="1:6" ht="15" customHeight="1" x14ac:dyDescent="0.3">
      <c r="A70" s="186"/>
      <c r="B70" s="23" t="s">
        <v>3</v>
      </c>
      <c r="C70" s="24" t="s">
        <v>16</v>
      </c>
      <c r="D70" s="25">
        <v>5127</v>
      </c>
      <c r="E70" s="76">
        <v>5923</v>
      </c>
      <c r="F70" s="76">
        <f t="shared" si="1"/>
        <v>11050</v>
      </c>
    </row>
    <row r="71" spans="1:6" ht="15" customHeight="1" x14ac:dyDescent="0.3">
      <c r="A71" s="186"/>
      <c r="B71" s="180" t="s">
        <v>5</v>
      </c>
      <c r="C71" s="114" t="s">
        <v>17</v>
      </c>
      <c r="D71" s="115">
        <v>26152</v>
      </c>
      <c r="E71" s="116">
        <v>142512</v>
      </c>
      <c r="F71" s="116">
        <f t="shared" si="1"/>
        <v>168664</v>
      </c>
    </row>
    <row r="72" spans="1:6" ht="15" customHeight="1" x14ac:dyDescent="0.3">
      <c r="A72" s="186"/>
      <c r="B72" s="182"/>
      <c r="C72" s="26" t="s">
        <v>18</v>
      </c>
      <c r="D72" s="27">
        <v>7475</v>
      </c>
      <c r="E72" s="77">
        <v>8090</v>
      </c>
      <c r="F72" s="77">
        <f t="shared" si="1"/>
        <v>15565</v>
      </c>
    </row>
    <row r="73" spans="1:6" ht="15" customHeight="1" x14ac:dyDescent="0.3">
      <c r="A73" s="186"/>
      <c r="B73" s="182"/>
      <c r="C73" s="117" t="s">
        <v>19</v>
      </c>
      <c r="D73" s="118">
        <v>6695</v>
      </c>
      <c r="E73" s="119">
        <v>6745</v>
      </c>
      <c r="F73" s="119">
        <f t="shared" si="1"/>
        <v>13440</v>
      </c>
    </row>
    <row r="74" spans="1:6" ht="15" customHeight="1" x14ac:dyDescent="0.3">
      <c r="A74" s="186"/>
      <c r="B74" s="182"/>
      <c r="C74" s="26" t="s">
        <v>20</v>
      </c>
      <c r="D74" s="27">
        <v>25099</v>
      </c>
      <c r="E74" s="77">
        <v>23397</v>
      </c>
      <c r="F74" s="77">
        <f t="shared" si="1"/>
        <v>48496</v>
      </c>
    </row>
    <row r="75" spans="1:6" ht="15" customHeight="1" x14ac:dyDescent="0.3">
      <c r="A75" s="186"/>
      <c r="B75" s="182"/>
      <c r="C75" s="117" t="s">
        <v>21</v>
      </c>
      <c r="D75" s="118">
        <v>12391</v>
      </c>
      <c r="E75" s="119">
        <v>9490</v>
      </c>
      <c r="F75" s="119">
        <f t="shared" si="1"/>
        <v>21881</v>
      </c>
    </row>
    <row r="76" spans="1:6" ht="15" customHeight="1" x14ac:dyDescent="0.3">
      <c r="A76" s="186"/>
      <c r="B76" s="182"/>
      <c r="C76" s="26" t="s">
        <v>22</v>
      </c>
      <c r="D76" s="27">
        <v>55245</v>
      </c>
      <c r="E76" s="77">
        <v>9076</v>
      </c>
      <c r="F76" s="77">
        <f t="shared" si="1"/>
        <v>64321</v>
      </c>
    </row>
    <row r="77" spans="1:6" ht="15" customHeight="1" x14ac:dyDescent="0.3">
      <c r="A77" s="186"/>
      <c r="B77" s="182"/>
      <c r="C77" s="117" t="s">
        <v>23</v>
      </c>
      <c r="D77" s="118">
        <v>405296</v>
      </c>
      <c r="E77" s="119">
        <v>411035</v>
      </c>
      <c r="F77" s="119">
        <f t="shared" si="1"/>
        <v>816331</v>
      </c>
    </row>
    <row r="78" spans="1:6" ht="15" customHeight="1" x14ac:dyDescent="0.3">
      <c r="A78" s="186"/>
      <c r="B78" s="181"/>
      <c r="C78" s="21" t="s">
        <v>24</v>
      </c>
      <c r="D78" s="22">
        <v>106970</v>
      </c>
      <c r="E78" s="75">
        <v>40767</v>
      </c>
      <c r="F78" s="75">
        <f t="shared" si="1"/>
        <v>147737</v>
      </c>
    </row>
    <row r="79" spans="1:6" ht="15" customHeight="1" thickBot="1" x14ac:dyDescent="0.35">
      <c r="A79" s="187"/>
      <c r="B79" s="120" t="s">
        <v>118</v>
      </c>
      <c r="C79" s="121"/>
      <c r="D79" s="122">
        <f>SUM(D68:D78)</f>
        <v>1476520</v>
      </c>
      <c r="E79" s="123">
        <f>SUM(E68:E78)</f>
        <v>1460459</v>
      </c>
      <c r="F79" s="123">
        <f t="shared" si="1"/>
        <v>2936979</v>
      </c>
    </row>
    <row r="80" spans="1:6" ht="15" customHeight="1" x14ac:dyDescent="0.3">
      <c r="A80" s="185">
        <v>2017</v>
      </c>
      <c r="B80" s="20" t="s">
        <v>2</v>
      </c>
      <c r="C80" s="21" t="s">
        <v>2</v>
      </c>
      <c r="D80" s="22">
        <v>783093</v>
      </c>
      <c r="E80" s="75">
        <v>766678</v>
      </c>
      <c r="F80" s="75">
        <f t="shared" ref="F80:F89" si="2">SUM(D80:E80)</f>
        <v>1549771</v>
      </c>
    </row>
    <row r="81" spans="1:6" ht="15" customHeight="1" x14ac:dyDescent="0.3">
      <c r="A81" s="186"/>
      <c r="B81" s="23" t="s">
        <v>4</v>
      </c>
      <c r="C81" s="111" t="s">
        <v>4</v>
      </c>
      <c r="D81" s="112">
        <v>31035</v>
      </c>
      <c r="E81" s="113">
        <v>30629</v>
      </c>
      <c r="F81" s="113">
        <f t="shared" si="2"/>
        <v>61664</v>
      </c>
    </row>
    <row r="82" spans="1:6" ht="15" customHeight="1" x14ac:dyDescent="0.3">
      <c r="A82" s="186"/>
      <c r="B82" s="23" t="s">
        <v>3</v>
      </c>
      <c r="C82" s="24" t="s">
        <v>16</v>
      </c>
      <c r="D82" s="25">
        <v>5283</v>
      </c>
      <c r="E82" s="76">
        <v>5217</v>
      </c>
      <c r="F82" s="76">
        <f t="shared" si="2"/>
        <v>10500</v>
      </c>
    </row>
    <row r="83" spans="1:6" ht="15" customHeight="1" x14ac:dyDescent="0.3">
      <c r="A83" s="186"/>
      <c r="B83" s="180" t="s">
        <v>5</v>
      </c>
      <c r="C83" s="114" t="s">
        <v>17</v>
      </c>
      <c r="D83" s="115">
        <v>18297</v>
      </c>
      <c r="E83" s="116">
        <v>137448</v>
      </c>
      <c r="F83" s="116">
        <f t="shared" si="2"/>
        <v>155745</v>
      </c>
    </row>
    <row r="84" spans="1:6" ht="15" customHeight="1" x14ac:dyDescent="0.3">
      <c r="A84" s="186"/>
      <c r="B84" s="182"/>
      <c r="C84" s="26" t="s">
        <v>18</v>
      </c>
      <c r="D84" s="27">
        <v>9022</v>
      </c>
      <c r="E84" s="77">
        <v>9454</v>
      </c>
      <c r="F84" s="77">
        <f t="shared" si="2"/>
        <v>18476</v>
      </c>
    </row>
    <row r="85" spans="1:6" ht="15" customHeight="1" x14ac:dyDescent="0.3">
      <c r="A85" s="186"/>
      <c r="B85" s="182"/>
      <c r="C85" s="117" t="s">
        <v>19</v>
      </c>
      <c r="D85" s="118">
        <v>978</v>
      </c>
      <c r="E85" s="119">
        <v>734</v>
      </c>
      <c r="F85" s="119">
        <f t="shared" si="2"/>
        <v>1712</v>
      </c>
    </row>
    <row r="86" spans="1:6" ht="15" customHeight="1" x14ac:dyDescent="0.3">
      <c r="A86" s="186"/>
      <c r="B86" s="182"/>
      <c r="C86" s="26" t="s">
        <v>20</v>
      </c>
      <c r="D86" s="27">
        <v>17991</v>
      </c>
      <c r="E86" s="77">
        <v>19092</v>
      </c>
      <c r="F86" s="77">
        <f t="shared" si="2"/>
        <v>37083</v>
      </c>
    </row>
    <row r="87" spans="1:6" ht="15" customHeight="1" x14ac:dyDescent="0.3">
      <c r="A87" s="186"/>
      <c r="B87" s="182"/>
      <c r="C87" s="117" t="s">
        <v>21</v>
      </c>
      <c r="D87" s="118">
        <v>13643</v>
      </c>
      <c r="E87" s="119">
        <v>9461</v>
      </c>
      <c r="F87" s="119">
        <f t="shared" si="2"/>
        <v>23104</v>
      </c>
    </row>
    <row r="88" spans="1:6" ht="15" customHeight="1" x14ac:dyDescent="0.3">
      <c r="A88" s="186"/>
      <c r="B88" s="182"/>
      <c r="C88" s="26" t="s">
        <v>22</v>
      </c>
      <c r="D88" s="27">
        <v>50271</v>
      </c>
      <c r="E88" s="77">
        <v>5642</v>
      </c>
      <c r="F88" s="77">
        <f t="shared" si="2"/>
        <v>55913</v>
      </c>
    </row>
    <row r="89" spans="1:6" ht="15" customHeight="1" x14ac:dyDescent="0.3">
      <c r="A89" s="186"/>
      <c r="B89" s="182"/>
      <c r="C89" s="117" t="s">
        <v>23</v>
      </c>
      <c r="D89" s="118">
        <v>383469</v>
      </c>
      <c r="E89" s="119">
        <v>373552</v>
      </c>
      <c r="F89" s="119">
        <f t="shared" si="2"/>
        <v>757021</v>
      </c>
    </row>
    <row r="90" spans="1:6" ht="15" customHeight="1" x14ac:dyDescent="0.3">
      <c r="A90" s="186"/>
      <c r="B90" s="181"/>
      <c r="C90" s="21" t="s">
        <v>24</v>
      </c>
      <c r="D90" s="22">
        <v>103137</v>
      </c>
      <c r="E90" s="75">
        <v>31264</v>
      </c>
      <c r="F90" s="75">
        <f>SUM(D90:E90)</f>
        <v>134401</v>
      </c>
    </row>
    <row r="91" spans="1:6" ht="15" customHeight="1" thickBot="1" x14ac:dyDescent="0.35">
      <c r="A91" s="187"/>
      <c r="B91" s="120" t="s">
        <v>118</v>
      </c>
      <c r="C91" s="121"/>
      <c r="D91" s="122">
        <f>SUM(D80:D90)</f>
        <v>1416219</v>
      </c>
      <c r="E91" s="123">
        <f>SUM(E80:E90)</f>
        <v>1389171</v>
      </c>
      <c r="F91" s="123">
        <f>SUM(F80:F90)</f>
        <v>2805390</v>
      </c>
    </row>
    <row r="92" spans="1:6" ht="15" customHeight="1" x14ac:dyDescent="0.3">
      <c r="A92" s="185">
        <v>2016</v>
      </c>
      <c r="B92" s="20" t="s">
        <v>2</v>
      </c>
      <c r="C92" s="21" t="s">
        <v>2</v>
      </c>
      <c r="D92" s="22">
        <v>743856</v>
      </c>
      <c r="E92" s="75">
        <v>723182</v>
      </c>
      <c r="F92" s="75">
        <f t="shared" ref="F92:F101" si="3">SUM(D92:E92)</f>
        <v>1467038</v>
      </c>
    </row>
    <row r="93" spans="1:6" ht="15" customHeight="1" x14ac:dyDescent="0.3">
      <c r="A93" s="186"/>
      <c r="B93" s="23" t="s">
        <v>4</v>
      </c>
      <c r="C93" s="111" t="s">
        <v>4</v>
      </c>
      <c r="D93" s="112">
        <v>0</v>
      </c>
      <c r="E93" s="113">
        <v>0</v>
      </c>
      <c r="F93" s="113">
        <f t="shared" si="3"/>
        <v>0</v>
      </c>
    </row>
    <row r="94" spans="1:6" ht="15" customHeight="1" x14ac:dyDescent="0.3">
      <c r="A94" s="186"/>
      <c r="B94" s="23" t="s">
        <v>3</v>
      </c>
      <c r="C94" s="24" t="s">
        <v>16</v>
      </c>
      <c r="D94" s="25">
        <v>4440</v>
      </c>
      <c r="E94" s="76">
        <v>4393</v>
      </c>
      <c r="F94" s="76">
        <f t="shared" si="3"/>
        <v>8833</v>
      </c>
    </row>
    <row r="95" spans="1:6" ht="15" customHeight="1" x14ac:dyDescent="0.3">
      <c r="A95" s="186"/>
      <c r="B95" s="180" t="s">
        <v>5</v>
      </c>
      <c r="C95" s="114" t="s">
        <v>17</v>
      </c>
      <c r="D95" s="115">
        <v>13365</v>
      </c>
      <c r="E95" s="116">
        <v>89522</v>
      </c>
      <c r="F95" s="116">
        <f t="shared" si="3"/>
        <v>102887</v>
      </c>
    </row>
    <row r="96" spans="1:6" ht="15" customHeight="1" x14ac:dyDescent="0.3">
      <c r="A96" s="186"/>
      <c r="B96" s="182"/>
      <c r="C96" s="26" t="s">
        <v>18</v>
      </c>
      <c r="D96" s="27">
        <v>4078</v>
      </c>
      <c r="E96" s="77">
        <v>4259</v>
      </c>
      <c r="F96" s="77">
        <f t="shared" si="3"/>
        <v>8337</v>
      </c>
    </row>
    <row r="97" spans="1:6" ht="15" customHeight="1" x14ac:dyDescent="0.3">
      <c r="A97" s="186"/>
      <c r="B97" s="182"/>
      <c r="C97" s="117" t="s">
        <v>19</v>
      </c>
      <c r="D97" s="118">
        <v>12234</v>
      </c>
      <c r="E97" s="119">
        <v>4459</v>
      </c>
      <c r="F97" s="119">
        <f t="shared" si="3"/>
        <v>16693</v>
      </c>
    </row>
    <row r="98" spans="1:6" ht="15" customHeight="1" x14ac:dyDescent="0.3">
      <c r="A98" s="186"/>
      <c r="B98" s="182"/>
      <c r="C98" s="26" t="s">
        <v>20</v>
      </c>
      <c r="D98" s="27">
        <v>9705</v>
      </c>
      <c r="E98" s="77">
        <v>9983</v>
      </c>
      <c r="F98" s="77">
        <f t="shared" si="3"/>
        <v>19688</v>
      </c>
    </row>
    <row r="99" spans="1:6" ht="15" customHeight="1" x14ac:dyDescent="0.3">
      <c r="A99" s="186"/>
      <c r="B99" s="182"/>
      <c r="C99" s="117" t="s">
        <v>21</v>
      </c>
      <c r="D99" s="118">
        <v>3039</v>
      </c>
      <c r="E99" s="119">
        <v>4159</v>
      </c>
      <c r="F99" s="119">
        <f t="shared" si="3"/>
        <v>7198</v>
      </c>
    </row>
    <row r="100" spans="1:6" ht="15" customHeight="1" x14ac:dyDescent="0.3">
      <c r="A100" s="186"/>
      <c r="B100" s="182"/>
      <c r="C100" s="26" t="s">
        <v>22</v>
      </c>
      <c r="D100" s="27">
        <v>7886</v>
      </c>
      <c r="E100" s="77">
        <v>3658</v>
      </c>
      <c r="F100" s="77">
        <f t="shared" si="3"/>
        <v>11544</v>
      </c>
    </row>
    <row r="101" spans="1:6" ht="15" customHeight="1" x14ac:dyDescent="0.3">
      <c r="A101" s="186"/>
      <c r="B101" s="182"/>
      <c r="C101" s="117" t="s">
        <v>23</v>
      </c>
      <c r="D101" s="118">
        <v>341960</v>
      </c>
      <c r="E101" s="119">
        <v>336127</v>
      </c>
      <c r="F101" s="119">
        <f t="shared" si="3"/>
        <v>678087</v>
      </c>
    </row>
    <row r="102" spans="1:6" ht="15" customHeight="1" x14ac:dyDescent="0.3">
      <c r="A102" s="186"/>
      <c r="B102" s="181"/>
      <c r="C102" s="21" t="s">
        <v>24</v>
      </c>
      <c r="D102" s="22">
        <v>91769</v>
      </c>
      <c r="E102" s="75">
        <v>18261</v>
      </c>
      <c r="F102" s="75">
        <f>SUM(D102:E102)</f>
        <v>110030</v>
      </c>
    </row>
    <row r="103" spans="1:6" ht="15" customHeight="1" thickBot="1" x14ac:dyDescent="0.35">
      <c r="A103" s="187"/>
      <c r="B103" s="120" t="s">
        <v>118</v>
      </c>
      <c r="C103" s="121"/>
      <c r="D103" s="122">
        <f>SUM(D92:D102)</f>
        <v>1232332</v>
      </c>
      <c r="E103" s="123">
        <f>SUM(E92:E102)</f>
        <v>1198003</v>
      </c>
      <c r="F103" s="123">
        <f>SUM(F92:F102)</f>
        <v>2430335</v>
      </c>
    </row>
    <row r="104" spans="1:6" ht="15" customHeight="1" x14ac:dyDescent="0.3">
      <c r="A104" s="185">
        <v>2015</v>
      </c>
      <c r="B104" s="20" t="s">
        <v>2</v>
      </c>
      <c r="C104" s="21" t="s">
        <v>2</v>
      </c>
      <c r="D104" s="22">
        <v>706120</v>
      </c>
      <c r="E104" s="75">
        <v>695573</v>
      </c>
      <c r="F104" s="75">
        <f t="shared" ref="F104:F111" si="4">SUM(D104:E104)</f>
        <v>1401693</v>
      </c>
    </row>
    <row r="105" spans="1:6" ht="15" customHeight="1" x14ac:dyDescent="0.3">
      <c r="A105" s="186"/>
      <c r="B105" s="23" t="s">
        <v>4</v>
      </c>
      <c r="C105" s="111" t="s">
        <v>4</v>
      </c>
      <c r="D105" s="112">
        <v>229</v>
      </c>
      <c r="E105" s="113">
        <v>160</v>
      </c>
      <c r="F105" s="113">
        <f t="shared" si="4"/>
        <v>389</v>
      </c>
    </row>
    <row r="106" spans="1:6" ht="15" customHeight="1" x14ac:dyDescent="0.3">
      <c r="A106" s="186"/>
      <c r="B106" s="23" t="s">
        <v>3</v>
      </c>
      <c r="C106" s="24" t="s">
        <v>16</v>
      </c>
      <c r="D106" s="25">
        <v>6244</v>
      </c>
      <c r="E106" s="76">
        <v>5691</v>
      </c>
      <c r="F106" s="76">
        <f t="shared" si="4"/>
        <v>11935</v>
      </c>
    </row>
    <row r="107" spans="1:6" ht="15" customHeight="1" x14ac:dyDescent="0.3">
      <c r="A107" s="186"/>
      <c r="B107" s="180" t="s">
        <v>5</v>
      </c>
      <c r="C107" s="114" t="s">
        <v>17</v>
      </c>
      <c r="D107" s="115">
        <v>12999</v>
      </c>
      <c r="E107" s="116">
        <v>72053</v>
      </c>
      <c r="F107" s="116">
        <f t="shared" si="4"/>
        <v>85052</v>
      </c>
    </row>
    <row r="108" spans="1:6" ht="15" customHeight="1" x14ac:dyDescent="0.3">
      <c r="A108" s="186"/>
      <c r="B108" s="182"/>
      <c r="C108" s="26" t="s">
        <v>18</v>
      </c>
      <c r="D108" s="27">
        <v>4050</v>
      </c>
      <c r="E108" s="77">
        <v>4111</v>
      </c>
      <c r="F108" s="77">
        <f t="shared" si="4"/>
        <v>8161</v>
      </c>
    </row>
    <row r="109" spans="1:6" ht="15" customHeight="1" x14ac:dyDescent="0.3">
      <c r="A109" s="186"/>
      <c r="B109" s="182"/>
      <c r="C109" s="117" t="s">
        <v>19</v>
      </c>
      <c r="D109" s="118">
        <v>9544</v>
      </c>
      <c r="E109" s="119">
        <v>9344</v>
      </c>
      <c r="F109" s="119">
        <f t="shared" si="4"/>
        <v>18888</v>
      </c>
    </row>
    <row r="110" spans="1:6" ht="15" customHeight="1" x14ac:dyDescent="0.3">
      <c r="A110" s="186"/>
      <c r="B110" s="182"/>
      <c r="C110" s="26" t="s">
        <v>20</v>
      </c>
      <c r="D110" s="27">
        <v>8292</v>
      </c>
      <c r="E110" s="77">
        <v>8390</v>
      </c>
      <c r="F110" s="77">
        <f t="shared" si="4"/>
        <v>16682</v>
      </c>
    </row>
    <row r="111" spans="1:6" ht="15" customHeight="1" x14ac:dyDescent="0.3">
      <c r="A111" s="186"/>
      <c r="B111" s="182"/>
      <c r="C111" s="117" t="s">
        <v>21</v>
      </c>
      <c r="D111" s="118">
        <v>2699</v>
      </c>
      <c r="E111" s="119">
        <v>4310</v>
      </c>
      <c r="F111" s="119">
        <f t="shared" si="4"/>
        <v>7009</v>
      </c>
    </row>
    <row r="112" spans="1:6" ht="15" customHeight="1" x14ac:dyDescent="0.3">
      <c r="A112" s="186"/>
      <c r="B112" s="182"/>
      <c r="C112" s="26" t="s">
        <v>22</v>
      </c>
      <c r="D112" s="27">
        <v>6367</v>
      </c>
      <c r="E112" s="77">
        <v>3756</v>
      </c>
      <c r="F112" s="77">
        <f t="shared" ref="F112:F113" si="5">SUM(D112:E112)</f>
        <v>10123</v>
      </c>
    </row>
    <row r="113" spans="1:6" ht="15" customHeight="1" x14ac:dyDescent="0.3">
      <c r="A113" s="186"/>
      <c r="B113" s="182"/>
      <c r="C113" s="117" t="s">
        <v>23</v>
      </c>
      <c r="D113" s="118">
        <v>321848</v>
      </c>
      <c r="E113" s="119">
        <v>294121</v>
      </c>
      <c r="F113" s="119">
        <f t="shared" si="5"/>
        <v>615969</v>
      </c>
    </row>
    <row r="114" spans="1:6" ht="15" customHeight="1" x14ac:dyDescent="0.3">
      <c r="A114" s="186"/>
      <c r="B114" s="181"/>
      <c r="C114" s="21" t="s">
        <v>24</v>
      </c>
      <c r="D114" s="22">
        <v>75208</v>
      </c>
      <c r="E114" s="75">
        <v>16995</v>
      </c>
      <c r="F114" s="75">
        <f>SUM(D114:E114)</f>
        <v>92203</v>
      </c>
    </row>
    <row r="115" spans="1:6" ht="15" customHeight="1" thickBot="1" x14ac:dyDescent="0.35">
      <c r="A115" s="187"/>
      <c r="B115" s="120" t="s">
        <v>118</v>
      </c>
      <c r="C115" s="121"/>
      <c r="D115" s="122">
        <f>SUM(D104:D114)</f>
        <v>1153600</v>
      </c>
      <c r="E115" s="123">
        <f>SUM(E104:E114)</f>
        <v>1114504</v>
      </c>
      <c r="F115" s="123">
        <f>SUM(F104:F114)</f>
        <v>2268104</v>
      </c>
    </row>
    <row r="116" spans="1:6" ht="15" customHeight="1" x14ac:dyDescent="0.3">
      <c r="A116" s="185">
        <v>2014</v>
      </c>
      <c r="B116" s="20" t="s">
        <v>2</v>
      </c>
      <c r="C116" s="21" t="s">
        <v>2</v>
      </c>
      <c r="D116" s="22">
        <v>833880</v>
      </c>
      <c r="E116" s="75">
        <v>798380</v>
      </c>
      <c r="F116" s="75">
        <f t="shared" ref="F116:F125" si="6">SUM(D116:E116)</f>
        <v>1632260</v>
      </c>
    </row>
    <row r="117" spans="1:6" ht="15" customHeight="1" x14ac:dyDescent="0.3">
      <c r="A117" s="186"/>
      <c r="B117" s="23" t="s">
        <v>4</v>
      </c>
      <c r="C117" s="111" t="s">
        <v>4</v>
      </c>
      <c r="D117" s="112">
        <v>35451</v>
      </c>
      <c r="E117" s="113">
        <v>35218</v>
      </c>
      <c r="F117" s="113">
        <f>SUM(D117:E117)</f>
        <v>70669</v>
      </c>
    </row>
    <row r="118" spans="1:6" ht="15" customHeight="1" x14ac:dyDescent="0.3">
      <c r="A118" s="186"/>
      <c r="B118" s="23" t="s">
        <v>3</v>
      </c>
      <c r="C118" s="24" t="s">
        <v>16</v>
      </c>
      <c r="D118" s="25">
        <v>4779</v>
      </c>
      <c r="E118" s="76">
        <v>4492</v>
      </c>
      <c r="F118" s="76">
        <f>SUM(D118:E118)</f>
        <v>9271</v>
      </c>
    </row>
    <row r="119" spans="1:6" ht="15" customHeight="1" x14ac:dyDescent="0.3">
      <c r="A119" s="186"/>
      <c r="B119" s="180" t="s">
        <v>5</v>
      </c>
      <c r="C119" s="114" t="s">
        <v>17</v>
      </c>
      <c r="D119" s="115">
        <v>13292</v>
      </c>
      <c r="E119" s="116">
        <v>70061</v>
      </c>
      <c r="F119" s="116">
        <f t="shared" si="6"/>
        <v>83353</v>
      </c>
    </row>
    <row r="120" spans="1:6" ht="15" customHeight="1" x14ac:dyDescent="0.3">
      <c r="A120" s="186"/>
      <c r="B120" s="182"/>
      <c r="C120" s="26" t="s">
        <v>18</v>
      </c>
      <c r="D120" s="27">
        <v>2699</v>
      </c>
      <c r="E120" s="77">
        <v>3127</v>
      </c>
      <c r="F120" s="77">
        <f>SUM(D120:E120)</f>
        <v>5826</v>
      </c>
    </row>
    <row r="121" spans="1:6" ht="15" customHeight="1" x14ac:dyDescent="0.3">
      <c r="A121" s="186"/>
      <c r="B121" s="182"/>
      <c r="C121" s="117" t="s">
        <v>19</v>
      </c>
      <c r="D121" s="118">
        <v>11152</v>
      </c>
      <c r="E121" s="119">
        <v>10604</v>
      </c>
      <c r="F121" s="119">
        <f t="shared" ref="F121:F123" si="7">SUM(D121:E121)</f>
        <v>21756</v>
      </c>
    </row>
    <row r="122" spans="1:6" ht="15" customHeight="1" x14ac:dyDescent="0.3">
      <c r="A122" s="186"/>
      <c r="B122" s="182"/>
      <c r="C122" s="26" t="s">
        <v>20</v>
      </c>
      <c r="D122" s="27">
        <v>8410</v>
      </c>
      <c r="E122" s="77">
        <v>8000</v>
      </c>
      <c r="F122" s="77">
        <f t="shared" si="7"/>
        <v>16410</v>
      </c>
    </row>
    <row r="123" spans="1:6" ht="15" customHeight="1" x14ac:dyDescent="0.3">
      <c r="A123" s="186"/>
      <c r="B123" s="182"/>
      <c r="C123" s="117" t="s">
        <v>21</v>
      </c>
      <c r="D123" s="118">
        <v>2842</v>
      </c>
      <c r="E123" s="119">
        <v>3976</v>
      </c>
      <c r="F123" s="119">
        <f t="shared" si="7"/>
        <v>6818</v>
      </c>
    </row>
    <row r="124" spans="1:6" ht="15" customHeight="1" x14ac:dyDescent="0.3">
      <c r="A124" s="186"/>
      <c r="B124" s="182"/>
      <c r="C124" s="26" t="s">
        <v>22</v>
      </c>
      <c r="D124" s="27">
        <v>5297</v>
      </c>
      <c r="E124" s="77">
        <v>3203</v>
      </c>
      <c r="F124" s="77">
        <f>SUM(D124:E124)</f>
        <v>8500</v>
      </c>
    </row>
    <row r="125" spans="1:6" ht="15" customHeight="1" x14ac:dyDescent="0.3">
      <c r="A125" s="186"/>
      <c r="B125" s="182"/>
      <c r="C125" s="117" t="s">
        <v>23</v>
      </c>
      <c r="D125" s="118">
        <v>377461</v>
      </c>
      <c r="E125" s="119">
        <v>364048</v>
      </c>
      <c r="F125" s="119">
        <f t="shared" si="6"/>
        <v>741509</v>
      </c>
    </row>
    <row r="126" spans="1:6" ht="15" customHeight="1" x14ac:dyDescent="0.3">
      <c r="A126" s="186"/>
      <c r="B126" s="181"/>
      <c r="C126" s="21" t="s">
        <v>24</v>
      </c>
      <c r="D126" s="22">
        <v>72722</v>
      </c>
      <c r="E126" s="75">
        <v>16895</v>
      </c>
      <c r="F126" s="75">
        <f>SUM(D126:E126)</f>
        <v>89617</v>
      </c>
    </row>
    <row r="127" spans="1:6" ht="15" customHeight="1" thickBot="1" x14ac:dyDescent="0.35">
      <c r="A127" s="187"/>
      <c r="B127" s="120" t="s">
        <v>118</v>
      </c>
      <c r="C127" s="121"/>
      <c r="D127" s="122">
        <f>SUM(D116:D126)</f>
        <v>1367985</v>
      </c>
      <c r="E127" s="123">
        <f>SUM(E116:E126)</f>
        <v>1318004</v>
      </c>
      <c r="F127" s="123">
        <f>SUM(F116:F126)</f>
        <v>2685989</v>
      </c>
    </row>
    <row r="128" spans="1:6" ht="15" customHeight="1" x14ac:dyDescent="0.3">
      <c r="A128" s="188">
        <v>2013</v>
      </c>
      <c r="B128" s="20" t="s">
        <v>2</v>
      </c>
      <c r="C128" s="21" t="s">
        <v>2</v>
      </c>
      <c r="D128" s="22">
        <v>698193</v>
      </c>
      <c r="E128" s="75">
        <v>696518</v>
      </c>
      <c r="F128" s="75">
        <f t="shared" ref="F128:F137" si="8">SUM(D128:E128)</f>
        <v>1394711</v>
      </c>
    </row>
    <row r="129" spans="1:6" ht="15" customHeight="1" x14ac:dyDescent="0.3">
      <c r="A129" s="186"/>
      <c r="B129" s="23" t="s">
        <v>4</v>
      </c>
      <c r="C129" s="111" t="s">
        <v>4</v>
      </c>
      <c r="D129" s="112">
        <v>0</v>
      </c>
      <c r="E129" s="113">
        <v>0</v>
      </c>
      <c r="F129" s="113">
        <f t="shared" si="8"/>
        <v>0</v>
      </c>
    </row>
    <row r="130" spans="1:6" ht="15" customHeight="1" x14ac:dyDescent="0.3">
      <c r="A130" s="186"/>
      <c r="B130" s="23" t="s">
        <v>3</v>
      </c>
      <c r="C130" s="24" t="s">
        <v>16</v>
      </c>
      <c r="D130" s="25">
        <v>5091</v>
      </c>
      <c r="E130" s="76">
        <v>5700</v>
      </c>
      <c r="F130" s="76">
        <f t="shared" si="8"/>
        <v>10791</v>
      </c>
    </row>
    <row r="131" spans="1:6" ht="15" customHeight="1" x14ac:dyDescent="0.3">
      <c r="A131" s="186"/>
      <c r="B131" s="180" t="s">
        <v>5</v>
      </c>
      <c r="C131" s="114" t="s">
        <v>17</v>
      </c>
      <c r="D131" s="115">
        <v>14740</v>
      </c>
      <c r="E131" s="116">
        <v>75966</v>
      </c>
      <c r="F131" s="116">
        <f t="shared" si="8"/>
        <v>90706</v>
      </c>
    </row>
    <row r="132" spans="1:6" ht="15" customHeight="1" x14ac:dyDescent="0.3">
      <c r="A132" s="186"/>
      <c r="B132" s="182"/>
      <c r="C132" s="26" t="s">
        <v>18</v>
      </c>
      <c r="D132" s="27">
        <v>2737</v>
      </c>
      <c r="E132" s="77">
        <v>2808</v>
      </c>
      <c r="F132" s="77">
        <f t="shared" si="8"/>
        <v>5545</v>
      </c>
    </row>
    <row r="133" spans="1:6" ht="15" customHeight="1" x14ac:dyDescent="0.3">
      <c r="A133" s="186"/>
      <c r="B133" s="182"/>
      <c r="C133" s="117" t="s">
        <v>19</v>
      </c>
      <c r="D133" s="118">
        <v>11209</v>
      </c>
      <c r="E133" s="119">
        <v>10687</v>
      </c>
      <c r="F133" s="119">
        <f t="shared" si="8"/>
        <v>21896</v>
      </c>
    </row>
    <row r="134" spans="1:6" ht="15" customHeight="1" x14ac:dyDescent="0.3">
      <c r="A134" s="186"/>
      <c r="B134" s="182"/>
      <c r="C134" s="26" t="s">
        <v>20</v>
      </c>
      <c r="D134" s="27">
        <v>11391</v>
      </c>
      <c r="E134" s="77">
        <v>20075</v>
      </c>
      <c r="F134" s="77">
        <f t="shared" si="8"/>
        <v>31466</v>
      </c>
    </row>
    <row r="135" spans="1:6" ht="15" customHeight="1" x14ac:dyDescent="0.3">
      <c r="A135" s="186"/>
      <c r="B135" s="182"/>
      <c r="C135" s="117" t="s">
        <v>21</v>
      </c>
      <c r="D135" s="118">
        <v>2154</v>
      </c>
      <c r="E135" s="119">
        <v>3631</v>
      </c>
      <c r="F135" s="119">
        <f t="shared" si="8"/>
        <v>5785</v>
      </c>
    </row>
    <row r="136" spans="1:6" ht="15" customHeight="1" x14ac:dyDescent="0.3">
      <c r="A136" s="186"/>
      <c r="B136" s="182"/>
      <c r="C136" s="26" t="s">
        <v>22</v>
      </c>
      <c r="D136" s="27">
        <v>3704</v>
      </c>
      <c r="E136" s="77">
        <v>2043</v>
      </c>
      <c r="F136" s="77">
        <f t="shared" si="8"/>
        <v>5747</v>
      </c>
    </row>
    <row r="137" spans="1:6" ht="15" customHeight="1" x14ac:dyDescent="0.3">
      <c r="A137" s="186"/>
      <c r="B137" s="182"/>
      <c r="C137" s="117" t="s">
        <v>23</v>
      </c>
      <c r="D137" s="118">
        <v>385128</v>
      </c>
      <c r="E137" s="119">
        <v>379756</v>
      </c>
      <c r="F137" s="119">
        <f t="shared" si="8"/>
        <v>764884</v>
      </c>
    </row>
    <row r="138" spans="1:6" ht="15" customHeight="1" x14ac:dyDescent="0.3">
      <c r="A138" s="186"/>
      <c r="B138" s="181"/>
      <c r="C138" s="21" t="s">
        <v>24</v>
      </c>
      <c r="D138" s="22">
        <v>92203</v>
      </c>
      <c r="E138" s="75">
        <v>22406</v>
      </c>
      <c r="F138" s="75">
        <f>SUM(D138:E138)</f>
        <v>114609</v>
      </c>
    </row>
    <row r="139" spans="1:6" ht="15" customHeight="1" thickBot="1" x14ac:dyDescent="0.35">
      <c r="A139" s="187"/>
      <c r="B139" s="120" t="s">
        <v>118</v>
      </c>
      <c r="C139" s="121"/>
      <c r="D139" s="122">
        <f>SUM(D128:D138)</f>
        <v>1226550</v>
      </c>
      <c r="E139" s="123">
        <f>SUM(E128:E138)</f>
        <v>1219590</v>
      </c>
      <c r="F139" s="123">
        <f>SUM(F128:F138)</f>
        <v>2446140</v>
      </c>
    </row>
    <row r="140" spans="1:6" ht="15" customHeight="1" x14ac:dyDescent="0.3">
      <c r="A140" s="124" t="s">
        <v>117</v>
      </c>
      <c r="B140" s="2"/>
      <c r="C140" s="2"/>
      <c r="D140" s="2"/>
    </row>
  </sheetData>
  <mergeCells count="26">
    <mergeCell ref="B131:B138"/>
    <mergeCell ref="B119:B126"/>
    <mergeCell ref="B107:B114"/>
    <mergeCell ref="B95:B102"/>
    <mergeCell ref="A128:A139"/>
    <mergeCell ref="A116:A127"/>
    <mergeCell ref="A104:A115"/>
    <mergeCell ref="A92:A103"/>
    <mergeCell ref="B83:B90"/>
    <mergeCell ref="A80:A91"/>
    <mergeCell ref="B59:B66"/>
    <mergeCell ref="A56:A67"/>
    <mergeCell ref="A44:A55"/>
    <mergeCell ref="B7:B8"/>
    <mergeCell ref="B9:B16"/>
    <mergeCell ref="B47:B54"/>
    <mergeCell ref="A2:F2"/>
    <mergeCell ref="A68:A79"/>
    <mergeCell ref="B71:B78"/>
    <mergeCell ref="A31:A43"/>
    <mergeCell ref="B35:B42"/>
    <mergeCell ref="B33:B34"/>
    <mergeCell ref="A18:A30"/>
    <mergeCell ref="B20:B21"/>
    <mergeCell ref="B22:B29"/>
    <mergeCell ref="A5:A17"/>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115" max="16383" man="1"/>
  </rowBreaks>
  <colBreaks count="1" manualBreakCount="1">
    <brk id="6" max="1048575" man="1"/>
  </colBreaks>
  <ignoredErrors>
    <ignoredError sqref="F91 F103 F115 F127"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M17"/>
  <sheetViews>
    <sheetView showGridLines="0" zoomScaleNormal="100" workbookViewId="0">
      <pane xSplit="1" topLeftCell="B1" activePane="topRight" state="frozen"/>
      <selection pane="topRight" activeCell="K21" sqref="K21"/>
    </sheetView>
  </sheetViews>
  <sheetFormatPr defaultRowHeight="15" customHeight="1" x14ac:dyDescent="0.3"/>
  <cols>
    <col min="1" max="1" width="17.6640625" style="14" customWidth="1"/>
    <col min="2" max="2" width="10.88671875" style="14" customWidth="1"/>
    <col min="3" max="16384" width="8.88671875" style="14"/>
  </cols>
  <sheetData>
    <row r="3" spans="1:13" ht="15" customHeight="1" x14ac:dyDescent="0.3">
      <c r="A3" s="189" t="s">
        <v>134</v>
      </c>
      <c r="B3" s="189"/>
      <c r="C3" s="189"/>
      <c r="D3" s="189"/>
      <c r="E3" s="189"/>
      <c r="F3" s="189"/>
      <c r="G3" s="189"/>
      <c r="H3" s="189"/>
      <c r="I3" s="189"/>
      <c r="J3" s="189"/>
      <c r="K3" s="189"/>
      <c r="L3" s="189"/>
      <c r="M3" s="189"/>
    </row>
    <row r="4" spans="1:13" ht="15" customHeight="1" x14ac:dyDescent="0.3">
      <c r="A4" s="16" t="s">
        <v>14</v>
      </c>
      <c r="B4" s="16"/>
      <c r="C4" s="17">
        <v>2013</v>
      </c>
      <c r="D4" s="17">
        <v>2014</v>
      </c>
      <c r="E4" s="17">
        <v>2015</v>
      </c>
      <c r="F4" s="17">
        <v>2016</v>
      </c>
      <c r="G4" s="17">
        <v>2017</v>
      </c>
      <c r="H4" s="17">
        <v>2018</v>
      </c>
      <c r="I4" s="17">
        <v>2019</v>
      </c>
      <c r="J4" s="17">
        <v>2020</v>
      </c>
      <c r="K4" s="17">
        <v>2021</v>
      </c>
      <c r="L4" s="17">
        <v>2022</v>
      </c>
      <c r="M4" s="17">
        <v>2023</v>
      </c>
    </row>
    <row r="5" spans="1:13" ht="15" customHeight="1" x14ac:dyDescent="0.3">
      <c r="A5" s="193" t="s">
        <v>2</v>
      </c>
      <c r="B5" s="125" t="s">
        <v>81</v>
      </c>
      <c r="C5" s="126">
        <v>177</v>
      </c>
      <c r="D5" s="126">
        <v>160</v>
      </c>
      <c r="E5" s="18">
        <v>170</v>
      </c>
      <c r="F5" s="18">
        <v>165</v>
      </c>
      <c r="G5" s="18">
        <v>131</v>
      </c>
      <c r="H5" s="18">
        <v>187</v>
      </c>
      <c r="I5" s="18">
        <v>204</v>
      </c>
      <c r="J5" s="18">
        <v>24</v>
      </c>
      <c r="K5" s="18">
        <v>118</v>
      </c>
      <c r="L5" s="18">
        <v>227</v>
      </c>
      <c r="M5" s="18">
        <v>253</v>
      </c>
    </row>
    <row r="6" spans="1:13" ht="15" customHeight="1" x14ac:dyDescent="0.3">
      <c r="A6" s="191"/>
      <c r="B6" s="127" t="s">
        <v>82</v>
      </c>
      <c r="C6" s="128">
        <v>270020</v>
      </c>
      <c r="D6" s="128">
        <v>242951</v>
      </c>
      <c r="E6" s="128">
        <v>219805</v>
      </c>
      <c r="F6" s="128">
        <v>238780</v>
      </c>
      <c r="G6" s="128">
        <v>181693</v>
      </c>
      <c r="H6" s="128">
        <v>297929</v>
      </c>
      <c r="I6" s="128">
        <v>307043</v>
      </c>
      <c r="J6" s="128">
        <v>19998</v>
      </c>
      <c r="K6" s="128">
        <v>119930</v>
      </c>
      <c r="L6" s="128">
        <v>304257</v>
      </c>
      <c r="M6" s="128">
        <v>382981</v>
      </c>
    </row>
    <row r="7" spans="1:13" ht="15" customHeight="1" x14ac:dyDescent="0.3">
      <c r="A7" s="194" t="s">
        <v>5</v>
      </c>
      <c r="B7" s="129" t="s">
        <v>81</v>
      </c>
      <c r="C7" s="130">
        <v>47</v>
      </c>
      <c r="D7" s="130">
        <v>38</v>
      </c>
      <c r="E7" s="131">
        <v>59</v>
      </c>
      <c r="F7" s="131">
        <v>86</v>
      </c>
      <c r="G7" s="131">
        <v>84</v>
      </c>
      <c r="H7" s="131">
        <v>78</v>
      </c>
      <c r="I7" s="131">
        <v>132</v>
      </c>
      <c r="J7" s="131">
        <v>10</v>
      </c>
      <c r="K7" s="131">
        <v>76</v>
      </c>
      <c r="L7" s="131">
        <v>121</v>
      </c>
      <c r="M7" s="131">
        <v>122</v>
      </c>
    </row>
    <row r="8" spans="1:13" ht="15" customHeight="1" x14ac:dyDescent="0.3">
      <c r="A8" s="195"/>
      <c r="B8" s="132" t="s">
        <v>82</v>
      </c>
      <c r="C8" s="133">
        <v>124205</v>
      </c>
      <c r="D8" s="133">
        <v>33304</v>
      </c>
      <c r="E8" s="133">
        <v>96612</v>
      </c>
      <c r="F8" s="133">
        <v>147915</v>
      </c>
      <c r="G8" s="133">
        <v>128067</v>
      </c>
      <c r="H8" s="133">
        <v>139944</v>
      </c>
      <c r="I8" s="133">
        <v>265956</v>
      </c>
      <c r="J8" s="133">
        <v>105</v>
      </c>
      <c r="K8" s="133">
        <v>45619</v>
      </c>
      <c r="L8" s="133">
        <v>179681</v>
      </c>
      <c r="M8" s="133">
        <v>217552</v>
      </c>
    </row>
    <row r="9" spans="1:13" ht="15" customHeight="1" x14ac:dyDescent="0.3">
      <c r="A9" s="190" t="s">
        <v>107</v>
      </c>
      <c r="B9" s="134" t="s">
        <v>81</v>
      </c>
      <c r="C9" s="135">
        <v>52</v>
      </c>
      <c r="D9" s="135">
        <v>66</v>
      </c>
      <c r="E9" s="135">
        <v>52</v>
      </c>
      <c r="F9" s="135">
        <v>49</v>
      </c>
      <c r="G9" s="135">
        <v>43</v>
      </c>
      <c r="H9" s="135">
        <v>24</v>
      </c>
      <c r="I9" s="135">
        <v>37</v>
      </c>
      <c r="J9" s="135">
        <v>0</v>
      </c>
      <c r="K9" s="135">
        <v>42</v>
      </c>
      <c r="L9" s="135">
        <v>40</v>
      </c>
      <c r="M9" s="135">
        <v>43</v>
      </c>
    </row>
    <row r="10" spans="1:13" ht="15" customHeight="1" x14ac:dyDescent="0.3">
      <c r="A10" s="191"/>
      <c r="B10" s="136" t="s">
        <v>82</v>
      </c>
      <c r="C10" s="128">
        <v>43817</v>
      </c>
      <c r="D10" s="128">
        <v>46432</v>
      </c>
      <c r="E10" s="128">
        <v>37762</v>
      </c>
      <c r="F10" s="128">
        <v>26560</v>
      </c>
      <c r="G10" s="128">
        <v>28972</v>
      </c>
      <c r="H10" s="128">
        <v>13616</v>
      </c>
      <c r="I10" s="128">
        <v>32500</v>
      </c>
      <c r="J10" s="128">
        <v>0</v>
      </c>
      <c r="K10" s="128">
        <v>18512</v>
      </c>
      <c r="L10" s="128">
        <v>15785</v>
      </c>
      <c r="M10" s="128">
        <v>35879</v>
      </c>
    </row>
    <row r="11" spans="1:13" ht="15" customHeight="1" x14ac:dyDescent="0.3">
      <c r="A11" s="194" t="s">
        <v>4</v>
      </c>
      <c r="B11" s="129" t="s">
        <v>81</v>
      </c>
      <c r="C11" s="131">
        <v>5</v>
      </c>
      <c r="D11" s="131">
        <v>18</v>
      </c>
      <c r="E11" s="131">
        <v>11</v>
      </c>
      <c r="F11" s="131">
        <v>3</v>
      </c>
      <c r="G11" s="131">
        <v>21</v>
      </c>
      <c r="H11" s="131">
        <v>16</v>
      </c>
      <c r="I11" s="131">
        <v>24</v>
      </c>
      <c r="J11" s="131">
        <v>0</v>
      </c>
      <c r="K11" s="131">
        <v>8</v>
      </c>
      <c r="L11" s="131">
        <v>14</v>
      </c>
      <c r="M11" s="131">
        <v>29</v>
      </c>
    </row>
    <row r="12" spans="1:13" ht="15" customHeight="1" x14ac:dyDescent="0.3">
      <c r="A12" s="195"/>
      <c r="B12" s="132" t="s">
        <v>82</v>
      </c>
      <c r="C12" s="133">
        <v>1336</v>
      </c>
      <c r="D12" s="133">
        <v>4220</v>
      </c>
      <c r="E12" s="133">
        <v>1076</v>
      </c>
      <c r="F12" s="133">
        <v>400</v>
      </c>
      <c r="G12" s="133">
        <v>1301</v>
      </c>
      <c r="H12" s="133">
        <v>741</v>
      </c>
      <c r="I12" s="133">
        <v>1769</v>
      </c>
      <c r="J12" s="133">
        <v>0</v>
      </c>
      <c r="K12" s="133">
        <v>446</v>
      </c>
      <c r="L12" s="133">
        <v>669</v>
      </c>
      <c r="M12" s="133">
        <v>1764</v>
      </c>
    </row>
    <row r="13" spans="1:13" ht="15" customHeight="1" x14ac:dyDescent="0.3">
      <c r="A13" s="190" t="s">
        <v>37</v>
      </c>
      <c r="B13" s="134" t="s">
        <v>81</v>
      </c>
      <c r="C13" s="135">
        <v>1</v>
      </c>
      <c r="D13" s="135">
        <v>4</v>
      </c>
      <c r="E13" s="135">
        <v>1</v>
      </c>
      <c r="F13" s="135">
        <v>0</v>
      </c>
      <c r="G13" s="135">
        <v>0</v>
      </c>
      <c r="H13" s="135">
        <v>3</v>
      </c>
      <c r="I13" s="135">
        <v>0</v>
      </c>
      <c r="J13" s="135">
        <v>0</v>
      </c>
      <c r="K13" s="135">
        <v>0</v>
      </c>
      <c r="L13" s="135">
        <v>0</v>
      </c>
      <c r="M13" s="135">
        <v>0</v>
      </c>
    </row>
    <row r="14" spans="1:13" ht="15" customHeight="1" x14ac:dyDescent="0.3">
      <c r="A14" s="191"/>
      <c r="B14" s="136" t="s">
        <v>82</v>
      </c>
      <c r="C14" s="128">
        <v>910</v>
      </c>
      <c r="D14" s="128">
        <v>2802</v>
      </c>
      <c r="E14" s="128">
        <v>444</v>
      </c>
      <c r="F14" s="128">
        <v>0</v>
      </c>
      <c r="G14" s="128">
        <v>0</v>
      </c>
      <c r="H14" s="128">
        <v>1447</v>
      </c>
      <c r="I14" s="128">
        <v>0</v>
      </c>
      <c r="J14" s="128">
        <v>0</v>
      </c>
      <c r="K14" s="128">
        <v>0</v>
      </c>
      <c r="L14" s="128">
        <v>0</v>
      </c>
      <c r="M14" s="128">
        <v>0</v>
      </c>
    </row>
    <row r="15" spans="1:13" ht="15" customHeight="1" x14ac:dyDescent="0.3">
      <c r="A15" s="192" t="s">
        <v>108</v>
      </c>
      <c r="B15" s="137" t="s">
        <v>81</v>
      </c>
      <c r="C15" s="138">
        <f>C5+C7+C9+C11+C13</f>
        <v>282</v>
      </c>
      <c r="D15" s="138">
        <f t="shared" ref="D15:K16" si="0">D5+D7+D9+D11+D13</f>
        <v>286</v>
      </c>
      <c r="E15" s="138">
        <f t="shared" si="0"/>
        <v>293</v>
      </c>
      <c r="F15" s="138">
        <f t="shared" si="0"/>
        <v>303</v>
      </c>
      <c r="G15" s="138">
        <f t="shared" si="0"/>
        <v>279</v>
      </c>
      <c r="H15" s="138">
        <f t="shared" si="0"/>
        <v>308</v>
      </c>
      <c r="I15" s="138">
        <f t="shared" si="0"/>
        <v>397</v>
      </c>
      <c r="J15" s="138">
        <f t="shared" si="0"/>
        <v>34</v>
      </c>
      <c r="K15" s="138">
        <f t="shared" si="0"/>
        <v>244</v>
      </c>
      <c r="L15" s="138">
        <f t="shared" ref="L15:M15" si="1">L5+L7+L9+L11+L13</f>
        <v>402</v>
      </c>
      <c r="M15" s="138">
        <f t="shared" si="1"/>
        <v>447</v>
      </c>
    </row>
    <row r="16" spans="1:13" ht="15" customHeight="1" x14ac:dyDescent="0.3">
      <c r="A16" s="192"/>
      <c r="B16" s="138" t="s">
        <v>82</v>
      </c>
      <c r="C16" s="138">
        <f>C6+C8+C10+C12+C14</f>
        <v>440288</v>
      </c>
      <c r="D16" s="138">
        <f t="shared" si="0"/>
        <v>329709</v>
      </c>
      <c r="E16" s="138">
        <f t="shared" si="0"/>
        <v>355699</v>
      </c>
      <c r="F16" s="138">
        <f t="shared" si="0"/>
        <v>413655</v>
      </c>
      <c r="G16" s="138">
        <f t="shared" si="0"/>
        <v>340033</v>
      </c>
      <c r="H16" s="138">
        <f t="shared" si="0"/>
        <v>453677</v>
      </c>
      <c r="I16" s="138">
        <f t="shared" si="0"/>
        <v>607268</v>
      </c>
      <c r="J16" s="138">
        <f t="shared" si="0"/>
        <v>20103</v>
      </c>
      <c r="K16" s="138">
        <f t="shared" si="0"/>
        <v>184507</v>
      </c>
      <c r="L16" s="138">
        <f t="shared" ref="L16:M16" si="2">L6+L8+L10+L12+L14</f>
        <v>500392</v>
      </c>
      <c r="M16" s="138">
        <f t="shared" si="2"/>
        <v>638176</v>
      </c>
    </row>
    <row r="17" spans="1:4" ht="15" customHeight="1" x14ac:dyDescent="0.3">
      <c r="A17" s="19" t="s">
        <v>106</v>
      </c>
      <c r="B17" s="19"/>
      <c r="C17" s="19"/>
      <c r="D17" s="19"/>
    </row>
  </sheetData>
  <mergeCells count="7">
    <mergeCell ref="A3:M3"/>
    <mergeCell ref="A13:A14"/>
    <mergeCell ref="A15:A16"/>
    <mergeCell ref="A5:A6"/>
    <mergeCell ref="A7:A8"/>
    <mergeCell ref="A9:A10"/>
    <mergeCell ref="A11:A12"/>
  </mergeCells>
  <pageMargins left="0.7" right="0.7" top="0.75" bottom="0.75" header="0.3" footer="0.3"/>
  <pageSetup paperSize="9" scale="81"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5"/>
  <sheetViews>
    <sheetView showGridLines="0" zoomScaleNormal="100" workbookViewId="0">
      <pane xSplit="1" topLeftCell="B1" activePane="topRight" state="frozen"/>
      <selection sqref="A1:XFD1048576"/>
      <selection pane="topRight" activeCell="P22" sqref="P22"/>
    </sheetView>
  </sheetViews>
  <sheetFormatPr defaultRowHeight="15" customHeight="1" x14ac:dyDescent="0.3"/>
  <cols>
    <col min="1" max="1" width="14.88671875" style="14" customWidth="1"/>
    <col min="2" max="2" width="17.33203125" style="14" bestFit="1" customWidth="1"/>
    <col min="3" max="8" width="11.6640625" style="14" bestFit="1" customWidth="1"/>
    <col min="9" max="9" width="10.44140625" style="14" customWidth="1"/>
    <col min="10" max="10" width="11.6640625" style="14" bestFit="1" customWidth="1"/>
    <col min="11" max="16" width="9.88671875" style="14" customWidth="1"/>
    <col min="17" max="16384" width="8.88671875" style="14"/>
  </cols>
  <sheetData>
    <row r="3" spans="1:18" ht="15" customHeight="1" x14ac:dyDescent="0.3">
      <c r="A3" s="165" t="s">
        <v>135</v>
      </c>
      <c r="B3" s="165"/>
      <c r="C3" s="165"/>
      <c r="D3" s="165"/>
      <c r="E3" s="165"/>
      <c r="F3" s="165"/>
      <c r="G3" s="165"/>
      <c r="H3" s="165"/>
      <c r="I3" s="165"/>
      <c r="J3" s="165"/>
      <c r="K3" s="165"/>
      <c r="L3" s="165"/>
      <c r="M3" s="165"/>
      <c r="N3" s="165"/>
      <c r="O3" s="165"/>
      <c r="P3" s="165"/>
    </row>
    <row r="4" spans="1:18" ht="15" customHeight="1" x14ac:dyDescent="0.3">
      <c r="A4" s="139" t="s">
        <v>104</v>
      </c>
      <c r="B4" s="92"/>
      <c r="C4" s="99">
        <v>2010</v>
      </c>
      <c r="D4" s="99">
        <v>2011</v>
      </c>
      <c r="E4" s="99">
        <v>2012</v>
      </c>
      <c r="F4" s="99">
        <v>2013</v>
      </c>
      <c r="G4" s="99">
        <v>2014</v>
      </c>
      <c r="H4" s="99">
        <v>2015</v>
      </c>
      <c r="I4" s="99">
        <v>2016</v>
      </c>
      <c r="J4" s="99">
        <v>2017</v>
      </c>
      <c r="K4" s="99">
        <v>2018</v>
      </c>
      <c r="L4" s="99">
        <v>2019</v>
      </c>
      <c r="M4" s="99">
        <v>2020</v>
      </c>
      <c r="N4" s="99">
        <v>2021</v>
      </c>
      <c r="O4" s="99">
        <v>2022</v>
      </c>
      <c r="P4" s="99">
        <v>2023</v>
      </c>
      <c r="Q4" s="74"/>
      <c r="R4" s="74"/>
    </row>
    <row r="5" spans="1:18" ht="15" customHeight="1" x14ac:dyDescent="0.3">
      <c r="A5" s="166" t="s">
        <v>2</v>
      </c>
      <c r="B5" s="12" t="s">
        <v>9</v>
      </c>
      <c r="C5" s="13">
        <v>98475</v>
      </c>
      <c r="D5" s="13">
        <v>118502</v>
      </c>
      <c r="E5" s="13">
        <v>105681</v>
      </c>
      <c r="F5" s="13">
        <v>135963</v>
      </c>
      <c r="G5" s="13">
        <v>198942</v>
      </c>
      <c r="H5" s="13">
        <v>201657</v>
      </c>
      <c r="I5" s="13">
        <v>394915</v>
      </c>
      <c r="J5" s="13">
        <v>426191</v>
      </c>
      <c r="K5" s="13">
        <v>555031</v>
      </c>
      <c r="L5" s="13">
        <v>660533</v>
      </c>
      <c r="M5" s="13">
        <v>63027</v>
      </c>
      <c r="N5" s="13">
        <v>127574</v>
      </c>
      <c r="O5" s="13">
        <v>249715</v>
      </c>
      <c r="P5" s="13">
        <v>311564</v>
      </c>
    </row>
    <row r="6" spans="1:18" ht="15" customHeight="1" x14ac:dyDescent="0.3">
      <c r="A6" s="166"/>
      <c r="B6" s="12" t="s">
        <v>100</v>
      </c>
      <c r="C6" s="13">
        <v>770652</v>
      </c>
      <c r="D6" s="13">
        <v>820721</v>
      </c>
      <c r="E6" s="13">
        <v>793032</v>
      </c>
      <c r="F6" s="13">
        <v>940892</v>
      </c>
      <c r="G6" s="13">
        <v>938232</v>
      </c>
      <c r="H6" s="13">
        <v>892082</v>
      </c>
      <c r="I6" s="13">
        <v>880140</v>
      </c>
      <c r="J6" s="13">
        <v>1083305</v>
      </c>
      <c r="K6" s="13">
        <v>1410383</v>
      </c>
      <c r="L6" s="13">
        <v>1454452</v>
      </c>
      <c r="M6" s="13">
        <v>295416</v>
      </c>
      <c r="N6" s="13">
        <v>678647</v>
      </c>
      <c r="O6" s="13">
        <v>1218412</v>
      </c>
      <c r="P6" s="13">
        <v>1390214</v>
      </c>
    </row>
    <row r="7" spans="1:18" ht="15" customHeight="1" x14ac:dyDescent="0.3">
      <c r="A7" s="163" t="s">
        <v>3</v>
      </c>
      <c r="B7" s="14" t="s">
        <v>9</v>
      </c>
      <c r="C7" s="15">
        <v>36075</v>
      </c>
      <c r="D7" s="15">
        <v>40296</v>
      </c>
      <c r="E7" s="15">
        <v>27200</v>
      </c>
      <c r="F7" s="15">
        <v>30251</v>
      </c>
      <c r="G7" s="15">
        <v>34574</v>
      </c>
      <c r="H7" s="15">
        <v>34571</v>
      </c>
      <c r="I7" s="15">
        <v>38664</v>
      </c>
      <c r="J7" s="15">
        <v>39983</v>
      </c>
      <c r="K7" s="15">
        <v>46526</v>
      </c>
      <c r="L7" s="15">
        <v>36744</v>
      </c>
      <c r="M7" s="15">
        <v>7677</v>
      </c>
      <c r="N7" s="15">
        <v>16333</v>
      </c>
      <c r="O7" s="15">
        <v>27290</v>
      </c>
      <c r="P7" s="15">
        <v>32617</v>
      </c>
    </row>
    <row r="8" spans="1:18" ht="15" customHeight="1" x14ac:dyDescent="0.3">
      <c r="A8" s="163"/>
      <c r="B8" s="14" t="s">
        <v>100</v>
      </c>
      <c r="C8" s="15">
        <v>394751</v>
      </c>
      <c r="D8" s="15">
        <v>501201</v>
      </c>
      <c r="E8" s="15">
        <v>482712</v>
      </c>
      <c r="F8" s="15">
        <v>608170</v>
      </c>
      <c r="G8" s="15">
        <v>626863</v>
      </c>
      <c r="H8" s="15">
        <v>563189</v>
      </c>
      <c r="I8" s="15">
        <v>539990</v>
      </c>
      <c r="J8" s="15">
        <v>604584</v>
      </c>
      <c r="K8" s="15">
        <v>628356</v>
      </c>
      <c r="L8" s="15">
        <v>626063</v>
      </c>
      <c r="M8" s="15">
        <v>125382</v>
      </c>
      <c r="N8" s="15">
        <v>314735</v>
      </c>
      <c r="O8" s="15">
        <v>600226</v>
      </c>
      <c r="P8" s="15">
        <v>632981</v>
      </c>
    </row>
    <row r="9" spans="1:18" ht="15" customHeight="1" x14ac:dyDescent="0.3">
      <c r="A9" s="166" t="s">
        <v>4</v>
      </c>
      <c r="B9" s="12" t="s">
        <v>9</v>
      </c>
      <c r="C9" s="13">
        <v>15032</v>
      </c>
      <c r="D9" s="13">
        <v>13986</v>
      </c>
      <c r="E9" s="13">
        <v>14224</v>
      </c>
      <c r="F9" s="13">
        <v>18729</v>
      </c>
      <c r="G9" s="13">
        <v>17611</v>
      </c>
      <c r="H9" s="13">
        <v>16088</v>
      </c>
      <c r="I9" s="13">
        <v>10588</v>
      </c>
      <c r="J9" s="13">
        <v>59930</v>
      </c>
      <c r="K9" s="13">
        <v>92222</v>
      </c>
      <c r="L9" s="13">
        <v>76647</v>
      </c>
      <c r="M9" s="13">
        <v>19847</v>
      </c>
      <c r="N9" s="13">
        <v>25522</v>
      </c>
      <c r="O9" s="13">
        <v>46513</v>
      </c>
      <c r="P9" s="13">
        <v>49245</v>
      </c>
    </row>
    <row r="10" spans="1:18" ht="15" customHeight="1" x14ac:dyDescent="0.3">
      <c r="A10" s="166"/>
      <c r="B10" s="12" t="s">
        <v>100</v>
      </c>
      <c r="C10" s="13">
        <v>0</v>
      </c>
      <c r="D10" s="13">
        <v>0</v>
      </c>
      <c r="E10" s="13">
        <v>0</v>
      </c>
      <c r="F10" s="13">
        <v>0</v>
      </c>
      <c r="G10" s="13">
        <v>0</v>
      </c>
      <c r="H10" s="13">
        <v>12078</v>
      </c>
      <c r="I10" s="13">
        <v>11856</v>
      </c>
      <c r="J10" s="13">
        <v>21111</v>
      </c>
      <c r="K10" s="13">
        <v>19318</v>
      </c>
      <c r="L10" s="13">
        <v>17502</v>
      </c>
      <c r="M10" s="13">
        <v>5511</v>
      </c>
      <c r="N10" s="13">
        <v>6764</v>
      </c>
      <c r="O10" s="13">
        <v>15251</v>
      </c>
      <c r="P10" s="13">
        <v>9956</v>
      </c>
    </row>
    <row r="11" spans="1:18" ht="15" customHeight="1" x14ac:dyDescent="0.3">
      <c r="A11" s="163" t="s">
        <v>5</v>
      </c>
      <c r="B11" s="14" t="s">
        <v>9</v>
      </c>
      <c r="C11" s="15">
        <v>26507</v>
      </c>
      <c r="D11" s="15">
        <v>32976</v>
      </c>
      <c r="E11" s="15">
        <v>38207</v>
      </c>
      <c r="F11" s="15">
        <v>44997</v>
      </c>
      <c r="G11" s="15">
        <v>46442</v>
      </c>
      <c r="H11" s="15">
        <v>59958</v>
      </c>
      <c r="I11" s="15">
        <v>57262</v>
      </c>
      <c r="J11" s="15">
        <v>64207</v>
      </c>
      <c r="K11" s="15">
        <v>73483</v>
      </c>
      <c r="L11" s="15">
        <v>71553</v>
      </c>
      <c r="M11" s="15">
        <v>11819</v>
      </c>
      <c r="N11" s="15">
        <v>8341</v>
      </c>
      <c r="O11" s="15">
        <v>72941</v>
      </c>
      <c r="P11" s="15">
        <v>82849</v>
      </c>
    </row>
    <row r="12" spans="1:18" ht="15" customHeight="1" x14ac:dyDescent="0.3">
      <c r="A12" s="163"/>
      <c r="B12" s="14" t="s">
        <v>100</v>
      </c>
      <c r="C12" s="15">
        <v>0</v>
      </c>
      <c r="D12" s="15">
        <v>0</v>
      </c>
      <c r="E12" s="15">
        <v>0</v>
      </c>
      <c r="F12" s="15">
        <v>0</v>
      </c>
      <c r="G12" s="15">
        <v>2829</v>
      </c>
      <c r="H12" s="15">
        <v>14760</v>
      </c>
      <c r="I12" s="15">
        <v>19040</v>
      </c>
      <c r="J12" s="15">
        <v>38669</v>
      </c>
      <c r="K12" s="15">
        <v>65583</v>
      </c>
      <c r="L12" s="15">
        <v>57243</v>
      </c>
      <c r="M12" s="15">
        <v>11277</v>
      </c>
      <c r="N12" s="15">
        <v>27084</v>
      </c>
      <c r="O12" s="15">
        <v>46016</v>
      </c>
      <c r="P12" s="15">
        <v>54683</v>
      </c>
    </row>
    <row r="13" spans="1:18" ht="15" customHeight="1" x14ac:dyDescent="0.3">
      <c r="A13" s="164" t="s">
        <v>1</v>
      </c>
      <c r="B13" s="93" t="s">
        <v>9</v>
      </c>
      <c r="C13" s="97">
        <f>C5+C7+C9+C11</f>
        <v>176089</v>
      </c>
      <c r="D13" s="97">
        <f t="shared" ref="D13:K14" si="0">D5+D7+D9+D11</f>
        <v>205760</v>
      </c>
      <c r="E13" s="97">
        <f t="shared" si="0"/>
        <v>185312</v>
      </c>
      <c r="F13" s="97">
        <f t="shared" si="0"/>
        <v>229940</v>
      </c>
      <c r="G13" s="97">
        <f t="shared" si="0"/>
        <v>297569</v>
      </c>
      <c r="H13" s="97">
        <f t="shared" si="0"/>
        <v>312274</v>
      </c>
      <c r="I13" s="97">
        <f t="shared" si="0"/>
        <v>501429</v>
      </c>
      <c r="J13" s="97">
        <f t="shared" si="0"/>
        <v>590311</v>
      </c>
      <c r="K13" s="97">
        <f t="shared" si="0"/>
        <v>767262</v>
      </c>
      <c r="L13" s="97">
        <f t="shared" ref="L13:M13" si="1">L5+L7+L9+L11</f>
        <v>845477</v>
      </c>
      <c r="M13" s="97">
        <f t="shared" si="1"/>
        <v>102370</v>
      </c>
      <c r="N13" s="97">
        <f t="shared" ref="N13:O13" si="2">N5+N7+N9+N11</f>
        <v>177770</v>
      </c>
      <c r="O13" s="97">
        <f t="shared" si="2"/>
        <v>396459</v>
      </c>
      <c r="P13" s="97">
        <f t="shared" ref="P13" si="3">P5+P7+P9+P11</f>
        <v>476275</v>
      </c>
    </row>
    <row r="14" spans="1:18" ht="15" customHeight="1" x14ac:dyDescent="0.3">
      <c r="A14" s="164"/>
      <c r="B14" s="93" t="s">
        <v>100</v>
      </c>
      <c r="C14" s="97">
        <f>C6+C8+C10+C12</f>
        <v>1165403</v>
      </c>
      <c r="D14" s="97">
        <f t="shared" si="0"/>
        <v>1321922</v>
      </c>
      <c r="E14" s="97">
        <f t="shared" si="0"/>
        <v>1275744</v>
      </c>
      <c r="F14" s="97">
        <f t="shared" si="0"/>
        <v>1549062</v>
      </c>
      <c r="G14" s="97">
        <f t="shared" si="0"/>
        <v>1567924</v>
      </c>
      <c r="H14" s="97">
        <f t="shared" ref="H14:M14" si="4">H6+H8+H10+H12</f>
        <v>1482109</v>
      </c>
      <c r="I14" s="97">
        <f t="shared" si="4"/>
        <v>1451026</v>
      </c>
      <c r="J14" s="97">
        <f t="shared" si="4"/>
        <v>1747669</v>
      </c>
      <c r="K14" s="97">
        <f t="shared" si="4"/>
        <v>2123640</v>
      </c>
      <c r="L14" s="97">
        <f t="shared" si="4"/>
        <v>2155260</v>
      </c>
      <c r="M14" s="97">
        <f t="shared" si="4"/>
        <v>437586</v>
      </c>
      <c r="N14" s="97">
        <f t="shared" ref="N14:O14" si="5">N6+N8+N10+N12</f>
        <v>1027230</v>
      </c>
      <c r="O14" s="97">
        <f t="shared" si="5"/>
        <v>1879905</v>
      </c>
      <c r="P14" s="97">
        <f t="shared" ref="P14" si="6">P6+P8+P10+P12</f>
        <v>2087834</v>
      </c>
    </row>
    <row r="15" spans="1:18" ht="15" customHeight="1" x14ac:dyDescent="0.3">
      <c r="A15" s="80" t="s">
        <v>117</v>
      </c>
    </row>
  </sheetData>
  <mergeCells count="6">
    <mergeCell ref="A3:P3"/>
    <mergeCell ref="A13:A14"/>
    <mergeCell ref="A5:A6"/>
    <mergeCell ref="A7:A8"/>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I22" sqref="I22"/>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27"/>
  <sheetViews>
    <sheetView showGridLines="0" zoomScaleNormal="100" workbookViewId="0">
      <selection activeCell="D13" sqref="D13"/>
    </sheetView>
  </sheetViews>
  <sheetFormatPr defaultRowHeight="15" customHeight="1" x14ac:dyDescent="0.3"/>
  <cols>
    <col min="1" max="1" width="18.44140625" style="14" customWidth="1"/>
    <col min="2" max="2" width="18.33203125" style="14" customWidth="1"/>
    <col min="3" max="3" width="13" style="14" customWidth="1"/>
    <col min="4" max="4" width="11.33203125" style="14" customWidth="1"/>
    <col min="5" max="5" width="16.5546875" style="14" customWidth="1"/>
    <col min="6" max="6" width="12.5546875" style="14" customWidth="1"/>
    <col min="7" max="7" width="16" style="14" customWidth="1"/>
    <col min="8" max="8" width="15" style="14" customWidth="1"/>
    <col min="9" max="16384" width="8.88671875" style="14"/>
  </cols>
  <sheetData>
    <row r="3" spans="1:8" ht="15" customHeight="1" x14ac:dyDescent="0.3">
      <c r="A3" s="154" t="s">
        <v>128</v>
      </c>
      <c r="B3" s="154"/>
      <c r="C3" s="154"/>
      <c r="D3" s="154"/>
      <c r="E3" s="154"/>
      <c r="F3" s="154"/>
      <c r="G3" s="154"/>
      <c r="H3" s="154"/>
    </row>
    <row r="4" spans="1:8" ht="40.799999999999997" x14ac:dyDescent="0.3">
      <c r="A4" s="85" t="s">
        <v>105</v>
      </c>
      <c r="B4" s="86" t="s">
        <v>47</v>
      </c>
      <c r="C4" s="86" t="s">
        <v>64</v>
      </c>
      <c r="D4" s="86" t="s">
        <v>63</v>
      </c>
      <c r="E4" s="87" t="s">
        <v>70</v>
      </c>
      <c r="F4" s="86" t="s">
        <v>101</v>
      </c>
      <c r="G4" s="86" t="s">
        <v>102</v>
      </c>
      <c r="H4" s="86" t="s">
        <v>103</v>
      </c>
    </row>
    <row r="5" spans="1:8" ht="15" customHeight="1" x14ac:dyDescent="0.3">
      <c r="A5" s="155" t="s">
        <v>72</v>
      </c>
      <c r="B5" s="50" t="s">
        <v>49</v>
      </c>
      <c r="C5" s="51">
        <v>1203.7644740513001</v>
      </c>
      <c r="D5" s="51">
        <v>1306.67089701957</v>
      </c>
      <c r="E5" s="52">
        <v>10902.1796607419</v>
      </c>
      <c r="F5" s="53">
        <v>1085.4871739335649</v>
      </c>
      <c r="G5" s="51">
        <v>119.85409685778836</v>
      </c>
      <c r="H5" s="52">
        <v>9.056738170757221</v>
      </c>
    </row>
    <row r="6" spans="1:8" ht="15" customHeight="1" x14ac:dyDescent="0.3">
      <c r="A6" s="156"/>
      <c r="B6" s="12" t="s">
        <v>48</v>
      </c>
      <c r="C6" s="44">
        <v>832.40051117467601</v>
      </c>
      <c r="D6" s="44">
        <v>973.476074161464</v>
      </c>
      <c r="E6" s="54">
        <v>6915.5014630295</v>
      </c>
      <c r="F6" s="55">
        <v>1169.4803896596643</v>
      </c>
      <c r="G6" s="44">
        <v>140.76724289130721</v>
      </c>
      <c r="H6" s="54">
        <v>8.3079015091790449</v>
      </c>
    </row>
    <row r="7" spans="1:8" ht="15" customHeight="1" x14ac:dyDescent="0.3">
      <c r="A7" s="156"/>
      <c r="B7" s="56" t="s">
        <v>51</v>
      </c>
      <c r="C7" s="57">
        <v>669.77411069237996</v>
      </c>
      <c r="D7" s="57">
        <v>624.437058594924</v>
      </c>
      <c r="E7" s="58">
        <v>5647.8217751434204</v>
      </c>
      <c r="F7" s="59">
        <v>932.30993647904859</v>
      </c>
      <c r="G7" s="57">
        <v>110.56245813972539</v>
      </c>
      <c r="H7" s="58">
        <v>8.4324277170178714</v>
      </c>
    </row>
    <row r="8" spans="1:8" ht="15" customHeight="1" x14ac:dyDescent="0.3">
      <c r="A8" s="156"/>
      <c r="B8" s="12" t="s">
        <v>55</v>
      </c>
      <c r="C8" s="44">
        <v>318.40402715174798</v>
      </c>
      <c r="D8" s="44">
        <v>248.02880609571201</v>
      </c>
      <c r="E8" s="54">
        <v>2697.94014117078</v>
      </c>
      <c r="F8" s="55">
        <v>778.97509122114252</v>
      </c>
      <c r="G8" s="44">
        <v>91.932657181963677</v>
      </c>
      <c r="H8" s="54">
        <v>8.4733229202687514</v>
      </c>
    </row>
    <row r="9" spans="1:8" ht="15" customHeight="1" x14ac:dyDescent="0.3">
      <c r="A9" s="156"/>
      <c r="B9" s="56" t="s">
        <v>56</v>
      </c>
      <c r="C9" s="57">
        <v>174.53999839395999</v>
      </c>
      <c r="D9" s="57">
        <v>155.43911994650301</v>
      </c>
      <c r="E9" s="58">
        <v>1415.5509172908301</v>
      </c>
      <c r="F9" s="59">
        <v>890.56446302730126</v>
      </c>
      <c r="G9" s="57">
        <v>109.8082153371015</v>
      </c>
      <c r="H9" s="58">
        <v>8.1101806480812684</v>
      </c>
    </row>
    <row r="10" spans="1:8" ht="15" customHeight="1" x14ac:dyDescent="0.3">
      <c r="A10" s="156"/>
      <c r="B10" s="12" t="s">
        <v>50</v>
      </c>
      <c r="C10" s="44">
        <v>272.88037166793202</v>
      </c>
      <c r="D10" s="44">
        <v>189.41176968424901</v>
      </c>
      <c r="E10" s="54">
        <v>2093.63403627772</v>
      </c>
      <c r="F10" s="55">
        <v>694.12016894620797</v>
      </c>
      <c r="G10" s="44">
        <v>90.470333593260122</v>
      </c>
      <c r="H10" s="54">
        <v>7.6723511606230961</v>
      </c>
    </row>
    <row r="11" spans="1:8" ht="15" customHeight="1" x14ac:dyDescent="0.3">
      <c r="A11" s="156"/>
      <c r="B11" s="56" t="s">
        <v>57</v>
      </c>
      <c r="C11" s="57">
        <v>166.70497515166201</v>
      </c>
      <c r="D11" s="57">
        <v>210.72344058765401</v>
      </c>
      <c r="E11" s="58">
        <v>1636.8800335830399</v>
      </c>
      <c r="F11" s="59">
        <v>1264.0501004600831</v>
      </c>
      <c r="G11" s="57">
        <v>128.73481028807714</v>
      </c>
      <c r="H11" s="58">
        <v>9.8190232900599845</v>
      </c>
    </row>
    <row r="12" spans="1:8" ht="15" customHeight="1" x14ac:dyDescent="0.3">
      <c r="A12" s="156"/>
      <c r="B12" s="12" t="s">
        <v>58</v>
      </c>
      <c r="C12" s="44" t="s">
        <v>125</v>
      </c>
      <c r="D12" s="44" t="s">
        <v>125</v>
      </c>
      <c r="E12" s="54" t="s">
        <v>125</v>
      </c>
      <c r="F12" s="55" t="s">
        <v>126</v>
      </c>
      <c r="G12" s="44" t="s">
        <v>126</v>
      </c>
      <c r="H12" s="54" t="s">
        <v>126</v>
      </c>
    </row>
    <row r="13" spans="1:8" ht="15" customHeight="1" x14ac:dyDescent="0.3">
      <c r="A13" s="157"/>
      <c r="B13" s="70" t="s">
        <v>52</v>
      </c>
      <c r="C13" s="71">
        <v>1883.215700950172</v>
      </c>
      <c r="D13" s="71">
        <v>1488.1419807744742</v>
      </c>
      <c r="E13" s="72">
        <v>14527.689712167808</v>
      </c>
      <c r="F13" s="73">
        <v>790.21324005722533</v>
      </c>
      <c r="G13" s="71">
        <v>102.4348681902303</v>
      </c>
      <c r="H13" s="72">
        <v>7.7142993788963716</v>
      </c>
    </row>
    <row r="14" spans="1:8" ht="15" customHeight="1" x14ac:dyDescent="0.3">
      <c r="A14" s="6"/>
      <c r="B14" s="7" t="s">
        <v>1</v>
      </c>
      <c r="C14" s="64">
        <v>5521.6841692338303</v>
      </c>
      <c r="D14" s="64">
        <v>5196.3291468645502</v>
      </c>
      <c r="E14" s="65">
        <v>45837.197739404997</v>
      </c>
      <c r="F14" s="66">
        <v>941.07685039609476</v>
      </c>
      <c r="G14" s="64">
        <v>113.36489582995181</v>
      </c>
      <c r="H14" s="65">
        <v>8.3013074153723654</v>
      </c>
    </row>
    <row r="15" spans="1:8" ht="20.399999999999999" x14ac:dyDescent="0.3">
      <c r="A15" s="8"/>
      <c r="B15" s="9" t="s">
        <v>53</v>
      </c>
      <c r="C15" s="10">
        <v>0.15280465244131791</v>
      </c>
      <c r="D15" s="10">
        <v>0.2631551695521015</v>
      </c>
      <c r="E15" s="11">
        <v>0.20109524786811439</v>
      </c>
      <c r="F15" s="67"/>
      <c r="G15" s="68"/>
      <c r="H15" s="69"/>
    </row>
    <row r="16" spans="1:8" ht="15" customHeight="1" x14ac:dyDescent="0.3">
      <c r="A16" s="158" t="s">
        <v>111</v>
      </c>
      <c r="B16" s="158"/>
      <c r="C16" s="158"/>
      <c r="D16" s="158"/>
      <c r="E16" s="158"/>
      <c r="F16" s="1"/>
    </row>
    <row r="19" spans="1:8" ht="15" customHeight="1" x14ac:dyDescent="0.3">
      <c r="A19" s="154" t="s">
        <v>124</v>
      </c>
      <c r="B19" s="154"/>
      <c r="C19" s="154"/>
      <c r="D19" s="154"/>
      <c r="E19" s="154"/>
      <c r="F19" s="154"/>
      <c r="G19" s="154"/>
      <c r="H19" s="154"/>
    </row>
    <row r="20" spans="1:8" ht="40.799999999999997" x14ac:dyDescent="0.3">
      <c r="A20" s="85" t="s">
        <v>105</v>
      </c>
      <c r="B20" s="86" t="s">
        <v>47</v>
      </c>
      <c r="C20" s="86" t="s">
        <v>64</v>
      </c>
      <c r="D20" s="86" t="s">
        <v>63</v>
      </c>
      <c r="E20" s="87" t="s">
        <v>70</v>
      </c>
      <c r="F20" s="86" t="s">
        <v>101</v>
      </c>
      <c r="G20" s="86" t="s">
        <v>102</v>
      </c>
      <c r="H20" s="86" t="s">
        <v>103</v>
      </c>
    </row>
    <row r="21" spans="1:8" ht="15" customHeight="1" x14ac:dyDescent="0.3">
      <c r="A21" s="155" t="s">
        <v>72</v>
      </c>
      <c r="B21" s="50" t="s">
        <v>49</v>
      </c>
      <c r="C21" s="51">
        <v>1048.6252655517201</v>
      </c>
      <c r="D21" s="51">
        <v>912.56645022143698</v>
      </c>
      <c r="E21" s="52">
        <v>9189.0492112462398</v>
      </c>
      <c r="F21" s="53">
        <v>870.25029836688361</v>
      </c>
      <c r="G21" s="51">
        <v>99.310214717815469</v>
      </c>
      <c r="H21" s="52">
        <v>8.7629485127955071</v>
      </c>
    </row>
    <row r="22" spans="1:8" ht="15" customHeight="1" x14ac:dyDescent="0.3">
      <c r="A22" s="156"/>
      <c r="B22" s="12" t="s">
        <v>48</v>
      </c>
      <c r="C22" s="44">
        <v>1235.40311271012</v>
      </c>
      <c r="D22" s="44">
        <v>900.903972361162</v>
      </c>
      <c r="E22" s="54">
        <v>10717.4048873802</v>
      </c>
      <c r="F22" s="55">
        <v>729.2388719863568</v>
      </c>
      <c r="G22" s="44">
        <v>84.059898998682144</v>
      </c>
      <c r="H22" s="54">
        <v>8.6752289816311752</v>
      </c>
    </row>
    <row r="23" spans="1:8" ht="15" customHeight="1" x14ac:dyDescent="0.3">
      <c r="A23" s="156"/>
      <c r="B23" s="56" t="s">
        <v>51</v>
      </c>
      <c r="C23" s="57">
        <v>548.21780450164999</v>
      </c>
      <c r="D23" s="57">
        <v>385.26853521738298</v>
      </c>
      <c r="E23" s="58">
        <v>3958.6162635651699</v>
      </c>
      <c r="F23" s="59">
        <v>702.76545572540488</v>
      </c>
      <c r="G23" s="57">
        <v>97.324041929339785</v>
      </c>
      <c r="H23" s="58">
        <v>7.2208823410317668</v>
      </c>
    </row>
    <row r="24" spans="1:8" ht="15" customHeight="1" x14ac:dyDescent="0.3">
      <c r="A24" s="156"/>
      <c r="B24" s="12" t="s">
        <v>55</v>
      </c>
      <c r="C24" s="44">
        <v>337.27383827988598</v>
      </c>
      <c r="D24" s="44">
        <v>198.28778336507801</v>
      </c>
      <c r="E24" s="54">
        <v>2669.72337474097</v>
      </c>
      <c r="F24" s="55">
        <v>587.91332401100522</v>
      </c>
      <c r="G24" s="44">
        <v>74.272782431744218</v>
      </c>
      <c r="H24" s="54">
        <v>7.9155957911135264</v>
      </c>
    </row>
    <row r="25" spans="1:8" ht="15" customHeight="1" x14ac:dyDescent="0.3">
      <c r="A25" s="156"/>
      <c r="B25" s="56" t="s">
        <v>56</v>
      </c>
      <c r="C25" s="57">
        <v>145.67925972235699</v>
      </c>
      <c r="D25" s="57">
        <v>115.919380367605</v>
      </c>
      <c r="E25" s="58">
        <v>1347.0807488857199</v>
      </c>
      <c r="F25" s="59">
        <v>795.71642928808194</v>
      </c>
      <c r="G25" s="57">
        <v>86.052287855417248</v>
      </c>
      <c r="H25" s="58">
        <v>9.2468945233045208</v>
      </c>
    </row>
    <row r="26" spans="1:8" ht="15" customHeight="1" x14ac:dyDescent="0.3">
      <c r="A26" s="156"/>
      <c r="B26" s="12" t="s">
        <v>50</v>
      </c>
      <c r="C26" s="44">
        <v>199.958419088261</v>
      </c>
      <c r="D26" s="44">
        <v>114.41742224952</v>
      </c>
      <c r="E26" s="54">
        <v>1624.3142153895801</v>
      </c>
      <c r="F26" s="55">
        <v>572.20607549920931</v>
      </c>
      <c r="G26" s="44">
        <v>70.440448753985578</v>
      </c>
      <c r="H26" s="54">
        <v>8.1232599397208336</v>
      </c>
    </row>
    <row r="27" spans="1:8" ht="15" customHeight="1" x14ac:dyDescent="0.3">
      <c r="A27" s="156"/>
      <c r="B27" s="56" t="s">
        <v>57</v>
      </c>
      <c r="C27" s="57">
        <v>117.921205430236</v>
      </c>
      <c r="D27" s="57">
        <v>105.092102088673</v>
      </c>
      <c r="E27" s="58">
        <v>1076.57916774561</v>
      </c>
      <c r="F27" s="59">
        <v>891.20613807537018</v>
      </c>
      <c r="G27" s="57">
        <v>97.616696697502618</v>
      </c>
      <c r="H27" s="58">
        <v>9.1296485972790595</v>
      </c>
    </row>
    <row r="28" spans="1:8" ht="15" customHeight="1" x14ac:dyDescent="0.3">
      <c r="A28" s="156"/>
      <c r="B28" s="12" t="s">
        <v>58</v>
      </c>
      <c r="C28" s="44" t="s">
        <v>125</v>
      </c>
      <c r="D28" s="44" t="s">
        <v>125</v>
      </c>
      <c r="E28" s="54" t="s">
        <v>125</v>
      </c>
      <c r="F28" s="55" t="s">
        <v>126</v>
      </c>
      <c r="G28" s="44" t="s">
        <v>126</v>
      </c>
      <c r="H28" s="54" t="s">
        <v>126</v>
      </c>
    </row>
    <row r="29" spans="1:8" ht="15" customHeight="1" x14ac:dyDescent="0.3">
      <c r="A29" s="157"/>
      <c r="B29" s="70" t="s">
        <v>52</v>
      </c>
      <c r="C29" s="71">
        <v>1480.4633251026398</v>
      </c>
      <c r="D29" s="71">
        <v>928.37874789254192</v>
      </c>
      <c r="E29" s="72">
        <v>11307.761138746708</v>
      </c>
      <c r="F29" s="73">
        <v>627.08662359344692</v>
      </c>
      <c r="G29" s="71">
        <v>82.101022165333646</v>
      </c>
      <c r="H29" s="72">
        <v>7.6379880183541502</v>
      </c>
    </row>
    <row r="30" spans="1:8" ht="15" customHeight="1" x14ac:dyDescent="0.3">
      <c r="A30" s="6"/>
      <c r="B30" s="7" t="s">
        <v>1</v>
      </c>
      <c r="C30" s="64">
        <v>5113.54223038687</v>
      </c>
      <c r="D30" s="64">
        <v>3660.8343937633999</v>
      </c>
      <c r="E30" s="65">
        <v>41890.529007700199</v>
      </c>
      <c r="F30" s="66">
        <v>715.9096823351033</v>
      </c>
      <c r="G30" s="64">
        <v>87.390502829183077</v>
      </c>
      <c r="H30" s="65">
        <v>8.1920764746536427</v>
      </c>
    </row>
    <row r="31" spans="1:8" ht="20.399999999999999" x14ac:dyDescent="0.3">
      <c r="A31" s="8"/>
      <c r="B31" s="9" t="s">
        <v>53</v>
      </c>
      <c r="C31" s="10">
        <v>0.16302450158757814</v>
      </c>
      <c r="D31" s="10">
        <v>0.21213072850124159</v>
      </c>
      <c r="E31" s="11">
        <v>0.19308937714923338</v>
      </c>
      <c r="F31" s="67"/>
      <c r="G31" s="68"/>
      <c r="H31" s="69"/>
    </row>
    <row r="32" spans="1:8" ht="15" customHeight="1" x14ac:dyDescent="0.3">
      <c r="A32" s="158" t="s">
        <v>111</v>
      </c>
      <c r="B32" s="158"/>
      <c r="C32" s="158"/>
      <c r="D32" s="158"/>
      <c r="E32" s="158"/>
      <c r="F32" s="1"/>
    </row>
    <row r="35" spans="1:8" ht="15" customHeight="1" x14ac:dyDescent="0.3">
      <c r="A35" s="154" t="s">
        <v>120</v>
      </c>
      <c r="B35" s="154"/>
      <c r="C35" s="154"/>
      <c r="D35" s="154"/>
      <c r="E35" s="154"/>
      <c r="F35" s="154"/>
      <c r="G35" s="154"/>
      <c r="H35" s="154"/>
    </row>
    <row r="36" spans="1:8" ht="40.799999999999997" x14ac:dyDescent="0.3">
      <c r="A36" s="85" t="s">
        <v>105</v>
      </c>
      <c r="B36" s="86" t="s">
        <v>47</v>
      </c>
      <c r="C36" s="86" t="s">
        <v>64</v>
      </c>
      <c r="D36" s="86" t="s">
        <v>63</v>
      </c>
      <c r="E36" s="87" t="s">
        <v>70</v>
      </c>
      <c r="F36" s="86" t="s">
        <v>101</v>
      </c>
      <c r="G36" s="86" t="s">
        <v>102</v>
      </c>
      <c r="H36" s="86" t="s">
        <v>103</v>
      </c>
    </row>
    <row r="37" spans="1:8" ht="15" customHeight="1" x14ac:dyDescent="0.3">
      <c r="A37" s="155" t="s">
        <v>72</v>
      </c>
      <c r="B37" s="50" t="s">
        <v>49</v>
      </c>
      <c r="C37" s="51">
        <v>1037.68723073243</v>
      </c>
      <c r="D37" s="51">
        <v>834.46953617342604</v>
      </c>
      <c r="E37" s="52">
        <v>8975.3749180642208</v>
      </c>
      <c r="F37" s="53">
        <f>D37/C37*1000</f>
        <v>804.16286474339006</v>
      </c>
      <c r="G37" s="51">
        <f>D37/E37*1000</f>
        <v>92.973223268248901</v>
      </c>
      <c r="H37" s="52">
        <f>F37/G37</f>
        <v>8.6494028761721768</v>
      </c>
    </row>
    <row r="38" spans="1:8" ht="15" customHeight="1" x14ac:dyDescent="0.3">
      <c r="A38" s="156"/>
      <c r="B38" s="12" t="s">
        <v>48</v>
      </c>
      <c r="C38" s="44">
        <v>219.422673996274</v>
      </c>
      <c r="D38" s="44">
        <v>181.31848967057701</v>
      </c>
      <c r="E38" s="54">
        <v>2153.55040036318</v>
      </c>
      <c r="F38" s="55">
        <f t="shared" ref="F38:F46" si="0">D38/C38*1000</f>
        <v>826.34345105855368</v>
      </c>
      <c r="G38" s="44">
        <f t="shared" ref="G38:G46" si="1">D38/E38*1000</f>
        <v>84.195145672002397</v>
      </c>
      <c r="H38" s="54">
        <f t="shared" ref="H38:H46" si="2">F38/G38</f>
        <v>9.8146210742092652</v>
      </c>
    </row>
    <row r="39" spans="1:8" ht="15" customHeight="1" x14ac:dyDescent="0.3">
      <c r="A39" s="156"/>
      <c r="B39" s="56" t="s">
        <v>51</v>
      </c>
      <c r="C39" s="57">
        <v>364.71597451336601</v>
      </c>
      <c r="D39" s="57">
        <v>282.96326199024998</v>
      </c>
      <c r="E39" s="58">
        <v>3157.9852989898</v>
      </c>
      <c r="F39" s="59">
        <f t="shared" si="0"/>
        <v>775.84553944422862</v>
      </c>
      <c r="G39" s="57">
        <f t="shared" si="1"/>
        <v>89.602463342931458</v>
      </c>
      <c r="H39" s="58">
        <f t="shared" si="2"/>
        <v>8.6587523433911642</v>
      </c>
    </row>
    <row r="40" spans="1:8" ht="15" customHeight="1" x14ac:dyDescent="0.3">
      <c r="A40" s="156"/>
      <c r="B40" s="12" t="s">
        <v>55</v>
      </c>
      <c r="C40" s="44">
        <v>165.22153721215599</v>
      </c>
      <c r="D40" s="44">
        <v>113.814591817159</v>
      </c>
      <c r="E40" s="54">
        <v>1465.47989964717</v>
      </c>
      <c r="F40" s="55">
        <f t="shared" si="0"/>
        <v>688.86050655135296</v>
      </c>
      <c r="G40" s="44">
        <f t="shared" si="1"/>
        <v>77.6637003650211</v>
      </c>
      <c r="H40" s="54">
        <f t="shared" si="2"/>
        <v>8.8697873435555277</v>
      </c>
    </row>
    <row r="41" spans="1:8" ht="15" customHeight="1" x14ac:dyDescent="0.3">
      <c r="A41" s="156"/>
      <c r="B41" s="56" t="s">
        <v>56</v>
      </c>
      <c r="C41" s="57">
        <v>103.04033407849001</v>
      </c>
      <c r="D41" s="57">
        <v>84.771594010276104</v>
      </c>
      <c r="E41" s="58">
        <v>849.44433347547499</v>
      </c>
      <c r="F41" s="59">
        <f t="shared" si="0"/>
        <v>822.70301982621822</v>
      </c>
      <c r="G41" s="57">
        <f t="shared" si="1"/>
        <v>99.796526587487818</v>
      </c>
      <c r="H41" s="58">
        <f t="shared" si="2"/>
        <v>8.2438041478827007</v>
      </c>
    </row>
    <row r="42" spans="1:8" ht="15" customHeight="1" x14ac:dyDescent="0.3">
      <c r="A42" s="156"/>
      <c r="B42" s="12" t="s">
        <v>57</v>
      </c>
      <c r="C42" s="44">
        <v>164.03169940887199</v>
      </c>
      <c r="D42" s="44">
        <v>138.63952852749901</v>
      </c>
      <c r="E42" s="54">
        <v>1316.17376697242</v>
      </c>
      <c r="F42" s="55">
        <f t="shared" si="0"/>
        <v>845.19961097227042</v>
      </c>
      <c r="G42" s="44">
        <f t="shared" si="1"/>
        <v>105.3352771544824</v>
      </c>
      <c r="H42" s="54">
        <f t="shared" si="2"/>
        <v>8.0238988665945143</v>
      </c>
    </row>
    <row r="43" spans="1:8" ht="15" customHeight="1" x14ac:dyDescent="0.3">
      <c r="A43" s="156"/>
      <c r="B43" s="56" t="s">
        <v>50</v>
      </c>
      <c r="C43" s="57">
        <v>149.74076022367399</v>
      </c>
      <c r="D43" s="57">
        <v>95.673425512305798</v>
      </c>
      <c r="E43" s="58">
        <v>1265.2920277107401</v>
      </c>
      <c r="F43" s="59">
        <f t="shared" si="0"/>
        <v>638.92707215720316</v>
      </c>
      <c r="G43" s="57">
        <f t="shared" si="1"/>
        <v>75.613710840654889</v>
      </c>
      <c r="H43" s="58">
        <f t="shared" si="2"/>
        <v>8.4498838246895573</v>
      </c>
    </row>
    <row r="44" spans="1:8" ht="15" customHeight="1" x14ac:dyDescent="0.3">
      <c r="A44" s="156"/>
      <c r="B44" s="12" t="s">
        <v>58</v>
      </c>
      <c r="C44" s="44">
        <v>11.922656216194101</v>
      </c>
      <c r="D44" s="44">
        <v>9.3973420881642706</v>
      </c>
      <c r="E44" s="54">
        <v>107.403738720108</v>
      </c>
      <c r="F44" s="55">
        <f t="shared" ref="F44" si="3">D44/C44*1000</f>
        <v>788.19198656421963</v>
      </c>
      <c r="G44" s="44">
        <f t="shared" ref="G44" si="4">D44/E44*1000</f>
        <v>87.495483864426333</v>
      </c>
      <c r="H44" s="54">
        <f t="shared" ref="H44" si="5">F44/G44</f>
        <v>9.008373366853057</v>
      </c>
    </row>
    <row r="45" spans="1:8" ht="15" customHeight="1" x14ac:dyDescent="0.3">
      <c r="A45" s="157"/>
      <c r="B45" s="70" t="s">
        <v>52</v>
      </c>
      <c r="C45" s="71">
        <f>C46-SUM(C37:C44)</f>
        <v>932.58175610202443</v>
      </c>
      <c r="D45" s="71">
        <f t="shared" ref="D45:E45" si="6">D46-SUM(D37:D44)</f>
        <v>653.98023582038263</v>
      </c>
      <c r="E45" s="72">
        <f t="shared" si="6"/>
        <v>7581.2989482576813</v>
      </c>
      <c r="F45" s="73">
        <f t="shared" si="0"/>
        <v>701.25780559322595</v>
      </c>
      <c r="G45" s="71">
        <f t="shared" si="1"/>
        <v>86.262293610078387</v>
      </c>
      <c r="H45" s="72">
        <f t="shared" si="2"/>
        <v>8.1293665661504626</v>
      </c>
    </row>
    <row r="46" spans="1:8" ht="15" customHeight="1" x14ac:dyDescent="0.3">
      <c r="A46" s="6"/>
      <c r="B46" s="7" t="s">
        <v>1</v>
      </c>
      <c r="C46" s="64">
        <v>3148.3646224834802</v>
      </c>
      <c r="D46" s="64">
        <v>2395.0280056100401</v>
      </c>
      <c r="E46" s="65">
        <v>26872.003332200798</v>
      </c>
      <c r="F46" s="66">
        <f t="shared" si="0"/>
        <v>760.72129273286134</v>
      </c>
      <c r="G46" s="64">
        <f t="shared" si="1"/>
        <v>89.127259177586936</v>
      </c>
      <c r="H46" s="65">
        <f t="shared" si="2"/>
        <v>8.5352259202441836</v>
      </c>
    </row>
    <row r="47" spans="1:8" ht="20.399999999999999" x14ac:dyDescent="0.3">
      <c r="A47" s="8"/>
      <c r="B47" s="9" t="s">
        <v>53</v>
      </c>
      <c r="C47" s="10">
        <v>0.19225622348225932</v>
      </c>
      <c r="D47" s="10">
        <v>0.23188715754045117</v>
      </c>
      <c r="E47" s="11">
        <v>0.20457156370457211</v>
      </c>
      <c r="F47" s="67"/>
      <c r="G47" s="68"/>
      <c r="H47" s="69"/>
    </row>
    <row r="48" spans="1:8" ht="15" customHeight="1" x14ac:dyDescent="0.3">
      <c r="A48" s="158" t="s">
        <v>111</v>
      </c>
      <c r="B48" s="158"/>
      <c r="C48" s="158"/>
      <c r="D48" s="158"/>
      <c r="E48" s="158"/>
      <c r="F48" s="1"/>
    </row>
    <row r="51" spans="1:8" ht="15" customHeight="1" x14ac:dyDescent="0.3">
      <c r="A51" s="154" t="s">
        <v>99</v>
      </c>
      <c r="B51" s="154"/>
      <c r="C51" s="154"/>
      <c r="D51" s="154"/>
      <c r="E51" s="154"/>
      <c r="F51" s="154"/>
      <c r="G51" s="154"/>
      <c r="H51" s="154"/>
    </row>
    <row r="52" spans="1:8" ht="40.799999999999997" x14ac:dyDescent="0.3">
      <c r="A52" s="85" t="s">
        <v>105</v>
      </c>
      <c r="B52" s="86" t="s">
        <v>47</v>
      </c>
      <c r="C52" s="86" t="s">
        <v>64</v>
      </c>
      <c r="D52" s="86" t="s">
        <v>63</v>
      </c>
      <c r="E52" s="87" t="s">
        <v>70</v>
      </c>
      <c r="F52" s="86" t="s">
        <v>101</v>
      </c>
      <c r="G52" s="86" t="s">
        <v>102</v>
      </c>
      <c r="H52" s="86" t="s">
        <v>103</v>
      </c>
    </row>
    <row r="53" spans="1:8" ht="15" customHeight="1" x14ac:dyDescent="0.3">
      <c r="A53" s="155" t="s">
        <v>72</v>
      </c>
      <c r="B53" s="50" t="s">
        <v>49</v>
      </c>
      <c r="C53" s="51">
        <v>449.84699999999998</v>
      </c>
      <c r="D53" s="51">
        <v>330.2101912</v>
      </c>
      <c r="E53" s="52">
        <v>3757.5369999999998</v>
      </c>
      <c r="F53" s="53">
        <f>D53/C53*1000</f>
        <v>734.05000188953136</v>
      </c>
      <c r="G53" s="51">
        <f>D53/E53*1000</f>
        <v>87.87942505955364</v>
      </c>
      <c r="H53" s="52">
        <f>F53/G53</f>
        <v>8.3529222157755854</v>
      </c>
    </row>
    <row r="54" spans="1:8" ht="15" customHeight="1" x14ac:dyDescent="0.3">
      <c r="A54" s="156"/>
      <c r="B54" s="12" t="s">
        <v>48</v>
      </c>
      <c r="C54" s="44">
        <v>149.869</v>
      </c>
      <c r="D54" s="44">
        <v>114.89434479999997</v>
      </c>
      <c r="E54" s="54">
        <v>1425.1959999999999</v>
      </c>
      <c r="F54" s="55">
        <f t="shared" ref="F54:F61" si="7">D54/C54*1000</f>
        <v>766.63182379277885</v>
      </c>
      <c r="G54" s="44">
        <f t="shared" ref="G54:G61" si="8">D54/E54*1000</f>
        <v>80.616522078366756</v>
      </c>
      <c r="H54" s="54">
        <f t="shared" ref="H54:H61" si="9">F54/G54</f>
        <v>9.5096117275754146</v>
      </c>
    </row>
    <row r="55" spans="1:8" ht="15" customHeight="1" x14ac:dyDescent="0.3">
      <c r="A55" s="156"/>
      <c r="B55" s="56" t="s">
        <v>51</v>
      </c>
      <c r="C55" s="57">
        <v>149.58199999999999</v>
      </c>
      <c r="D55" s="57">
        <v>110.13973480000001</v>
      </c>
      <c r="E55" s="58">
        <v>1219.4559999999999</v>
      </c>
      <c r="F55" s="59">
        <f t="shared" si="7"/>
        <v>736.31676806032817</v>
      </c>
      <c r="G55" s="57">
        <f t="shared" si="8"/>
        <v>90.318744423743055</v>
      </c>
      <c r="H55" s="58">
        <f t="shared" si="9"/>
        <v>8.1524247569894772</v>
      </c>
    </row>
    <row r="56" spans="1:8" ht="15" customHeight="1" x14ac:dyDescent="0.3">
      <c r="A56" s="156"/>
      <c r="B56" s="12" t="s">
        <v>55</v>
      </c>
      <c r="C56" s="44">
        <v>56.435000000000002</v>
      </c>
      <c r="D56" s="44">
        <v>32.7812153</v>
      </c>
      <c r="E56" s="54">
        <v>477.01499999999999</v>
      </c>
      <c r="F56" s="55">
        <f t="shared" si="7"/>
        <v>580.86675467351824</v>
      </c>
      <c r="G56" s="44">
        <f t="shared" si="8"/>
        <v>68.72156074756559</v>
      </c>
      <c r="H56" s="54">
        <f t="shared" si="9"/>
        <v>8.4524674404181805</v>
      </c>
    </row>
    <row r="57" spans="1:8" ht="15" customHeight="1" x14ac:dyDescent="0.3">
      <c r="A57" s="156"/>
      <c r="B57" s="56" t="s">
        <v>56</v>
      </c>
      <c r="C57" s="57">
        <v>38.103999999999999</v>
      </c>
      <c r="D57" s="57">
        <v>26.440862400000004</v>
      </c>
      <c r="E57" s="58">
        <v>331.93200000000002</v>
      </c>
      <c r="F57" s="59">
        <f t="shared" si="7"/>
        <v>693.91303800125979</v>
      </c>
      <c r="G57" s="57">
        <f t="shared" si="8"/>
        <v>79.657467192075487</v>
      </c>
      <c r="H57" s="58">
        <f t="shared" si="9"/>
        <v>8.7112114213730845</v>
      </c>
    </row>
    <row r="58" spans="1:8" ht="15" customHeight="1" x14ac:dyDescent="0.3">
      <c r="A58" s="156"/>
      <c r="B58" s="12" t="s">
        <v>57</v>
      </c>
      <c r="C58" s="44">
        <v>47.432000000000002</v>
      </c>
      <c r="D58" s="44">
        <v>39.593851500000007</v>
      </c>
      <c r="E58" s="54">
        <v>349.54</v>
      </c>
      <c r="F58" s="55">
        <f t="shared" si="7"/>
        <v>834.74977863046047</v>
      </c>
      <c r="G58" s="44">
        <f t="shared" si="8"/>
        <v>113.27416461635293</v>
      </c>
      <c r="H58" s="54">
        <f t="shared" si="9"/>
        <v>7.3692865575982456</v>
      </c>
    </row>
    <row r="59" spans="1:8" ht="15" customHeight="1" x14ac:dyDescent="0.3">
      <c r="A59" s="156"/>
      <c r="B59" s="56" t="s">
        <v>50</v>
      </c>
      <c r="C59" s="57">
        <v>38.018999999999998</v>
      </c>
      <c r="D59" s="57">
        <v>23.087520700000006</v>
      </c>
      <c r="E59" s="58">
        <v>329.14299999999997</v>
      </c>
      <c r="F59" s="59">
        <f t="shared" si="7"/>
        <v>607.26270285909698</v>
      </c>
      <c r="G59" s="57">
        <f t="shared" si="8"/>
        <v>70.144346682141219</v>
      </c>
      <c r="H59" s="58">
        <f t="shared" si="9"/>
        <v>8.6573292301217819</v>
      </c>
    </row>
    <row r="60" spans="1:8" ht="15" customHeight="1" x14ac:dyDescent="0.3">
      <c r="A60" s="157"/>
      <c r="B60" s="60" t="s">
        <v>52</v>
      </c>
      <c r="C60" s="61">
        <f>C61-SUM(C53:C59)</f>
        <v>306.25499999999988</v>
      </c>
      <c r="D60" s="61">
        <f>D61-SUM(D53:D59)</f>
        <v>184.2716032000003</v>
      </c>
      <c r="E60" s="62">
        <f>E61-SUM(E53:E59)</f>
        <v>2619.7959999999994</v>
      </c>
      <c r="F60" s="63">
        <f t="shared" si="7"/>
        <v>601.69337055721667</v>
      </c>
      <c r="G60" s="61">
        <f t="shared" si="8"/>
        <v>70.338149687991105</v>
      </c>
      <c r="H60" s="62">
        <f t="shared" si="9"/>
        <v>8.5542962563876532</v>
      </c>
    </row>
    <row r="61" spans="1:8" ht="15" customHeight="1" x14ac:dyDescent="0.3">
      <c r="A61" s="6"/>
      <c r="B61" s="7" t="s">
        <v>1</v>
      </c>
      <c r="C61" s="64">
        <v>1235.5429999999999</v>
      </c>
      <c r="D61" s="64">
        <v>861.41932390000034</v>
      </c>
      <c r="E61" s="65">
        <v>10509.615</v>
      </c>
      <c r="F61" s="66">
        <f t="shared" si="7"/>
        <v>697.19898368571592</v>
      </c>
      <c r="G61" s="64">
        <f t="shared" si="8"/>
        <v>81.964879198714726</v>
      </c>
      <c r="H61" s="65">
        <f t="shared" si="9"/>
        <v>8.5060698008891666</v>
      </c>
    </row>
    <row r="62" spans="1:8" ht="15" customHeight="1" x14ac:dyDescent="0.3">
      <c r="A62" s="8"/>
      <c r="B62" s="9" t="s">
        <v>53</v>
      </c>
      <c r="C62" s="10">
        <v>0.14908336528871211</v>
      </c>
      <c r="D62" s="10">
        <v>0.20367008561982533</v>
      </c>
      <c r="E62" s="11">
        <v>0.16407591813245354</v>
      </c>
      <c r="F62" s="67"/>
      <c r="G62" s="68"/>
      <c r="H62" s="69"/>
    </row>
    <row r="63" spans="1:8" ht="15" customHeight="1" x14ac:dyDescent="0.3">
      <c r="A63" s="158" t="s">
        <v>111</v>
      </c>
      <c r="B63" s="158"/>
      <c r="C63" s="158"/>
      <c r="D63" s="158"/>
      <c r="E63" s="158"/>
      <c r="F63" s="1"/>
    </row>
    <row r="66" spans="1:8" ht="15" customHeight="1" x14ac:dyDescent="0.3">
      <c r="A66" s="154" t="s">
        <v>97</v>
      </c>
      <c r="B66" s="154"/>
      <c r="C66" s="154"/>
      <c r="D66" s="154"/>
      <c r="E66" s="154"/>
      <c r="F66" s="154"/>
      <c r="G66" s="154"/>
      <c r="H66" s="154"/>
    </row>
    <row r="67" spans="1:8" ht="40.799999999999997" x14ac:dyDescent="0.3">
      <c r="A67" s="85" t="s">
        <v>105</v>
      </c>
      <c r="B67" s="86" t="s">
        <v>47</v>
      </c>
      <c r="C67" s="86" t="s">
        <v>64</v>
      </c>
      <c r="D67" s="86" t="s">
        <v>63</v>
      </c>
      <c r="E67" s="87" t="s">
        <v>70</v>
      </c>
      <c r="F67" s="86" t="s">
        <v>101</v>
      </c>
      <c r="G67" s="86" t="s">
        <v>102</v>
      </c>
      <c r="H67" s="86" t="s">
        <v>103</v>
      </c>
    </row>
    <row r="68" spans="1:8" ht="15" customHeight="1" x14ac:dyDescent="0.3">
      <c r="A68" s="155" t="s">
        <v>72</v>
      </c>
      <c r="B68" s="50" t="s">
        <v>49</v>
      </c>
      <c r="C68" s="51">
        <v>1322.904</v>
      </c>
      <c r="D68" s="51">
        <v>972.30497949999994</v>
      </c>
      <c r="E68" s="52">
        <v>11591.210999999999</v>
      </c>
      <c r="F68" s="53">
        <f>D68/C68*1000</f>
        <v>734.97773043244251</v>
      </c>
      <c r="G68" s="51">
        <f>D68/E68*1000</f>
        <v>83.882950582126398</v>
      </c>
      <c r="H68" s="52">
        <f>F68/G68</f>
        <v>8.7619441773552733</v>
      </c>
    </row>
    <row r="69" spans="1:8" ht="15" customHeight="1" x14ac:dyDescent="0.3">
      <c r="A69" s="156"/>
      <c r="B69" s="12" t="s">
        <v>48</v>
      </c>
      <c r="C69" s="44">
        <v>596.06799999999998</v>
      </c>
      <c r="D69" s="44">
        <v>420.07384069999995</v>
      </c>
      <c r="E69" s="54">
        <v>4909.3469999999998</v>
      </c>
      <c r="F69" s="55">
        <f t="shared" ref="F69:F77" si="10">D69/C69*1000</f>
        <v>704.74147362381473</v>
      </c>
      <c r="G69" s="44">
        <f t="shared" ref="G69:G77" si="11">D69/E69*1000</f>
        <v>85.566133479666433</v>
      </c>
      <c r="H69" s="54">
        <f t="shared" ref="H69:H77" si="12">F69/G69</f>
        <v>8.2362196930551548</v>
      </c>
    </row>
    <row r="70" spans="1:8" ht="15" customHeight="1" x14ac:dyDescent="0.3">
      <c r="A70" s="156"/>
      <c r="B70" s="56" t="s">
        <v>51</v>
      </c>
      <c r="C70" s="57">
        <v>584.18600000000004</v>
      </c>
      <c r="D70" s="57">
        <v>399.45851159999995</v>
      </c>
      <c r="E70" s="58">
        <v>4540.1270000000004</v>
      </c>
      <c r="F70" s="59">
        <f t="shared" si="10"/>
        <v>683.78651936198389</v>
      </c>
      <c r="G70" s="57">
        <f t="shared" si="11"/>
        <v>87.983995073265561</v>
      </c>
      <c r="H70" s="58">
        <f t="shared" si="12"/>
        <v>7.7717148305505432</v>
      </c>
    </row>
    <row r="71" spans="1:8" ht="15" customHeight="1" x14ac:dyDescent="0.3">
      <c r="A71" s="156"/>
      <c r="B71" s="12" t="s">
        <v>55</v>
      </c>
      <c r="C71" s="44">
        <v>294.84199999999998</v>
      </c>
      <c r="D71" s="44">
        <v>195.121015</v>
      </c>
      <c r="E71" s="54">
        <v>2602.4699999999998</v>
      </c>
      <c r="F71" s="55">
        <f t="shared" si="10"/>
        <v>661.7816152379919</v>
      </c>
      <c r="G71" s="44">
        <f t="shared" si="11"/>
        <v>74.975317678974207</v>
      </c>
      <c r="H71" s="54">
        <f t="shared" si="12"/>
        <v>8.8266597024847204</v>
      </c>
    </row>
    <row r="72" spans="1:8" ht="15" customHeight="1" x14ac:dyDescent="0.3">
      <c r="A72" s="156"/>
      <c r="B72" s="56" t="s">
        <v>56</v>
      </c>
      <c r="C72" s="57">
        <v>210.54499999999999</v>
      </c>
      <c r="D72" s="57">
        <v>176.33305199999998</v>
      </c>
      <c r="E72" s="58">
        <v>1841.8050000000001</v>
      </c>
      <c r="F72" s="59">
        <f t="shared" si="10"/>
        <v>837.50766819444766</v>
      </c>
      <c r="G72" s="57">
        <f t="shared" si="11"/>
        <v>95.739262299754856</v>
      </c>
      <c r="H72" s="58">
        <f t="shared" si="12"/>
        <v>8.7477973829822595</v>
      </c>
    </row>
    <row r="73" spans="1:8" ht="15" customHeight="1" x14ac:dyDescent="0.3">
      <c r="A73" s="156"/>
      <c r="B73" s="12" t="s">
        <v>57</v>
      </c>
      <c r="C73" s="44">
        <v>183.82400000000001</v>
      </c>
      <c r="D73" s="44">
        <v>161.43768599999996</v>
      </c>
      <c r="E73" s="54">
        <v>1517.49</v>
      </c>
      <c r="F73" s="55">
        <f t="shared" si="10"/>
        <v>878.21876359996486</v>
      </c>
      <c r="G73" s="44">
        <f t="shared" si="11"/>
        <v>106.38467864697623</v>
      </c>
      <c r="H73" s="54">
        <f t="shared" si="12"/>
        <v>8.2551244668813641</v>
      </c>
    </row>
    <row r="74" spans="1:8" ht="15" customHeight="1" x14ac:dyDescent="0.3">
      <c r="A74" s="156"/>
      <c r="B74" s="56" t="s">
        <v>50</v>
      </c>
      <c r="C74" s="57">
        <v>240.58600000000001</v>
      </c>
      <c r="D74" s="57">
        <v>141.51840430000001</v>
      </c>
      <c r="E74" s="58">
        <v>1893.393</v>
      </c>
      <c r="F74" s="59">
        <f t="shared" si="10"/>
        <v>588.22377154115372</v>
      </c>
      <c r="G74" s="57">
        <f t="shared" si="11"/>
        <v>74.743280607882255</v>
      </c>
      <c r="H74" s="58">
        <f t="shared" si="12"/>
        <v>7.8699217743343342</v>
      </c>
    </row>
    <row r="75" spans="1:8" ht="15" customHeight="1" x14ac:dyDescent="0.3">
      <c r="A75" s="156"/>
      <c r="B75" s="12" t="s">
        <v>58</v>
      </c>
      <c r="C75" s="44">
        <v>130.12200000000001</v>
      </c>
      <c r="D75" s="44">
        <v>77.625020500000005</v>
      </c>
      <c r="E75" s="54">
        <v>1213.191</v>
      </c>
      <c r="F75" s="55">
        <f t="shared" si="10"/>
        <v>596.55569772982278</v>
      </c>
      <c r="G75" s="44">
        <f t="shared" si="11"/>
        <v>63.984171082706681</v>
      </c>
      <c r="H75" s="54">
        <f t="shared" si="12"/>
        <v>9.3234887259648644</v>
      </c>
    </row>
    <row r="76" spans="1:8" ht="15" customHeight="1" x14ac:dyDescent="0.3">
      <c r="A76" s="157"/>
      <c r="B76" s="70" t="s">
        <v>52</v>
      </c>
      <c r="C76" s="71">
        <f>C77-SUM(C68:C75)</f>
        <v>1724.48</v>
      </c>
      <c r="D76" s="71">
        <f>D77-SUM(D68:D75)</f>
        <v>1056.9974231000001</v>
      </c>
      <c r="E76" s="72">
        <f>E77-SUM(E68:E75)</f>
        <v>13147.135999999999</v>
      </c>
      <c r="F76" s="73">
        <f t="shared" si="10"/>
        <v>612.93689871729453</v>
      </c>
      <c r="G76" s="71">
        <f t="shared" si="11"/>
        <v>80.397542331653085</v>
      </c>
      <c r="H76" s="72">
        <f t="shared" si="12"/>
        <v>7.6238263128595278</v>
      </c>
    </row>
    <row r="77" spans="1:8" ht="15" customHeight="1" x14ac:dyDescent="0.3">
      <c r="A77" s="6"/>
      <c r="B77" s="7" t="s">
        <v>1</v>
      </c>
      <c r="C77" s="64">
        <v>5287.5569999999998</v>
      </c>
      <c r="D77" s="64">
        <v>3600.8699326999999</v>
      </c>
      <c r="E77" s="65">
        <v>43256.17</v>
      </c>
      <c r="F77" s="66">
        <f t="shared" si="10"/>
        <v>681.00824874322871</v>
      </c>
      <c r="G77" s="64">
        <f t="shared" si="11"/>
        <v>83.245232592252151</v>
      </c>
      <c r="H77" s="65">
        <f t="shared" si="12"/>
        <v>8.1807477441850747</v>
      </c>
    </row>
    <row r="78" spans="1:8" ht="15" customHeight="1" x14ac:dyDescent="0.3">
      <c r="A78" s="8"/>
      <c r="B78" s="9" t="s">
        <v>53</v>
      </c>
      <c r="C78" s="10">
        <v>0.14429898656946374</v>
      </c>
      <c r="D78" s="10">
        <v>0.20367008561982533</v>
      </c>
      <c r="E78" s="11">
        <v>0.18607709744889758</v>
      </c>
      <c r="F78" s="67"/>
      <c r="G78" s="68"/>
      <c r="H78" s="69"/>
    </row>
    <row r="79" spans="1:8" ht="15" customHeight="1" x14ac:dyDescent="0.3">
      <c r="A79" s="158" t="s">
        <v>111</v>
      </c>
      <c r="B79" s="158"/>
      <c r="C79" s="158"/>
      <c r="D79" s="158"/>
      <c r="E79" s="158"/>
      <c r="F79" s="1"/>
    </row>
    <row r="82" spans="1:8" ht="15" customHeight="1" x14ac:dyDescent="0.3">
      <c r="A82" s="154" t="s">
        <v>92</v>
      </c>
      <c r="B82" s="154"/>
      <c r="C82" s="154"/>
      <c r="D82" s="154"/>
      <c r="E82" s="154"/>
      <c r="F82" s="154"/>
      <c r="G82" s="154"/>
      <c r="H82" s="154"/>
    </row>
    <row r="83" spans="1:8" ht="40.799999999999997" x14ac:dyDescent="0.3">
      <c r="A83" s="85" t="s">
        <v>105</v>
      </c>
      <c r="B83" s="86" t="s">
        <v>47</v>
      </c>
      <c r="C83" s="86" t="s">
        <v>64</v>
      </c>
      <c r="D83" s="86" t="s">
        <v>63</v>
      </c>
      <c r="E83" s="87" t="s">
        <v>70</v>
      </c>
      <c r="F83" s="86" t="s">
        <v>101</v>
      </c>
      <c r="G83" s="86" t="s">
        <v>102</v>
      </c>
      <c r="H83" s="86" t="s">
        <v>103</v>
      </c>
    </row>
    <row r="84" spans="1:8" ht="15" customHeight="1" x14ac:dyDescent="0.3">
      <c r="A84" s="155" t="s">
        <v>72</v>
      </c>
      <c r="B84" s="50" t="s">
        <v>49</v>
      </c>
      <c r="C84" s="51">
        <v>1411.896</v>
      </c>
      <c r="D84" s="51">
        <v>944.93373819999988</v>
      </c>
      <c r="E84" s="52">
        <v>12593.806</v>
      </c>
      <c r="F84" s="53">
        <f>D84/C84*1000</f>
        <v>669.26582283680943</v>
      </c>
      <c r="G84" s="51">
        <f>D84/E84*1000</f>
        <v>75.031625721406201</v>
      </c>
      <c r="H84" s="52">
        <f>F84/G84</f>
        <v>8.9197830435102876</v>
      </c>
    </row>
    <row r="85" spans="1:8" ht="15" customHeight="1" x14ac:dyDescent="0.3">
      <c r="A85" s="156"/>
      <c r="B85" s="12" t="s">
        <v>48</v>
      </c>
      <c r="C85" s="44">
        <v>490.596</v>
      </c>
      <c r="D85" s="44">
        <v>326.53186399999993</v>
      </c>
      <c r="E85" s="54">
        <v>4369.009</v>
      </c>
      <c r="F85" s="55">
        <f t="shared" ref="F85:F93" si="13">D85/C85*1000</f>
        <v>665.58199414589581</v>
      </c>
      <c r="G85" s="44">
        <f t="shared" ref="G85:G93" si="14">D85/E85*1000</f>
        <v>74.738198982881457</v>
      </c>
      <c r="H85" s="54">
        <f t="shared" ref="H85:H93" si="15">F85/G85</f>
        <v>8.9055128863667861</v>
      </c>
    </row>
    <row r="86" spans="1:8" ht="15" customHeight="1" x14ac:dyDescent="0.3">
      <c r="A86" s="156"/>
      <c r="B86" s="56" t="s">
        <v>51</v>
      </c>
      <c r="C86" s="57">
        <v>622.15899999999999</v>
      </c>
      <c r="D86" s="57">
        <v>345.87515230000002</v>
      </c>
      <c r="E86" s="58">
        <v>5173.7269999999999</v>
      </c>
      <c r="F86" s="59">
        <f t="shared" si="13"/>
        <v>555.92726666334488</v>
      </c>
      <c r="G86" s="57">
        <f t="shared" si="14"/>
        <v>66.852223223219951</v>
      </c>
      <c r="H86" s="58">
        <f t="shared" si="15"/>
        <v>8.3157633338101657</v>
      </c>
    </row>
    <row r="87" spans="1:8" ht="15" customHeight="1" x14ac:dyDescent="0.3">
      <c r="A87" s="156"/>
      <c r="B87" s="12" t="s">
        <v>55</v>
      </c>
      <c r="C87" s="44">
        <v>323.255</v>
      </c>
      <c r="D87" s="44">
        <v>178.99703600000001</v>
      </c>
      <c r="E87" s="54">
        <v>2782.1469999999999</v>
      </c>
      <c r="F87" s="55">
        <f t="shared" si="13"/>
        <v>553.73323227792309</v>
      </c>
      <c r="G87" s="44">
        <f t="shared" si="14"/>
        <v>64.337734850099579</v>
      </c>
      <c r="H87" s="54">
        <f t="shared" si="15"/>
        <v>8.606663470015933</v>
      </c>
    </row>
    <row r="88" spans="1:8" ht="15" customHeight="1" x14ac:dyDescent="0.3">
      <c r="A88" s="156"/>
      <c r="B88" s="56" t="s">
        <v>56</v>
      </c>
      <c r="C88" s="57">
        <v>250.239</v>
      </c>
      <c r="D88" s="57">
        <v>170.92415880000001</v>
      </c>
      <c r="E88" s="58">
        <v>2197.0369999999998</v>
      </c>
      <c r="F88" s="59">
        <f t="shared" si="13"/>
        <v>683.04364547492605</v>
      </c>
      <c r="G88" s="57">
        <f t="shared" si="14"/>
        <v>77.797578647969985</v>
      </c>
      <c r="H88" s="58">
        <f t="shared" si="15"/>
        <v>8.7797545546457574</v>
      </c>
    </row>
    <row r="89" spans="1:8" ht="15" customHeight="1" x14ac:dyDescent="0.3">
      <c r="A89" s="156"/>
      <c r="B89" s="12" t="s">
        <v>57</v>
      </c>
      <c r="C89" s="44">
        <v>184.27799999999999</v>
      </c>
      <c r="D89" s="44">
        <v>165.55294999999998</v>
      </c>
      <c r="E89" s="54">
        <v>1543.807</v>
      </c>
      <c r="F89" s="55">
        <f t="shared" si="13"/>
        <v>898.38694798076813</v>
      </c>
      <c r="G89" s="44">
        <f t="shared" si="14"/>
        <v>107.23681781466206</v>
      </c>
      <c r="H89" s="54">
        <f t="shared" si="15"/>
        <v>8.3775979769695788</v>
      </c>
    </row>
    <row r="90" spans="1:8" ht="15" customHeight="1" x14ac:dyDescent="0.3">
      <c r="A90" s="156"/>
      <c r="B90" s="56" t="s">
        <v>50</v>
      </c>
      <c r="C90" s="57">
        <v>233.64099999999999</v>
      </c>
      <c r="D90" s="57">
        <v>116.66441889999999</v>
      </c>
      <c r="E90" s="58">
        <v>1871.395</v>
      </c>
      <c r="F90" s="59">
        <f t="shared" si="13"/>
        <v>499.3319618560098</v>
      </c>
      <c r="G90" s="57">
        <f t="shared" si="14"/>
        <v>62.340884153265335</v>
      </c>
      <c r="H90" s="58">
        <f t="shared" si="15"/>
        <v>8.0097029202922432</v>
      </c>
    </row>
    <row r="91" spans="1:8" ht="15" customHeight="1" x14ac:dyDescent="0.3">
      <c r="A91" s="156"/>
      <c r="B91" s="12" t="s">
        <v>58</v>
      </c>
      <c r="C91" s="44">
        <v>45.298000000000002</v>
      </c>
      <c r="D91" s="44">
        <v>18.261989500000002</v>
      </c>
      <c r="E91" s="54">
        <v>368.24900000000002</v>
      </c>
      <c r="F91" s="55">
        <f t="shared" si="13"/>
        <v>403.15222526380859</v>
      </c>
      <c r="G91" s="44">
        <f t="shared" si="14"/>
        <v>49.591416405747196</v>
      </c>
      <c r="H91" s="54">
        <f t="shared" si="15"/>
        <v>8.1294759150514384</v>
      </c>
    </row>
    <row r="92" spans="1:8" ht="15" customHeight="1" x14ac:dyDescent="0.3">
      <c r="A92" s="157"/>
      <c r="B92" s="70" t="s">
        <v>52</v>
      </c>
      <c r="C92" s="71">
        <f>C93-SUM(C84:C91)</f>
        <v>1667.0789999999997</v>
      </c>
      <c r="D92" s="71">
        <f>D93-SUM(D84:D91)</f>
        <v>866.12545440000031</v>
      </c>
      <c r="E92" s="72">
        <f>E93-SUM(E84:E91)</f>
        <v>12919.798999999999</v>
      </c>
      <c r="F92" s="73">
        <f t="shared" si="13"/>
        <v>519.5467367773216</v>
      </c>
      <c r="G92" s="71">
        <f t="shared" si="14"/>
        <v>67.03861680820269</v>
      </c>
      <c r="H92" s="72">
        <f t="shared" si="15"/>
        <v>7.7499620593865099</v>
      </c>
    </row>
    <row r="93" spans="1:8" ht="15" customHeight="1" x14ac:dyDescent="0.3">
      <c r="A93" s="6"/>
      <c r="B93" s="7" t="s">
        <v>1</v>
      </c>
      <c r="C93" s="64">
        <v>5228.4409999999998</v>
      </c>
      <c r="D93" s="64">
        <v>3133.8667621</v>
      </c>
      <c r="E93" s="65">
        <v>43818.976000000002</v>
      </c>
      <c r="F93" s="66">
        <f t="shared" si="13"/>
        <v>599.38837640130203</v>
      </c>
      <c r="G93" s="64">
        <f t="shared" si="14"/>
        <v>71.518484642361344</v>
      </c>
      <c r="H93" s="65">
        <f t="shared" si="15"/>
        <v>8.3808875341617117</v>
      </c>
    </row>
    <row r="94" spans="1:8" ht="15" customHeight="1" x14ac:dyDescent="0.3">
      <c r="A94" s="8"/>
      <c r="B94" s="9" t="s">
        <v>53</v>
      </c>
      <c r="C94" s="10">
        <v>0.15010857693941621</v>
      </c>
      <c r="D94" s="10">
        <v>0.20020632445913986</v>
      </c>
      <c r="E94" s="11">
        <v>0.19302493175239666</v>
      </c>
      <c r="F94" s="67"/>
      <c r="G94" s="68"/>
      <c r="H94" s="69"/>
    </row>
    <row r="95" spans="1:8" ht="15" customHeight="1" x14ac:dyDescent="0.3">
      <c r="A95" s="158" t="s">
        <v>111</v>
      </c>
      <c r="B95" s="158"/>
      <c r="C95" s="158"/>
      <c r="D95" s="158"/>
      <c r="E95" s="158"/>
      <c r="F95" s="1"/>
    </row>
    <row r="98" spans="1:8" ht="15" customHeight="1" x14ac:dyDescent="0.3">
      <c r="A98" s="154" t="s">
        <v>69</v>
      </c>
      <c r="B98" s="154"/>
      <c r="C98" s="154"/>
      <c r="D98" s="154"/>
      <c r="E98" s="154"/>
      <c r="F98" s="154"/>
      <c r="G98" s="154"/>
      <c r="H98" s="154"/>
    </row>
    <row r="99" spans="1:8" ht="40.799999999999997" x14ac:dyDescent="0.3">
      <c r="A99" s="85" t="s">
        <v>105</v>
      </c>
      <c r="B99" s="86" t="s">
        <v>47</v>
      </c>
      <c r="C99" s="86" t="s">
        <v>64</v>
      </c>
      <c r="D99" s="86" t="s">
        <v>63</v>
      </c>
      <c r="E99" s="87" t="s">
        <v>70</v>
      </c>
      <c r="F99" s="86" t="s">
        <v>101</v>
      </c>
      <c r="G99" s="86" t="s">
        <v>102</v>
      </c>
      <c r="H99" s="86" t="s">
        <v>103</v>
      </c>
    </row>
    <row r="100" spans="1:8" ht="15" customHeight="1" x14ac:dyDescent="0.3">
      <c r="A100" s="155" t="s">
        <v>72</v>
      </c>
      <c r="B100" s="50" t="s">
        <v>49</v>
      </c>
      <c r="C100" s="51">
        <v>1296.212</v>
      </c>
      <c r="D100" s="51">
        <v>959.90299979999998</v>
      </c>
      <c r="E100" s="52">
        <v>11049.758</v>
      </c>
      <c r="F100" s="53">
        <f>D100/C100*1000</f>
        <v>740.54475641330271</v>
      </c>
      <c r="G100" s="51">
        <f>D100/E100*1000</f>
        <v>86.870952268818911</v>
      </c>
      <c r="H100" s="52">
        <f>F100/G100</f>
        <v>8.5246533746023037</v>
      </c>
    </row>
    <row r="101" spans="1:8" ht="15" customHeight="1" x14ac:dyDescent="0.3">
      <c r="A101" s="156"/>
      <c r="B101" s="12" t="s">
        <v>48</v>
      </c>
      <c r="C101" s="44">
        <v>692.07399999999996</v>
      </c>
      <c r="D101" s="44">
        <v>503.83295909999993</v>
      </c>
      <c r="E101" s="54">
        <v>6031.5339999999997</v>
      </c>
      <c r="F101" s="55">
        <f t="shared" ref="F101:F109" si="16">D101/C101*1000</f>
        <v>728.00446065016172</v>
      </c>
      <c r="G101" s="44">
        <f t="shared" ref="G101:G109" si="17">D101/E101*1000</f>
        <v>83.533137523555354</v>
      </c>
      <c r="H101" s="54">
        <f t="shared" ref="H101:H109" si="18">F101/G101</f>
        <v>8.7151576276525358</v>
      </c>
    </row>
    <row r="102" spans="1:8" ht="15" customHeight="1" x14ac:dyDescent="0.3">
      <c r="A102" s="156"/>
      <c r="B102" s="56" t="s">
        <v>51</v>
      </c>
      <c r="C102" s="57">
        <v>473.25599999999997</v>
      </c>
      <c r="D102" s="57">
        <v>344.18352269999997</v>
      </c>
      <c r="E102" s="58">
        <v>3969.49</v>
      </c>
      <c r="F102" s="59">
        <f t="shared" si="16"/>
        <v>727.26710849941674</v>
      </c>
      <c r="G102" s="57">
        <f t="shared" si="17"/>
        <v>86.707240149238302</v>
      </c>
      <c r="H102" s="58">
        <f t="shared" si="18"/>
        <v>8.387616850076915</v>
      </c>
    </row>
    <row r="103" spans="1:8" ht="15" customHeight="1" x14ac:dyDescent="0.3">
      <c r="A103" s="156"/>
      <c r="B103" s="12" t="s">
        <v>55</v>
      </c>
      <c r="C103" s="44">
        <v>330.66899999999998</v>
      </c>
      <c r="D103" s="44">
        <v>256.08420839999997</v>
      </c>
      <c r="E103" s="54">
        <v>2769.5540000000001</v>
      </c>
      <c r="F103" s="55">
        <f t="shared" si="16"/>
        <v>774.44274606933209</v>
      </c>
      <c r="G103" s="44">
        <f t="shared" si="17"/>
        <v>92.464060422725098</v>
      </c>
      <c r="H103" s="54">
        <f t="shared" si="18"/>
        <v>8.3756082366354274</v>
      </c>
    </row>
    <row r="104" spans="1:8" ht="15" customHeight="1" x14ac:dyDescent="0.3">
      <c r="A104" s="156"/>
      <c r="B104" s="56" t="s">
        <v>56</v>
      </c>
      <c r="C104" s="57">
        <v>193.77799999999999</v>
      </c>
      <c r="D104" s="57">
        <v>136.09802590000001</v>
      </c>
      <c r="E104" s="58">
        <v>1688.962</v>
      </c>
      <c r="F104" s="59">
        <f t="shared" si="16"/>
        <v>702.33992455283885</v>
      </c>
      <c r="G104" s="57">
        <f t="shared" si="17"/>
        <v>80.580869137375515</v>
      </c>
      <c r="H104" s="58">
        <f t="shared" si="18"/>
        <v>8.7159636284820756</v>
      </c>
    </row>
    <row r="105" spans="1:8" ht="15" customHeight="1" x14ac:dyDescent="0.3">
      <c r="A105" s="156"/>
      <c r="B105" s="12" t="s">
        <v>57</v>
      </c>
      <c r="C105" s="44">
        <v>181.69399999999999</v>
      </c>
      <c r="D105" s="44">
        <v>155.26934459999995</v>
      </c>
      <c r="E105" s="54">
        <v>1459.75</v>
      </c>
      <c r="F105" s="55">
        <f t="shared" si="16"/>
        <v>854.56506323819144</v>
      </c>
      <c r="G105" s="44">
        <f t="shared" si="17"/>
        <v>106.36707970542898</v>
      </c>
      <c r="H105" s="54">
        <f t="shared" si="18"/>
        <v>8.0341122987000126</v>
      </c>
    </row>
    <row r="106" spans="1:8" ht="15" customHeight="1" x14ac:dyDescent="0.3">
      <c r="A106" s="156"/>
      <c r="B106" s="56" t="s">
        <v>50</v>
      </c>
      <c r="C106" s="57">
        <v>178.92099999999999</v>
      </c>
      <c r="D106" s="57">
        <v>95.752826399999961</v>
      </c>
      <c r="E106" s="58">
        <v>1415.4480000000001</v>
      </c>
      <c r="F106" s="59">
        <f t="shared" si="16"/>
        <v>535.16818260573086</v>
      </c>
      <c r="G106" s="57">
        <f t="shared" si="17"/>
        <v>67.648423961883424</v>
      </c>
      <c r="H106" s="58">
        <f t="shared" si="18"/>
        <v>7.9110221829746088</v>
      </c>
    </row>
    <row r="107" spans="1:8" ht="15" customHeight="1" x14ac:dyDescent="0.3">
      <c r="A107" s="156"/>
      <c r="B107" s="12" t="s">
        <v>58</v>
      </c>
      <c r="C107" s="44">
        <v>104.40300000000001</v>
      </c>
      <c r="D107" s="44">
        <v>91.904538899999991</v>
      </c>
      <c r="E107" s="54">
        <v>986.04499999999996</v>
      </c>
      <c r="F107" s="55">
        <f t="shared" si="16"/>
        <v>880.28637970173259</v>
      </c>
      <c r="G107" s="44">
        <f t="shared" si="17"/>
        <v>93.205217713187537</v>
      </c>
      <c r="H107" s="54">
        <f t="shared" si="18"/>
        <v>9.4446040822581701</v>
      </c>
    </row>
    <row r="108" spans="1:8" ht="15" customHeight="1" x14ac:dyDescent="0.3">
      <c r="A108" s="157"/>
      <c r="B108" s="70" t="s">
        <v>52</v>
      </c>
      <c r="C108" s="71">
        <v>1355.3220000000006</v>
      </c>
      <c r="D108" s="71">
        <v>716.8844778000016</v>
      </c>
      <c r="E108" s="72">
        <v>10900.155000000006</v>
      </c>
      <c r="F108" s="73">
        <f t="shared" si="16"/>
        <v>528.94033875344849</v>
      </c>
      <c r="G108" s="71">
        <f t="shared" si="17"/>
        <v>65.768282909738545</v>
      </c>
      <c r="H108" s="72">
        <f t="shared" si="18"/>
        <v>8.0424836311961307</v>
      </c>
    </row>
    <row r="109" spans="1:8" ht="15" customHeight="1" x14ac:dyDescent="0.3">
      <c r="A109" s="6"/>
      <c r="B109" s="7" t="s">
        <v>1</v>
      </c>
      <c r="C109" s="64">
        <f>SUM(C100:C108)</f>
        <v>4806.3289999999997</v>
      </c>
      <c r="D109" s="64">
        <f t="shared" ref="D109" si="19">SUM(D100:D108)</f>
        <v>3259.9129036000004</v>
      </c>
      <c r="E109" s="65">
        <f>SUM(E100:E108)</f>
        <v>40270.696000000004</v>
      </c>
      <c r="F109" s="66">
        <f t="shared" si="16"/>
        <v>678.25421514007894</v>
      </c>
      <c r="G109" s="64">
        <f t="shared" si="17"/>
        <v>80.950001549513814</v>
      </c>
      <c r="H109" s="65">
        <f t="shared" si="18"/>
        <v>8.3786806937269613</v>
      </c>
    </row>
    <row r="110" spans="1:8" ht="15" customHeight="1" x14ac:dyDescent="0.3">
      <c r="A110" s="8"/>
      <c r="B110" s="9" t="s">
        <v>53</v>
      </c>
      <c r="C110" s="10">
        <v>0.15493627980518046</v>
      </c>
      <c r="D110" s="10">
        <v>0.22953153372534058</v>
      </c>
      <c r="E110" s="11">
        <v>0.19189769425014686</v>
      </c>
      <c r="F110" s="67"/>
      <c r="G110" s="68"/>
      <c r="H110" s="69"/>
    </row>
    <row r="111" spans="1:8" ht="15" customHeight="1" x14ac:dyDescent="0.3">
      <c r="A111" s="158" t="s">
        <v>111</v>
      </c>
      <c r="B111" s="158"/>
      <c r="C111" s="158"/>
      <c r="D111" s="158"/>
      <c r="E111" s="158"/>
      <c r="F111" s="1"/>
    </row>
    <row r="114" spans="1:8" ht="15" customHeight="1" x14ac:dyDescent="0.3">
      <c r="A114" s="154" t="s">
        <v>54</v>
      </c>
      <c r="B114" s="154"/>
      <c r="C114" s="154"/>
      <c r="D114" s="154"/>
      <c r="E114" s="154"/>
      <c r="F114" s="154"/>
      <c r="G114" s="154"/>
      <c r="H114" s="154"/>
    </row>
    <row r="115" spans="1:8" ht="40.799999999999997" x14ac:dyDescent="0.3">
      <c r="A115" s="85" t="s">
        <v>105</v>
      </c>
      <c r="B115" s="86" t="s">
        <v>47</v>
      </c>
      <c r="C115" s="86" t="s">
        <v>64</v>
      </c>
      <c r="D115" s="86" t="s">
        <v>63</v>
      </c>
      <c r="E115" s="87" t="s">
        <v>70</v>
      </c>
      <c r="F115" s="86" t="s">
        <v>101</v>
      </c>
      <c r="G115" s="86" t="s">
        <v>102</v>
      </c>
      <c r="H115" s="86" t="s">
        <v>103</v>
      </c>
    </row>
    <row r="116" spans="1:8" ht="15" customHeight="1" x14ac:dyDescent="0.3">
      <c r="A116" s="155" t="s">
        <v>73</v>
      </c>
      <c r="B116" s="50" t="s">
        <v>49</v>
      </c>
      <c r="C116" s="51">
        <v>1059.0740000000001</v>
      </c>
      <c r="D116" s="51">
        <v>859.9925647</v>
      </c>
      <c r="E116" s="52">
        <v>9908.0229999999992</v>
      </c>
      <c r="F116" s="53">
        <f>D116/C116*1000</f>
        <v>812.02311141619941</v>
      </c>
      <c r="G116" s="51">
        <f>D116/E116*1000</f>
        <v>86.797594706835071</v>
      </c>
      <c r="H116" s="52">
        <f>F116/G116</f>
        <v>9.3553642143986142</v>
      </c>
    </row>
    <row r="117" spans="1:8" ht="15" customHeight="1" x14ac:dyDescent="0.3">
      <c r="A117" s="156"/>
      <c r="B117" s="12" t="s">
        <v>48</v>
      </c>
      <c r="C117" s="44">
        <v>604.38900000000001</v>
      </c>
      <c r="D117" s="44">
        <v>407.76628499999998</v>
      </c>
      <c r="E117" s="54">
        <v>5280.1019999999999</v>
      </c>
      <c r="F117" s="55">
        <f t="shared" ref="F117:F125" si="20">D117/C117*1000</f>
        <v>674.67522572383007</v>
      </c>
      <c r="G117" s="44">
        <f t="shared" ref="G117:G125" si="21">D117/E117*1000</f>
        <v>77.226971183511225</v>
      </c>
      <c r="H117" s="54">
        <f t="shared" ref="H117:H125" si="22">F117/G117</f>
        <v>8.7362642271781912</v>
      </c>
    </row>
    <row r="118" spans="1:8" ht="15" customHeight="1" x14ac:dyDescent="0.3">
      <c r="A118" s="156"/>
      <c r="B118" s="56" t="s">
        <v>51</v>
      </c>
      <c r="C118" s="57">
        <v>447.02</v>
      </c>
      <c r="D118" s="57">
        <v>345.85364999999996</v>
      </c>
      <c r="E118" s="58">
        <v>3959.99</v>
      </c>
      <c r="F118" s="59">
        <f t="shared" si="20"/>
        <v>773.68719520379398</v>
      </c>
      <c r="G118" s="57">
        <f t="shared" si="21"/>
        <v>87.337000851012249</v>
      </c>
      <c r="H118" s="58">
        <f t="shared" si="22"/>
        <v>8.8586416715135776</v>
      </c>
    </row>
    <row r="119" spans="1:8" ht="15" customHeight="1" x14ac:dyDescent="0.3">
      <c r="A119" s="156"/>
      <c r="B119" s="12" t="s">
        <v>55</v>
      </c>
      <c r="C119" s="44">
        <v>261.077</v>
      </c>
      <c r="D119" s="44">
        <v>172.63786889999992</v>
      </c>
      <c r="E119" s="54">
        <v>2460.1680000000001</v>
      </c>
      <c r="F119" s="55">
        <f t="shared" si="20"/>
        <v>661.25269135159328</v>
      </c>
      <c r="G119" s="44">
        <f t="shared" si="21"/>
        <v>70.173203171490684</v>
      </c>
      <c r="H119" s="54">
        <f t="shared" si="22"/>
        <v>9.4231510244104246</v>
      </c>
    </row>
    <row r="120" spans="1:8" ht="15" customHeight="1" x14ac:dyDescent="0.3">
      <c r="A120" s="156"/>
      <c r="B120" s="56" t="s">
        <v>50</v>
      </c>
      <c r="C120" s="57">
        <v>224.16399999999999</v>
      </c>
      <c r="D120" s="57">
        <v>124.98594470000002</v>
      </c>
      <c r="E120" s="58">
        <v>1840.1079999999999</v>
      </c>
      <c r="F120" s="59">
        <f t="shared" si="20"/>
        <v>557.5647503613427</v>
      </c>
      <c r="G120" s="57">
        <f t="shared" si="21"/>
        <v>67.923157064694038</v>
      </c>
      <c r="H120" s="58">
        <f t="shared" si="22"/>
        <v>8.2087578736996125</v>
      </c>
    </row>
    <row r="121" spans="1:8" ht="15" customHeight="1" x14ac:dyDescent="0.3">
      <c r="A121" s="156"/>
      <c r="B121" s="12" t="s">
        <v>56</v>
      </c>
      <c r="C121" s="44">
        <v>185.96600000000001</v>
      </c>
      <c r="D121" s="44">
        <v>136.93242060000003</v>
      </c>
      <c r="E121" s="54">
        <v>1737.874</v>
      </c>
      <c r="F121" s="55">
        <f t="shared" si="20"/>
        <v>736.33040770893626</v>
      </c>
      <c r="G121" s="44">
        <f t="shared" si="21"/>
        <v>78.793065895456195</v>
      </c>
      <c r="H121" s="54">
        <f t="shared" si="22"/>
        <v>9.3451168493165415</v>
      </c>
    </row>
    <row r="122" spans="1:8" ht="15" customHeight="1" x14ac:dyDescent="0.3">
      <c r="A122" s="156"/>
      <c r="B122" s="56" t="s">
        <v>57</v>
      </c>
      <c r="C122" s="57">
        <v>150.66999999999999</v>
      </c>
      <c r="D122" s="57">
        <v>130.23313759999996</v>
      </c>
      <c r="E122" s="58">
        <v>1311.903</v>
      </c>
      <c r="F122" s="59">
        <f t="shared" si="20"/>
        <v>864.36010884714915</v>
      </c>
      <c r="G122" s="57">
        <f t="shared" si="21"/>
        <v>99.270401546455759</v>
      </c>
      <c r="H122" s="58">
        <f t="shared" si="22"/>
        <v>8.707128160881398</v>
      </c>
    </row>
    <row r="123" spans="1:8" ht="15" customHeight="1" x14ac:dyDescent="0.3">
      <c r="A123" s="156"/>
      <c r="B123" s="12" t="s">
        <v>58</v>
      </c>
      <c r="C123" s="44">
        <v>150.011</v>
      </c>
      <c r="D123" s="44">
        <v>101.8535151</v>
      </c>
      <c r="E123" s="54">
        <v>1433.374</v>
      </c>
      <c r="F123" s="55">
        <f t="shared" si="20"/>
        <v>678.9736425995427</v>
      </c>
      <c r="G123" s="44">
        <f t="shared" si="21"/>
        <v>71.058575849708447</v>
      </c>
      <c r="H123" s="54">
        <f t="shared" si="22"/>
        <v>9.5551259574297891</v>
      </c>
    </row>
    <row r="124" spans="1:8" ht="15" customHeight="1" x14ac:dyDescent="0.3">
      <c r="A124" s="157"/>
      <c r="B124" s="70" t="s">
        <v>52</v>
      </c>
      <c r="C124" s="71">
        <v>1454.5809999999997</v>
      </c>
      <c r="D124" s="71">
        <v>814.76492330000065</v>
      </c>
      <c r="E124" s="72">
        <v>11445.981000000003</v>
      </c>
      <c r="F124" s="73">
        <f t="shared" si="20"/>
        <v>560.13719641601313</v>
      </c>
      <c r="G124" s="71">
        <f t="shared" si="21"/>
        <v>71.183494302498005</v>
      </c>
      <c r="H124" s="72">
        <f t="shared" si="22"/>
        <v>7.8689196407762818</v>
      </c>
    </row>
    <row r="125" spans="1:8" ht="15" customHeight="1" x14ac:dyDescent="0.3">
      <c r="A125" s="6"/>
      <c r="B125" s="7" t="s">
        <v>1</v>
      </c>
      <c r="C125" s="64">
        <f>SUM(C116:C124)</f>
        <v>4536.9519999999993</v>
      </c>
      <c r="D125" s="64">
        <f t="shared" ref="D125" si="23">SUM(D116:D124)</f>
        <v>3095.0203099000009</v>
      </c>
      <c r="E125" s="65">
        <f>SUM(E116:E124)</f>
        <v>39377.523000000001</v>
      </c>
      <c r="F125" s="66">
        <f t="shared" si="20"/>
        <v>682.18052778605579</v>
      </c>
      <c r="G125" s="64">
        <f t="shared" si="21"/>
        <v>78.598654107826974</v>
      </c>
      <c r="H125" s="65">
        <f t="shared" si="22"/>
        <v>8.6792901930635384</v>
      </c>
    </row>
    <row r="126" spans="1:8" ht="15" customHeight="1" x14ac:dyDescent="0.3">
      <c r="A126" s="8"/>
      <c r="B126" s="9" t="s">
        <v>53</v>
      </c>
      <c r="C126" s="10">
        <v>0.15988778627291211</v>
      </c>
      <c r="D126" s="10">
        <v>0.24276047738765996</v>
      </c>
      <c r="E126" s="11">
        <v>0.20681274040736078</v>
      </c>
      <c r="F126" s="67"/>
      <c r="G126" s="68"/>
      <c r="H126" s="69"/>
    </row>
    <row r="127" spans="1:8" ht="15" customHeight="1" x14ac:dyDescent="0.3">
      <c r="A127" s="159" t="s">
        <v>111</v>
      </c>
      <c r="B127" s="159"/>
      <c r="C127" s="159"/>
      <c r="D127" s="159"/>
      <c r="E127" s="159"/>
      <c r="F127" s="1"/>
    </row>
  </sheetData>
  <mergeCells count="24">
    <mergeCell ref="A51:H51"/>
    <mergeCell ref="A53:A60"/>
    <mergeCell ref="A63:E63"/>
    <mergeCell ref="A32:E32"/>
    <mergeCell ref="A79:E79"/>
    <mergeCell ref="A66:H66"/>
    <mergeCell ref="A68:A76"/>
    <mergeCell ref="A35:H35"/>
    <mergeCell ref="A37:A45"/>
    <mergeCell ref="A48:E48"/>
    <mergeCell ref="A127:E127"/>
    <mergeCell ref="A98:H98"/>
    <mergeCell ref="A100:A108"/>
    <mergeCell ref="A111:E111"/>
    <mergeCell ref="A82:H82"/>
    <mergeCell ref="A84:A92"/>
    <mergeCell ref="A95:E95"/>
    <mergeCell ref="A116:A124"/>
    <mergeCell ref="A114:H114"/>
    <mergeCell ref="A3:H3"/>
    <mergeCell ref="A5:A13"/>
    <mergeCell ref="A16:E16"/>
    <mergeCell ref="A19:H19"/>
    <mergeCell ref="A21:A29"/>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sqref="A1:XFD1048576"/>
      <selection pane="topRight" activeCell="M20" sqref="M20"/>
    </sheetView>
  </sheetViews>
  <sheetFormatPr defaultRowHeight="15" customHeight="1" x14ac:dyDescent="0.3"/>
  <cols>
    <col min="1" max="1" width="45.109375" style="14" bestFit="1" customWidth="1"/>
    <col min="2" max="16384" width="8.88671875" style="14"/>
  </cols>
  <sheetData>
    <row r="3" spans="1:15" ht="15" customHeight="1" x14ac:dyDescent="0.3">
      <c r="A3" s="154" t="s">
        <v>129</v>
      </c>
      <c r="B3" s="154"/>
      <c r="C3" s="154"/>
      <c r="D3" s="154"/>
      <c r="E3" s="154"/>
      <c r="F3" s="154"/>
      <c r="G3" s="154"/>
      <c r="H3" s="154"/>
      <c r="I3" s="154"/>
      <c r="J3" s="154"/>
      <c r="K3" s="154"/>
      <c r="L3" s="154"/>
      <c r="M3" s="154"/>
      <c r="N3" s="154"/>
      <c r="O3" s="154"/>
    </row>
    <row r="4" spans="1:15" ht="15" customHeight="1" x14ac:dyDescent="0.3">
      <c r="A4" s="88"/>
      <c r="B4" s="85">
        <v>2010</v>
      </c>
      <c r="C4" s="85">
        <v>2011</v>
      </c>
      <c r="D4" s="85">
        <v>2012</v>
      </c>
      <c r="E4" s="85">
        <v>2013</v>
      </c>
      <c r="F4" s="85">
        <v>2014</v>
      </c>
      <c r="G4" s="85">
        <v>2015</v>
      </c>
      <c r="H4" s="85">
        <v>2016</v>
      </c>
      <c r="I4" s="85">
        <v>2017</v>
      </c>
      <c r="J4" s="85">
        <v>2018</v>
      </c>
      <c r="K4" s="85">
        <v>2019</v>
      </c>
      <c r="L4" s="85">
        <v>2020</v>
      </c>
      <c r="M4" s="85">
        <v>2021</v>
      </c>
      <c r="N4" s="85">
        <v>2022</v>
      </c>
      <c r="O4" s="85">
        <v>2023</v>
      </c>
    </row>
    <row r="5" spans="1:15" ht="15" customHeight="1" x14ac:dyDescent="0.3">
      <c r="A5" s="40" t="s">
        <v>95</v>
      </c>
      <c r="B5" s="41">
        <v>30.743187499999955</v>
      </c>
      <c r="C5" s="41">
        <v>30.802037499999965</v>
      </c>
      <c r="D5" s="41">
        <v>29.13803499999992</v>
      </c>
      <c r="E5" s="41">
        <v>27.628199999999993</v>
      </c>
      <c r="F5" s="41">
        <v>31.169132499999929</v>
      </c>
      <c r="G5" s="41">
        <v>34.974102499999972</v>
      </c>
      <c r="H5" s="42">
        <v>34.984612500000033</v>
      </c>
      <c r="I5" s="42">
        <v>35.071860000000129</v>
      </c>
      <c r="J5" s="42">
        <f>38854.545/1000</f>
        <v>38.854545000000002</v>
      </c>
      <c r="K5" s="42">
        <v>39.913277500000078</v>
      </c>
      <c r="L5" s="42">
        <v>30.447460000000007</v>
      </c>
      <c r="M5" s="42">
        <v>26.819074624398045</v>
      </c>
      <c r="N5" s="42">
        <v>35.555098839273548</v>
      </c>
      <c r="O5" s="42">
        <v>42.465327574173578</v>
      </c>
    </row>
    <row r="6" spans="1:15" ht="15" customHeight="1" x14ac:dyDescent="0.3">
      <c r="A6" s="43" t="s">
        <v>74</v>
      </c>
      <c r="B6" s="44">
        <f>B7-B5</f>
        <v>229.94006750000599</v>
      </c>
      <c r="C6" s="44">
        <f t="shared" ref="C6:J6" si="0">C7-C5</f>
        <v>217.52353500000197</v>
      </c>
      <c r="D6" s="44">
        <f t="shared" si="0"/>
        <v>194.78309750000017</v>
      </c>
      <c r="E6" s="44">
        <f t="shared" si="0"/>
        <v>187.12967500000306</v>
      </c>
      <c r="F6" s="44">
        <f t="shared" si="0"/>
        <v>181.04616749999883</v>
      </c>
      <c r="G6" s="44">
        <f t="shared" si="0"/>
        <v>174.15956499999862</v>
      </c>
      <c r="H6" s="44">
        <f t="shared" si="0"/>
        <v>185.55367500000267</v>
      </c>
      <c r="I6" s="44">
        <f t="shared" si="0"/>
        <v>199.73190500000075</v>
      </c>
      <c r="J6" s="44">
        <f t="shared" si="0"/>
        <v>208.40060499999822</v>
      </c>
      <c r="K6" s="44">
        <v>213.07119249999877</v>
      </c>
      <c r="L6" s="44">
        <v>201.04551499999818</v>
      </c>
      <c r="M6" s="44">
        <v>203.83033086674965</v>
      </c>
      <c r="N6" s="44">
        <f>N7-N5</f>
        <v>214.96402642762135</v>
      </c>
      <c r="O6" s="44">
        <f>O7-O5</f>
        <v>211.03611250702249</v>
      </c>
    </row>
    <row r="7" spans="1:15" ht="15" customHeight="1" x14ac:dyDescent="0.3">
      <c r="A7" s="40" t="s">
        <v>75</v>
      </c>
      <c r="B7" s="41">
        <v>260.68325500000594</v>
      </c>
      <c r="C7" s="41">
        <v>248.32557250000193</v>
      </c>
      <c r="D7" s="41">
        <v>223.92113250000008</v>
      </c>
      <c r="E7" s="41">
        <v>214.75787500000305</v>
      </c>
      <c r="F7" s="41">
        <v>212.21529999999876</v>
      </c>
      <c r="G7" s="41">
        <v>209.13366749999858</v>
      </c>
      <c r="H7" s="42">
        <v>220.5382875000027</v>
      </c>
      <c r="I7" s="42">
        <v>234.80376500000088</v>
      </c>
      <c r="J7" s="42">
        <v>247.25514999999822</v>
      </c>
      <c r="K7" s="42">
        <v>252.98446999999885</v>
      </c>
      <c r="L7" s="42">
        <v>231.49297499999818</v>
      </c>
      <c r="M7" s="42">
        <v>230.64940549114769</v>
      </c>
      <c r="N7" s="42">
        <v>250.51912526689489</v>
      </c>
      <c r="O7" s="42">
        <v>253.50144008119608</v>
      </c>
    </row>
    <row r="8" spans="1:15" ht="15" customHeight="1" x14ac:dyDescent="0.3">
      <c r="A8" s="89" t="s">
        <v>76</v>
      </c>
      <c r="B8" s="90">
        <v>4389.7539024999469</v>
      </c>
      <c r="C8" s="90">
        <v>4054.3311224999634</v>
      </c>
      <c r="D8" s="90">
        <v>3694.9760949999863</v>
      </c>
      <c r="E8" s="90">
        <v>3513.1972749999732</v>
      </c>
      <c r="F8" s="90">
        <v>3536.2398724999625</v>
      </c>
      <c r="G8" s="90">
        <v>3610.6925649999803</v>
      </c>
      <c r="H8" s="90">
        <v>3673.5592624999863</v>
      </c>
      <c r="I8" s="90">
        <v>3752.6738349998004</v>
      </c>
      <c r="J8" s="90">
        <v>3828.0211174997803</v>
      </c>
      <c r="K8" s="90">
        <v>3911.0299925000186</v>
      </c>
      <c r="L8" s="90">
        <v>3875.4790050002653</v>
      </c>
      <c r="M8" s="140">
        <v>3927.9804227906716</v>
      </c>
      <c r="N8" s="140">
        <v>4140.6331686931735</v>
      </c>
      <c r="O8" s="140">
        <v>4193.4603782170425</v>
      </c>
    </row>
    <row r="9" spans="1:15" ht="20.399999999999999" x14ac:dyDescent="0.3">
      <c r="A9" s="45" t="s">
        <v>96</v>
      </c>
      <c r="B9" s="46">
        <f t="shared" ref="B9:J9" si="1">B5/B7</f>
        <v>0.11793311196762236</v>
      </c>
      <c r="C9" s="46">
        <f t="shared" si="1"/>
        <v>0.12403892676014963</v>
      </c>
      <c r="D9" s="46">
        <f t="shared" si="1"/>
        <v>0.13012632918869285</v>
      </c>
      <c r="E9" s="46">
        <f t="shared" si="1"/>
        <v>0.12864813455618146</v>
      </c>
      <c r="F9" s="46">
        <f t="shared" si="1"/>
        <v>0.1468750485945175</v>
      </c>
      <c r="G9" s="46">
        <f t="shared" si="1"/>
        <v>0.16723324808522383</v>
      </c>
      <c r="H9" s="47">
        <f t="shared" si="1"/>
        <v>0.15863282923152111</v>
      </c>
      <c r="I9" s="47">
        <f t="shared" si="1"/>
        <v>0.14936668498479996</v>
      </c>
      <c r="J9" s="47">
        <f t="shared" si="1"/>
        <v>0.15714352158084585</v>
      </c>
      <c r="K9" s="47">
        <f t="shared" ref="K9" si="2">K5/K7</f>
        <v>0.1577696745574946</v>
      </c>
      <c r="L9" s="47">
        <v>0.13152649664638957</v>
      </c>
      <c r="M9" s="47">
        <v>0.11627636571310113</v>
      </c>
      <c r="N9" s="47">
        <f>N5/N7</f>
        <v>0.1419256865175236</v>
      </c>
      <c r="O9" s="47">
        <f>O5/O7</f>
        <v>0.16751513348631078</v>
      </c>
    </row>
    <row r="10" spans="1:15" ht="20.399999999999999" x14ac:dyDescent="0.3">
      <c r="A10" s="48" t="s">
        <v>77</v>
      </c>
      <c r="B10" s="49">
        <f>B6/B7</f>
        <v>0.88206688803237765</v>
      </c>
      <c r="C10" s="49">
        <f t="shared" ref="C10:J10" si="3">C6/C7</f>
        <v>0.8759610732398504</v>
      </c>
      <c r="D10" s="49">
        <f t="shared" si="3"/>
        <v>0.86987367081130718</v>
      </c>
      <c r="E10" s="49">
        <f t="shared" si="3"/>
        <v>0.87135186544381849</v>
      </c>
      <c r="F10" s="49">
        <f t="shared" si="3"/>
        <v>0.8531249514054825</v>
      </c>
      <c r="G10" s="49">
        <f t="shared" si="3"/>
        <v>0.83276675191477623</v>
      </c>
      <c r="H10" s="49">
        <f t="shared" si="3"/>
        <v>0.84136717076847889</v>
      </c>
      <c r="I10" s="49">
        <f t="shared" si="3"/>
        <v>0.85063331501520001</v>
      </c>
      <c r="J10" s="49">
        <f t="shared" si="3"/>
        <v>0.84285647841915412</v>
      </c>
      <c r="K10" s="49">
        <f t="shared" ref="K10" si="4">K6/K7</f>
        <v>0.84223032544250542</v>
      </c>
      <c r="L10" s="49">
        <v>0.8684735033536104</v>
      </c>
      <c r="M10" s="49">
        <v>0.88372363428689893</v>
      </c>
      <c r="N10" s="49">
        <f>N6/N7</f>
        <v>0.85807431348247643</v>
      </c>
      <c r="O10" s="49">
        <f>O6/O7</f>
        <v>0.83248486651368914</v>
      </c>
    </row>
    <row r="11" spans="1:15" ht="15" customHeight="1" x14ac:dyDescent="0.3">
      <c r="A11" s="162" t="s">
        <v>112</v>
      </c>
      <c r="B11" s="162"/>
      <c r="C11" s="162"/>
      <c r="D11" s="162"/>
      <c r="E11" s="162"/>
      <c r="F11" s="162"/>
      <c r="G11" s="162"/>
      <c r="H11" s="162"/>
    </row>
    <row r="12" spans="1:15" ht="15" customHeight="1" x14ac:dyDescent="0.3">
      <c r="A12" s="160" t="s">
        <v>109</v>
      </c>
      <c r="B12" s="161"/>
      <c r="C12" s="161"/>
      <c r="D12" s="161"/>
    </row>
    <row r="13" spans="1:15" ht="15" customHeight="1" x14ac:dyDescent="0.3">
      <c r="A13" s="160" t="s">
        <v>110</v>
      </c>
      <c r="B13" s="160"/>
      <c r="C13" s="160"/>
      <c r="D13" s="160"/>
      <c r="E13" s="160"/>
      <c r="F13" s="160"/>
      <c r="G13" s="160"/>
      <c r="H13" s="160"/>
    </row>
    <row r="14" spans="1:15" ht="15" customHeight="1" x14ac:dyDescent="0.3">
      <c r="A14" s="160"/>
      <c r="B14" s="160"/>
      <c r="C14" s="160"/>
      <c r="D14" s="160"/>
      <c r="E14" s="160"/>
      <c r="F14" s="160"/>
      <c r="G14" s="160"/>
      <c r="H14" s="160"/>
    </row>
    <row r="15" spans="1:15" ht="15" customHeight="1" x14ac:dyDescent="0.3">
      <c r="A15" s="160"/>
      <c r="B15" s="160"/>
      <c r="C15" s="160"/>
      <c r="D15" s="160"/>
      <c r="E15" s="160"/>
      <c r="F15" s="160"/>
      <c r="G15" s="160"/>
      <c r="H15" s="160"/>
    </row>
    <row r="16" spans="1:15" ht="15" customHeight="1" x14ac:dyDescent="0.3">
      <c r="A16" s="160"/>
      <c r="B16" s="160"/>
      <c r="C16" s="160"/>
      <c r="D16" s="160"/>
      <c r="E16" s="160"/>
      <c r="F16" s="160"/>
      <c r="G16" s="160"/>
      <c r="H16" s="160"/>
    </row>
    <row r="17" spans="1:8" ht="15" customHeight="1" x14ac:dyDescent="0.3">
      <c r="A17" s="160"/>
      <c r="B17" s="160"/>
      <c r="C17" s="160"/>
      <c r="D17" s="160"/>
      <c r="E17" s="160"/>
      <c r="F17" s="160"/>
      <c r="G17" s="160"/>
      <c r="H17" s="160"/>
    </row>
    <row r="18" spans="1:8" ht="15" customHeight="1" x14ac:dyDescent="0.3">
      <c r="A18" s="84"/>
      <c r="B18" s="84"/>
      <c r="C18" s="84"/>
      <c r="D18" s="84"/>
      <c r="E18" s="84"/>
      <c r="F18" s="84"/>
      <c r="G18" s="84"/>
      <c r="H18" s="84"/>
    </row>
    <row r="19" spans="1:8" ht="15" customHeight="1" x14ac:dyDescent="0.3">
      <c r="A19" s="160"/>
      <c r="B19" s="161"/>
      <c r="C19" s="161"/>
      <c r="D19" s="161"/>
    </row>
    <row r="20" spans="1:8" ht="15" customHeight="1" x14ac:dyDescent="0.3">
      <c r="A20" s="160"/>
      <c r="B20" s="160"/>
      <c r="C20" s="160"/>
      <c r="D20" s="160"/>
      <c r="E20" s="160"/>
      <c r="F20" s="160"/>
      <c r="G20" s="160"/>
      <c r="H20" s="160"/>
    </row>
    <row r="21" spans="1:8" ht="15" customHeight="1" x14ac:dyDescent="0.3">
      <c r="A21" s="160"/>
      <c r="B21" s="160"/>
      <c r="C21" s="160"/>
      <c r="D21" s="160"/>
      <c r="E21" s="160"/>
      <c r="F21" s="160"/>
      <c r="G21" s="160"/>
      <c r="H21" s="160"/>
    </row>
    <row r="22" spans="1:8" ht="15" customHeight="1" x14ac:dyDescent="0.3">
      <c r="A22" s="160"/>
      <c r="B22" s="160"/>
      <c r="C22" s="160"/>
      <c r="D22" s="160"/>
      <c r="E22" s="160"/>
      <c r="F22" s="160"/>
      <c r="G22" s="160"/>
      <c r="H22" s="160"/>
    </row>
    <row r="23" spans="1:8" ht="15" customHeight="1" x14ac:dyDescent="0.3">
      <c r="A23" s="160"/>
      <c r="B23" s="160"/>
      <c r="C23" s="160"/>
      <c r="D23" s="160"/>
      <c r="E23" s="160"/>
      <c r="F23" s="160"/>
      <c r="G23" s="160"/>
      <c r="H23" s="160"/>
    </row>
    <row r="24" spans="1:8" ht="15" customHeight="1" x14ac:dyDescent="0.3">
      <c r="A24" s="160"/>
      <c r="B24" s="160"/>
      <c r="C24" s="160"/>
      <c r="D24" s="160"/>
      <c r="E24" s="160"/>
      <c r="F24" s="160"/>
      <c r="G24" s="160"/>
      <c r="H24" s="160"/>
    </row>
  </sheetData>
  <mergeCells count="8">
    <mergeCell ref="A3:O3"/>
    <mergeCell ref="A19:D19"/>
    <mergeCell ref="A20:H21"/>
    <mergeCell ref="A22:H24"/>
    <mergeCell ref="A11:H11"/>
    <mergeCell ref="A12:D12"/>
    <mergeCell ref="A13:H14"/>
    <mergeCell ref="A15:H1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94"/>
  <sheetViews>
    <sheetView showGridLines="0" zoomScaleNormal="100" workbookViewId="0">
      <selection activeCell="F13" sqref="F13"/>
    </sheetView>
  </sheetViews>
  <sheetFormatPr defaultRowHeight="15" customHeight="1" x14ac:dyDescent="0.3"/>
  <cols>
    <col min="1" max="1" width="14.33203125" style="14" customWidth="1"/>
    <col min="2" max="2" width="10.6640625" style="14" bestFit="1" customWidth="1"/>
    <col min="3" max="7" width="8.33203125" style="14" bestFit="1" customWidth="1"/>
    <col min="8" max="8" width="9.6640625" style="14" bestFit="1" customWidth="1"/>
    <col min="9" max="9" width="8.88671875" style="14"/>
    <col min="10" max="10" width="13.33203125" style="14" customWidth="1"/>
    <col min="11" max="11" width="8.6640625" style="14" bestFit="1" customWidth="1"/>
    <col min="12" max="12" width="10.6640625" style="14" bestFit="1" customWidth="1"/>
    <col min="13" max="17" width="7.33203125" style="14" bestFit="1" customWidth="1"/>
    <col min="18" max="18" width="8.44140625" style="14" bestFit="1" customWidth="1"/>
    <col min="19" max="16384" width="8.88671875" style="14"/>
  </cols>
  <sheetData>
    <row r="3" spans="1:8" ht="15" customHeight="1" x14ac:dyDescent="0.3">
      <c r="A3" s="165" t="s">
        <v>78</v>
      </c>
      <c r="B3" s="165"/>
      <c r="C3" s="165"/>
      <c r="D3" s="165"/>
      <c r="E3" s="165"/>
      <c r="F3" s="165"/>
      <c r="G3" s="165"/>
      <c r="H3" s="165"/>
    </row>
    <row r="4" spans="1:8" ht="15" customHeight="1" x14ac:dyDescent="0.3">
      <c r="A4" s="165" t="s">
        <v>130</v>
      </c>
      <c r="B4" s="165"/>
      <c r="C4" s="165"/>
      <c r="D4" s="165"/>
      <c r="E4" s="165"/>
      <c r="F4" s="165"/>
      <c r="G4" s="165"/>
      <c r="H4" s="165"/>
    </row>
    <row r="5" spans="1:8" ht="15" customHeight="1" x14ac:dyDescent="0.3">
      <c r="A5" s="91" t="s">
        <v>104</v>
      </c>
      <c r="B5" s="92"/>
      <c r="C5" s="92" t="s">
        <v>39</v>
      </c>
      <c r="D5" s="92" t="s">
        <v>40</v>
      </c>
      <c r="E5" s="92" t="s">
        <v>41</v>
      </c>
      <c r="F5" s="92" t="s">
        <v>42</v>
      </c>
      <c r="G5" s="92" t="s">
        <v>0</v>
      </c>
      <c r="H5" s="92" t="s">
        <v>1</v>
      </c>
    </row>
    <row r="6" spans="1:8" ht="15" customHeight="1" x14ac:dyDescent="0.3">
      <c r="A6" s="166" t="s">
        <v>2</v>
      </c>
      <c r="B6" s="12" t="s">
        <v>6</v>
      </c>
      <c r="C6" s="38">
        <v>57</v>
      </c>
      <c r="D6" s="38">
        <v>149</v>
      </c>
      <c r="E6" s="38">
        <v>119</v>
      </c>
      <c r="F6" s="38">
        <v>120</v>
      </c>
      <c r="G6" s="38">
        <v>71</v>
      </c>
      <c r="H6" s="39">
        <f>SUM(C6:G6)</f>
        <v>516</v>
      </c>
    </row>
    <row r="7" spans="1:8" ht="15" customHeight="1" x14ac:dyDescent="0.3">
      <c r="A7" s="166"/>
      <c r="B7" s="12" t="s">
        <v>7</v>
      </c>
      <c r="C7" s="38">
        <v>11873</v>
      </c>
      <c r="D7" s="38">
        <v>17202</v>
      </c>
      <c r="E7" s="38">
        <v>5105</v>
      </c>
      <c r="F7" s="38">
        <v>3819</v>
      </c>
      <c r="G7" s="38">
        <v>1982</v>
      </c>
      <c r="H7" s="39">
        <f t="shared" ref="H7:H17" si="0">SUM(C7:G7)</f>
        <v>39981</v>
      </c>
    </row>
    <row r="8" spans="1:8" ht="15" customHeight="1" x14ac:dyDescent="0.3">
      <c r="A8" s="166"/>
      <c r="B8" s="12" t="s">
        <v>8</v>
      </c>
      <c r="C8" s="38">
        <v>25565</v>
      </c>
      <c r="D8" s="38">
        <v>34379</v>
      </c>
      <c r="E8" s="38">
        <v>9848</v>
      </c>
      <c r="F8" s="38">
        <v>7236</v>
      </c>
      <c r="G8" s="38">
        <v>3880</v>
      </c>
      <c r="H8" s="39">
        <f t="shared" si="0"/>
        <v>80908</v>
      </c>
    </row>
    <row r="9" spans="1:8" ht="15" customHeight="1" x14ac:dyDescent="0.3">
      <c r="A9" s="163" t="s">
        <v>3</v>
      </c>
      <c r="B9" s="14" t="s">
        <v>6</v>
      </c>
      <c r="C9" s="36">
        <v>34</v>
      </c>
      <c r="D9" s="36">
        <v>38</v>
      </c>
      <c r="E9" s="36">
        <v>40</v>
      </c>
      <c r="F9" s="36">
        <v>64</v>
      </c>
      <c r="G9" s="36">
        <v>26</v>
      </c>
      <c r="H9" s="37">
        <f t="shared" si="0"/>
        <v>202</v>
      </c>
    </row>
    <row r="10" spans="1:8" ht="15" customHeight="1" x14ac:dyDescent="0.3">
      <c r="A10" s="163"/>
      <c r="B10" s="14" t="s">
        <v>7</v>
      </c>
      <c r="C10" s="36">
        <v>6530</v>
      </c>
      <c r="D10" s="36">
        <v>3529</v>
      </c>
      <c r="E10" s="36">
        <v>1700</v>
      </c>
      <c r="F10" s="36">
        <v>1775</v>
      </c>
      <c r="G10" s="36">
        <v>376</v>
      </c>
      <c r="H10" s="37">
        <f t="shared" si="0"/>
        <v>13910</v>
      </c>
    </row>
    <row r="11" spans="1:8" ht="15" customHeight="1" x14ac:dyDescent="0.3">
      <c r="A11" s="163"/>
      <c r="B11" s="14" t="s">
        <v>8</v>
      </c>
      <c r="C11" s="36">
        <v>13751</v>
      </c>
      <c r="D11" s="36">
        <v>6918</v>
      </c>
      <c r="E11" s="36">
        <v>3280</v>
      </c>
      <c r="F11" s="36">
        <v>3220</v>
      </c>
      <c r="G11" s="36">
        <v>710</v>
      </c>
      <c r="H11" s="37">
        <f t="shared" si="0"/>
        <v>27879</v>
      </c>
    </row>
    <row r="12" spans="1:8" ht="15" customHeight="1" x14ac:dyDescent="0.3">
      <c r="A12" s="166" t="s">
        <v>4</v>
      </c>
      <c r="B12" s="12" t="s">
        <v>6</v>
      </c>
      <c r="C12" s="38">
        <v>29</v>
      </c>
      <c r="D12" s="38">
        <v>83</v>
      </c>
      <c r="E12" s="38">
        <v>118</v>
      </c>
      <c r="F12" s="38">
        <v>93</v>
      </c>
      <c r="G12" s="38">
        <v>18</v>
      </c>
      <c r="H12" s="39">
        <f t="shared" si="0"/>
        <v>341</v>
      </c>
    </row>
    <row r="13" spans="1:8" ht="15" customHeight="1" x14ac:dyDescent="0.3">
      <c r="A13" s="166"/>
      <c r="B13" s="12" t="s">
        <v>7</v>
      </c>
      <c r="C13" s="38">
        <v>3839</v>
      </c>
      <c r="D13" s="38">
        <v>6530</v>
      </c>
      <c r="E13" s="38">
        <v>5076</v>
      </c>
      <c r="F13" s="38">
        <v>2691</v>
      </c>
      <c r="G13" s="38">
        <v>318</v>
      </c>
      <c r="H13" s="39">
        <f t="shared" si="0"/>
        <v>18454</v>
      </c>
    </row>
    <row r="14" spans="1:8" ht="15" customHeight="1" x14ac:dyDescent="0.3">
      <c r="A14" s="166"/>
      <c r="B14" s="12" t="s">
        <v>8</v>
      </c>
      <c r="C14" s="38">
        <v>8153</v>
      </c>
      <c r="D14" s="38">
        <v>12977</v>
      </c>
      <c r="E14" s="38">
        <v>9848</v>
      </c>
      <c r="F14" s="38">
        <v>4892</v>
      </c>
      <c r="G14" s="38">
        <v>645</v>
      </c>
      <c r="H14" s="39">
        <f t="shared" si="0"/>
        <v>36515</v>
      </c>
    </row>
    <row r="15" spans="1:8" ht="15" customHeight="1" x14ac:dyDescent="0.3">
      <c r="A15" s="163" t="s">
        <v>5</v>
      </c>
      <c r="B15" s="14" t="s">
        <v>6</v>
      </c>
      <c r="C15" s="36">
        <v>45</v>
      </c>
      <c r="D15" s="36">
        <v>91</v>
      </c>
      <c r="E15" s="36">
        <v>142</v>
      </c>
      <c r="F15" s="36">
        <v>257</v>
      </c>
      <c r="G15" s="36">
        <v>49</v>
      </c>
      <c r="H15" s="37">
        <f t="shared" si="0"/>
        <v>584</v>
      </c>
    </row>
    <row r="16" spans="1:8" ht="15" customHeight="1" x14ac:dyDescent="0.3">
      <c r="A16" s="163"/>
      <c r="B16" s="14" t="s">
        <v>7</v>
      </c>
      <c r="C16" s="36">
        <v>4745</v>
      </c>
      <c r="D16" s="36">
        <v>6548</v>
      </c>
      <c r="E16" s="36">
        <v>5872</v>
      </c>
      <c r="F16" s="36">
        <v>8883</v>
      </c>
      <c r="G16" s="36">
        <v>1154</v>
      </c>
      <c r="H16" s="37">
        <f t="shared" si="0"/>
        <v>27202</v>
      </c>
    </row>
    <row r="17" spans="1:8" ht="15" customHeight="1" x14ac:dyDescent="0.3">
      <c r="A17" s="163"/>
      <c r="B17" s="14" t="s">
        <v>8</v>
      </c>
      <c r="C17" s="36">
        <v>10015</v>
      </c>
      <c r="D17" s="36">
        <v>12869</v>
      </c>
      <c r="E17" s="36">
        <v>10736</v>
      </c>
      <c r="F17" s="36">
        <v>15496</v>
      </c>
      <c r="G17" s="36">
        <v>2168</v>
      </c>
      <c r="H17" s="37">
        <f t="shared" si="0"/>
        <v>51284</v>
      </c>
    </row>
    <row r="18" spans="1:8" ht="15" customHeight="1" x14ac:dyDescent="0.3">
      <c r="A18" s="164" t="s">
        <v>1</v>
      </c>
      <c r="B18" s="93" t="s">
        <v>6</v>
      </c>
      <c r="C18" s="94">
        <f>C6+C9+C12+C15</f>
        <v>165</v>
      </c>
      <c r="D18" s="94">
        <f t="shared" ref="D18:H18" si="1">D6+D9+D12+D15</f>
        <v>361</v>
      </c>
      <c r="E18" s="94">
        <f t="shared" si="1"/>
        <v>419</v>
      </c>
      <c r="F18" s="94">
        <f t="shared" si="1"/>
        <v>534</v>
      </c>
      <c r="G18" s="94">
        <f t="shared" si="1"/>
        <v>164</v>
      </c>
      <c r="H18" s="94">
        <f t="shared" si="1"/>
        <v>1643</v>
      </c>
    </row>
    <row r="19" spans="1:8" ht="15" customHeight="1" x14ac:dyDescent="0.3">
      <c r="A19" s="164"/>
      <c r="B19" s="93" t="s">
        <v>7</v>
      </c>
      <c r="C19" s="94">
        <f>C7+C10+C13+C16</f>
        <v>26987</v>
      </c>
      <c r="D19" s="94">
        <f t="shared" ref="D19:H19" si="2">D7+D10+D13+D16</f>
        <v>33809</v>
      </c>
      <c r="E19" s="94">
        <f t="shared" si="2"/>
        <v>17753</v>
      </c>
      <c r="F19" s="94">
        <f t="shared" si="2"/>
        <v>17168</v>
      </c>
      <c r="G19" s="94">
        <f t="shared" si="2"/>
        <v>3830</v>
      </c>
      <c r="H19" s="94">
        <f t="shared" si="2"/>
        <v>99547</v>
      </c>
    </row>
    <row r="20" spans="1:8" ht="15" customHeight="1" x14ac:dyDescent="0.3">
      <c r="A20" s="164"/>
      <c r="B20" s="93" t="s">
        <v>8</v>
      </c>
      <c r="C20" s="94">
        <f>C8+C11+C14+C17</f>
        <v>57484</v>
      </c>
      <c r="D20" s="94">
        <f t="shared" ref="D20:H20" si="3">D8+D11+D14+D17</f>
        <v>67143</v>
      </c>
      <c r="E20" s="94">
        <f t="shared" si="3"/>
        <v>33712</v>
      </c>
      <c r="F20" s="94">
        <f t="shared" si="3"/>
        <v>30844</v>
      </c>
      <c r="G20" s="94">
        <f t="shared" si="3"/>
        <v>7403</v>
      </c>
      <c r="H20" s="94">
        <f t="shared" si="3"/>
        <v>196586</v>
      </c>
    </row>
    <row r="21" spans="1:8" ht="15" customHeight="1" x14ac:dyDescent="0.3">
      <c r="A21" s="80" t="s">
        <v>113</v>
      </c>
      <c r="B21" s="82"/>
      <c r="C21" s="82"/>
      <c r="D21" s="82"/>
      <c r="E21" s="82"/>
      <c r="F21" s="82"/>
      <c r="G21" s="82"/>
      <c r="H21" s="82"/>
    </row>
    <row r="24" spans="1:8" ht="15" customHeight="1" x14ac:dyDescent="0.3">
      <c r="A24" s="165" t="s">
        <v>78</v>
      </c>
      <c r="B24" s="165"/>
      <c r="C24" s="165"/>
      <c r="D24" s="165"/>
      <c r="E24" s="165"/>
      <c r="F24" s="165"/>
      <c r="G24" s="165"/>
      <c r="H24" s="165"/>
    </row>
    <row r="25" spans="1:8" ht="15" customHeight="1" x14ac:dyDescent="0.3">
      <c r="A25" s="165" t="s">
        <v>123</v>
      </c>
      <c r="B25" s="165"/>
      <c r="C25" s="165"/>
      <c r="D25" s="165"/>
      <c r="E25" s="165"/>
      <c r="F25" s="165"/>
      <c r="G25" s="165"/>
      <c r="H25" s="165"/>
    </row>
    <row r="26" spans="1:8" ht="15" customHeight="1" x14ac:dyDescent="0.3">
      <c r="A26" s="91" t="s">
        <v>104</v>
      </c>
      <c r="B26" s="92"/>
      <c r="C26" s="92" t="s">
        <v>39</v>
      </c>
      <c r="D26" s="92" t="s">
        <v>40</v>
      </c>
      <c r="E26" s="92" t="s">
        <v>41</v>
      </c>
      <c r="F26" s="92" t="s">
        <v>42</v>
      </c>
      <c r="G26" s="92" t="s">
        <v>0</v>
      </c>
      <c r="H26" s="92" t="s">
        <v>1</v>
      </c>
    </row>
    <row r="27" spans="1:8" ht="15" customHeight="1" x14ac:dyDescent="0.3">
      <c r="A27" s="166" t="s">
        <v>2</v>
      </c>
      <c r="B27" s="12" t="s">
        <v>6</v>
      </c>
      <c r="C27" s="38">
        <v>54</v>
      </c>
      <c r="D27" s="38">
        <v>145</v>
      </c>
      <c r="E27" s="38">
        <v>120</v>
      </c>
      <c r="F27" s="38">
        <v>122</v>
      </c>
      <c r="G27" s="38">
        <v>76</v>
      </c>
      <c r="H27" s="39">
        <f>SUM(C27:G27)</f>
        <v>517</v>
      </c>
    </row>
    <row r="28" spans="1:8" ht="15" customHeight="1" x14ac:dyDescent="0.3">
      <c r="A28" s="166"/>
      <c r="B28" s="12" t="s">
        <v>7</v>
      </c>
      <c r="C28" s="38">
        <v>11739</v>
      </c>
      <c r="D28" s="38">
        <v>16840</v>
      </c>
      <c r="E28" s="38">
        <v>5361</v>
      </c>
      <c r="F28" s="38">
        <v>3926</v>
      </c>
      <c r="G28" s="38">
        <v>2150</v>
      </c>
      <c r="H28" s="39">
        <f t="shared" ref="H28:H38" si="4">SUM(C28:G28)</f>
        <v>40016</v>
      </c>
    </row>
    <row r="29" spans="1:8" ht="15" customHeight="1" x14ac:dyDescent="0.3">
      <c r="A29" s="166"/>
      <c r="B29" s="12" t="s">
        <v>8</v>
      </c>
      <c r="C29" s="38">
        <v>25261</v>
      </c>
      <c r="D29" s="38">
        <v>33659</v>
      </c>
      <c r="E29" s="38">
        <v>10358</v>
      </c>
      <c r="F29" s="38">
        <v>7343</v>
      </c>
      <c r="G29" s="38">
        <v>4249</v>
      </c>
      <c r="H29" s="39">
        <f t="shared" si="4"/>
        <v>80870</v>
      </c>
    </row>
    <row r="30" spans="1:8" ht="15" customHeight="1" x14ac:dyDescent="0.3">
      <c r="A30" s="163" t="s">
        <v>3</v>
      </c>
      <c r="B30" s="14" t="s">
        <v>6</v>
      </c>
      <c r="C30" s="36">
        <v>33</v>
      </c>
      <c r="D30" s="36">
        <v>41</v>
      </c>
      <c r="E30" s="36">
        <v>40</v>
      </c>
      <c r="F30" s="36">
        <v>67</v>
      </c>
      <c r="G30" s="36">
        <v>26</v>
      </c>
      <c r="H30" s="37">
        <f t="shared" si="4"/>
        <v>207</v>
      </c>
    </row>
    <row r="31" spans="1:8" ht="15" customHeight="1" x14ac:dyDescent="0.3">
      <c r="A31" s="163"/>
      <c r="B31" s="14" t="s">
        <v>7</v>
      </c>
      <c r="C31" s="36">
        <v>6237</v>
      </c>
      <c r="D31" s="36">
        <v>3895</v>
      </c>
      <c r="E31" s="36">
        <v>1692</v>
      </c>
      <c r="F31" s="36">
        <v>1893</v>
      </c>
      <c r="G31" s="36">
        <v>376</v>
      </c>
      <c r="H31" s="37">
        <f t="shared" si="4"/>
        <v>14093</v>
      </c>
    </row>
    <row r="32" spans="1:8" ht="15" customHeight="1" x14ac:dyDescent="0.3">
      <c r="A32" s="163"/>
      <c r="B32" s="14" t="s">
        <v>8</v>
      </c>
      <c r="C32" s="36">
        <v>13136</v>
      </c>
      <c r="D32" s="36">
        <v>7650</v>
      </c>
      <c r="E32" s="36">
        <v>3224</v>
      </c>
      <c r="F32" s="36">
        <v>3421</v>
      </c>
      <c r="G32" s="36">
        <v>710</v>
      </c>
      <c r="H32" s="37">
        <f t="shared" si="4"/>
        <v>28141</v>
      </c>
    </row>
    <row r="33" spans="1:8" ht="15" customHeight="1" x14ac:dyDescent="0.3">
      <c r="A33" s="166" t="s">
        <v>4</v>
      </c>
      <c r="B33" s="12" t="s">
        <v>6</v>
      </c>
      <c r="C33" s="38">
        <v>28</v>
      </c>
      <c r="D33" s="38">
        <v>78</v>
      </c>
      <c r="E33" s="38">
        <v>120</v>
      </c>
      <c r="F33" s="38">
        <v>96</v>
      </c>
      <c r="G33" s="38">
        <v>18</v>
      </c>
      <c r="H33" s="39">
        <f t="shared" si="4"/>
        <v>340</v>
      </c>
    </row>
    <row r="34" spans="1:8" ht="15" customHeight="1" x14ac:dyDescent="0.3">
      <c r="A34" s="166"/>
      <c r="B34" s="12" t="s">
        <v>7</v>
      </c>
      <c r="C34" s="38">
        <v>3445</v>
      </c>
      <c r="D34" s="38">
        <v>6549</v>
      </c>
      <c r="E34" s="38">
        <v>5250</v>
      </c>
      <c r="F34" s="38">
        <v>2762</v>
      </c>
      <c r="G34" s="38">
        <v>317</v>
      </c>
      <c r="H34" s="39">
        <f t="shared" si="4"/>
        <v>18323</v>
      </c>
    </row>
    <row r="35" spans="1:8" ht="15" customHeight="1" x14ac:dyDescent="0.3">
      <c r="A35" s="166"/>
      <c r="B35" s="12" t="s">
        <v>8</v>
      </c>
      <c r="C35" s="38">
        <v>7290</v>
      </c>
      <c r="D35" s="38">
        <v>12983</v>
      </c>
      <c r="E35" s="38">
        <v>10133</v>
      </c>
      <c r="F35" s="38">
        <v>5008</v>
      </c>
      <c r="G35" s="38">
        <v>633</v>
      </c>
      <c r="H35" s="39">
        <f t="shared" si="4"/>
        <v>36047</v>
      </c>
    </row>
    <row r="36" spans="1:8" ht="15" customHeight="1" x14ac:dyDescent="0.3">
      <c r="A36" s="163" t="s">
        <v>5</v>
      </c>
      <c r="B36" s="14" t="s">
        <v>6</v>
      </c>
      <c r="C36" s="36">
        <v>44</v>
      </c>
      <c r="D36" s="36">
        <v>87</v>
      </c>
      <c r="E36" s="36">
        <v>145</v>
      </c>
      <c r="F36" s="36">
        <v>261</v>
      </c>
      <c r="G36" s="36">
        <v>49</v>
      </c>
      <c r="H36" s="37">
        <f t="shared" si="4"/>
        <v>586</v>
      </c>
    </row>
    <row r="37" spans="1:8" ht="15" customHeight="1" x14ac:dyDescent="0.3">
      <c r="A37" s="163"/>
      <c r="B37" s="14" t="s">
        <v>7</v>
      </c>
      <c r="C37" s="36">
        <v>4552</v>
      </c>
      <c r="D37" s="36">
        <v>6354</v>
      </c>
      <c r="E37" s="36">
        <v>5956</v>
      </c>
      <c r="F37" s="36">
        <v>9055</v>
      </c>
      <c r="G37" s="36">
        <v>1149</v>
      </c>
      <c r="H37" s="37">
        <f t="shared" si="4"/>
        <v>27066</v>
      </c>
    </row>
    <row r="38" spans="1:8" ht="15" customHeight="1" x14ac:dyDescent="0.3">
      <c r="A38" s="163"/>
      <c r="B38" s="14" t="s">
        <v>8</v>
      </c>
      <c r="C38" s="36">
        <v>9579</v>
      </c>
      <c r="D38" s="36">
        <v>12556</v>
      </c>
      <c r="E38" s="36">
        <v>10838</v>
      </c>
      <c r="F38" s="36">
        <v>15788</v>
      </c>
      <c r="G38" s="36">
        <v>2160</v>
      </c>
      <c r="H38" s="37">
        <f t="shared" si="4"/>
        <v>50921</v>
      </c>
    </row>
    <row r="39" spans="1:8" ht="15" customHeight="1" x14ac:dyDescent="0.3">
      <c r="A39" s="164" t="s">
        <v>1</v>
      </c>
      <c r="B39" s="93" t="s">
        <v>6</v>
      </c>
      <c r="C39" s="94">
        <f>C27+C30+C33+C36</f>
        <v>159</v>
      </c>
      <c r="D39" s="94">
        <f t="shared" ref="D39:H39" si="5">D27+D30+D33+D36</f>
        <v>351</v>
      </c>
      <c r="E39" s="94">
        <f t="shared" si="5"/>
        <v>425</v>
      </c>
      <c r="F39" s="94">
        <f t="shared" si="5"/>
        <v>546</v>
      </c>
      <c r="G39" s="94">
        <f t="shared" si="5"/>
        <v>169</v>
      </c>
      <c r="H39" s="94">
        <f t="shared" si="5"/>
        <v>1650</v>
      </c>
    </row>
    <row r="40" spans="1:8" ht="15" customHeight="1" x14ac:dyDescent="0.3">
      <c r="A40" s="164"/>
      <c r="B40" s="93" t="s">
        <v>7</v>
      </c>
      <c r="C40" s="94">
        <f>C28+C31+C34+C37</f>
        <v>25973</v>
      </c>
      <c r="D40" s="94">
        <f t="shared" ref="D40:H40" si="6">D28+D31+D34+D37</f>
        <v>33638</v>
      </c>
      <c r="E40" s="94">
        <f t="shared" si="6"/>
        <v>18259</v>
      </c>
      <c r="F40" s="94">
        <f t="shared" si="6"/>
        <v>17636</v>
      </c>
      <c r="G40" s="94">
        <f t="shared" si="6"/>
        <v>3992</v>
      </c>
      <c r="H40" s="94">
        <f t="shared" si="6"/>
        <v>99498</v>
      </c>
    </row>
    <row r="41" spans="1:8" ht="15" customHeight="1" x14ac:dyDescent="0.3">
      <c r="A41" s="164"/>
      <c r="B41" s="93" t="s">
        <v>8</v>
      </c>
      <c r="C41" s="94">
        <f>C29+C32+C35+C38</f>
        <v>55266</v>
      </c>
      <c r="D41" s="94">
        <f t="shared" ref="D41:H41" si="7">D29+D32+D35+D38</f>
        <v>66848</v>
      </c>
      <c r="E41" s="94">
        <f t="shared" si="7"/>
        <v>34553</v>
      </c>
      <c r="F41" s="94">
        <f t="shared" si="7"/>
        <v>31560</v>
      </c>
      <c r="G41" s="94">
        <f t="shared" si="7"/>
        <v>7752</v>
      </c>
      <c r="H41" s="94">
        <f t="shared" si="7"/>
        <v>195979</v>
      </c>
    </row>
    <row r="42" spans="1:8" ht="15" customHeight="1" x14ac:dyDescent="0.3">
      <c r="A42" s="80" t="s">
        <v>113</v>
      </c>
      <c r="B42" s="82"/>
      <c r="C42" s="82"/>
      <c r="D42" s="82"/>
      <c r="E42" s="82"/>
      <c r="F42" s="82"/>
      <c r="G42" s="82"/>
      <c r="H42" s="82"/>
    </row>
    <row r="45" spans="1:8" ht="15" customHeight="1" x14ac:dyDescent="0.3">
      <c r="A45" s="165" t="s">
        <v>78</v>
      </c>
      <c r="B45" s="165"/>
      <c r="C45" s="165"/>
      <c r="D45" s="165"/>
      <c r="E45" s="165"/>
      <c r="F45" s="165"/>
      <c r="G45" s="165"/>
      <c r="H45" s="165"/>
    </row>
    <row r="46" spans="1:8" ht="15" customHeight="1" x14ac:dyDescent="0.3">
      <c r="A46" s="165" t="s">
        <v>119</v>
      </c>
      <c r="B46" s="165"/>
      <c r="C46" s="165"/>
      <c r="D46" s="165"/>
      <c r="E46" s="165"/>
      <c r="F46" s="165"/>
      <c r="G46" s="165"/>
      <c r="H46" s="165"/>
    </row>
    <row r="47" spans="1:8" ht="15" customHeight="1" x14ac:dyDescent="0.3">
      <c r="A47" s="91" t="s">
        <v>104</v>
      </c>
      <c r="B47" s="92"/>
      <c r="C47" s="92" t="s">
        <v>39</v>
      </c>
      <c r="D47" s="92" t="s">
        <v>40</v>
      </c>
      <c r="E47" s="92" t="s">
        <v>41</v>
      </c>
      <c r="F47" s="92" t="s">
        <v>42</v>
      </c>
      <c r="G47" s="92" t="s">
        <v>0</v>
      </c>
      <c r="H47" s="92" t="s">
        <v>1</v>
      </c>
    </row>
    <row r="48" spans="1:8" ht="15" customHeight="1" x14ac:dyDescent="0.3">
      <c r="A48" s="166" t="s">
        <v>2</v>
      </c>
      <c r="B48" s="12" t="s">
        <v>6</v>
      </c>
      <c r="C48" s="38">
        <v>52</v>
      </c>
      <c r="D48" s="38">
        <v>145</v>
      </c>
      <c r="E48" s="38">
        <v>116</v>
      </c>
      <c r="F48" s="38">
        <v>126</v>
      </c>
      <c r="G48" s="38">
        <v>77</v>
      </c>
      <c r="H48" s="39">
        <f>SUM(C48:G48)</f>
        <v>516</v>
      </c>
    </row>
    <row r="49" spans="1:8" ht="15" customHeight="1" x14ac:dyDescent="0.3">
      <c r="A49" s="166"/>
      <c r="B49" s="12" t="s">
        <v>7</v>
      </c>
      <c r="C49" s="38">
        <v>11658</v>
      </c>
      <c r="D49" s="38">
        <v>16901</v>
      </c>
      <c r="E49" s="38">
        <v>5110</v>
      </c>
      <c r="F49" s="38">
        <v>4060</v>
      </c>
      <c r="G49" s="38">
        <v>2224</v>
      </c>
      <c r="H49" s="39">
        <f t="shared" ref="H49:H59" si="8">SUM(C49:G49)</f>
        <v>39953</v>
      </c>
    </row>
    <row r="50" spans="1:8" ht="15" customHeight="1" x14ac:dyDescent="0.3">
      <c r="A50" s="166"/>
      <c r="B50" s="12" t="s">
        <v>8</v>
      </c>
      <c r="C50" s="38">
        <v>25126</v>
      </c>
      <c r="D50" s="38">
        <v>33744</v>
      </c>
      <c r="E50" s="38">
        <v>9882</v>
      </c>
      <c r="F50" s="38">
        <v>7539</v>
      </c>
      <c r="G50" s="38">
        <v>4366</v>
      </c>
      <c r="H50" s="39">
        <f t="shared" si="8"/>
        <v>80657</v>
      </c>
    </row>
    <row r="51" spans="1:8" ht="15" customHeight="1" x14ac:dyDescent="0.3">
      <c r="A51" s="163" t="s">
        <v>3</v>
      </c>
      <c r="B51" s="14" t="s">
        <v>6</v>
      </c>
      <c r="C51" s="36">
        <v>32</v>
      </c>
      <c r="D51" s="36">
        <v>39</v>
      </c>
      <c r="E51" s="36">
        <v>41</v>
      </c>
      <c r="F51" s="36">
        <v>68</v>
      </c>
      <c r="G51" s="36">
        <v>28</v>
      </c>
      <c r="H51" s="37">
        <f t="shared" si="8"/>
        <v>208</v>
      </c>
    </row>
    <row r="52" spans="1:8" ht="15" customHeight="1" x14ac:dyDescent="0.3">
      <c r="A52" s="163"/>
      <c r="B52" s="14" t="s">
        <v>7</v>
      </c>
      <c r="C52" s="36">
        <v>5993</v>
      </c>
      <c r="D52" s="36">
        <v>3640</v>
      </c>
      <c r="E52" s="36">
        <v>1900</v>
      </c>
      <c r="F52" s="36">
        <v>1913</v>
      </c>
      <c r="G52" s="36">
        <v>424</v>
      </c>
      <c r="H52" s="37">
        <f t="shared" si="8"/>
        <v>13870</v>
      </c>
    </row>
    <row r="53" spans="1:8" ht="15" customHeight="1" x14ac:dyDescent="0.3">
      <c r="A53" s="163"/>
      <c r="B53" s="14" t="s">
        <v>8</v>
      </c>
      <c r="C53" s="36">
        <v>12558</v>
      </c>
      <c r="D53" s="36">
        <v>7252</v>
      </c>
      <c r="E53" s="36">
        <v>3617</v>
      </c>
      <c r="F53" s="36">
        <v>3460</v>
      </c>
      <c r="G53" s="36">
        <v>808</v>
      </c>
      <c r="H53" s="37">
        <f t="shared" si="8"/>
        <v>27695</v>
      </c>
    </row>
    <row r="54" spans="1:8" ht="15" customHeight="1" x14ac:dyDescent="0.3">
      <c r="A54" s="166" t="s">
        <v>4</v>
      </c>
      <c r="B54" s="12" t="s">
        <v>6</v>
      </c>
      <c r="C54" s="38">
        <v>23</v>
      </c>
      <c r="D54" s="38">
        <v>78</v>
      </c>
      <c r="E54" s="38">
        <v>120</v>
      </c>
      <c r="F54" s="38">
        <v>99</v>
      </c>
      <c r="G54" s="38">
        <v>18</v>
      </c>
      <c r="H54" s="39">
        <f t="shared" si="8"/>
        <v>338</v>
      </c>
    </row>
    <row r="55" spans="1:8" ht="15" customHeight="1" x14ac:dyDescent="0.3">
      <c r="A55" s="166"/>
      <c r="B55" s="12" t="s">
        <v>7</v>
      </c>
      <c r="C55" s="38">
        <v>3110</v>
      </c>
      <c r="D55" s="38">
        <v>6449</v>
      </c>
      <c r="E55" s="38">
        <v>5167</v>
      </c>
      <c r="F55" s="38">
        <v>2943</v>
      </c>
      <c r="G55" s="38">
        <v>317</v>
      </c>
      <c r="H55" s="39">
        <f t="shared" si="8"/>
        <v>17986</v>
      </c>
    </row>
    <row r="56" spans="1:8" ht="15" customHeight="1" x14ac:dyDescent="0.3">
      <c r="A56" s="166"/>
      <c r="B56" s="12" t="s">
        <v>8</v>
      </c>
      <c r="C56" s="38">
        <v>6549</v>
      </c>
      <c r="D56" s="38">
        <v>12772</v>
      </c>
      <c r="E56" s="38">
        <v>9996</v>
      </c>
      <c r="F56" s="38">
        <v>5328</v>
      </c>
      <c r="G56" s="38">
        <v>633</v>
      </c>
      <c r="H56" s="39">
        <f t="shared" si="8"/>
        <v>35278</v>
      </c>
    </row>
    <row r="57" spans="1:8" ht="15" customHeight="1" x14ac:dyDescent="0.3">
      <c r="A57" s="163" t="s">
        <v>5</v>
      </c>
      <c r="B57" s="14" t="s">
        <v>6</v>
      </c>
      <c r="C57" s="36">
        <v>43</v>
      </c>
      <c r="D57" s="36">
        <v>82</v>
      </c>
      <c r="E57" s="36">
        <v>138</v>
      </c>
      <c r="F57" s="36">
        <v>269</v>
      </c>
      <c r="G57" s="36">
        <v>50</v>
      </c>
      <c r="H57" s="37">
        <f t="shared" si="8"/>
        <v>582</v>
      </c>
    </row>
    <row r="58" spans="1:8" ht="15" customHeight="1" x14ac:dyDescent="0.3">
      <c r="A58" s="163"/>
      <c r="B58" s="14" t="s">
        <v>7</v>
      </c>
      <c r="C58" s="36">
        <v>4429</v>
      </c>
      <c r="D58" s="36">
        <v>6026</v>
      </c>
      <c r="E58" s="36">
        <v>5755</v>
      </c>
      <c r="F58" s="36">
        <v>9307</v>
      </c>
      <c r="G58" s="36">
        <v>1167</v>
      </c>
      <c r="H58" s="37">
        <f t="shared" si="8"/>
        <v>26684</v>
      </c>
    </row>
    <row r="59" spans="1:8" ht="15" customHeight="1" x14ac:dyDescent="0.3">
      <c r="A59" s="163"/>
      <c r="B59" s="14" t="s">
        <v>8</v>
      </c>
      <c r="C59" s="36">
        <v>9349</v>
      </c>
      <c r="D59" s="36">
        <v>11919</v>
      </c>
      <c r="E59" s="36">
        <v>10459</v>
      </c>
      <c r="F59" s="36">
        <v>16290</v>
      </c>
      <c r="G59" s="36">
        <v>2172</v>
      </c>
      <c r="H59" s="37">
        <f t="shared" si="8"/>
        <v>50189</v>
      </c>
    </row>
    <row r="60" spans="1:8" ht="15" customHeight="1" x14ac:dyDescent="0.3">
      <c r="A60" s="164" t="s">
        <v>1</v>
      </c>
      <c r="B60" s="93" t="s">
        <v>6</v>
      </c>
      <c r="C60" s="94">
        <f>C48+C51+C54+C57</f>
        <v>150</v>
      </c>
      <c r="D60" s="94">
        <f t="shared" ref="D60:H60" si="9">D48+D51+D54+D57</f>
        <v>344</v>
      </c>
      <c r="E60" s="94">
        <f t="shared" si="9"/>
        <v>415</v>
      </c>
      <c r="F60" s="94">
        <f t="shared" si="9"/>
        <v>562</v>
      </c>
      <c r="G60" s="94">
        <f t="shared" si="9"/>
        <v>173</v>
      </c>
      <c r="H60" s="94">
        <f t="shared" si="9"/>
        <v>1644</v>
      </c>
    </row>
    <row r="61" spans="1:8" ht="15" customHeight="1" x14ac:dyDescent="0.3">
      <c r="A61" s="164"/>
      <c r="B61" s="93" t="s">
        <v>7</v>
      </c>
      <c r="C61" s="94">
        <f>C49+C52+C55+C58</f>
        <v>25190</v>
      </c>
      <c r="D61" s="94">
        <f t="shared" ref="D61:H61" si="10">D49+D52+D55+D58</f>
        <v>33016</v>
      </c>
      <c r="E61" s="94">
        <f t="shared" si="10"/>
        <v>17932</v>
      </c>
      <c r="F61" s="94">
        <f t="shared" si="10"/>
        <v>18223</v>
      </c>
      <c r="G61" s="94">
        <f t="shared" si="10"/>
        <v>4132</v>
      </c>
      <c r="H61" s="94">
        <f t="shared" si="10"/>
        <v>98493</v>
      </c>
    </row>
    <row r="62" spans="1:8" ht="15" customHeight="1" x14ac:dyDescent="0.3">
      <c r="A62" s="164"/>
      <c r="B62" s="93" t="s">
        <v>8</v>
      </c>
      <c r="C62" s="94">
        <f>C50+C53+C56+C59</f>
        <v>53582</v>
      </c>
      <c r="D62" s="94">
        <f t="shared" ref="D62:H62" si="11">D50+D53+D56+D59</f>
        <v>65687</v>
      </c>
      <c r="E62" s="94">
        <f t="shared" si="11"/>
        <v>33954</v>
      </c>
      <c r="F62" s="94">
        <f t="shared" si="11"/>
        <v>32617</v>
      </c>
      <c r="G62" s="94">
        <f t="shared" si="11"/>
        <v>7979</v>
      </c>
      <c r="H62" s="94">
        <f t="shared" si="11"/>
        <v>193819</v>
      </c>
    </row>
    <row r="63" spans="1:8" ht="15" customHeight="1" x14ac:dyDescent="0.3">
      <c r="A63" s="80" t="s">
        <v>113</v>
      </c>
      <c r="B63" s="82"/>
      <c r="C63" s="82"/>
      <c r="D63" s="82"/>
      <c r="E63" s="82"/>
      <c r="F63" s="82"/>
      <c r="G63" s="82"/>
      <c r="H63" s="82"/>
    </row>
    <row r="66" spans="1:8" ht="15" customHeight="1" x14ac:dyDescent="0.3">
      <c r="A66" s="165" t="s">
        <v>78</v>
      </c>
      <c r="B66" s="165"/>
      <c r="C66" s="165"/>
      <c r="D66" s="165"/>
      <c r="E66" s="165"/>
      <c r="F66" s="165"/>
      <c r="G66" s="165"/>
      <c r="H66" s="165"/>
    </row>
    <row r="67" spans="1:8" ht="15" customHeight="1" x14ac:dyDescent="0.3">
      <c r="A67" s="165" t="s">
        <v>98</v>
      </c>
      <c r="B67" s="165"/>
      <c r="C67" s="165"/>
      <c r="D67" s="165"/>
      <c r="E67" s="165"/>
      <c r="F67" s="165"/>
      <c r="G67" s="165"/>
      <c r="H67" s="165"/>
    </row>
    <row r="68" spans="1:8" ht="15" customHeight="1" x14ac:dyDescent="0.3">
      <c r="A68" s="91" t="s">
        <v>104</v>
      </c>
      <c r="B68" s="92"/>
      <c r="C68" s="92" t="s">
        <v>39</v>
      </c>
      <c r="D68" s="92" t="s">
        <v>40</v>
      </c>
      <c r="E68" s="92" t="s">
        <v>41</v>
      </c>
      <c r="F68" s="92" t="s">
        <v>42</v>
      </c>
      <c r="G68" s="92" t="s">
        <v>0</v>
      </c>
      <c r="H68" s="92" t="s">
        <v>1</v>
      </c>
    </row>
    <row r="69" spans="1:8" ht="15" customHeight="1" x14ac:dyDescent="0.3">
      <c r="A69" s="166" t="s">
        <v>2</v>
      </c>
      <c r="B69" s="12" t="s">
        <v>6</v>
      </c>
      <c r="C69" s="38">
        <v>48</v>
      </c>
      <c r="D69" s="38">
        <v>142</v>
      </c>
      <c r="E69" s="38">
        <v>107</v>
      </c>
      <c r="F69" s="38">
        <v>136</v>
      </c>
      <c r="G69" s="38">
        <v>83</v>
      </c>
      <c r="H69" s="39">
        <f>SUM(C69:G69)</f>
        <v>516</v>
      </c>
    </row>
    <row r="70" spans="1:8" ht="15" customHeight="1" x14ac:dyDescent="0.3">
      <c r="A70" s="166"/>
      <c r="B70" s="12" t="s">
        <v>7</v>
      </c>
      <c r="C70" s="38">
        <v>11272</v>
      </c>
      <c r="D70" s="38">
        <v>16888</v>
      </c>
      <c r="E70" s="38">
        <v>4735</v>
      </c>
      <c r="F70" s="38">
        <v>4377</v>
      </c>
      <c r="G70" s="38">
        <v>2512</v>
      </c>
      <c r="H70" s="39">
        <f t="shared" ref="H70:H80" si="12">SUM(C70:G70)</f>
        <v>39784</v>
      </c>
    </row>
    <row r="71" spans="1:8" ht="15" customHeight="1" x14ac:dyDescent="0.3">
      <c r="A71" s="166"/>
      <c r="B71" s="12" t="s">
        <v>8</v>
      </c>
      <c r="C71" s="38">
        <v>23700</v>
      </c>
      <c r="D71" s="38">
        <v>33653</v>
      </c>
      <c r="E71" s="38">
        <v>9086</v>
      </c>
      <c r="F71" s="38">
        <v>8143</v>
      </c>
      <c r="G71" s="38">
        <v>4850</v>
      </c>
      <c r="H71" s="39">
        <f t="shared" si="12"/>
        <v>79432</v>
      </c>
    </row>
    <row r="72" spans="1:8" ht="15" customHeight="1" x14ac:dyDescent="0.3">
      <c r="A72" s="163" t="s">
        <v>3</v>
      </c>
      <c r="B72" s="14" t="s">
        <v>6</v>
      </c>
      <c r="C72" s="36">
        <v>31</v>
      </c>
      <c r="D72" s="36">
        <v>41</v>
      </c>
      <c r="E72" s="36">
        <v>39</v>
      </c>
      <c r="F72" s="36">
        <v>69</v>
      </c>
      <c r="G72" s="36">
        <v>28</v>
      </c>
      <c r="H72" s="37">
        <f t="shared" si="12"/>
        <v>208</v>
      </c>
    </row>
    <row r="73" spans="1:8" ht="15" customHeight="1" x14ac:dyDescent="0.3">
      <c r="A73" s="163"/>
      <c r="B73" s="14" t="s">
        <v>7</v>
      </c>
      <c r="C73" s="36">
        <v>5819</v>
      </c>
      <c r="D73" s="36">
        <v>3653</v>
      </c>
      <c r="E73" s="36">
        <v>1803</v>
      </c>
      <c r="F73" s="36">
        <v>1937</v>
      </c>
      <c r="G73" s="36">
        <v>424</v>
      </c>
      <c r="H73" s="37">
        <f t="shared" si="12"/>
        <v>13636</v>
      </c>
    </row>
    <row r="74" spans="1:8" ht="15" customHeight="1" x14ac:dyDescent="0.3">
      <c r="A74" s="163"/>
      <c r="B74" s="14" t="s">
        <v>8</v>
      </c>
      <c r="C74" s="36">
        <v>12244</v>
      </c>
      <c r="D74" s="36">
        <v>7207</v>
      </c>
      <c r="E74" s="36">
        <v>3405</v>
      </c>
      <c r="F74" s="36">
        <v>3503</v>
      </c>
      <c r="G74" s="36">
        <v>808</v>
      </c>
      <c r="H74" s="37">
        <f t="shared" si="12"/>
        <v>27167</v>
      </c>
    </row>
    <row r="75" spans="1:8" ht="15" customHeight="1" x14ac:dyDescent="0.3">
      <c r="A75" s="166" t="s">
        <v>4</v>
      </c>
      <c r="B75" s="12" t="s">
        <v>6</v>
      </c>
      <c r="C75" s="38">
        <v>21</v>
      </c>
      <c r="D75" s="38">
        <v>74</v>
      </c>
      <c r="E75" s="38">
        <v>113</v>
      </c>
      <c r="F75" s="38">
        <v>108</v>
      </c>
      <c r="G75" s="38">
        <v>18</v>
      </c>
      <c r="H75" s="39">
        <f t="shared" si="12"/>
        <v>334</v>
      </c>
    </row>
    <row r="76" spans="1:8" ht="15" customHeight="1" x14ac:dyDescent="0.3">
      <c r="A76" s="166"/>
      <c r="B76" s="12" t="s">
        <v>7</v>
      </c>
      <c r="C76" s="38">
        <v>2884</v>
      </c>
      <c r="D76" s="38">
        <v>6034</v>
      </c>
      <c r="E76" s="38">
        <v>5076</v>
      </c>
      <c r="F76" s="38">
        <v>3312</v>
      </c>
      <c r="G76" s="38">
        <v>348</v>
      </c>
      <c r="H76" s="39">
        <f t="shared" si="12"/>
        <v>17654</v>
      </c>
    </row>
    <row r="77" spans="1:8" ht="15" customHeight="1" x14ac:dyDescent="0.3">
      <c r="A77" s="166"/>
      <c r="B77" s="12" t="s">
        <v>8</v>
      </c>
      <c r="C77" s="38">
        <v>5890</v>
      </c>
      <c r="D77" s="38">
        <v>11915</v>
      </c>
      <c r="E77" s="38">
        <v>9865</v>
      </c>
      <c r="F77" s="38">
        <v>6022</v>
      </c>
      <c r="G77" s="38">
        <v>691</v>
      </c>
      <c r="H77" s="39">
        <f t="shared" si="12"/>
        <v>34383</v>
      </c>
    </row>
    <row r="78" spans="1:8" ht="15" customHeight="1" x14ac:dyDescent="0.3">
      <c r="A78" s="163" t="s">
        <v>5</v>
      </c>
      <c r="B78" s="14" t="s">
        <v>6</v>
      </c>
      <c r="C78" s="36">
        <v>39</v>
      </c>
      <c r="D78" s="36">
        <v>81</v>
      </c>
      <c r="E78" s="36">
        <v>133</v>
      </c>
      <c r="F78" s="36">
        <v>272</v>
      </c>
      <c r="G78" s="36">
        <v>51</v>
      </c>
      <c r="H78" s="37">
        <f t="shared" si="12"/>
        <v>576</v>
      </c>
    </row>
    <row r="79" spans="1:8" ht="15" customHeight="1" x14ac:dyDescent="0.3">
      <c r="A79" s="163"/>
      <c r="B79" s="14" t="s">
        <v>7</v>
      </c>
      <c r="C79" s="36">
        <v>4105</v>
      </c>
      <c r="D79" s="36">
        <v>6007</v>
      </c>
      <c r="E79" s="36">
        <v>5620</v>
      </c>
      <c r="F79" s="36">
        <v>9463</v>
      </c>
      <c r="G79" s="36">
        <v>1187</v>
      </c>
      <c r="H79" s="37">
        <f t="shared" si="12"/>
        <v>26382</v>
      </c>
    </row>
    <row r="80" spans="1:8" ht="15" customHeight="1" x14ac:dyDescent="0.3">
      <c r="A80" s="163"/>
      <c r="B80" s="14" t="s">
        <v>8</v>
      </c>
      <c r="C80" s="36">
        <v>8652</v>
      </c>
      <c r="D80" s="36">
        <v>11907</v>
      </c>
      <c r="E80" s="36">
        <v>10209</v>
      </c>
      <c r="F80" s="36">
        <v>16597</v>
      </c>
      <c r="G80" s="36">
        <v>2203</v>
      </c>
      <c r="H80" s="37">
        <f t="shared" si="12"/>
        <v>49568</v>
      </c>
    </row>
    <row r="81" spans="1:8" ht="15" customHeight="1" x14ac:dyDescent="0.3">
      <c r="A81" s="164" t="s">
        <v>1</v>
      </c>
      <c r="B81" s="93" t="s">
        <v>6</v>
      </c>
      <c r="C81" s="94">
        <f>C69+C72+C75+C78</f>
        <v>139</v>
      </c>
      <c r="D81" s="94">
        <f t="shared" ref="D81:H81" si="13">D69+D72+D75+D78</f>
        <v>338</v>
      </c>
      <c r="E81" s="94">
        <f t="shared" si="13"/>
        <v>392</v>
      </c>
      <c r="F81" s="94">
        <f t="shared" si="13"/>
        <v>585</v>
      </c>
      <c r="G81" s="94">
        <f t="shared" si="13"/>
        <v>180</v>
      </c>
      <c r="H81" s="94">
        <f t="shared" si="13"/>
        <v>1634</v>
      </c>
    </row>
    <row r="82" spans="1:8" ht="15" customHeight="1" x14ac:dyDescent="0.3">
      <c r="A82" s="164"/>
      <c r="B82" s="93" t="s">
        <v>7</v>
      </c>
      <c r="C82" s="94">
        <f>C70+C73+C76+C79</f>
        <v>24080</v>
      </c>
      <c r="D82" s="94">
        <f t="shared" ref="D82:H82" si="14">D70+D73+D76+D79</f>
        <v>32582</v>
      </c>
      <c r="E82" s="94">
        <f t="shared" si="14"/>
        <v>17234</v>
      </c>
      <c r="F82" s="94">
        <f t="shared" si="14"/>
        <v>19089</v>
      </c>
      <c r="G82" s="94">
        <f t="shared" si="14"/>
        <v>4471</v>
      </c>
      <c r="H82" s="94">
        <f t="shared" si="14"/>
        <v>97456</v>
      </c>
    </row>
    <row r="83" spans="1:8" ht="15" customHeight="1" x14ac:dyDescent="0.3">
      <c r="A83" s="164"/>
      <c r="B83" s="93" t="s">
        <v>8</v>
      </c>
      <c r="C83" s="94">
        <f>C71+C74+C77+C80</f>
        <v>50486</v>
      </c>
      <c r="D83" s="94">
        <f t="shared" ref="D83:H83" si="15">D71+D74+D77+D80</f>
        <v>64682</v>
      </c>
      <c r="E83" s="94">
        <f t="shared" si="15"/>
        <v>32565</v>
      </c>
      <c r="F83" s="94">
        <f t="shared" si="15"/>
        <v>34265</v>
      </c>
      <c r="G83" s="94">
        <f t="shared" si="15"/>
        <v>8552</v>
      </c>
      <c r="H83" s="94">
        <f t="shared" si="15"/>
        <v>190550</v>
      </c>
    </row>
    <row r="84" spans="1:8" ht="15" customHeight="1" x14ac:dyDescent="0.3">
      <c r="A84" s="80" t="s">
        <v>113</v>
      </c>
      <c r="B84" s="82"/>
      <c r="C84" s="82"/>
      <c r="D84" s="82"/>
      <c r="E84" s="82"/>
      <c r="F84" s="82"/>
      <c r="G84" s="82"/>
      <c r="H84" s="82"/>
    </row>
    <row r="87" spans="1:8" ht="15" customHeight="1" x14ac:dyDescent="0.3">
      <c r="A87" s="165" t="s">
        <v>78</v>
      </c>
      <c r="B87" s="165"/>
      <c r="C87" s="165"/>
      <c r="D87" s="165"/>
      <c r="E87" s="165"/>
      <c r="F87" s="165"/>
      <c r="G87" s="165"/>
      <c r="H87" s="165"/>
    </row>
    <row r="88" spans="1:8" ht="15" customHeight="1" x14ac:dyDescent="0.3">
      <c r="A88" s="165" t="s">
        <v>94</v>
      </c>
      <c r="B88" s="165"/>
      <c r="C88" s="165"/>
      <c r="D88" s="165"/>
      <c r="E88" s="165"/>
      <c r="F88" s="165"/>
      <c r="G88" s="165"/>
      <c r="H88" s="165"/>
    </row>
    <row r="89" spans="1:8" ht="15" customHeight="1" x14ac:dyDescent="0.3">
      <c r="A89" s="91" t="s">
        <v>104</v>
      </c>
      <c r="B89" s="92"/>
      <c r="C89" s="92" t="s">
        <v>39</v>
      </c>
      <c r="D89" s="92" t="s">
        <v>40</v>
      </c>
      <c r="E89" s="92" t="s">
        <v>41</v>
      </c>
      <c r="F89" s="92" t="s">
        <v>42</v>
      </c>
      <c r="G89" s="92" t="s">
        <v>0</v>
      </c>
      <c r="H89" s="92" t="s">
        <v>1</v>
      </c>
    </row>
    <row r="90" spans="1:8" ht="15" customHeight="1" x14ac:dyDescent="0.3">
      <c r="A90" s="166" t="s">
        <v>2</v>
      </c>
      <c r="B90" s="12" t="s">
        <v>6</v>
      </c>
      <c r="C90" s="38">
        <v>46</v>
      </c>
      <c r="D90" s="38">
        <v>142</v>
      </c>
      <c r="E90" s="38">
        <v>110</v>
      </c>
      <c r="F90" s="38">
        <v>135</v>
      </c>
      <c r="G90" s="38">
        <v>85</v>
      </c>
      <c r="H90" s="39">
        <f>SUM(C90:G90)</f>
        <v>518</v>
      </c>
    </row>
    <row r="91" spans="1:8" ht="15" customHeight="1" x14ac:dyDescent="0.3">
      <c r="A91" s="166"/>
      <c r="B91" s="12" t="s">
        <v>7</v>
      </c>
      <c r="C91" s="38">
        <v>11007</v>
      </c>
      <c r="D91" s="38">
        <v>16476</v>
      </c>
      <c r="E91" s="38">
        <v>5039</v>
      </c>
      <c r="F91" s="38">
        <v>4404</v>
      </c>
      <c r="G91" s="38">
        <v>2594</v>
      </c>
      <c r="H91" s="39">
        <f t="shared" ref="H91:H101" si="16">SUM(C91:G91)</f>
        <v>39520</v>
      </c>
    </row>
    <row r="92" spans="1:8" ht="15" customHeight="1" x14ac:dyDescent="0.3">
      <c r="A92" s="166"/>
      <c r="B92" s="12" t="s">
        <v>8</v>
      </c>
      <c r="C92" s="38">
        <v>23138</v>
      </c>
      <c r="D92" s="38">
        <v>32716</v>
      </c>
      <c r="E92" s="38">
        <v>9632</v>
      </c>
      <c r="F92" s="38">
        <v>8176</v>
      </c>
      <c r="G92" s="38">
        <v>4980</v>
      </c>
      <c r="H92" s="39">
        <f t="shared" si="16"/>
        <v>78642</v>
      </c>
    </row>
    <row r="93" spans="1:8" ht="15" customHeight="1" x14ac:dyDescent="0.3">
      <c r="A93" s="163" t="s">
        <v>3</v>
      </c>
      <c r="B93" s="14" t="s">
        <v>6</v>
      </c>
      <c r="C93" s="36">
        <v>28</v>
      </c>
      <c r="D93" s="36">
        <v>41</v>
      </c>
      <c r="E93" s="36">
        <v>39</v>
      </c>
      <c r="F93" s="36">
        <v>69</v>
      </c>
      <c r="G93" s="36">
        <v>28</v>
      </c>
      <c r="H93" s="37">
        <f t="shared" si="16"/>
        <v>205</v>
      </c>
    </row>
    <row r="94" spans="1:8" ht="15" customHeight="1" x14ac:dyDescent="0.3">
      <c r="A94" s="163"/>
      <c r="B94" s="14" t="s">
        <v>7</v>
      </c>
      <c r="C94" s="36">
        <v>5326</v>
      </c>
      <c r="D94" s="36">
        <v>3912</v>
      </c>
      <c r="E94" s="36">
        <v>1782</v>
      </c>
      <c r="F94" s="36">
        <v>1935</v>
      </c>
      <c r="G94" s="36">
        <v>424</v>
      </c>
      <c r="H94" s="37">
        <f t="shared" si="16"/>
        <v>13379</v>
      </c>
    </row>
    <row r="95" spans="1:8" ht="15" customHeight="1" x14ac:dyDescent="0.3">
      <c r="A95" s="163"/>
      <c r="B95" s="14" t="s">
        <v>8</v>
      </c>
      <c r="C95" s="36">
        <v>10974</v>
      </c>
      <c r="D95" s="36">
        <v>7728</v>
      </c>
      <c r="E95" s="36">
        <v>3342</v>
      </c>
      <c r="F95" s="36">
        <v>3493</v>
      </c>
      <c r="G95" s="36">
        <v>808</v>
      </c>
      <c r="H95" s="37">
        <f t="shared" si="16"/>
        <v>26345</v>
      </c>
    </row>
    <row r="96" spans="1:8" ht="15" customHeight="1" x14ac:dyDescent="0.3">
      <c r="A96" s="166" t="s">
        <v>4</v>
      </c>
      <c r="B96" s="12" t="s">
        <v>6</v>
      </c>
      <c r="C96" s="38">
        <v>21</v>
      </c>
      <c r="D96" s="38">
        <v>69</v>
      </c>
      <c r="E96" s="38">
        <v>112</v>
      </c>
      <c r="F96" s="38">
        <v>111</v>
      </c>
      <c r="G96" s="38">
        <v>17</v>
      </c>
      <c r="H96" s="39">
        <f t="shared" si="16"/>
        <v>330</v>
      </c>
    </row>
    <row r="97" spans="1:8" ht="15" customHeight="1" x14ac:dyDescent="0.3">
      <c r="A97" s="166"/>
      <c r="B97" s="12" t="s">
        <v>7</v>
      </c>
      <c r="C97" s="38">
        <v>2874</v>
      </c>
      <c r="D97" s="38">
        <v>5846</v>
      </c>
      <c r="E97" s="38">
        <v>5014</v>
      </c>
      <c r="F97" s="38">
        <v>3494</v>
      </c>
      <c r="G97" s="38">
        <v>351</v>
      </c>
      <c r="H97" s="39">
        <f t="shared" si="16"/>
        <v>17579</v>
      </c>
    </row>
    <row r="98" spans="1:8" ht="15" customHeight="1" x14ac:dyDescent="0.3">
      <c r="A98" s="166"/>
      <c r="B98" s="12" t="s">
        <v>8</v>
      </c>
      <c r="C98" s="38">
        <v>5880</v>
      </c>
      <c r="D98" s="38">
        <v>11542</v>
      </c>
      <c r="E98" s="38">
        <v>9781</v>
      </c>
      <c r="F98" s="38">
        <v>6356</v>
      </c>
      <c r="G98" s="38">
        <v>657</v>
      </c>
      <c r="H98" s="39">
        <f t="shared" si="16"/>
        <v>34216</v>
      </c>
    </row>
    <row r="99" spans="1:8" ht="15" customHeight="1" x14ac:dyDescent="0.3">
      <c r="A99" s="163" t="s">
        <v>5</v>
      </c>
      <c r="B99" s="14" t="s">
        <v>6</v>
      </c>
      <c r="C99" s="36">
        <v>33</v>
      </c>
      <c r="D99" s="36">
        <v>78</v>
      </c>
      <c r="E99" s="36">
        <v>131</v>
      </c>
      <c r="F99" s="36">
        <v>274</v>
      </c>
      <c r="G99" s="36">
        <v>50</v>
      </c>
      <c r="H99" s="37">
        <f t="shared" si="16"/>
        <v>566</v>
      </c>
    </row>
    <row r="100" spans="1:8" ht="15" customHeight="1" x14ac:dyDescent="0.3">
      <c r="A100" s="163"/>
      <c r="B100" s="14" t="s">
        <v>7</v>
      </c>
      <c r="C100" s="36">
        <v>3820</v>
      </c>
      <c r="D100" s="36">
        <v>5702</v>
      </c>
      <c r="E100" s="36">
        <v>5560</v>
      </c>
      <c r="F100" s="36">
        <v>9628</v>
      </c>
      <c r="G100" s="36">
        <v>1179</v>
      </c>
      <c r="H100" s="37">
        <f t="shared" si="16"/>
        <v>25889</v>
      </c>
    </row>
    <row r="101" spans="1:8" ht="15" customHeight="1" x14ac:dyDescent="0.3">
      <c r="A101" s="163"/>
      <c r="B101" s="14" t="s">
        <v>8</v>
      </c>
      <c r="C101" s="36">
        <v>8069</v>
      </c>
      <c r="D101" s="36">
        <v>11203</v>
      </c>
      <c r="E101" s="36">
        <v>10083</v>
      </c>
      <c r="F101" s="36">
        <v>16874</v>
      </c>
      <c r="G101" s="36">
        <v>2167</v>
      </c>
      <c r="H101" s="37">
        <f t="shared" si="16"/>
        <v>48396</v>
      </c>
    </row>
    <row r="102" spans="1:8" ht="15" customHeight="1" x14ac:dyDescent="0.3">
      <c r="A102" s="164" t="s">
        <v>1</v>
      </c>
      <c r="B102" s="93" t="s">
        <v>6</v>
      </c>
      <c r="C102" s="94">
        <f>C90+C93+C96+C99</f>
        <v>128</v>
      </c>
      <c r="D102" s="94">
        <f t="shared" ref="D102:H102" si="17">D90+D93+D96+D99</f>
        <v>330</v>
      </c>
      <c r="E102" s="94">
        <f t="shared" si="17"/>
        <v>392</v>
      </c>
      <c r="F102" s="94">
        <f t="shared" si="17"/>
        <v>589</v>
      </c>
      <c r="G102" s="94">
        <f t="shared" si="17"/>
        <v>180</v>
      </c>
      <c r="H102" s="94">
        <f t="shared" si="17"/>
        <v>1619</v>
      </c>
    </row>
    <row r="103" spans="1:8" ht="15" customHeight="1" x14ac:dyDescent="0.3">
      <c r="A103" s="164"/>
      <c r="B103" s="93" t="s">
        <v>7</v>
      </c>
      <c r="C103" s="94">
        <f>C91+C94+C97+C100</f>
        <v>23027</v>
      </c>
      <c r="D103" s="94">
        <f t="shared" ref="D103:H103" si="18">D91+D94+D97+D100</f>
        <v>31936</v>
      </c>
      <c r="E103" s="94">
        <f t="shared" si="18"/>
        <v>17395</v>
      </c>
      <c r="F103" s="94">
        <f t="shared" si="18"/>
        <v>19461</v>
      </c>
      <c r="G103" s="94">
        <f t="shared" si="18"/>
        <v>4548</v>
      </c>
      <c r="H103" s="94">
        <f t="shared" si="18"/>
        <v>96367</v>
      </c>
    </row>
    <row r="104" spans="1:8" ht="15" customHeight="1" x14ac:dyDescent="0.3">
      <c r="A104" s="164"/>
      <c r="B104" s="93" t="s">
        <v>8</v>
      </c>
      <c r="C104" s="94">
        <f>C92+C95+C98+C101</f>
        <v>48061</v>
      </c>
      <c r="D104" s="94">
        <f t="shared" ref="D104:H104" si="19">D92+D95+D98+D101</f>
        <v>63189</v>
      </c>
      <c r="E104" s="94">
        <f t="shared" si="19"/>
        <v>32838</v>
      </c>
      <c r="F104" s="94">
        <f t="shared" si="19"/>
        <v>34899</v>
      </c>
      <c r="G104" s="94">
        <f t="shared" si="19"/>
        <v>8612</v>
      </c>
      <c r="H104" s="94">
        <f t="shared" si="19"/>
        <v>187599</v>
      </c>
    </row>
    <row r="105" spans="1:8" ht="15" customHeight="1" x14ac:dyDescent="0.3">
      <c r="A105" s="80" t="s">
        <v>113</v>
      </c>
      <c r="B105" s="82"/>
      <c r="C105" s="82"/>
      <c r="D105" s="82"/>
      <c r="E105" s="82"/>
      <c r="F105" s="82"/>
      <c r="G105" s="82"/>
      <c r="H105" s="82"/>
    </row>
    <row r="108" spans="1:8" ht="15" customHeight="1" x14ac:dyDescent="0.3">
      <c r="A108" s="165" t="s">
        <v>78</v>
      </c>
      <c r="B108" s="165"/>
      <c r="C108" s="165"/>
      <c r="D108" s="165"/>
      <c r="E108" s="165"/>
      <c r="F108" s="165"/>
      <c r="G108" s="165"/>
      <c r="H108" s="165"/>
    </row>
    <row r="109" spans="1:8" ht="15" customHeight="1" x14ac:dyDescent="0.3">
      <c r="A109" s="165" t="s">
        <v>91</v>
      </c>
      <c r="B109" s="165"/>
      <c r="C109" s="165"/>
      <c r="D109" s="165"/>
      <c r="E109" s="165"/>
      <c r="F109" s="165"/>
      <c r="G109" s="165"/>
      <c r="H109" s="165"/>
    </row>
    <row r="110" spans="1:8" ht="15" customHeight="1" x14ac:dyDescent="0.3">
      <c r="A110" s="91" t="s">
        <v>104</v>
      </c>
      <c r="B110" s="92"/>
      <c r="C110" s="92" t="s">
        <v>39</v>
      </c>
      <c r="D110" s="92" t="s">
        <v>40</v>
      </c>
      <c r="E110" s="92" t="s">
        <v>41</v>
      </c>
      <c r="F110" s="92" t="s">
        <v>42</v>
      </c>
      <c r="G110" s="92" t="s">
        <v>0</v>
      </c>
      <c r="H110" s="92" t="s">
        <v>1</v>
      </c>
    </row>
    <row r="111" spans="1:8" ht="15" customHeight="1" x14ac:dyDescent="0.3">
      <c r="A111" s="166" t="s">
        <v>2</v>
      </c>
      <c r="B111" s="12" t="s">
        <v>6</v>
      </c>
      <c r="C111" s="38">
        <v>41</v>
      </c>
      <c r="D111" s="38">
        <v>121</v>
      </c>
      <c r="E111" s="38">
        <v>110</v>
      </c>
      <c r="F111" s="38">
        <v>143</v>
      </c>
      <c r="G111" s="38">
        <v>87</v>
      </c>
      <c r="H111" s="39">
        <f>SUM(C111:G111)</f>
        <v>502</v>
      </c>
    </row>
    <row r="112" spans="1:8" ht="15" customHeight="1" x14ac:dyDescent="0.3">
      <c r="A112" s="166"/>
      <c r="B112" s="12" t="s">
        <v>7</v>
      </c>
      <c r="C112" s="38">
        <v>9693</v>
      </c>
      <c r="D112" s="38">
        <v>15596</v>
      </c>
      <c r="E112" s="38">
        <v>5207</v>
      </c>
      <c r="F112" s="38">
        <v>4842</v>
      </c>
      <c r="G112" s="38">
        <v>2720</v>
      </c>
      <c r="H112" s="39">
        <f t="shared" ref="H112:H122" si="20">SUM(C112:G112)</f>
        <v>38058</v>
      </c>
    </row>
    <row r="113" spans="1:8" ht="15" customHeight="1" x14ac:dyDescent="0.3">
      <c r="A113" s="166"/>
      <c r="B113" s="12" t="s">
        <v>8</v>
      </c>
      <c r="C113" s="38">
        <v>19862</v>
      </c>
      <c r="D113" s="38">
        <v>30706</v>
      </c>
      <c r="E113" s="38">
        <v>9905</v>
      </c>
      <c r="F113" s="38">
        <v>9052</v>
      </c>
      <c r="G113" s="38">
        <v>5128</v>
      </c>
      <c r="H113" s="39">
        <f t="shared" si="20"/>
        <v>74653</v>
      </c>
    </row>
    <row r="114" spans="1:8" ht="15" customHeight="1" x14ac:dyDescent="0.3">
      <c r="A114" s="163" t="s">
        <v>3</v>
      </c>
      <c r="B114" s="14" t="s">
        <v>6</v>
      </c>
      <c r="C114" s="36">
        <v>27</v>
      </c>
      <c r="D114" s="36">
        <v>41</v>
      </c>
      <c r="E114" s="36">
        <v>37</v>
      </c>
      <c r="F114" s="36">
        <v>71</v>
      </c>
      <c r="G114" s="36">
        <v>29</v>
      </c>
      <c r="H114" s="37">
        <f t="shared" si="20"/>
        <v>205</v>
      </c>
    </row>
    <row r="115" spans="1:8" ht="15" customHeight="1" x14ac:dyDescent="0.3">
      <c r="A115" s="163"/>
      <c r="B115" s="14" t="s">
        <v>7</v>
      </c>
      <c r="C115" s="36">
        <v>5146</v>
      </c>
      <c r="D115" s="36">
        <v>3990</v>
      </c>
      <c r="E115" s="36">
        <v>1642</v>
      </c>
      <c r="F115" s="36">
        <v>2074</v>
      </c>
      <c r="G115" s="36">
        <v>442</v>
      </c>
      <c r="H115" s="37">
        <f t="shared" si="20"/>
        <v>13294</v>
      </c>
    </row>
    <row r="116" spans="1:8" ht="15" customHeight="1" x14ac:dyDescent="0.3">
      <c r="A116" s="163"/>
      <c r="B116" s="14" t="s">
        <v>8</v>
      </c>
      <c r="C116" s="36">
        <v>10551</v>
      </c>
      <c r="D116" s="36">
        <v>7868</v>
      </c>
      <c r="E116" s="36">
        <v>3082</v>
      </c>
      <c r="F116" s="36">
        <v>3743</v>
      </c>
      <c r="G116" s="36">
        <v>832</v>
      </c>
      <c r="H116" s="37">
        <f t="shared" si="20"/>
        <v>26076</v>
      </c>
    </row>
    <row r="117" spans="1:8" ht="15" customHeight="1" x14ac:dyDescent="0.3">
      <c r="A117" s="166" t="s">
        <v>4</v>
      </c>
      <c r="B117" s="12" t="s">
        <v>6</v>
      </c>
      <c r="C117" s="38">
        <v>18</v>
      </c>
      <c r="D117" s="38">
        <v>64</v>
      </c>
      <c r="E117" s="38">
        <v>113</v>
      </c>
      <c r="F117" s="38">
        <v>114</v>
      </c>
      <c r="G117" s="38">
        <v>19</v>
      </c>
      <c r="H117" s="39">
        <f t="shared" si="20"/>
        <v>328</v>
      </c>
    </row>
    <row r="118" spans="1:8" ht="15" customHeight="1" x14ac:dyDescent="0.3">
      <c r="A118" s="166"/>
      <c r="B118" s="12" t="s">
        <v>7</v>
      </c>
      <c r="C118" s="38">
        <v>2784</v>
      </c>
      <c r="D118" s="38">
        <v>5548</v>
      </c>
      <c r="E118" s="38">
        <v>4909</v>
      </c>
      <c r="F118" s="38">
        <v>3679</v>
      </c>
      <c r="G118" s="38">
        <v>383</v>
      </c>
      <c r="H118" s="39">
        <f t="shared" si="20"/>
        <v>17303</v>
      </c>
    </row>
    <row r="119" spans="1:8" ht="15" customHeight="1" x14ac:dyDescent="0.3">
      <c r="A119" s="166"/>
      <c r="B119" s="12" t="s">
        <v>8</v>
      </c>
      <c r="C119" s="38">
        <v>5703</v>
      </c>
      <c r="D119" s="38">
        <v>10934</v>
      </c>
      <c r="E119" s="38">
        <v>9562</v>
      </c>
      <c r="F119" s="38">
        <v>6684</v>
      </c>
      <c r="G119" s="38">
        <v>711</v>
      </c>
      <c r="H119" s="39">
        <f t="shared" si="20"/>
        <v>33594</v>
      </c>
    </row>
    <row r="120" spans="1:8" ht="15" customHeight="1" x14ac:dyDescent="0.3">
      <c r="A120" s="163" t="s">
        <v>5</v>
      </c>
      <c r="B120" s="14" t="s">
        <v>6</v>
      </c>
      <c r="C120" s="36">
        <v>32</v>
      </c>
      <c r="D120" s="36">
        <v>70</v>
      </c>
      <c r="E120" s="36">
        <v>130</v>
      </c>
      <c r="F120" s="36">
        <v>279</v>
      </c>
      <c r="G120" s="36">
        <v>52</v>
      </c>
      <c r="H120" s="37">
        <f t="shared" si="20"/>
        <v>563</v>
      </c>
    </row>
    <row r="121" spans="1:8" ht="15" customHeight="1" x14ac:dyDescent="0.3">
      <c r="A121" s="163"/>
      <c r="B121" s="14" t="s">
        <v>7</v>
      </c>
      <c r="C121" s="36">
        <v>3902</v>
      </c>
      <c r="D121" s="36">
        <v>4733</v>
      </c>
      <c r="E121" s="36">
        <v>5886</v>
      </c>
      <c r="F121" s="36">
        <v>9838</v>
      </c>
      <c r="G121" s="36">
        <v>1274</v>
      </c>
      <c r="H121" s="37">
        <f t="shared" si="20"/>
        <v>25633</v>
      </c>
    </row>
    <row r="122" spans="1:8" ht="15" customHeight="1" x14ac:dyDescent="0.3">
      <c r="A122" s="163"/>
      <c r="B122" s="14" t="s">
        <v>8</v>
      </c>
      <c r="C122" s="36">
        <v>8132</v>
      </c>
      <c r="D122" s="36">
        <v>9451</v>
      </c>
      <c r="E122" s="36">
        <v>10772</v>
      </c>
      <c r="F122" s="36">
        <v>17279</v>
      </c>
      <c r="G122" s="36">
        <v>2339</v>
      </c>
      <c r="H122" s="37">
        <f t="shared" si="20"/>
        <v>47973</v>
      </c>
    </row>
    <row r="123" spans="1:8" ht="15" customHeight="1" x14ac:dyDescent="0.3">
      <c r="A123" s="164" t="s">
        <v>1</v>
      </c>
      <c r="B123" s="93" t="s">
        <v>6</v>
      </c>
      <c r="C123" s="94">
        <f>C111+C114+C117+C120</f>
        <v>118</v>
      </c>
      <c r="D123" s="94">
        <f t="shared" ref="D123:H125" si="21">D111+D114+D117+D120</f>
        <v>296</v>
      </c>
      <c r="E123" s="94">
        <f t="shared" si="21"/>
        <v>390</v>
      </c>
      <c r="F123" s="94">
        <f t="shared" si="21"/>
        <v>607</v>
      </c>
      <c r="G123" s="94">
        <f t="shared" si="21"/>
        <v>187</v>
      </c>
      <c r="H123" s="94">
        <f t="shared" si="21"/>
        <v>1598</v>
      </c>
    </row>
    <row r="124" spans="1:8" ht="15" customHeight="1" x14ac:dyDescent="0.3">
      <c r="A124" s="164"/>
      <c r="B124" s="93" t="s">
        <v>7</v>
      </c>
      <c r="C124" s="94">
        <f>C112+C115+C118+C121</f>
        <v>21525</v>
      </c>
      <c r="D124" s="94">
        <f t="shared" si="21"/>
        <v>29867</v>
      </c>
      <c r="E124" s="94">
        <f t="shared" si="21"/>
        <v>17644</v>
      </c>
      <c r="F124" s="94">
        <f t="shared" si="21"/>
        <v>20433</v>
      </c>
      <c r="G124" s="94">
        <f t="shared" si="21"/>
        <v>4819</v>
      </c>
      <c r="H124" s="94">
        <f t="shared" si="21"/>
        <v>94288</v>
      </c>
    </row>
    <row r="125" spans="1:8" ht="15" customHeight="1" x14ac:dyDescent="0.3">
      <c r="A125" s="164"/>
      <c r="B125" s="93" t="s">
        <v>8</v>
      </c>
      <c r="C125" s="94">
        <f>C113+C116+C119+C122</f>
        <v>44248</v>
      </c>
      <c r="D125" s="94">
        <f t="shared" si="21"/>
        <v>58959</v>
      </c>
      <c r="E125" s="94">
        <f t="shared" si="21"/>
        <v>33321</v>
      </c>
      <c r="F125" s="94">
        <f t="shared" si="21"/>
        <v>36758</v>
      </c>
      <c r="G125" s="94">
        <f t="shared" si="21"/>
        <v>9010</v>
      </c>
      <c r="H125" s="94">
        <f t="shared" si="21"/>
        <v>182296</v>
      </c>
    </row>
    <row r="126" spans="1:8" ht="15" customHeight="1" x14ac:dyDescent="0.3">
      <c r="A126" s="80" t="s">
        <v>113</v>
      </c>
      <c r="B126" s="82"/>
      <c r="C126" s="82"/>
      <c r="D126" s="82"/>
      <c r="E126" s="82"/>
      <c r="F126" s="82"/>
      <c r="G126" s="82"/>
      <c r="H126" s="82"/>
    </row>
    <row r="129" spans="1:8" ht="15" customHeight="1" x14ac:dyDescent="0.3">
      <c r="A129" s="165" t="s">
        <v>78</v>
      </c>
      <c r="B129" s="165"/>
      <c r="C129" s="165"/>
      <c r="D129" s="165"/>
      <c r="E129" s="165"/>
      <c r="F129" s="165"/>
      <c r="G129" s="165"/>
      <c r="H129" s="165"/>
    </row>
    <row r="130" spans="1:8" ht="15" customHeight="1" x14ac:dyDescent="0.3">
      <c r="A130" s="165" t="s">
        <v>79</v>
      </c>
      <c r="B130" s="165"/>
      <c r="C130" s="165"/>
      <c r="D130" s="165"/>
      <c r="E130" s="165"/>
      <c r="F130" s="165"/>
      <c r="G130" s="165"/>
      <c r="H130" s="165"/>
    </row>
    <row r="131" spans="1:8" ht="15" customHeight="1" x14ac:dyDescent="0.3">
      <c r="A131" s="91" t="s">
        <v>104</v>
      </c>
      <c r="B131" s="92"/>
      <c r="C131" s="92" t="s">
        <v>39</v>
      </c>
      <c r="D131" s="92" t="s">
        <v>40</v>
      </c>
      <c r="E131" s="92" t="s">
        <v>41</v>
      </c>
      <c r="F131" s="92" t="s">
        <v>42</v>
      </c>
      <c r="G131" s="92" t="s">
        <v>0</v>
      </c>
      <c r="H131" s="92" t="s">
        <v>1</v>
      </c>
    </row>
    <row r="132" spans="1:8" ht="15" customHeight="1" x14ac:dyDescent="0.3">
      <c r="A132" s="166" t="s">
        <v>2</v>
      </c>
      <c r="B132" s="12" t="s">
        <v>6</v>
      </c>
      <c r="C132" s="38">
        <v>33</v>
      </c>
      <c r="D132" s="38">
        <v>112</v>
      </c>
      <c r="E132" s="38">
        <v>99</v>
      </c>
      <c r="F132" s="38">
        <v>157</v>
      </c>
      <c r="G132" s="38">
        <v>95</v>
      </c>
      <c r="H132" s="39">
        <f>SUM(C132:G132)</f>
        <v>496</v>
      </c>
    </row>
    <row r="133" spans="1:8" ht="15" customHeight="1" x14ac:dyDescent="0.3">
      <c r="A133" s="166"/>
      <c r="B133" s="12" t="s">
        <v>7</v>
      </c>
      <c r="C133" s="38">
        <v>8737</v>
      </c>
      <c r="D133" s="38">
        <v>13882</v>
      </c>
      <c r="E133" s="38">
        <v>5184</v>
      </c>
      <c r="F133" s="38">
        <v>5519</v>
      </c>
      <c r="G133" s="38">
        <v>3216</v>
      </c>
      <c r="H133" s="39">
        <f t="shared" ref="H133:H143" si="22">SUM(C133:G133)</f>
        <v>36538</v>
      </c>
    </row>
    <row r="134" spans="1:8" ht="15" customHeight="1" x14ac:dyDescent="0.3">
      <c r="A134" s="166"/>
      <c r="B134" s="12" t="s">
        <v>8</v>
      </c>
      <c r="C134" s="38">
        <v>17772</v>
      </c>
      <c r="D134" s="38">
        <v>27001</v>
      </c>
      <c r="E134" s="38">
        <v>9902</v>
      </c>
      <c r="F134" s="38">
        <v>10278</v>
      </c>
      <c r="G134" s="38">
        <v>5947</v>
      </c>
      <c r="H134" s="39">
        <f t="shared" si="22"/>
        <v>70900</v>
      </c>
    </row>
    <row r="135" spans="1:8" ht="15" customHeight="1" x14ac:dyDescent="0.3">
      <c r="A135" s="163" t="s">
        <v>3</v>
      </c>
      <c r="B135" s="14" t="s">
        <v>6</v>
      </c>
      <c r="C135" s="36">
        <v>26</v>
      </c>
      <c r="D135" s="36">
        <v>39</v>
      </c>
      <c r="E135" s="36">
        <v>39</v>
      </c>
      <c r="F135" s="36">
        <v>73</v>
      </c>
      <c r="G135" s="36">
        <v>31</v>
      </c>
      <c r="H135" s="37">
        <f t="shared" si="22"/>
        <v>208</v>
      </c>
    </row>
    <row r="136" spans="1:8" ht="15" customHeight="1" x14ac:dyDescent="0.3">
      <c r="A136" s="163"/>
      <c r="B136" s="14" t="s">
        <v>7</v>
      </c>
      <c r="C136" s="36">
        <v>4869</v>
      </c>
      <c r="D136" s="36">
        <v>3686</v>
      </c>
      <c r="E136" s="36">
        <v>1720</v>
      </c>
      <c r="F136" s="36">
        <v>2276</v>
      </c>
      <c r="G136" s="36">
        <v>480</v>
      </c>
      <c r="H136" s="37">
        <f t="shared" si="22"/>
        <v>13031</v>
      </c>
    </row>
    <row r="137" spans="1:8" ht="15" customHeight="1" x14ac:dyDescent="0.3">
      <c r="A137" s="163"/>
      <c r="B137" s="14" t="s">
        <v>8</v>
      </c>
      <c r="C137" s="36">
        <v>10003</v>
      </c>
      <c r="D137" s="36">
        <v>7153</v>
      </c>
      <c r="E137" s="36">
        <v>3231</v>
      </c>
      <c r="F137" s="36">
        <v>4092</v>
      </c>
      <c r="G137" s="36">
        <v>900</v>
      </c>
      <c r="H137" s="37">
        <f t="shared" si="22"/>
        <v>25379</v>
      </c>
    </row>
    <row r="138" spans="1:8" ht="15" customHeight="1" x14ac:dyDescent="0.3">
      <c r="A138" s="166" t="s">
        <v>4</v>
      </c>
      <c r="B138" s="12" t="s">
        <v>6</v>
      </c>
      <c r="C138" s="38">
        <v>18</v>
      </c>
      <c r="D138" s="38">
        <v>59</v>
      </c>
      <c r="E138" s="38">
        <v>103</v>
      </c>
      <c r="F138" s="38">
        <v>121</v>
      </c>
      <c r="G138" s="38">
        <v>22</v>
      </c>
      <c r="H138" s="39">
        <f t="shared" si="22"/>
        <v>323</v>
      </c>
    </row>
    <row r="139" spans="1:8" ht="15" customHeight="1" x14ac:dyDescent="0.3">
      <c r="A139" s="166"/>
      <c r="B139" s="12" t="s">
        <v>7</v>
      </c>
      <c r="C139" s="38">
        <v>2817</v>
      </c>
      <c r="D139" s="38">
        <v>5028</v>
      </c>
      <c r="E139" s="38">
        <v>4452</v>
      </c>
      <c r="F139" s="38">
        <v>4156</v>
      </c>
      <c r="G139" s="38">
        <v>471</v>
      </c>
      <c r="H139" s="39">
        <f t="shared" si="22"/>
        <v>16924</v>
      </c>
    </row>
    <row r="140" spans="1:8" ht="15" customHeight="1" x14ac:dyDescent="0.3">
      <c r="A140" s="166"/>
      <c r="B140" s="12" t="s">
        <v>8</v>
      </c>
      <c r="C140" s="38">
        <v>5703</v>
      </c>
      <c r="D140" s="38">
        <v>9786</v>
      </c>
      <c r="E140" s="38">
        <v>8708</v>
      </c>
      <c r="F140" s="38">
        <v>7570</v>
      </c>
      <c r="G140" s="38">
        <v>869</v>
      </c>
      <c r="H140" s="39">
        <f t="shared" si="22"/>
        <v>32636</v>
      </c>
    </row>
    <row r="141" spans="1:8" ht="15" customHeight="1" x14ac:dyDescent="0.3">
      <c r="A141" s="163" t="s">
        <v>5</v>
      </c>
      <c r="B141" s="14" t="s">
        <v>6</v>
      </c>
      <c r="C141" s="36">
        <v>27</v>
      </c>
      <c r="D141" s="36">
        <v>60</v>
      </c>
      <c r="E141" s="36">
        <v>127</v>
      </c>
      <c r="F141" s="36">
        <v>283</v>
      </c>
      <c r="G141" s="36">
        <v>53</v>
      </c>
      <c r="H141" s="37">
        <f t="shared" si="22"/>
        <v>550</v>
      </c>
    </row>
    <row r="142" spans="1:8" ht="15" customHeight="1" x14ac:dyDescent="0.3">
      <c r="A142" s="163"/>
      <c r="B142" s="14" t="s">
        <v>7</v>
      </c>
      <c r="C142" s="36">
        <v>3145</v>
      </c>
      <c r="D142" s="36">
        <v>4318</v>
      </c>
      <c r="E142" s="36">
        <v>5595</v>
      </c>
      <c r="F142" s="36">
        <v>10046</v>
      </c>
      <c r="G142" s="36">
        <v>1292</v>
      </c>
      <c r="H142" s="37">
        <f t="shared" si="22"/>
        <v>24396</v>
      </c>
    </row>
    <row r="143" spans="1:8" ht="15" customHeight="1" x14ac:dyDescent="0.3">
      <c r="A143" s="163"/>
      <c r="B143" s="14" t="s">
        <v>8</v>
      </c>
      <c r="C143" s="36">
        <v>6478</v>
      </c>
      <c r="D143" s="36">
        <v>8550</v>
      </c>
      <c r="E143" s="36">
        <v>10273</v>
      </c>
      <c r="F143" s="36">
        <v>17691</v>
      </c>
      <c r="G143" s="36">
        <v>2368</v>
      </c>
      <c r="H143" s="37">
        <f t="shared" si="22"/>
        <v>45360</v>
      </c>
    </row>
    <row r="144" spans="1:8" ht="15" customHeight="1" x14ac:dyDescent="0.3">
      <c r="A144" s="164" t="s">
        <v>1</v>
      </c>
      <c r="B144" s="93" t="s">
        <v>6</v>
      </c>
      <c r="C144" s="94">
        <f>C132+C135+C138+C141</f>
        <v>104</v>
      </c>
      <c r="D144" s="94">
        <f t="shared" ref="D144:H144" si="23">D132+D135+D138+D141</f>
        <v>270</v>
      </c>
      <c r="E144" s="94">
        <f t="shared" si="23"/>
        <v>368</v>
      </c>
      <c r="F144" s="94">
        <f t="shared" si="23"/>
        <v>634</v>
      </c>
      <c r="G144" s="94">
        <f t="shared" si="23"/>
        <v>201</v>
      </c>
      <c r="H144" s="94">
        <f t="shared" si="23"/>
        <v>1577</v>
      </c>
    </row>
    <row r="145" spans="1:8" ht="15" customHeight="1" x14ac:dyDescent="0.3">
      <c r="A145" s="164"/>
      <c r="B145" s="93" t="s">
        <v>7</v>
      </c>
      <c r="C145" s="94">
        <f>C133+C136+C139+C142</f>
        <v>19568</v>
      </c>
      <c r="D145" s="94">
        <f t="shared" ref="D145:H145" si="24">D133+D136+D139+D142</f>
        <v>26914</v>
      </c>
      <c r="E145" s="94">
        <f t="shared" si="24"/>
        <v>16951</v>
      </c>
      <c r="F145" s="94">
        <f t="shared" si="24"/>
        <v>21997</v>
      </c>
      <c r="G145" s="94">
        <f t="shared" si="24"/>
        <v>5459</v>
      </c>
      <c r="H145" s="94">
        <f t="shared" si="24"/>
        <v>90889</v>
      </c>
    </row>
    <row r="146" spans="1:8" ht="15" customHeight="1" x14ac:dyDescent="0.3">
      <c r="A146" s="164"/>
      <c r="B146" s="93" t="s">
        <v>8</v>
      </c>
      <c r="C146" s="94">
        <f>C134+C137+C140+C143</f>
        <v>39956</v>
      </c>
      <c r="D146" s="94">
        <f t="shared" ref="D146:H146" si="25">D134+D137+D140+D143</f>
        <v>52490</v>
      </c>
      <c r="E146" s="94">
        <f t="shared" si="25"/>
        <v>32114</v>
      </c>
      <c r="F146" s="94">
        <f t="shared" si="25"/>
        <v>39631</v>
      </c>
      <c r="G146" s="94">
        <f t="shared" si="25"/>
        <v>10084</v>
      </c>
      <c r="H146" s="94">
        <f t="shared" si="25"/>
        <v>174275</v>
      </c>
    </row>
    <row r="147" spans="1:8" ht="15" customHeight="1" x14ac:dyDescent="0.3">
      <c r="A147" s="80" t="s">
        <v>113</v>
      </c>
      <c r="B147" s="82"/>
      <c r="C147" s="82"/>
      <c r="D147" s="82"/>
      <c r="E147" s="82"/>
      <c r="F147" s="82"/>
      <c r="G147" s="82"/>
      <c r="H147" s="82"/>
    </row>
    <row r="150" spans="1:8" ht="15" customHeight="1" x14ac:dyDescent="0.3">
      <c r="A150" s="165" t="s">
        <v>78</v>
      </c>
      <c r="B150" s="165"/>
      <c r="C150" s="165"/>
      <c r="D150" s="165"/>
      <c r="E150" s="165"/>
      <c r="F150" s="165"/>
      <c r="G150" s="165"/>
      <c r="H150" s="165"/>
    </row>
    <row r="151" spans="1:8" ht="15" customHeight="1" x14ac:dyDescent="0.3">
      <c r="A151" s="165" t="s">
        <v>89</v>
      </c>
      <c r="B151" s="165"/>
      <c r="C151" s="165"/>
      <c r="D151" s="165"/>
      <c r="E151" s="165"/>
      <c r="F151" s="165"/>
      <c r="G151" s="165"/>
      <c r="H151" s="165"/>
    </row>
    <row r="152" spans="1:8" ht="15" customHeight="1" x14ac:dyDescent="0.3">
      <c r="A152" s="91" t="s">
        <v>104</v>
      </c>
      <c r="B152" s="92"/>
      <c r="C152" s="92" t="s">
        <v>39</v>
      </c>
      <c r="D152" s="92" t="s">
        <v>40</v>
      </c>
      <c r="E152" s="92" t="s">
        <v>41</v>
      </c>
      <c r="F152" s="92" t="s">
        <v>42</v>
      </c>
      <c r="G152" s="92" t="s">
        <v>0</v>
      </c>
      <c r="H152" s="92" t="s">
        <v>1</v>
      </c>
    </row>
    <row r="153" spans="1:8" ht="15" customHeight="1" x14ac:dyDescent="0.3">
      <c r="A153" s="167" t="s">
        <v>2</v>
      </c>
      <c r="B153" s="12" t="s">
        <v>6</v>
      </c>
      <c r="C153" s="38">
        <v>32</v>
      </c>
      <c r="D153" s="38">
        <v>103</v>
      </c>
      <c r="E153" s="38">
        <v>100</v>
      </c>
      <c r="F153" s="38">
        <v>160</v>
      </c>
      <c r="G153" s="38">
        <v>97</v>
      </c>
      <c r="H153" s="39">
        <f>SUM(C153:G153)</f>
        <v>492</v>
      </c>
    </row>
    <row r="154" spans="1:8" ht="15" customHeight="1" x14ac:dyDescent="0.3">
      <c r="A154" s="167"/>
      <c r="B154" s="12" t="s">
        <v>7</v>
      </c>
      <c r="C154" s="38">
        <v>8587</v>
      </c>
      <c r="D154" s="38">
        <v>13180</v>
      </c>
      <c r="E154" s="38">
        <v>5262</v>
      </c>
      <c r="F154" s="38">
        <v>5765</v>
      </c>
      <c r="G154" s="38">
        <v>3285</v>
      </c>
      <c r="H154" s="39">
        <f t="shared" ref="H154:H164" si="26">SUM(C154:G154)</f>
        <v>36079</v>
      </c>
    </row>
    <row r="155" spans="1:8" ht="15" customHeight="1" x14ac:dyDescent="0.3">
      <c r="A155" s="167"/>
      <c r="B155" s="12" t="s">
        <v>8</v>
      </c>
      <c r="C155" s="38">
        <v>17289</v>
      </c>
      <c r="D155" s="38">
        <v>25490</v>
      </c>
      <c r="E155" s="38">
        <v>10037</v>
      </c>
      <c r="F155" s="38">
        <v>10728</v>
      </c>
      <c r="G155" s="38">
        <v>6061</v>
      </c>
      <c r="H155" s="39">
        <f t="shared" si="26"/>
        <v>69605</v>
      </c>
    </row>
    <row r="156" spans="1:8" ht="15" customHeight="1" x14ac:dyDescent="0.3">
      <c r="A156" s="168" t="s">
        <v>3</v>
      </c>
      <c r="B156" s="14" t="s">
        <v>6</v>
      </c>
      <c r="C156" s="36">
        <v>25</v>
      </c>
      <c r="D156" s="36">
        <v>36</v>
      </c>
      <c r="E156" s="36">
        <v>38</v>
      </c>
      <c r="F156" s="36">
        <v>77</v>
      </c>
      <c r="G156" s="36">
        <v>31</v>
      </c>
      <c r="H156" s="37">
        <f t="shared" si="26"/>
        <v>207</v>
      </c>
    </row>
    <row r="157" spans="1:8" ht="15" customHeight="1" x14ac:dyDescent="0.3">
      <c r="A157" s="168"/>
      <c r="B157" s="14" t="s">
        <v>7</v>
      </c>
      <c r="C157" s="36">
        <v>4693</v>
      </c>
      <c r="D157" s="36">
        <v>3477</v>
      </c>
      <c r="E157" s="36">
        <v>1803</v>
      </c>
      <c r="F157" s="36">
        <v>2436</v>
      </c>
      <c r="G157" s="36">
        <v>480</v>
      </c>
      <c r="H157" s="37">
        <f t="shared" si="26"/>
        <v>12889</v>
      </c>
    </row>
    <row r="158" spans="1:8" ht="15" customHeight="1" x14ac:dyDescent="0.3">
      <c r="A158" s="168"/>
      <c r="B158" s="14" t="s">
        <v>8</v>
      </c>
      <c r="C158" s="36">
        <v>9677</v>
      </c>
      <c r="D158" s="36">
        <v>6701</v>
      </c>
      <c r="E158" s="36">
        <v>3453</v>
      </c>
      <c r="F158" s="36">
        <v>4381</v>
      </c>
      <c r="G158" s="36">
        <v>900</v>
      </c>
      <c r="H158" s="37">
        <f t="shared" si="26"/>
        <v>25112</v>
      </c>
    </row>
    <row r="159" spans="1:8" ht="15" customHeight="1" x14ac:dyDescent="0.3">
      <c r="A159" s="167" t="s">
        <v>4</v>
      </c>
      <c r="B159" s="12" t="s">
        <v>6</v>
      </c>
      <c r="C159" s="38">
        <v>16</v>
      </c>
      <c r="D159" s="38">
        <v>53</v>
      </c>
      <c r="E159" s="38">
        <v>102</v>
      </c>
      <c r="F159" s="38">
        <v>128</v>
      </c>
      <c r="G159" s="38">
        <v>23</v>
      </c>
      <c r="H159" s="39">
        <f t="shared" si="26"/>
        <v>322</v>
      </c>
    </row>
    <row r="160" spans="1:8" ht="15" customHeight="1" x14ac:dyDescent="0.3">
      <c r="A160" s="167"/>
      <c r="B160" s="12" t="s">
        <v>7</v>
      </c>
      <c r="C160" s="38">
        <v>2644</v>
      </c>
      <c r="D160" s="38">
        <v>4742</v>
      </c>
      <c r="E160" s="38">
        <v>4684</v>
      </c>
      <c r="F160" s="38">
        <v>4333</v>
      </c>
      <c r="G160" s="38">
        <v>484</v>
      </c>
      <c r="H160" s="39">
        <f t="shared" si="26"/>
        <v>16887</v>
      </c>
    </row>
    <row r="161" spans="1:8" ht="15" customHeight="1" x14ac:dyDescent="0.3">
      <c r="A161" s="167"/>
      <c r="B161" s="12" t="s">
        <v>8</v>
      </c>
      <c r="C161" s="38">
        <v>5342</v>
      </c>
      <c r="D161" s="38">
        <v>9235</v>
      </c>
      <c r="E161" s="38">
        <v>9009</v>
      </c>
      <c r="F161" s="38">
        <v>7929</v>
      </c>
      <c r="G161" s="38">
        <v>894</v>
      </c>
      <c r="H161" s="39">
        <f t="shared" si="26"/>
        <v>32409</v>
      </c>
    </row>
    <row r="162" spans="1:8" ht="15" customHeight="1" x14ac:dyDescent="0.3">
      <c r="A162" s="168" t="s">
        <v>5</v>
      </c>
      <c r="B162" s="14" t="s">
        <v>6</v>
      </c>
      <c r="C162" s="36">
        <v>24</v>
      </c>
      <c r="D162" s="36">
        <v>57</v>
      </c>
      <c r="E162" s="36">
        <v>121</v>
      </c>
      <c r="F162" s="36">
        <v>291</v>
      </c>
      <c r="G162" s="36">
        <v>54</v>
      </c>
      <c r="H162" s="37">
        <f t="shared" si="26"/>
        <v>547</v>
      </c>
    </row>
    <row r="163" spans="1:8" ht="15" customHeight="1" x14ac:dyDescent="0.3">
      <c r="A163" s="168"/>
      <c r="B163" s="14" t="s">
        <v>7</v>
      </c>
      <c r="C163" s="36">
        <v>2920</v>
      </c>
      <c r="D163" s="36">
        <v>4064</v>
      </c>
      <c r="E163" s="36">
        <v>5140</v>
      </c>
      <c r="F163" s="36">
        <v>10558</v>
      </c>
      <c r="G163" s="36">
        <v>1308</v>
      </c>
      <c r="H163" s="37">
        <f t="shared" si="26"/>
        <v>23990</v>
      </c>
    </row>
    <row r="164" spans="1:8" ht="15" customHeight="1" x14ac:dyDescent="0.3">
      <c r="A164" s="168"/>
      <c r="B164" s="14" t="s">
        <v>8</v>
      </c>
      <c r="C164" s="36">
        <v>5966</v>
      </c>
      <c r="D164" s="36">
        <v>8003</v>
      </c>
      <c r="E164" s="36">
        <v>9515</v>
      </c>
      <c r="F164" s="36">
        <v>18510</v>
      </c>
      <c r="G164" s="36">
        <v>2396</v>
      </c>
      <c r="H164" s="37">
        <f t="shared" si="26"/>
        <v>44390</v>
      </c>
    </row>
    <row r="165" spans="1:8" ht="15" customHeight="1" x14ac:dyDescent="0.3">
      <c r="A165" s="169" t="s">
        <v>1</v>
      </c>
      <c r="B165" s="93" t="s">
        <v>6</v>
      </c>
      <c r="C165" s="94">
        <f>C153+C156+C159+C162</f>
        <v>97</v>
      </c>
      <c r="D165" s="94">
        <f t="shared" ref="D165:H165" si="27">D153+D156+D159+D162</f>
        <v>249</v>
      </c>
      <c r="E165" s="94">
        <f t="shared" si="27"/>
        <v>361</v>
      </c>
      <c r="F165" s="94">
        <f t="shared" si="27"/>
        <v>656</v>
      </c>
      <c r="G165" s="94">
        <f t="shared" si="27"/>
        <v>205</v>
      </c>
      <c r="H165" s="94">
        <f t="shared" si="27"/>
        <v>1568</v>
      </c>
    </row>
    <row r="166" spans="1:8" ht="15" customHeight="1" x14ac:dyDescent="0.3">
      <c r="A166" s="169"/>
      <c r="B166" s="93" t="s">
        <v>7</v>
      </c>
      <c r="C166" s="94">
        <f>C154+C157+C160+C163</f>
        <v>18844</v>
      </c>
      <c r="D166" s="94">
        <f t="shared" ref="D166:H166" si="28">D154+D157+D160+D163</f>
        <v>25463</v>
      </c>
      <c r="E166" s="94">
        <f t="shared" si="28"/>
        <v>16889</v>
      </c>
      <c r="F166" s="94">
        <f t="shared" si="28"/>
        <v>23092</v>
      </c>
      <c r="G166" s="94">
        <f t="shared" si="28"/>
        <v>5557</v>
      </c>
      <c r="H166" s="94">
        <f t="shared" si="28"/>
        <v>89845</v>
      </c>
    </row>
    <row r="167" spans="1:8" ht="15" customHeight="1" x14ac:dyDescent="0.3">
      <c r="A167" s="169"/>
      <c r="B167" s="93" t="s">
        <v>8</v>
      </c>
      <c r="C167" s="94">
        <f>C155+C158+C161+C164</f>
        <v>38274</v>
      </c>
      <c r="D167" s="94">
        <f t="shared" ref="D167:H167" si="29">D155+D158+D161+D164</f>
        <v>49429</v>
      </c>
      <c r="E167" s="94">
        <f t="shared" si="29"/>
        <v>32014</v>
      </c>
      <c r="F167" s="94">
        <f t="shared" si="29"/>
        <v>41548</v>
      </c>
      <c r="G167" s="94">
        <f t="shared" si="29"/>
        <v>10251</v>
      </c>
      <c r="H167" s="94">
        <f t="shared" si="29"/>
        <v>171516</v>
      </c>
    </row>
    <row r="168" spans="1:8" ht="15" customHeight="1" x14ac:dyDescent="0.3">
      <c r="A168" s="80" t="s">
        <v>113</v>
      </c>
      <c r="B168" s="3"/>
      <c r="C168" s="3"/>
      <c r="D168" s="3"/>
      <c r="E168" s="3"/>
    </row>
    <row r="170" spans="1:8" ht="15" customHeight="1" x14ac:dyDescent="0.3">
      <c r="A170" s="83"/>
      <c r="B170" s="83"/>
      <c r="C170" s="83"/>
      <c r="D170" s="83"/>
      <c r="E170" s="83"/>
    </row>
    <row r="171" spans="1:8" ht="15" customHeight="1" x14ac:dyDescent="0.3">
      <c r="A171" s="165" t="s">
        <v>78</v>
      </c>
      <c r="B171" s="165"/>
      <c r="C171" s="165"/>
      <c r="D171" s="165"/>
      <c r="E171" s="165"/>
      <c r="F171" s="165"/>
      <c r="G171" s="165"/>
      <c r="H171" s="165"/>
    </row>
    <row r="172" spans="1:8" ht="15" customHeight="1" x14ac:dyDescent="0.3">
      <c r="A172" s="165" t="s">
        <v>88</v>
      </c>
      <c r="B172" s="165"/>
      <c r="C172" s="165"/>
      <c r="D172" s="165"/>
      <c r="E172" s="165"/>
      <c r="F172" s="165"/>
      <c r="G172" s="165"/>
      <c r="H172" s="165"/>
    </row>
    <row r="173" spans="1:8" ht="15" customHeight="1" x14ac:dyDescent="0.3">
      <c r="A173" s="91" t="s">
        <v>104</v>
      </c>
      <c r="B173" s="92"/>
      <c r="C173" s="92" t="s">
        <v>39</v>
      </c>
      <c r="D173" s="92" t="s">
        <v>40</v>
      </c>
      <c r="E173" s="92" t="s">
        <v>41</v>
      </c>
      <c r="F173" s="92" t="s">
        <v>42</v>
      </c>
      <c r="G173" s="92" t="s">
        <v>0</v>
      </c>
      <c r="H173" s="92" t="s">
        <v>1</v>
      </c>
    </row>
    <row r="174" spans="1:8" ht="15" customHeight="1" x14ac:dyDescent="0.3">
      <c r="A174" s="167" t="s">
        <v>2</v>
      </c>
      <c r="B174" s="12" t="s">
        <v>6</v>
      </c>
      <c r="C174" s="38">
        <v>31</v>
      </c>
      <c r="D174" s="38">
        <v>99</v>
      </c>
      <c r="E174" s="38">
        <v>99</v>
      </c>
      <c r="F174" s="38">
        <v>163</v>
      </c>
      <c r="G174" s="38">
        <v>97</v>
      </c>
      <c r="H174" s="39">
        <f>SUM(C174:G174)</f>
        <v>489</v>
      </c>
    </row>
    <row r="175" spans="1:8" ht="15" customHeight="1" x14ac:dyDescent="0.3">
      <c r="A175" s="167"/>
      <c r="B175" s="12" t="s">
        <v>7</v>
      </c>
      <c r="C175" s="38">
        <v>8458</v>
      </c>
      <c r="D175" s="38">
        <v>12967</v>
      </c>
      <c r="E175" s="38">
        <v>5136</v>
      </c>
      <c r="F175" s="38">
        <v>5889</v>
      </c>
      <c r="G175" s="38">
        <v>3272</v>
      </c>
      <c r="H175" s="39">
        <f t="shared" ref="H175:H185" si="30">SUM(C175:G175)</f>
        <v>35722</v>
      </c>
    </row>
    <row r="176" spans="1:8" ht="15" customHeight="1" x14ac:dyDescent="0.3">
      <c r="A176" s="167"/>
      <c r="B176" s="12" t="s">
        <v>8</v>
      </c>
      <c r="C176" s="38">
        <v>17011</v>
      </c>
      <c r="D176" s="38">
        <v>25085</v>
      </c>
      <c r="E176" s="38">
        <v>9744</v>
      </c>
      <c r="F176" s="38">
        <v>10971</v>
      </c>
      <c r="G176" s="38">
        <v>6027</v>
      </c>
      <c r="H176" s="39">
        <f t="shared" si="30"/>
        <v>68838</v>
      </c>
    </row>
    <row r="177" spans="1:8" ht="15" customHeight="1" x14ac:dyDescent="0.3">
      <c r="A177" s="168" t="s">
        <v>3</v>
      </c>
      <c r="B177" s="14" t="s">
        <v>6</v>
      </c>
      <c r="C177" s="36">
        <v>25</v>
      </c>
      <c r="D177" s="36">
        <v>36</v>
      </c>
      <c r="E177" s="36">
        <v>36</v>
      </c>
      <c r="F177" s="36">
        <v>77</v>
      </c>
      <c r="G177" s="36">
        <v>31</v>
      </c>
      <c r="H177" s="37">
        <f t="shared" si="30"/>
        <v>205</v>
      </c>
    </row>
    <row r="178" spans="1:8" ht="15" customHeight="1" x14ac:dyDescent="0.3">
      <c r="A178" s="168"/>
      <c r="B178" s="14" t="s">
        <v>7</v>
      </c>
      <c r="C178" s="36">
        <v>4676</v>
      </c>
      <c r="D178" s="36">
        <v>3328</v>
      </c>
      <c r="E178" s="36">
        <v>1758</v>
      </c>
      <c r="F178" s="36">
        <v>2415</v>
      </c>
      <c r="G178" s="36">
        <v>470</v>
      </c>
      <c r="H178" s="37">
        <f t="shared" si="30"/>
        <v>12647</v>
      </c>
    </row>
    <row r="179" spans="1:8" ht="15" customHeight="1" x14ac:dyDescent="0.3">
      <c r="A179" s="168"/>
      <c r="B179" s="14" t="s">
        <v>8</v>
      </c>
      <c r="C179" s="36">
        <v>9646</v>
      </c>
      <c r="D179" s="36">
        <v>6383</v>
      </c>
      <c r="E179" s="36">
        <v>3377</v>
      </c>
      <c r="F179" s="36">
        <v>4356</v>
      </c>
      <c r="G179" s="36">
        <v>884</v>
      </c>
      <c r="H179" s="37">
        <f t="shared" si="30"/>
        <v>24646</v>
      </c>
    </row>
    <row r="180" spans="1:8" ht="15" customHeight="1" x14ac:dyDescent="0.3">
      <c r="A180" s="167" t="s">
        <v>4</v>
      </c>
      <c r="B180" s="12" t="s">
        <v>6</v>
      </c>
      <c r="C180" s="38">
        <v>15</v>
      </c>
      <c r="D180" s="38">
        <v>47</v>
      </c>
      <c r="E180" s="38">
        <v>98</v>
      </c>
      <c r="F180" s="38">
        <v>137</v>
      </c>
      <c r="G180" s="38">
        <v>23</v>
      </c>
      <c r="H180" s="39">
        <f t="shared" si="30"/>
        <v>320</v>
      </c>
    </row>
    <row r="181" spans="1:8" ht="15" customHeight="1" x14ac:dyDescent="0.3">
      <c r="A181" s="167"/>
      <c r="B181" s="12" t="s">
        <v>7</v>
      </c>
      <c r="C181" s="38">
        <v>2550</v>
      </c>
      <c r="D181" s="38">
        <v>4320</v>
      </c>
      <c r="E181" s="38">
        <v>4336</v>
      </c>
      <c r="F181" s="38">
        <v>4840</v>
      </c>
      <c r="G181" s="38">
        <v>484</v>
      </c>
      <c r="H181" s="39">
        <f t="shared" si="30"/>
        <v>16530</v>
      </c>
    </row>
    <row r="182" spans="1:8" ht="15" customHeight="1" x14ac:dyDescent="0.3">
      <c r="A182" s="167"/>
      <c r="B182" s="12" t="s">
        <v>8</v>
      </c>
      <c r="C182" s="38">
        <v>5101</v>
      </c>
      <c r="D182" s="38">
        <v>8395</v>
      </c>
      <c r="E182" s="38">
        <v>8240</v>
      </c>
      <c r="F182" s="38">
        <v>8879</v>
      </c>
      <c r="G182" s="38">
        <v>894</v>
      </c>
      <c r="H182" s="39">
        <f t="shared" si="30"/>
        <v>31509</v>
      </c>
    </row>
    <row r="183" spans="1:8" ht="15" customHeight="1" x14ac:dyDescent="0.3">
      <c r="A183" s="168" t="s">
        <v>5</v>
      </c>
      <c r="B183" s="14" t="s">
        <v>6</v>
      </c>
      <c r="C183" s="36">
        <v>22</v>
      </c>
      <c r="D183" s="36">
        <v>55</v>
      </c>
      <c r="E183" s="36">
        <v>119</v>
      </c>
      <c r="F183" s="36">
        <v>294</v>
      </c>
      <c r="G183" s="36">
        <v>54</v>
      </c>
      <c r="H183" s="37">
        <f t="shared" si="30"/>
        <v>544</v>
      </c>
    </row>
    <row r="184" spans="1:8" ht="15" customHeight="1" x14ac:dyDescent="0.3">
      <c r="A184" s="168"/>
      <c r="B184" s="14" t="s">
        <v>7</v>
      </c>
      <c r="C184" s="36">
        <v>2667</v>
      </c>
      <c r="D184" s="36">
        <v>3999</v>
      </c>
      <c r="E184" s="36">
        <v>5022</v>
      </c>
      <c r="F184" s="36">
        <v>10719</v>
      </c>
      <c r="G184" s="36">
        <v>1308</v>
      </c>
      <c r="H184" s="37">
        <f t="shared" si="30"/>
        <v>23715</v>
      </c>
    </row>
    <row r="185" spans="1:8" ht="15" customHeight="1" x14ac:dyDescent="0.3">
      <c r="A185" s="168"/>
      <c r="B185" s="14" t="s">
        <v>8</v>
      </c>
      <c r="C185" s="36">
        <v>5380</v>
      </c>
      <c r="D185" s="36">
        <v>7851</v>
      </c>
      <c r="E185" s="36">
        <v>9276</v>
      </c>
      <c r="F185" s="36">
        <v>18786</v>
      </c>
      <c r="G185" s="36">
        <v>2396</v>
      </c>
      <c r="H185" s="37">
        <f t="shared" si="30"/>
        <v>43689</v>
      </c>
    </row>
    <row r="186" spans="1:8" ht="15" customHeight="1" x14ac:dyDescent="0.3">
      <c r="A186" s="169" t="s">
        <v>1</v>
      </c>
      <c r="B186" s="93" t="s">
        <v>6</v>
      </c>
      <c r="C186" s="94">
        <f>C174+C177+C180+C183</f>
        <v>93</v>
      </c>
      <c r="D186" s="94">
        <f t="shared" ref="D186:H186" si="31">D174+D177+D180+D183</f>
        <v>237</v>
      </c>
      <c r="E186" s="94">
        <f t="shared" si="31"/>
        <v>352</v>
      </c>
      <c r="F186" s="94">
        <f t="shared" si="31"/>
        <v>671</v>
      </c>
      <c r="G186" s="94">
        <f t="shared" si="31"/>
        <v>205</v>
      </c>
      <c r="H186" s="94">
        <f t="shared" si="31"/>
        <v>1558</v>
      </c>
    </row>
    <row r="187" spans="1:8" ht="15" customHeight="1" x14ac:dyDescent="0.3">
      <c r="A187" s="169"/>
      <c r="B187" s="93" t="s">
        <v>7</v>
      </c>
      <c r="C187" s="94">
        <f>C175+C178+C181+C184</f>
        <v>18351</v>
      </c>
      <c r="D187" s="94">
        <f t="shared" ref="D187:H187" si="32">D175+D178+D181+D184</f>
        <v>24614</v>
      </c>
      <c r="E187" s="94">
        <f t="shared" si="32"/>
        <v>16252</v>
      </c>
      <c r="F187" s="94">
        <f t="shared" si="32"/>
        <v>23863</v>
      </c>
      <c r="G187" s="94">
        <f t="shared" si="32"/>
        <v>5534</v>
      </c>
      <c r="H187" s="94">
        <f t="shared" si="32"/>
        <v>88614</v>
      </c>
    </row>
    <row r="188" spans="1:8" ht="15" customHeight="1" x14ac:dyDescent="0.3">
      <c r="A188" s="169"/>
      <c r="B188" s="93" t="s">
        <v>8</v>
      </c>
      <c r="C188" s="94">
        <f>C176+C179+C182+C185</f>
        <v>37138</v>
      </c>
      <c r="D188" s="94">
        <f t="shared" ref="D188:H188" si="33">D176+D179+D182+D185</f>
        <v>47714</v>
      </c>
      <c r="E188" s="94">
        <f t="shared" si="33"/>
        <v>30637</v>
      </c>
      <c r="F188" s="94">
        <f t="shared" si="33"/>
        <v>42992</v>
      </c>
      <c r="G188" s="94">
        <f t="shared" si="33"/>
        <v>10201</v>
      </c>
      <c r="H188" s="94">
        <f t="shared" si="33"/>
        <v>168682</v>
      </c>
    </row>
    <row r="189" spans="1:8" ht="15" customHeight="1" x14ac:dyDescent="0.3">
      <c r="A189" s="80" t="s">
        <v>113</v>
      </c>
      <c r="B189" s="3"/>
      <c r="C189" s="3"/>
      <c r="D189" s="3"/>
      <c r="E189" s="3"/>
    </row>
    <row r="190" spans="1:8" ht="15" customHeight="1" x14ac:dyDescent="0.3">
      <c r="A190" s="83"/>
      <c r="B190" s="83"/>
      <c r="C190" s="83"/>
      <c r="D190" s="83"/>
      <c r="E190" s="83"/>
    </row>
    <row r="191" spans="1:8" ht="15" customHeight="1" x14ac:dyDescent="0.3">
      <c r="A191" s="83"/>
      <c r="B191" s="83"/>
      <c r="C191" s="83"/>
      <c r="D191" s="83"/>
      <c r="E191" s="83"/>
    </row>
    <row r="192" spans="1:8" ht="15" customHeight="1" x14ac:dyDescent="0.3">
      <c r="A192" s="165" t="s">
        <v>78</v>
      </c>
      <c r="B192" s="165"/>
      <c r="C192" s="165"/>
      <c r="D192" s="165"/>
      <c r="E192" s="165"/>
      <c r="F192" s="165"/>
      <c r="G192" s="165"/>
      <c r="H192" s="165"/>
    </row>
    <row r="193" spans="1:8" ht="15" customHeight="1" x14ac:dyDescent="0.3">
      <c r="A193" s="165" t="s">
        <v>87</v>
      </c>
      <c r="B193" s="165"/>
      <c r="C193" s="165"/>
      <c r="D193" s="165"/>
      <c r="E193" s="165"/>
      <c r="F193" s="165"/>
      <c r="G193" s="165"/>
      <c r="H193" s="165"/>
    </row>
    <row r="194" spans="1:8" ht="15" customHeight="1" x14ac:dyDescent="0.3">
      <c r="A194" s="91" t="s">
        <v>104</v>
      </c>
      <c r="B194" s="92"/>
      <c r="C194" s="92" t="s">
        <v>39</v>
      </c>
      <c r="D194" s="92" t="s">
        <v>40</v>
      </c>
      <c r="E194" s="92" t="s">
        <v>41</v>
      </c>
      <c r="F194" s="92" t="s">
        <v>42</v>
      </c>
      <c r="G194" s="92" t="s">
        <v>0</v>
      </c>
      <c r="H194" s="92" t="s">
        <v>1</v>
      </c>
    </row>
    <row r="195" spans="1:8" ht="15" customHeight="1" x14ac:dyDescent="0.3">
      <c r="A195" s="167" t="s">
        <v>2</v>
      </c>
      <c r="B195" s="12" t="s">
        <v>6</v>
      </c>
      <c r="C195" s="38">
        <v>31</v>
      </c>
      <c r="D195" s="38">
        <v>97</v>
      </c>
      <c r="E195" s="38">
        <v>97</v>
      </c>
      <c r="F195" s="38">
        <v>164</v>
      </c>
      <c r="G195" s="38">
        <v>99</v>
      </c>
      <c r="H195" s="39">
        <f>SUM(C195:G195)</f>
        <v>488</v>
      </c>
    </row>
    <row r="196" spans="1:8" ht="15" customHeight="1" x14ac:dyDescent="0.3">
      <c r="A196" s="167"/>
      <c r="B196" s="12" t="s">
        <v>7</v>
      </c>
      <c r="C196" s="38">
        <v>8438</v>
      </c>
      <c r="D196" s="38">
        <v>12535</v>
      </c>
      <c r="E196" s="38">
        <v>5064</v>
      </c>
      <c r="F196" s="38">
        <v>5992</v>
      </c>
      <c r="G196" s="38">
        <v>3337</v>
      </c>
      <c r="H196" s="39">
        <f t="shared" ref="H196:H203" si="34">SUM(C196:G196)</f>
        <v>35366</v>
      </c>
    </row>
    <row r="197" spans="1:8" ht="15" customHeight="1" x14ac:dyDescent="0.3">
      <c r="A197" s="167"/>
      <c r="B197" s="12" t="s">
        <v>8</v>
      </c>
      <c r="C197" s="38">
        <v>16967</v>
      </c>
      <c r="D197" s="38">
        <v>24239</v>
      </c>
      <c r="E197" s="38">
        <v>9635</v>
      </c>
      <c r="F197" s="38">
        <v>11146</v>
      </c>
      <c r="G197" s="38">
        <v>6144</v>
      </c>
      <c r="H197" s="39">
        <f t="shared" si="34"/>
        <v>68131</v>
      </c>
    </row>
    <row r="198" spans="1:8" ht="15" customHeight="1" x14ac:dyDescent="0.3">
      <c r="A198" s="168" t="s">
        <v>3</v>
      </c>
      <c r="B198" s="14" t="s">
        <v>6</v>
      </c>
      <c r="C198" s="36">
        <v>24</v>
      </c>
      <c r="D198" s="36">
        <v>34</v>
      </c>
      <c r="E198" s="36">
        <v>36</v>
      </c>
      <c r="F198" s="36">
        <v>78</v>
      </c>
      <c r="G198" s="36">
        <v>31</v>
      </c>
      <c r="H198" s="37">
        <f t="shared" si="34"/>
        <v>203</v>
      </c>
    </row>
    <row r="199" spans="1:8" ht="15" customHeight="1" x14ac:dyDescent="0.3">
      <c r="A199" s="168"/>
      <c r="B199" s="14" t="s">
        <v>7</v>
      </c>
      <c r="C199" s="36">
        <v>4609</v>
      </c>
      <c r="D199" s="36">
        <v>3162</v>
      </c>
      <c r="E199" s="36">
        <v>1884</v>
      </c>
      <c r="F199" s="36">
        <v>2485</v>
      </c>
      <c r="G199" s="36">
        <v>470</v>
      </c>
      <c r="H199" s="37">
        <f t="shared" si="34"/>
        <v>12610</v>
      </c>
    </row>
    <row r="200" spans="1:8" ht="15" customHeight="1" x14ac:dyDescent="0.3">
      <c r="A200" s="168"/>
      <c r="B200" s="14" t="s">
        <v>8</v>
      </c>
      <c r="C200" s="36">
        <v>9540</v>
      </c>
      <c r="D200" s="36">
        <v>6066</v>
      </c>
      <c r="E200" s="36">
        <v>3615</v>
      </c>
      <c r="F200" s="36">
        <v>4488</v>
      </c>
      <c r="G200" s="36">
        <v>884</v>
      </c>
      <c r="H200" s="37">
        <f t="shared" si="34"/>
        <v>24593</v>
      </c>
    </row>
    <row r="201" spans="1:8" ht="15" customHeight="1" x14ac:dyDescent="0.3">
      <c r="A201" s="167" t="s">
        <v>4</v>
      </c>
      <c r="B201" s="12" t="s">
        <v>6</v>
      </c>
      <c r="C201" s="38">
        <v>12</v>
      </c>
      <c r="D201" s="38">
        <v>50</v>
      </c>
      <c r="E201" s="38">
        <v>95</v>
      </c>
      <c r="F201" s="38">
        <v>134</v>
      </c>
      <c r="G201" s="38">
        <v>24</v>
      </c>
      <c r="H201" s="39">
        <f t="shared" si="34"/>
        <v>315</v>
      </c>
    </row>
    <row r="202" spans="1:8" ht="15" customHeight="1" x14ac:dyDescent="0.3">
      <c r="A202" s="167"/>
      <c r="B202" s="12" t="s">
        <v>7</v>
      </c>
      <c r="C202" s="38">
        <v>2236</v>
      </c>
      <c r="D202" s="38">
        <v>4666</v>
      </c>
      <c r="E202" s="38">
        <v>4292</v>
      </c>
      <c r="F202" s="38">
        <v>4725</v>
      </c>
      <c r="G202" s="38">
        <v>508</v>
      </c>
      <c r="H202" s="39">
        <f t="shared" si="34"/>
        <v>16427</v>
      </c>
    </row>
    <row r="203" spans="1:8" ht="15" customHeight="1" x14ac:dyDescent="0.3">
      <c r="A203" s="167"/>
      <c r="B203" s="12" t="s">
        <v>8</v>
      </c>
      <c r="C203" s="38">
        <v>4452</v>
      </c>
      <c r="D203" s="38">
        <v>9017</v>
      </c>
      <c r="E203" s="38">
        <v>8150</v>
      </c>
      <c r="F203" s="38">
        <v>8661</v>
      </c>
      <c r="G203" s="38">
        <v>938</v>
      </c>
      <c r="H203" s="39">
        <f t="shared" si="34"/>
        <v>31218</v>
      </c>
    </row>
    <row r="204" spans="1:8" ht="15" customHeight="1" x14ac:dyDescent="0.3">
      <c r="A204" s="168" t="s">
        <v>5</v>
      </c>
      <c r="B204" s="14" t="s">
        <v>6</v>
      </c>
      <c r="C204" s="36">
        <v>21</v>
      </c>
      <c r="D204" s="36">
        <v>53</v>
      </c>
      <c r="E204" s="36">
        <v>114</v>
      </c>
      <c r="F204" s="36">
        <v>297</v>
      </c>
      <c r="G204" s="36">
        <v>54</v>
      </c>
      <c r="H204" s="37">
        <f>SUM(C204:G204)</f>
        <v>539</v>
      </c>
    </row>
    <row r="205" spans="1:8" ht="15" customHeight="1" x14ac:dyDescent="0.3">
      <c r="A205" s="168"/>
      <c r="B205" s="14" t="s">
        <v>7</v>
      </c>
      <c r="C205" s="36">
        <v>2525</v>
      </c>
      <c r="D205" s="36">
        <v>4008</v>
      </c>
      <c r="E205" s="36">
        <v>4822</v>
      </c>
      <c r="F205" s="36">
        <v>10887</v>
      </c>
      <c r="G205" s="36">
        <v>1305</v>
      </c>
      <c r="H205" s="37">
        <f t="shared" ref="H205:H206" si="35">SUM(C205:G205)</f>
        <v>23547</v>
      </c>
    </row>
    <row r="206" spans="1:8" ht="15" customHeight="1" x14ac:dyDescent="0.3">
      <c r="A206" s="168"/>
      <c r="B206" s="14" t="s">
        <v>8</v>
      </c>
      <c r="C206" s="36">
        <v>5096</v>
      </c>
      <c r="D206" s="36">
        <v>7835</v>
      </c>
      <c r="E206" s="36">
        <v>8934</v>
      </c>
      <c r="F206" s="36">
        <v>19110</v>
      </c>
      <c r="G206" s="36">
        <v>2391</v>
      </c>
      <c r="H206" s="37">
        <f t="shared" si="35"/>
        <v>43366</v>
      </c>
    </row>
    <row r="207" spans="1:8" ht="15" customHeight="1" x14ac:dyDescent="0.3">
      <c r="A207" s="169" t="s">
        <v>1</v>
      </c>
      <c r="B207" s="93" t="s">
        <v>6</v>
      </c>
      <c r="C207" s="94">
        <f>C195+C198+C201+C204</f>
        <v>88</v>
      </c>
      <c r="D207" s="94">
        <f t="shared" ref="D207:H207" si="36">D195+D198+D201+D204</f>
        <v>234</v>
      </c>
      <c r="E207" s="94">
        <f t="shared" si="36"/>
        <v>342</v>
      </c>
      <c r="F207" s="94">
        <f t="shared" si="36"/>
        <v>673</v>
      </c>
      <c r="G207" s="94">
        <f t="shared" si="36"/>
        <v>208</v>
      </c>
      <c r="H207" s="94">
        <f t="shared" si="36"/>
        <v>1545</v>
      </c>
    </row>
    <row r="208" spans="1:8" ht="15" customHeight="1" x14ac:dyDescent="0.3">
      <c r="A208" s="169"/>
      <c r="B208" s="93" t="s">
        <v>7</v>
      </c>
      <c r="C208" s="94">
        <f>C196+C199+C202+C205</f>
        <v>17808</v>
      </c>
      <c r="D208" s="94">
        <f t="shared" ref="D208:H208" si="37">D196+D199+D202+D205</f>
        <v>24371</v>
      </c>
      <c r="E208" s="94">
        <f t="shared" si="37"/>
        <v>16062</v>
      </c>
      <c r="F208" s="94">
        <f t="shared" si="37"/>
        <v>24089</v>
      </c>
      <c r="G208" s="94">
        <f t="shared" si="37"/>
        <v>5620</v>
      </c>
      <c r="H208" s="94">
        <f t="shared" si="37"/>
        <v>87950</v>
      </c>
    </row>
    <row r="209" spans="1:8" ht="15" customHeight="1" x14ac:dyDescent="0.3">
      <c r="A209" s="169"/>
      <c r="B209" s="93" t="s">
        <v>8</v>
      </c>
      <c r="C209" s="94">
        <f>C197+C200+C203+C206</f>
        <v>36055</v>
      </c>
      <c r="D209" s="94">
        <f t="shared" ref="D209:H209" si="38">D197+D200+D203+D206</f>
        <v>47157</v>
      </c>
      <c r="E209" s="94">
        <f t="shared" si="38"/>
        <v>30334</v>
      </c>
      <c r="F209" s="94">
        <f t="shared" si="38"/>
        <v>43405</v>
      </c>
      <c r="G209" s="94">
        <f t="shared" si="38"/>
        <v>10357</v>
      </c>
      <c r="H209" s="94">
        <f t="shared" si="38"/>
        <v>167308</v>
      </c>
    </row>
    <row r="210" spans="1:8" ht="15" customHeight="1" x14ac:dyDescent="0.3">
      <c r="A210" s="80" t="s">
        <v>113</v>
      </c>
      <c r="B210" s="3"/>
      <c r="C210" s="3"/>
      <c r="D210" s="3"/>
      <c r="E210" s="3"/>
    </row>
    <row r="213" spans="1:8" ht="15" customHeight="1" x14ac:dyDescent="0.3">
      <c r="A213" s="165" t="s">
        <v>78</v>
      </c>
      <c r="B213" s="165"/>
      <c r="C213" s="165"/>
      <c r="D213" s="165"/>
      <c r="E213" s="165"/>
      <c r="F213" s="165"/>
      <c r="G213" s="165"/>
      <c r="H213" s="165"/>
    </row>
    <row r="214" spans="1:8" ht="15" customHeight="1" x14ac:dyDescent="0.3">
      <c r="A214" s="165" t="s">
        <v>86</v>
      </c>
      <c r="B214" s="165"/>
      <c r="C214" s="165"/>
      <c r="D214" s="165"/>
      <c r="E214" s="165"/>
      <c r="F214" s="165"/>
      <c r="G214" s="165"/>
      <c r="H214" s="165"/>
    </row>
    <row r="215" spans="1:8" ht="15" customHeight="1" x14ac:dyDescent="0.3">
      <c r="A215" s="91" t="s">
        <v>104</v>
      </c>
      <c r="B215" s="92"/>
      <c r="C215" s="92" t="s">
        <v>39</v>
      </c>
      <c r="D215" s="92" t="s">
        <v>40</v>
      </c>
      <c r="E215" s="92" t="s">
        <v>41</v>
      </c>
      <c r="F215" s="92" t="s">
        <v>42</v>
      </c>
      <c r="G215" s="92" t="s">
        <v>0</v>
      </c>
      <c r="H215" s="92" t="s">
        <v>1</v>
      </c>
    </row>
    <row r="216" spans="1:8" ht="15" customHeight="1" x14ac:dyDescent="0.3">
      <c r="A216" s="167" t="s">
        <v>2</v>
      </c>
      <c r="B216" s="12" t="s">
        <v>6</v>
      </c>
      <c r="C216" s="38">
        <v>31</v>
      </c>
      <c r="D216" s="38">
        <v>97</v>
      </c>
      <c r="E216" s="38">
        <v>98</v>
      </c>
      <c r="F216" s="38">
        <v>163</v>
      </c>
      <c r="G216" s="38">
        <v>102</v>
      </c>
      <c r="H216" s="39">
        <f>SUM(C216:G216)</f>
        <v>491</v>
      </c>
    </row>
    <row r="217" spans="1:8" ht="15" customHeight="1" x14ac:dyDescent="0.3">
      <c r="A217" s="167"/>
      <c r="B217" s="12" t="s">
        <v>7</v>
      </c>
      <c r="C217" s="38">
        <v>8438</v>
      </c>
      <c r="D217" s="38">
        <v>12499</v>
      </c>
      <c r="E217" s="38">
        <v>5067</v>
      </c>
      <c r="F217" s="38">
        <v>5950</v>
      </c>
      <c r="G217" s="38">
        <v>3404</v>
      </c>
      <c r="H217" s="39">
        <f t="shared" ref="H217:H227" si="39">SUM(C217:G217)</f>
        <v>35358</v>
      </c>
    </row>
    <row r="218" spans="1:8" ht="15" customHeight="1" x14ac:dyDescent="0.3">
      <c r="A218" s="167"/>
      <c r="B218" s="12" t="s">
        <v>8</v>
      </c>
      <c r="C218" s="38">
        <v>16967</v>
      </c>
      <c r="D218" s="38">
        <v>24167</v>
      </c>
      <c r="E218" s="38">
        <v>9643</v>
      </c>
      <c r="F218" s="38">
        <v>11077</v>
      </c>
      <c r="G218" s="38">
        <v>6268</v>
      </c>
      <c r="H218" s="39">
        <f t="shared" si="39"/>
        <v>68122</v>
      </c>
    </row>
    <row r="219" spans="1:8" ht="15" customHeight="1" x14ac:dyDescent="0.3">
      <c r="A219" s="168" t="s">
        <v>3</v>
      </c>
      <c r="B219" s="14" t="s">
        <v>6</v>
      </c>
      <c r="C219" s="36">
        <v>24</v>
      </c>
      <c r="D219" s="36">
        <v>33</v>
      </c>
      <c r="E219" s="36">
        <v>36</v>
      </c>
      <c r="F219" s="36">
        <v>77</v>
      </c>
      <c r="G219" s="36">
        <v>31</v>
      </c>
      <c r="H219" s="37">
        <f t="shared" si="39"/>
        <v>201</v>
      </c>
    </row>
    <row r="220" spans="1:8" ht="15" customHeight="1" x14ac:dyDescent="0.3">
      <c r="A220" s="168"/>
      <c r="B220" s="14" t="s">
        <v>7</v>
      </c>
      <c r="C220" s="36">
        <v>4579</v>
      </c>
      <c r="D220" s="36">
        <v>3054</v>
      </c>
      <c r="E220" s="36">
        <v>1858</v>
      </c>
      <c r="F220" s="36">
        <v>2461</v>
      </c>
      <c r="G220" s="36">
        <v>471</v>
      </c>
      <c r="H220" s="37">
        <f t="shared" si="39"/>
        <v>12423</v>
      </c>
    </row>
    <row r="221" spans="1:8" ht="15" customHeight="1" x14ac:dyDescent="0.3">
      <c r="A221" s="168"/>
      <c r="B221" s="14" t="s">
        <v>8</v>
      </c>
      <c r="C221" s="36">
        <v>9394</v>
      </c>
      <c r="D221" s="36">
        <v>5852</v>
      </c>
      <c r="E221" s="36">
        <v>3559</v>
      </c>
      <c r="F221" s="36">
        <v>4443</v>
      </c>
      <c r="G221" s="36">
        <v>885</v>
      </c>
      <c r="H221" s="37">
        <f t="shared" si="39"/>
        <v>24133</v>
      </c>
    </row>
    <row r="222" spans="1:8" ht="15" customHeight="1" x14ac:dyDescent="0.3">
      <c r="A222" s="167" t="s">
        <v>4</v>
      </c>
      <c r="B222" s="12" t="s">
        <v>6</v>
      </c>
      <c r="C222" s="38">
        <v>12</v>
      </c>
      <c r="D222" s="38">
        <v>48</v>
      </c>
      <c r="E222" s="38">
        <v>93</v>
      </c>
      <c r="F222" s="38">
        <v>135</v>
      </c>
      <c r="G222" s="38">
        <v>24</v>
      </c>
      <c r="H222" s="39">
        <f t="shared" si="39"/>
        <v>312</v>
      </c>
    </row>
    <row r="223" spans="1:8" ht="15" customHeight="1" x14ac:dyDescent="0.3">
      <c r="A223" s="167"/>
      <c r="B223" s="12" t="s">
        <v>7</v>
      </c>
      <c r="C223" s="38">
        <v>2236</v>
      </c>
      <c r="D223" s="38">
        <v>4653</v>
      </c>
      <c r="E223" s="38">
        <v>4269</v>
      </c>
      <c r="F223" s="38">
        <v>4747</v>
      </c>
      <c r="G223" s="38">
        <v>508</v>
      </c>
      <c r="H223" s="39">
        <f t="shared" si="39"/>
        <v>16413</v>
      </c>
    </row>
    <row r="224" spans="1:8" ht="15" customHeight="1" x14ac:dyDescent="0.3">
      <c r="A224" s="167"/>
      <c r="B224" s="12" t="s">
        <v>8</v>
      </c>
      <c r="C224" s="38">
        <v>4452</v>
      </c>
      <c r="D224" s="38">
        <v>8984</v>
      </c>
      <c r="E224" s="38">
        <v>8106</v>
      </c>
      <c r="F224" s="38">
        <v>8697</v>
      </c>
      <c r="G224" s="38">
        <v>938</v>
      </c>
      <c r="H224" s="39">
        <f t="shared" si="39"/>
        <v>31177</v>
      </c>
    </row>
    <row r="225" spans="1:8" ht="15" customHeight="1" x14ac:dyDescent="0.3">
      <c r="A225" s="168" t="s">
        <v>5</v>
      </c>
      <c r="B225" s="14" t="s">
        <v>6</v>
      </c>
      <c r="C225" s="36">
        <v>19</v>
      </c>
      <c r="D225" s="36">
        <v>54</v>
      </c>
      <c r="E225" s="36">
        <v>112</v>
      </c>
      <c r="F225" s="36">
        <v>297</v>
      </c>
      <c r="G225" s="36">
        <v>54</v>
      </c>
      <c r="H225" s="37">
        <f t="shared" si="39"/>
        <v>536</v>
      </c>
    </row>
    <row r="226" spans="1:8" ht="15" customHeight="1" x14ac:dyDescent="0.3">
      <c r="A226" s="168"/>
      <c r="B226" s="14" t="s">
        <v>7</v>
      </c>
      <c r="C226" s="36">
        <v>2455</v>
      </c>
      <c r="D226" s="36">
        <v>4014</v>
      </c>
      <c r="E226" s="36">
        <v>4722</v>
      </c>
      <c r="F226" s="36">
        <v>10861</v>
      </c>
      <c r="G226" s="36">
        <v>1305</v>
      </c>
      <c r="H226" s="37">
        <f t="shared" si="39"/>
        <v>23357</v>
      </c>
    </row>
    <row r="227" spans="1:8" ht="15" customHeight="1" x14ac:dyDescent="0.3">
      <c r="A227" s="168"/>
      <c r="B227" s="14" t="s">
        <v>8</v>
      </c>
      <c r="C227" s="36">
        <v>4946</v>
      </c>
      <c r="D227" s="36">
        <v>7845</v>
      </c>
      <c r="E227" s="36">
        <v>8698</v>
      </c>
      <c r="F227" s="36">
        <v>19058</v>
      </c>
      <c r="G227" s="36">
        <v>2391</v>
      </c>
      <c r="H227" s="37">
        <f t="shared" si="39"/>
        <v>42938</v>
      </c>
    </row>
    <row r="228" spans="1:8" ht="15" customHeight="1" x14ac:dyDescent="0.3">
      <c r="A228" s="169" t="s">
        <v>1</v>
      </c>
      <c r="B228" s="93" t="s">
        <v>6</v>
      </c>
      <c r="C228" s="94">
        <f>C216+C219+C222+C225</f>
        <v>86</v>
      </c>
      <c r="D228" s="94">
        <f t="shared" ref="D228:H228" si="40">D216+D219+D222+D225</f>
        <v>232</v>
      </c>
      <c r="E228" s="94">
        <f t="shared" si="40"/>
        <v>339</v>
      </c>
      <c r="F228" s="94">
        <f t="shared" si="40"/>
        <v>672</v>
      </c>
      <c r="G228" s="94">
        <f t="shared" si="40"/>
        <v>211</v>
      </c>
      <c r="H228" s="94">
        <f t="shared" si="40"/>
        <v>1540</v>
      </c>
    </row>
    <row r="229" spans="1:8" ht="15" customHeight="1" x14ac:dyDescent="0.3">
      <c r="A229" s="169"/>
      <c r="B229" s="93" t="s">
        <v>7</v>
      </c>
      <c r="C229" s="94">
        <f>C217+C220+C223+C226</f>
        <v>17708</v>
      </c>
      <c r="D229" s="94">
        <f t="shared" ref="D229:H229" si="41">D217+D220+D223+D226</f>
        <v>24220</v>
      </c>
      <c r="E229" s="94">
        <f t="shared" si="41"/>
        <v>15916</v>
      </c>
      <c r="F229" s="94">
        <f t="shared" si="41"/>
        <v>24019</v>
      </c>
      <c r="G229" s="94">
        <f t="shared" si="41"/>
        <v>5688</v>
      </c>
      <c r="H229" s="94">
        <f t="shared" si="41"/>
        <v>87551</v>
      </c>
    </row>
    <row r="230" spans="1:8" ht="15" customHeight="1" x14ac:dyDescent="0.3">
      <c r="A230" s="169"/>
      <c r="B230" s="93" t="s">
        <v>8</v>
      </c>
      <c r="C230" s="94">
        <f>C218+C221+C224+C227</f>
        <v>35759</v>
      </c>
      <c r="D230" s="94">
        <f t="shared" ref="D230:H230" si="42">D218+D221+D224+D227</f>
        <v>46848</v>
      </c>
      <c r="E230" s="94">
        <f t="shared" si="42"/>
        <v>30006</v>
      </c>
      <c r="F230" s="94">
        <f t="shared" si="42"/>
        <v>43275</v>
      </c>
      <c r="G230" s="94">
        <f t="shared" si="42"/>
        <v>10482</v>
      </c>
      <c r="H230" s="94">
        <f t="shared" si="42"/>
        <v>166370</v>
      </c>
    </row>
    <row r="231" spans="1:8" ht="15" customHeight="1" x14ac:dyDescent="0.3">
      <c r="A231" s="80" t="s">
        <v>113</v>
      </c>
      <c r="B231" s="3"/>
      <c r="C231" s="3"/>
      <c r="D231" s="3"/>
      <c r="E231" s="3"/>
    </row>
    <row r="234" spans="1:8" ht="15" customHeight="1" x14ac:dyDescent="0.3">
      <c r="A234" s="165" t="s">
        <v>78</v>
      </c>
      <c r="B234" s="165"/>
      <c r="C234" s="165"/>
      <c r="D234" s="165"/>
      <c r="E234" s="165"/>
      <c r="F234" s="165"/>
      <c r="G234" s="165"/>
      <c r="H234" s="165"/>
    </row>
    <row r="235" spans="1:8" ht="15" customHeight="1" x14ac:dyDescent="0.3">
      <c r="A235" s="165" t="s">
        <v>85</v>
      </c>
      <c r="B235" s="165"/>
      <c r="C235" s="165"/>
      <c r="D235" s="165"/>
      <c r="E235" s="165"/>
      <c r="F235" s="165"/>
      <c r="G235" s="165"/>
      <c r="H235" s="165"/>
    </row>
    <row r="236" spans="1:8" ht="15" customHeight="1" x14ac:dyDescent="0.3">
      <c r="A236" s="91" t="s">
        <v>104</v>
      </c>
      <c r="B236" s="92"/>
      <c r="C236" s="92" t="s">
        <v>39</v>
      </c>
      <c r="D236" s="92" t="s">
        <v>40</v>
      </c>
      <c r="E236" s="92" t="s">
        <v>41</v>
      </c>
      <c r="F236" s="92" t="s">
        <v>42</v>
      </c>
      <c r="G236" s="92" t="s">
        <v>0</v>
      </c>
      <c r="H236" s="92" t="s">
        <v>1</v>
      </c>
    </row>
    <row r="237" spans="1:8" ht="15" customHeight="1" x14ac:dyDescent="0.3">
      <c r="A237" s="167" t="s">
        <v>2</v>
      </c>
      <c r="B237" s="12" t="s">
        <v>6</v>
      </c>
      <c r="C237" s="38">
        <v>30</v>
      </c>
      <c r="D237" s="38">
        <v>101</v>
      </c>
      <c r="E237" s="38">
        <v>96</v>
      </c>
      <c r="F237" s="38">
        <v>165</v>
      </c>
      <c r="G237" s="38">
        <v>101</v>
      </c>
      <c r="H237" s="39">
        <f>SUM(C237:G237)</f>
        <v>493</v>
      </c>
    </row>
    <row r="238" spans="1:8" ht="15" customHeight="1" x14ac:dyDescent="0.3">
      <c r="A238" s="167"/>
      <c r="B238" s="12" t="s">
        <v>7</v>
      </c>
      <c r="C238" s="38">
        <v>7919</v>
      </c>
      <c r="D238" s="38">
        <v>13071</v>
      </c>
      <c r="E238" s="38">
        <v>4928</v>
      </c>
      <c r="F238" s="38">
        <v>6065</v>
      </c>
      <c r="G238" s="38">
        <v>3461</v>
      </c>
      <c r="H238" s="39">
        <f t="shared" ref="H238:H248" si="43">SUM(C238:G238)</f>
        <v>35444</v>
      </c>
    </row>
    <row r="239" spans="1:8" ht="15" customHeight="1" x14ac:dyDescent="0.3">
      <c r="A239" s="167"/>
      <c r="B239" s="12" t="s">
        <v>8</v>
      </c>
      <c r="C239" s="38">
        <v>15961</v>
      </c>
      <c r="D239" s="38">
        <v>25247</v>
      </c>
      <c r="E239" s="38">
        <v>9367</v>
      </c>
      <c r="F239" s="38">
        <v>11268</v>
      </c>
      <c r="G239" s="38">
        <v>6342</v>
      </c>
      <c r="H239" s="39">
        <f t="shared" si="43"/>
        <v>68185</v>
      </c>
    </row>
    <row r="240" spans="1:8" ht="15" customHeight="1" x14ac:dyDescent="0.3">
      <c r="A240" s="168" t="s">
        <v>3</v>
      </c>
      <c r="B240" s="14" t="s">
        <v>6</v>
      </c>
      <c r="C240" s="36">
        <v>23</v>
      </c>
      <c r="D240" s="36">
        <v>34</v>
      </c>
      <c r="E240" s="36">
        <v>31</v>
      </c>
      <c r="F240" s="36">
        <v>79</v>
      </c>
      <c r="G240" s="36">
        <v>31</v>
      </c>
      <c r="H240" s="37">
        <f t="shared" si="43"/>
        <v>198</v>
      </c>
    </row>
    <row r="241" spans="1:8" ht="15" customHeight="1" x14ac:dyDescent="0.3">
      <c r="A241" s="168"/>
      <c r="B241" s="14" t="s">
        <v>7</v>
      </c>
      <c r="C241" s="36">
        <v>4344</v>
      </c>
      <c r="D241" s="36">
        <v>3279</v>
      </c>
      <c r="E241" s="36">
        <v>1631</v>
      </c>
      <c r="F241" s="36">
        <v>2518</v>
      </c>
      <c r="G241" s="36">
        <v>457</v>
      </c>
      <c r="H241" s="37">
        <f t="shared" si="43"/>
        <v>12229</v>
      </c>
    </row>
    <row r="242" spans="1:8" ht="15" customHeight="1" x14ac:dyDescent="0.3">
      <c r="A242" s="168"/>
      <c r="B242" s="14" t="s">
        <v>8</v>
      </c>
      <c r="C242" s="36">
        <v>8859</v>
      </c>
      <c r="D242" s="36">
        <v>6287</v>
      </c>
      <c r="E242" s="36">
        <v>3172</v>
      </c>
      <c r="F242" s="36">
        <v>4548</v>
      </c>
      <c r="G242" s="36">
        <v>853</v>
      </c>
      <c r="H242" s="37">
        <f t="shared" si="43"/>
        <v>23719</v>
      </c>
    </row>
    <row r="243" spans="1:8" ht="15" customHeight="1" x14ac:dyDescent="0.3">
      <c r="A243" s="167" t="s">
        <v>4</v>
      </c>
      <c r="B243" s="12" t="s">
        <v>6</v>
      </c>
      <c r="C243" s="38">
        <v>12</v>
      </c>
      <c r="D243" s="38">
        <v>49</v>
      </c>
      <c r="E243" s="38">
        <v>92</v>
      </c>
      <c r="F243" s="38">
        <v>135</v>
      </c>
      <c r="G243" s="38">
        <v>24</v>
      </c>
      <c r="H243" s="39">
        <f t="shared" si="43"/>
        <v>312</v>
      </c>
    </row>
    <row r="244" spans="1:8" ht="15" customHeight="1" x14ac:dyDescent="0.3">
      <c r="A244" s="167"/>
      <c r="B244" s="12" t="s">
        <v>7</v>
      </c>
      <c r="C244" s="38">
        <v>2217</v>
      </c>
      <c r="D244" s="38">
        <v>4629</v>
      </c>
      <c r="E244" s="38">
        <v>4136</v>
      </c>
      <c r="F244" s="38">
        <v>4752</v>
      </c>
      <c r="G244" s="38">
        <v>500</v>
      </c>
      <c r="H244" s="39">
        <f t="shared" si="43"/>
        <v>16234</v>
      </c>
    </row>
    <row r="245" spans="1:8" ht="15" customHeight="1" x14ac:dyDescent="0.3">
      <c r="A245" s="167"/>
      <c r="B245" s="12" t="s">
        <v>8</v>
      </c>
      <c r="C245" s="38">
        <v>4399</v>
      </c>
      <c r="D245" s="38">
        <v>8946</v>
      </c>
      <c r="E245" s="38">
        <v>7827</v>
      </c>
      <c r="F245" s="38">
        <v>8697</v>
      </c>
      <c r="G245" s="38">
        <v>924</v>
      </c>
      <c r="H245" s="39">
        <f t="shared" si="43"/>
        <v>30793</v>
      </c>
    </row>
    <row r="246" spans="1:8" ht="15" customHeight="1" x14ac:dyDescent="0.3">
      <c r="A246" s="168" t="s">
        <v>5</v>
      </c>
      <c r="B246" s="14" t="s">
        <v>6</v>
      </c>
      <c r="C246" s="36">
        <v>18</v>
      </c>
      <c r="D246" s="36">
        <v>50</v>
      </c>
      <c r="E246" s="36">
        <v>111</v>
      </c>
      <c r="F246" s="36">
        <v>297</v>
      </c>
      <c r="G246" s="36">
        <v>55</v>
      </c>
      <c r="H246" s="37">
        <f t="shared" si="43"/>
        <v>531</v>
      </c>
    </row>
    <row r="247" spans="1:8" ht="15" customHeight="1" x14ac:dyDescent="0.3">
      <c r="A247" s="168"/>
      <c r="B247" s="14" t="s">
        <v>7</v>
      </c>
      <c r="C247" s="36">
        <v>2192</v>
      </c>
      <c r="D247" s="36">
        <v>3772</v>
      </c>
      <c r="E247" s="36">
        <v>4626</v>
      </c>
      <c r="F247" s="36">
        <v>10818</v>
      </c>
      <c r="G247" s="36">
        <v>1308</v>
      </c>
      <c r="H247" s="37">
        <f t="shared" si="43"/>
        <v>22716</v>
      </c>
    </row>
    <row r="248" spans="1:8" ht="15" customHeight="1" x14ac:dyDescent="0.3">
      <c r="A248" s="168"/>
      <c r="B248" s="14" t="s">
        <v>8</v>
      </c>
      <c r="C248" s="36">
        <v>4330</v>
      </c>
      <c r="D248" s="36">
        <v>7377</v>
      </c>
      <c r="E248" s="36">
        <v>8559</v>
      </c>
      <c r="F248" s="36">
        <v>18887</v>
      </c>
      <c r="G248" s="36">
        <v>2399</v>
      </c>
      <c r="H248" s="37">
        <f t="shared" si="43"/>
        <v>41552</v>
      </c>
    </row>
    <row r="249" spans="1:8" ht="15" customHeight="1" x14ac:dyDescent="0.3">
      <c r="A249" s="169" t="s">
        <v>1</v>
      </c>
      <c r="B249" s="93" t="s">
        <v>6</v>
      </c>
      <c r="C249" s="94">
        <f>C237+C240+C243+C246</f>
        <v>83</v>
      </c>
      <c r="D249" s="94">
        <f t="shared" ref="D249:H249" si="44">D237+D240+D243+D246</f>
        <v>234</v>
      </c>
      <c r="E249" s="94">
        <f t="shared" si="44"/>
        <v>330</v>
      </c>
      <c r="F249" s="94">
        <f t="shared" si="44"/>
        <v>676</v>
      </c>
      <c r="G249" s="94">
        <f t="shared" si="44"/>
        <v>211</v>
      </c>
      <c r="H249" s="94">
        <f t="shared" si="44"/>
        <v>1534</v>
      </c>
    </row>
    <row r="250" spans="1:8" ht="15" customHeight="1" x14ac:dyDescent="0.3">
      <c r="A250" s="169"/>
      <c r="B250" s="93" t="s">
        <v>7</v>
      </c>
      <c r="C250" s="94">
        <f>C238+C241+C244+C247</f>
        <v>16672</v>
      </c>
      <c r="D250" s="94">
        <f t="shared" ref="D250:H250" si="45">D238+D241+D244+D247</f>
        <v>24751</v>
      </c>
      <c r="E250" s="94">
        <f t="shared" si="45"/>
        <v>15321</v>
      </c>
      <c r="F250" s="94">
        <f t="shared" si="45"/>
        <v>24153</v>
      </c>
      <c r="G250" s="94">
        <f t="shared" si="45"/>
        <v>5726</v>
      </c>
      <c r="H250" s="94">
        <f t="shared" si="45"/>
        <v>86623</v>
      </c>
    </row>
    <row r="251" spans="1:8" ht="15" customHeight="1" x14ac:dyDescent="0.3">
      <c r="A251" s="169"/>
      <c r="B251" s="93" t="s">
        <v>8</v>
      </c>
      <c r="C251" s="94">
        <f>C239+C242+C245+C248</f>
        <v>33549</v>
      </c>
      <c r="D251" s="94">
        <f t="shared" ref="D251:H251" si="46">D239+D242+D245+D248</f>
        <v>47857</v>
      </c>
      <c r="E251" s="94">
        <f t="shared" si="46"/>
        <v>28925</v>
      </c>
      <c r="F251" s="94">
        <f t="shared" si="46"/>
        <v>43400</v>
      </c>
      <c r="G251" s="94">
        <f t="shared" si="46"/>
        <v>10518</v>
      </c>
      <c r="H251" s="94">
        <f t="shared" si="46"/>
        <v>164249</v>
      </c>
    </row>
    <row r="252" spans="1:8" ht="15" customHeight="1" x14ac:dyDescent="0.3">
      <c r="A252" s="80" t="s">
        <v>113</v>
      </c>
      <c r="B252" s="3"/>
      <c r="C252" s="3"/>
      <c r="D252" s="3"/>
      <c r="E252" s="3"/>
    </row>
    <row r="255" spans="1:8" ht="15" customHeight="1" x14ac:dyDescent="0.3">
      <c r="A255" s="165" t="s">
        <v>78</v>
      </c>
      <c r="B255" s="165"/>
      <c r="C255" s="165"/>
      <c r="D255" s="165"/>
      <c r="E255" s="165"/>
      <c r="F255" s="165"/>
      <c r="G255" s="165"/>
      <c r="H255" s="165"/>
    </row>
    <row r="256" spans="1:8" ht="15" customHeight="1" x14ac:dyDescent="0.3">
      <c r="A256" s="165" t="s">
        <v>84</v>
      </c>
      <c r="B256" s="165"/>
      <c r="C256" s="165"/>
      <c r="D256" s="165"/>
      <c r="E256" s="165"/>
      <c r="F256" s="165"/>
      <c r="G256" s="165"/>
      <c r="H256" s="165"/>
    </row>
    <row r="257" spans="1:8" ht="15" customHeight="1" x14ac:dyDescent="0.3">
      <c r="A257" s="91" t="s">
        <v>104</v>
      </c>
      <c r="B257" s="92"/>
      <c r="C257" s="92" t="s">
        <v>39</v>
      </c>
      <c r="D257" s="92" t="s">
        <v>40</v>
      </c>
      <c r="E257" s="92" t="s">
        <v>41</v>
      </c>
      <c r="F257" s="92" t="s">
        <v>42</v>
      </c>
      <c r="G257" s="92" t="s">
        <v>0</v>
      </c>
      <c r="H257" s="92" t="s">
        <v>1</v>
      </c>
    </row>
    <row r="258" spans="1:8" ht="15" customHeight="1" x14ac:dyDescent="0.3">
      <c r="A258" s="167" t="s">
        <v>2</v>
      </c>
      <c r="B258" s="12" t="s">
        <v>6</v>
      </c>
      <c r="C258" s="38">
        <v>29</v>
      </c>
      <c r="D258" s="38">
        <v>102</v>
      </c>
      <c r="E258" s="38">
        <v>97</v>
      </c>
      <c r="F258" s="38">
        <v>164</v>
      </c>
      <c r="G258" s="38">
        <v>96</v>
      </c>
      <c r="H258" s="39">
        <f>SUM(C258:G258)</f>
        <v>488</v>
      </c>
    </row>
    <row r="259" spans="1:8" ht="15" customHeight="1" x14ac:dyDescent="0.3">
      <c r="A259" s="167"/>
      <c r="B259" s="12" t="s">
        <v>7</v>
      </c>
      <c r="C259" s="38">
        <v>7693</v>
      </c>
      <c r="D259" s="38">
        <v>12974</v>
      </c>
      <c r="E259" s="38">
        <v>4974</v>
      </c>
      <c r="F259" s="38">
        <v>6024</v>
      </c>
      <c r="G259" s="38">
        <v>3223</v>
      </c>
      <c r="H259" s="39">
        <f t="shared" ref="H259:H269" si="47">SUM(C259:G259)</f>
        <v>34888</v>
      </c>
    </row>
    <row r="260" spans="1:8" ht="15" customHeight="1" x14ac:dyDescent="0.3">
      <c r="A260" s="167"/>
      <c r="B260" s="12" t="s">
        <v>8</v>
      </c>
      <c r="C260" s="38">
        <v>15494</v>
      </c>
      <c r="D260" s="38">
        <v>25019</v>
      </c>
      <c r="E260" s="38">
        <v>9454</v>
      </c>
      <c r="F260" s="38">
        <v>11216</v>
      </c>
      <c r="G260" s="38">
        <v>5875</v>
      </c>
      <c r="H260" s="39">
        <f t="shared" si="47"/>
        <v>67058</v>
      </c>
    </row>
    <row r="261" spans="1:8" ht="15" customHeight="1" x14ac:dyDescent="0.3">
      <c r="A261" s="168" t="s">
        <v>3</v>
      </c>
      <c r="B261" s="14" t="s">
        <v>6</v>
      </c>
      <c r="C261" s="36">
        <v>23</v>
      </c>
      <c r="D261" s="36">
        <v>35</v>
      </c>
      <c r="E261" s="36">
        <v>31</v>
      </c>
      <c r="F261" s="36">
        <v>80</v>
      </c>
      <c r="G261" s="36">
        <v>32</v>
      </c>
      <c r="H261" s="37">
        <f t="shared" si="47"/>
        <v>201</v>
      </c>
    </row>
    <row r="262" spans="1:8" ht="15" customHeight="1" x14ac:dyDescent="0.3">
      <c r="A262" s="168"/>
      <c r="B262" s="14" t="s">
        <v>7</v>
      </c>
      <c r="C262" s="36">
        <v>4336</v>
      </c>
      <c r="D262" s="36">
        <v>3289</v>
      </c>
      <c r="E262" s="36">
        <v>1631</v>
      </c>
      <c r="F262" s="36">
        <v>2544</v>
      </c>
      <c r="G262" s="36">
        <v>466</v>
      </c>
      <c r="H262" s="37">
        <f t="shared" si="47"/>
        <v>12266</v>
      </c>
    </row>
    <row r="263" spans="1:8" ht="15" customHeight="1" x14ac:dyDescent="0.3">
      <c r="A263" s="168"/>
      <c r="B263" s="14" t="s">
        <v>8</v>
      </c>
      <c r="C263" s="36">
        <v>8631</v>
      </c>
      <c r="D263" s="36">
        <v>6307</v>
      </c>
      <c r="E263" s="36">
        <v>3172</v>
      </c>
      <c r="F263" s="36">
        <v>4595</v>
      </c>
      <c r="G263" s="36">
        <v>871</v>
      </c>
      <c r="H263" s="37">
        <f t="shared" si="47"/>
        <v>23576</v>
      </c>
    </row>
    <row r="264" spans="1:8" ht="15" customHeight="1" x14ac:dyDescent="0.3">
      <c r="A264" s="167" t="s">
        <v>4</v>
      </c>
      <c r="B264" s="12" t="s">
        <v>6</v>
      </c>
      <c r="C264" s="38">
        <v>12</v>
      </c>
      <c r="D264" s="38">
        <v>45</v>
      </c>
      <c r="E264" s="38">
        <v>93</v>
      </c>
      <c r="F264" s="38">
        <v>132</v>
      </c>
      <c r="G264" s="38">
        <v>25</v>
      </c>
      <c r="H264" s="39">
        <f t="shared" si="47"/>
        <v>307</v>
      </c>
    </row>
    <row r="265" spans="1:8" ht="15" customHeight="1" x14ac:dyDescent="0.3">
      <c r="A265" s="167"/>
      <c r="B265" s="12" t="s">
        <v>7</v>
      </c>
      <c r="C265" s="38">
        <v>2217</v>
      </c>
      <c r="D265" s="38">
        <v>4504</v>
      </c>
      <c r="E265" s="38">
        <v>4149</v>
      </c>
      <c r="F265" s="38">
        <v>4633</v>
      </c>
      <c r="G265" s="38">
        <v>524</v>
      </c>
      <c r="H265" s="39">
        <f t="shared" si="47"/>
        <v>16027</v>
      </c>
    </row>
    <row r="266" spans="1:8" ht="15" customHeight="1" x14ac:dyDescent="0.3">
      <c r="A266" s="167"/>
      <c r="B266" s="12" t="s">
        <v>8</v>
      </c>
      <c r="C266" s="38">
        <v>4399</v>
      </c>
      <c r="D266" s="38">
        <v>8679</v>
      </c>
      <c r="E266" s="38">
        <v>7841</v>
      </c>
      <c r="F266" s="38">
        <v>8473</v>
      </c>
      <c r="G266" s="38">
        <v>990</v>
      </c>
      <c r="H266" s="39">
        <f t="shared" si="47"/>
        <v>30382</v>
      </c>
    </row>
    <row r="267" spans="1:8" ht="15" customHeight="1" x14ac:dyDescent="0.3">
      <c r="A267" s="168" t="s">
        <v>5</v>
      </c>
      <c r="B267" s="14" t="s">
        <v>6</v>
      </c>
      <c r="C267" s="36">
        <v>18</v>
      </c>
      <c r="D267" s="36">
        <v>50</v>
      </c>
      <c r="E267" s="36">
        <v>111</v>
      </c>
      <c r="F267" s="36">
        <v>298</v>
      </c>
      <c r="G267" s="36">
        <v>55</v>
      </c>
      <c r="H267" s="37">
        <f t="shared" si="47"/>
        <v>532</v>
      </c>
    </row>
    <row r="268" spans="1:8" ht="15" customHeight="1" x14ac:dyDescent="0.3">
      <c r="A268" s="168"/>
      <c r="B268" s="14" t="s">
        <v>7</v>
      </c>
      <c r="C268" s="36">
        <v>2193</v>
      </c>
      <c r="D268" s="36">
        <v>3838</v>
      </c>
      <c r="E268" s="36">
        <v>4624</v>
      </c>
      <c r="F268" s="36">
        <v>10827</v>
      </c>
      <c r="G268" s="36">
        <v>1308</v>
      </c>
      <c r="H268" s="37">
        <f t="shared" si="47"/>
        <v>22790</v>
      </c>
    </row>
    <row r="269" spans="1:8" ht="15" customHeight="1" x14ac:dyDescent="0.3">
      <c r="A269" s="168"/>
      <c r="B269" s="14" t="s">
        <v>8</v>
      </c>
      <c r="C269" s="36">
        <v>4381</v>
      </c>
      <c r="D269" s="36">
        <v>7518</v>
      </c>
      <c r="E269" s="36">
        <v>8544</v>
      </c>
      <c r="F269" s="36">
        <v>18904</v>
      </c>
      <c r="G269" s="36">
        <v>2399</v>
      </c>
      <c r="H269" s="37">
        <f t="shared" si="47"/>
        <v>41746</v>
      </c>
    </row>
    <row r="270" spans="1:8" ht="15" customHeight="1" x14ac:dyDescent="0.3">
      <c r="A270" s="169" t="s">
        <v>1</v>
      </c>
      <c r="B270" s="93" t="s">
        <v>6</v>
      </c>
      <c r="C270" s="94">
        <f>C258+C261+C264+C267</f>
        <v>82</v>
      </c>
      <c r="D270" s="94">
        <f t="shared" ref="D270:H270" si="48">D258+D261+D264+D267</f>
        <v>232</v>
      </c>
      <c r="E270" s="94">
        <f t="shared" si="48"/>
        <v>332</v>
      </c>
      <c r="F270" s="94">
        <f t="shared" si="48"/>
        <v>674</v>
      </c>
      <c r="G270" s="94">
        <f t="shared" si="48"/>
        <v>208</v>
      </c>
      <c r="H270" s="94">
        <f t="shared" si="48"/>
        <v>1528</v>
      </c>
    </row>
    <row r="271" spans="1:8" ht="15" customHeight="1" x14ac:dyDescent="0.3">
      <c r="A271" s="169"/>
      <c r="B271" s="93" t="s">
        <v>7</v>
      </c>
      <c r="C271" s="94">
        <f>C259+C262+C265+C268</f>
        <v>16439</v>
      </c>
      <c r="D271" s="94">
        <f t="shared" ref="D271:H271" si="49">D259+D262+D265+D268</f>
        <v>24605</v>
      </c>
      <c r="E271" s="94">
        <f t="shared" si="49"/>
        <v>15378</v>
      </c>
      <c r="F271" s="94">
        <f t="shared" si="49"/>
        <v>24028</v>
      </c>
      <c r="G271" s="94">
        <f t="shared" si="49"/>
        <v>5521</v>
      </c>
      <c r="H271" s="94">
        <f t="shared" si="49"/>
        <v>85971</v>
      </c>
    </row>
    <row r="272" spans="1:8" ht="15" customHeight="1" x14ac:dyDescent="0.3">
      <c r="A272" s="169"/>
      <c r="B272" s="93" t="s">
        <v>8</v>
      </c>
      <c r="C272" s="94">
        <f>C260+C263+C266+C269</f>
        <v>32905</v>
      </c>
      <c r="D272" s="94">
        <f t="shared" ref="D272:H272" si="50">D260+D263+D266+D269</f>
        <v>47523</v>
      </c>
      <c r="E272" s="94">
        <f t="shared" si="50"/>
        <v>29011</v>
      </c>
      <c r="F272" s="94">
        <f t="shared" si="50"/>
        <v>43188</v>
      </c>
      <c r="G272" s="94">
        <f t="shared" si="50"/>
        <v>10135</v>
      </c>
      <c r="H272" s="94">
        <f t="shared" si="50"/>
        <v>162762</v>
      </c>
    </row>
    <row r="273" spans="1:8" ht="15" customHeight="1" x14ac:dyDescent="0.3">
      <c r="A273" s="80" t="s">
        <v>113</v>
      </c>
      <c r="B273" s="3"/>
      <c r="C273" s="3"/>
      <c r="D273" s="3"/>
      <c r="E273" s="3"/>
    </row>
    <row r="276" spans="1:8" ht="15" customHeight="1" x14ac:dyDescent="0.3">
      <c r="A276" s="165" t="s">
        <v>78</v>
      </c>
      <c r="B276" s="165"/>
      <c r="C276" s="165"/>
      <c r="D276" s="165"/>
      <c r="E276" s="165"/>
      <c r="F276" s="165"/>
      <c r="G276" s="165"/>
      <c r="H276" s="165"/>
    </row>
    <row r="277" spans="1:8" ht="15" customHeight="1" x14ac:dyDescent="0.3">
      <c r="A277" s="165" t="s">
        <v>83</v>
      </c>
      <c r="B277" s="165"/>
      <c r="C277" s="165"/>
      <c r="D277" s="165"/>
      <c r="E277" s="165"/>
      <c r="F277" s="165"/>
      <c r="G277" s="165"/>
      <c r="H277" s="165"/>
    </row>
    <row r="278" spans="1:8" ht="15" customHeight="1" x14ac:dyDescent="0.3">
      <c r="A278" s="91" t="s">
        <v>104</v>
      </c>
      <c r="B278" s="92"/>
      <c r="C278" s="92" t="s">
        <v>39</v>
      </c>
      <c r="D278" s="92" t="s">
        <v>40</v>
      </c>
      <c r="E278" s="92" t="s">
        <v>41</v>
      </c>
      <c r="F278" s="92" t="s">
        <v>42</v>
      </c>
      <c r="G278" s="92" t="s">
        <v>0</v>
      </c>
      <c r="H278" s="92" t="s">
        <v>1</v>
      </c>
    </row>
    <row r="279" spans="1:8" ht="15" customHeight="1" x14ac:dyDescent="0.3">
      <c r="A279" s="167" t="s">
        <v>2</v>
      </c>
      <c r="B279" s="12" t="s">
        <v>6</v>
      </c>
      <c r="C279" s="38">
        <v>26</v>
      </c>
      <c r="D279" s="38">
        <v>103</v>
      </c>
      <c r="E279" s="38">
        <v>100</v>
      </c>
      <c r="F279" s="38">
        <v>176</v>
      </c>
      <c r="G279" s="38">
        <v>96</v>
      </c>
      <c r="H279" s="39">
        <f>SUM(C279:G279)</f>
        <v>501</v>
      </c>
    </row>
    <row r="280" spans="1:8" ht="15" customHeight="1" x14ac:dyDescent="0.3">
      <c r="A280" s="167"/>
      <c r="B280" s="12" t="s">
        <v>7</v>
      </c>
      <c r="C280" s="38">
        <v>7150</v>
      </c>
      <c r="D280" s="38">
        <v>12695</v>
      </c>
      <c r="E280" s="38">
        <v>5239</v>
      </c>
      <c r="F280" s="38">
        <v>6355</v>
      </c>
      <c r="G280" s="38">
        <v>3148</v>
      </c>
      <c r="H280" s="39">
        <f t="shared" ref="H280:H290" si="51">SUM(C280:G280)</f>
        <v>34587</v>
      </c>
    </row>
    <row r="281" spans="1:8" ht="15" customHeight="1" x14ac:dyDescent="0.3">
      <c r="A281" s="167"/>
      <c r="B281" s="12" t="s">
        <v>8</v>
      </c>
      <c r="C281" s="38">
        <v>14374</v>
      </c>
      <c r="D281" s="38">
        <v>24473</v>
      </c>
      <c r="E281" s="38">
        <v>9944</v>
      </c>
      <c r="F281" s="38">
        <v>11830</v>
      </c>
      <c r="G281" s="38">
        <v>5732</v>
      </c>
      <c r="H281" s="39">
        <f t="shared" si="51"/>
        <v>66353</v>
      </c>
    </row>
    <row r="282" spans="1:8" ht="15" customHeight="1" x14ac:dyDescent="0.3">
      <c r="A282" s="168" t="s">
        <v>3</v>
      </c>
      <c r="B282" s="14" t="s">
        <v>6</v>
      </c>
      <c r="C282" s="36">
        <v>24</v>
      </c>
      <c r="D282" s="36">
        <v>34</v>
      </c>
      <c r="E282" s="36">
        <v>33</v>
      </c>
      <c r="F282" s="36">
        <v>84</v>
      </c>
      <c r="G282" s="36">
        <v>33</v>
      </c>
      <c r="H282" s="37">
        <f t="shared" si="51"/>
        <v>208</v>
      </c>
    </row>
    <row r="283" spans="1:8" ht="15" customHeight="1" x14ac:dyDescent="0.3">
      <c r="A283" s="168"/>
      <c r="B283" s="14" t="s">
        <v>7</v>
      </c>
      <c r="C283" s="36">
        <v>4383</v>
      </c>
      <c r="D283" s="36">
        <v>3194</v>
      </c>
      <c r="E283" s="36">
        <v>1586</v>
      </c>
      <c r="F283" s="36">
        <v>2706</v>
      </c>
      <c r="G283" s="36">
        <v>484</v>
      </c>
      <c r="H283" s="37">
        <f t="shared" si="51"/>
        <v>12353</v>
      </c>
    </row>
    <row r="284" spans="1:8" ht="15" customHeight="1" x14ac:dyDescent="0.3">
      <c r="A284" s="168"/>
      <c r="B284" s="14" t="s">
        <v>8</v>
      </c>
      <c r="C284" s="36">
        <v>8730</v>
      </c>
      <c r="D284" s="36">
        <v>6127</v>
      </c>
      <c r="E284" s="36">
        <v>3024</v>
      </c>
      <c r="F284" s="36">
        <v>4939</v>
      </c>
      <c r="G284" s="36">
        <v>907</v>
      </c>
      <c r="H284" s="37">
        <f t="shared" si="51"/>
        <v>23727</v>
      </c>
    </row>
    <row r="285" spans="1:8" ht="15" customHeight="1" x14ac:dyDescent="0.3">
      <c r="A285" s="167" t="s">
        <v>4</v>
      </c>
      <c r="B285" s="12" t="s">
        <v>6</v>
      </c>
      <c r="C285" s="38">
        <v>10</v>
      </c>
      <c r="D285" s="38">
        <v>47</v>
      </c>
      <c r="E285" s="38">
        <v>92</v>
      </c>
      <c r="F285" s="38">
        <v>139</v>
      </c>
      <c r="G285" s="38">
        <v>26</v>
      </c>
      <c r="H285" s="39">
        <f t="shared" si="51"/>
        <v>314</v>
      </c>
    </row>
    <row r="286" spans="1:8" ht="15" customHeight="1" x14ac:dyDescent="0.3">
      <c r="A286" s="167"/>
      <c r="B286" s="12" t="s">
        <v>7</v>
      </c>
      <c r="C286" s="38">
        <v>2157</v>
      </c>
      <c r="D286" s="38">
        <v>4584</v>
      </c>
      <c r="E286" s="38">
        <v>4114</v>
      </c>
      <c r="F286" s="38">
        <v>4824</v>
      </c>
      <c r="G286" s="38">
        <v>545</v>
      </c>
      <c r="H286" s="39">
        <f t="shared" si="51"/>
        <v>16224</v>
      </c>
    </row>
    <row r="287" spans="1:8" ht="15" customHeight="1" x14ac:dyDescent="0.3">
      <c r="A287" s="167"/>
      <c r="B287" s="12" t="s">
        <v>8</v>
      </c>
      <c r="C287" s="38">
        <v>4286</v>
      </c>
      <c r="D287" s="38">
        <v>8844</v>
      </c>
      <c r="E287" s="38">
        <v>7742</v>
      </c>
      <c r="F287" s="38">
        <v>8811</v>
      </c>
      <c r="G287" s="38">
        <v>1020</v>
      </c>
      <c r="H287" s="39">
        <f t="shared" si="51"/>
        <v>30703</v>
      </c>
    </row>
    <row r="288" spans="1:8" ht="15" customHeight="1" x14ac:dyDescent="0.3">
      <c r="A288" s="168" t="s">
        <v>5</v>
      </c>
      <c r="B288" s="14" t="s">
        <v>6</v>
      </c>
      <c r="C288" s="36">
        <v>16</v>
      </c>
      <c r="D288" s="36">
        <v>48</v>
      </c>
      <c r="E288" s="36">
        <v>110</v>
      </c>
      <c r="F288" s="36">
        <v>297</v>
      </c>
      <c r="G288" s="36">
        <v>55</v>
      </c>
      <c r="H288" s="37">
        <f t="shared" si="51"/>
        <v>526</v>
      </c>
    </row>
    <row r="289" spans="1:8" ht="15" customHeight="1" x14ac:dyDescent="0.3">
      <c r="A289" s="168"/>
      <c r="B289" s="14" t="s">
        <v>7</v>
      </c>
      <c r="C289" s="36">
        <v>1936</v>
      </c>
      <c r="D289" s="36">
        <v>3736</v>
      </c>
      <c r="E289" s="36">
        <v>4601</v>
      </c>
      <c r="F289" s="36">
        <v>10661</v>
      </c>
      <c r="G289" s="36">
        <v>1309</v>
      </c>
      <c r="H289" s="37">
        <f t="shared" si="51"/>
        <v>22243</v>
      </c>
    </row>
    <row r="290" spans="1:8" ht="15" customHeight="1" x14ac:dyDescent="0.3">
      <c r="A290" s="168"/>
      <c r="B290" s="14" t="s">
        <v>8</v>
      </c>
      <c r="C290" s="36">
        <v>3875</v>
      </c>
      <c r="D290" s="36">
        <v>7322</v>
      </c>
      <c r="E290" s="36">
        <v>8568</v>
      </c>
      <c r="F290" s="36">
        <v>18622</v>
      </c>
      <c r="G290" s="36">
        <v>2408</v>
      </c>
      <c r="H290" s="37">
        <f t="shared" si="51"/>
        <v>40795</v>
      </c>
    </row>
    <row r="291" spans="1:8" ht="15" customHeight="1" x14ac:dyDescent="0.3">
      <c r="A291" s="169" t="s">
        <v>1</v>
      </c>
      <c r="B291" s="93" t="s">
        <v>6</v>
      </c>
      <c r="C291" s="94">
        <f>C279+C282+C285+C288</f>
        <v>76</v>
      </c>
      <c r="D291" s="94">
        <f t="shared" ref="D291:H291" si="52">D279+D282+D285+D288</f>
        <v>232</v>
      </c>
      <c r="E291" s="94">
        <f t="shared" si="52"/>
        <v>335</v>
      </c>
      <c r="F291" s="94">
        <f t="shared" si="52"/>
        <v>696</v>
      </c>
      <c r="G291" s="94">
        <f t="shared" si="52"/>
        <v>210</v>
      </c>
      <c r="H291" s="94">
        <f t="shared" si="52"/>
        <v>1549</v>
      </c>
    </row>
    <row r="292" spans="1:8" ht="15" customHeight="1" x14ac:dyDescent="0.3">
      <c r="A292" s="169"/>
      <c r="B292" s="93" t="s">
        <v>7</v>
      </c>
      <c r="C292" s="94">
        <f>C280+C283+C286+C289</f>
        <v>15626</v>
      </c>
      <c r="D292" s="94">
        <f t="shared" ref="D292:H292" si="53">D280+D283+D286+D289</f>
        <v>24209</v>
      </c>
      <c r="E292" s="94">
        <f t="shared" si="53"/>
        <v>15540</v>
      </c>
      <c r="F292" s="94">
        <f t="shared" si="53"/>
        <v>24546</v>
      </c>
      <c r="G292" s="94">
        <f t="shared" si="53"/>
        <v>5486</v>
      </c>
      <c r="H292" s="94">
        <f t="shared" si="53"/>
        <v>85407</v>
      </c>
    </row>
    <row r="293" spans="1:8" ht="15" customHeight="1" x14ac:dyDescent="0.3">
      <c r="A293" s="169"/>
      <c r="B293" s="93" t="s">
        <v>8</v>
      </c>
      <c r="C293" s="94">
        <f>C281+C284+C287+C290</f>
        <v>31265</v>
      </c>
      <c r="D293" s="94">
        <f t="shared" ref="D293:H293" si="54">D281+D284+D287+D290</f>
        <v>46766</v>
      </c>
      <c r="E293" s="94">
        <f t="shared" si="54"/>
        <v>29278</v>
      </c>
      <c r="F293" s="94">
        <f t="shared" si="54"/>
        <v>44202</v>
      </c>
      <c r="G293" s="94">
        <f t="shared" si="54"/>
        <v>10067</v>
      </c>
      <c r="H293" s="94">
        <f t="shared" si="54"/>
        <v>161578</v>
      </c>
    </row>
    <row r="294" spans="1:8" ht="15" customHeight="1" x14ac:dyDescent="0.3">
      <c r="A294" s="80" t="s">
        <v>113</v>
      </c>
      <c r="B294" s="3"/>
      <c r="C294" s="3"/>
      <c r="D294" s="3"/>
      <c r="E294" s="3"/>
    </row>
  </sheetData>
  <mergeCells count="98">
    <mergeCell ref="A277:H277"/>
    <mergeCell ref="A243:A245"/>
    <mergeCell ref="A249:A251"/>
    <mergeCell ref="A228:A230"/>
    <mergeCell ref="A237:A239"/>
    <mergeCell ref="A240:A242"/>
    <mergeCell ref="A256:H256"/>
    <mergeCell ref="A276:H276"/>
    <mergeCell ref="A258:A260"/>
    <mergeCell ref="A261:A263"/>
    <mergeCell ref="A264:A266"/>
    <mergeCell ref="A267:A269"/>
    <mergeCell ref="A234:H234"/>
    <mergeCell ref="A235:H235"/>
    <mergeCell ref="A255:H255"/>
    <mergeCell ref="A288:A290"/>
    <mergeCell ref="A291:A293"/>
    <mergeCell ref="A162:A164"/>
    <mergeCell ref="A174:A176"/>
    <mergeCell ref="A177:A179"/>
    <mergeCell ref="A246:A248"/>
    <mergeCell ref="A204:A206"/>
    <mergeCell ref="A192:H192"/>
    <mergeCell ref="A193:H193"/>
    <mergeCell ref="A214:H214"/>
    <mergeCell ref="A201:A203"/>
    <mergeCell ref="A213:H213"/>
    <mergeCell ref="A285:A287"/>
    <mergeCell ref="A270:A272"/>
    <mergeCell ref="A279:A281"/>
    <mergeCell ref="A282:A284"/>
    <mergeCell ref="A219:A221"/>
    <mergeCell ref="A222:A224"/>
    <mergeCell ref="A225:A227"/>
    <mergeCell ref="A150:H150"/>
    <mergeCell ref="A151:H151"/>
    <mergeCell ref="A153:A155"/>
    <mergeCell ref="A156:A158"/>
    <mergeCell ref="A159:A161"/>
    <mergeCell ref="A180:A182"/>
    <mergeCell ref="A216:A218"/>
    <mergeCell ref="A165:A167"/>
    <mergeCell ref="A172:H172"/>
    <mergeCell ref="A171:H171"/>
    <mergeCell ref="A183:A185"/>
    <mergeCell ref="A186:A188"/>
    <mergeCell ref="A207:A209"/>
    <mergeCell ref="A195:A197"/>
    <mergeCell ref="A198:A200"/>
    <mergeCell ref="A129:H129"/>
    <mergeCell ref="A130:H130"/>
    <mergeCell ref="A141:A143"/>
    <mergeCell ref="A144:A146"/>
    <mergeCell ref="A132:A134"/>
    <mergeCell ref="A135:A137"/>
    <mergeCell ref="A138:A140"/>
    <mergeCell ref="A120:A122"/>
    <mergeCell ref="A123:A125"/>
    <mergeCell ref="A108:H108"/>
    <mergeCell ref="A109:H109"/>
    <mergeCell ref="A111:A113"/>
    <mergeCell ref="A114:A116"/>
    <mergeCell ref="A117:A119"/>
    <mergeCell ref="A99:A101"/>
    <mergeCell ref="A102:A104"/>
    <mergeCell ref="A87:H87"/>
    <mergeCell ref="A88:H88"/>
    <mergeCell ref="A90:A92"/>
    <mergeCell ref="A93:A95"/>
    <mergeCell ref="A96:A98"/>
    <mergeCell ref="A78:A80"/>
    <mergeCell ref="A81:A83"/>
    <mergeCell ref="A66:H66"/>
    <mergeCell ref="A67:H67"/>
    <mergeCell ref="A69:A71"/>
    <mergeCell ref="A72:A74"/>
    <mergeCell ref="A75:A77"/>
    <mergeCell ref="A57:A59"/>
    <mergeCell ref="A60:A62"/>
    <mergeCell ref="A45:H45"/>
    <mergeCell ref="A46:H46"/>
    <mergeCell ref="A48:A50"/>
    <mergeCell ref="A51:A53"/>
    <mergeCell ref="A54:A56"/>
    <mergeCell ref="A36:A38"/>
    <mergeCell ref="A39:A41"/>
    <mergeCell ref="A24:H24"/>
    <mergeCell ref="A25:H25"/>
    <mergeCell ref="A27:A29"/>
    <mergeCell ref="A30:A32"/>
    <mergeCell ref="A33:A35"/>
    <mergeCell ref="A15:A17"/>
    <mergeCell ref="A18:A20"/>
    <mergeCell ref="A3:H3"/>
    <mergeCell ref="A4:H4"/>
    <mergeCell ref="A6:A8"/>
    <mergeCell ref="A9:A11"/>
    <mergeCell ref="A12: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05" max="7" man="1"/>
    <brk id="126" max="7" man="1"/>
    <brk id="147" max="7" man="1"/>
    <brk id="168" max="7" man="1"/>
    <brk id="189" max="16383" man="1"/>
    <brk id="210" max="7" man="1"/>
    <brk id="231" max="7" man="1"/>
    <brk id="252" max="7" man="1"/>
    <brk id="273"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A994-7113-47E0-8A8C-EEC222D2EFF5}">
  <sheetPr>
    <tabColor theme="5" tint="0.39997558519241921"/>
  </sheetPr>
  <dimension ref="A1:AB51"/>
  <sheetViews>
    <sheetView showGridLines="0" workbookViewId="0">
      <selection activeCell="Q14" sqref="Q14"/>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2" max="22" width="22.77734375" customWidth="1"/>
    <col min="23" max="23" width="10.77734375" customWidth="1"/>
    <col min="24" max="28" width="9.77734375" customWidth="1"/>
  </cols>
  <sheetData>
    <row r="1" spans="1:28" x14ac:dyDescent="0.3">
      <c r="A1" s="172" t="s">
        <v>149</v>
      </c>
      <c r="B1" s="172"/>
      <c r="C1" s="172"/>
      <c r="D1" s="172"/>
      <c r="E1" s="172"/>
      <c r="F1" s="172"/>
      <c r="G1" s="172"/>
      <c r="H1" s="143"/>
      <c r="I1" s="143"/>
      <c r="J1" s="143"/>
      <c r="K1" s="172" t="s">
        <v>152</v>
      </c>
      <c r="L1" s="172"/>
      <c r="M1" s="172"/>
      <c r="N1" s="172"/>
      <c r="O1" s="172"/>
      <c r="P1" s="172"/>
      <c r="Q1" s="172"/>
      <c r="R1" s="143"/>
      <c r="S1" s="143"/>
      <c r="T1" s="143"/>
      <c r="U1" s="143"/>
      <c r="V1" s="172" t="s">
        <v>151</v>
      </c>
      <c r="W1" s="172"/>
      <c r="X1" s="172"/>
      <c r="Y1" s="172"/>
      <c r="Z1" s="172"/>
      <c r="AA1" s="172"/>
      <c r="AB1" s="172"/>
    </row>
    <row r="2" spans="1:28" x14ac:dyDescent="0.3">
      <c r="A2" s="144" t="s">
        <v>104</v>
      </c>
      <c r="B2" s="144" t="s">
        <v>150</v>
      </c>
      <c r="C2" s="144">
        <v>2019</v>
      </c>
      <c r="D2" s="144">
        <v>2020</v>
      </c>
      <c r="E2" s="144">
        <v>2021</v>
      </c>
      <c r="F2" s="144">
        <v>2022</v>
      </c>
      <c r="G2" s="144">
        <v>2023</v>
      </c>
      <c r="H2" s="143"/>
      <c r="I2" s="143"/>
      <c r="J2" s="143"/>
      <c r="K2" s="144" t="s">
        <v>104</v>
      </c>
      <c r="L2" s="144" t="s">
        <v>150</v>
      </c>
      <c r="M2" s="144">
        <v>2019</v>
      </c>
      <c r="N2" s="144">
        <v>2020</v>
      </c>
      <c r="O2" s="144">
        <v>2021</v>
      </c>
      <c r="P2" s="144">
        <v>2022</v>
      </c>
      <c r="Q2" s="144">
        <v>2023</v>
      </c>
      <c r="R2" s="143"/>
      <c r="S2" s="143"/>
      <c r="T2" s="143"/>
      <c r="U2" s="143"/>
      <c r="V2" s="144" t="s">
        <v>104</v>
      </c>
      <c r="W2" s="144" t="s">
        <v>150</v>
      </c>
      <c r="X2" s="144">
        <v>2019</v>
      </c>
      <c r="Y2" s="144">
        <v>2020</v>
      </c>
      <c r="Z2" s="144">
        <v>2021</v>
      </c>
      <c r="AA2" s="144">
        <v>2022</v>
      </c>
      <c r="AB2" s="144">
        <v>2023</v>
      </c>
    </row>
    <row r="3" spans="1:28" x14ac:dyDescent="0.3">
      <c r="A3" s="170" t="s">
        <v>5</v>
      </c>
      <c r="B3" s="143" t="s">
        <v>136</v>
      </c>
      <c r="C3" s="145">
        <v>8946</v>
      </c>
      <c r="D3" s="145">
        <v>9279</v>
      </c>
      <c r="E3" s="145">
        <v>10832</v>
      </c>
      <c r="F3" s="145">
        <v>10186</v>
      </c>
      <c r="G3" s="145">
        <v>11582</v>
      </c>
      <c r="H3" s="143"/>
      <c r="I3" s="143"/>
      <c r="J3" s="143"/>
      <c r="K3" s="170" t="s">
        <v>5</v>
      </c>
      <c r="L3" s="143" t="s">
        <v>136</v>
      </c>
      <c r="M3" s="145">
        <v>16512</v>
      </c>
      <c r="N3" s="145">
        <v>18815</v>
      </c>
      <c r="O3" s="145">
        <v>23215</v>
      </c>
      <c r="P3" s="145">
        <v>20996</v>
      </c>
      <c r="Q3" s="145">
        <v>24247</v>
      </c>
      <c r="R3" s="143"/>
      <c r="S3" s="143"/>
      <c r="T3" s="143"/>
      <c r="U3" s="143"/>
      <c r="V3" s="170" t="s">
        <v>5</v>
      </c>
      <c r="W3" s="143" t="s">
        <v>136</v>
      </c>
      <c r="X3" s="145">
        <v>43114</v>
      </c>
      <c r="Y3" s="145">
        <v>47942</v>
      </c>
      <c r="Z3" s="145">
        <v>58502</v>
      </c>
      <c r="AA3" s="145">
        <v>52539</v>
      </c>
      <c r="AB3" s="145">
        <v>58656</v>
      </c>
    </row>
    <row r="4" spans="1:28" x14ac:dyDescent="0.3">
      <c r="A4" s="170"/>
      <c r="B4" s="143" t="s">
        <v>137</v>
      </c>
      <c r="C4" s="145">
        <v>8593</v>
      </c>
      <c r="D4" s="145">
        <v>10554</v>
      </c>
      <c r="E4" s="145">
        <v>10461</v>
      </c>
      <c r="F4" s="145">
        <v>10446</v>
      </c>
      <c r="G4" s="145">
        <v>11702</v>
      </c>
      <c r="H4" s="143"/>
      <c r="I4" s="143"/>
      <c r="J4" s="143"/>
      <c r="K4" s="170"/>
      <c r="L4" s="143" t="s">
        <v>137</v>
      </c>
      <c r="M4" s="145">
        <v>15868</v>
      </c>
      <c r="N4" s="145">
        <v>21830</v>
      </c>
      <c r="O4" s="145">
        <v>21989</v>
      </c>
      <c r="P4" s="145">
        <v>21227</v>
      </c>
      <c r="Q4" s="145">
        <v>24368</v>
      </c>
      <c r="R4" s="143"/>
      <c r="S4" s="143"/>
      <c r="T4" s="143"/>
      <c r="U4" s="143"/>
      <c r="V4" s="170"/>
      <c r="W4" s="143" t="s">
        <v>137</v>
      </c>
      <c r="X4" s="145">
        <v>41407</v>
      </c>
      <c r="Y4" s="145">
        <v>55380</v>
      </c>
      <c r="Z4" s="145">
        <v>55801</v>
      </c>
      <c r="AA4" s="145">
        <v>53483</v>
      </c>
      <c r="AB4" s="145">
        <v>58962</v>
      </c>
    </row>
    <row r="5" spans="1:28" x14ac:dyDescent="0.3">
      <c r="A5" s="170"/>
      <c r="B5" s="143" t="s">
        <v>138</v>
      </c>
      <c r="C5" s="145">
        <v>8744</v>
      </c>
      <c r="D5" s="145">
        <v>10352</v>
      </c>
      <c r="E5" s="145">
        <v>10687</v>
      </c>
      <c r="F5" s="145">
        <v>10737</v>
      </c>
      <c r="G5" s="145">
        <v>11991</v>
      </c>
      <c r="H5" s="143"/>
      <c r="I5" s="143"/>
      <c r="J5" s="143"/>
      <c r="K5" s="170"/>
      <c r="L5" s="143" t="s">
        <v>138</v>
      </c>
      <c r="M5" s="145">
        <v>16264</v>
      </c>
      <c r="N5" s="145">
        <v>21245</v>
      </c>
      <c r="O5" s="145">
        <v>22050</v>
      </c>
      <c r="P5" s="145">
        <v>21712</v>
      </c>
      <c r="Q5" s="145">
        <v>24918</v>
      </c>
      <c r="R5" s="143"/>
      <c r="S5" s="143"/>
      <c r="T5" s="143"/>
      <c r="U5" s="143"/>
      <c r="V5" s="170"/>
      <c r="W5" s="143" t="s">
        <v>138</v>
      </c>
      <c r="X5" s="145">
        <v>42360</v>
      </c>
      <c r="Y5" s="145">
        <v>54457</v>
      </c>
      <c r="Z5" s="145">
        <v>56265</v>
      </c>
      <c r="AA5" s="145">
        <v>54484</v>
      </c>
      <c r="AB5" s="145">
        <v>60305</v>
      </c>
    </row>
    <row r="6" spans="1:28" x14ac:dyDescent="0.3">
      <c r="A6" s="170"/>
      <c r="B6" s="143" t="s">
        <v>139</v>
      </c>
      <c r="C6" s="145">
        <v>8662</v>
      </c>
      <c r="D6" s="145">
        <v>10036</v>
      </c>
      <c r="E6" s="145">
        <v>10798</v>
      </c>
      <c r="F6" s="145">
        <v>11079</v>
      </c>
      <c r="G6" s="145">
        <v>12151</v>
      </c>
      <c r="H6" s="143"/>
      <c r="I6" s="143"/>
      <c r="J6" s="143"/>
      <c r="K6" s="170"/>
      <c r="L6" s="143" t="s">
        <v>139</v>
      </c>
      <c r="M6" s="145">
        <v>16312</v>
      </c>
      <c r="N6" s="145">
        <v>20255</v>
      </c>
      <c r="O6" s="145">
        <v>22146</v>
      </c>
      <c r="P6" s="145">
        <v>22208</v>
      </c>
      <c r="Q6" s="145">
        <v>25055</v>
      </c>
      <c r="R6" s="143"/>
      <c r="S6" s="143"/>
      <c r="T6" s="143"/>
      <c r="U6" s="143"/>
      <c r="V6" s="170"/>
      <c r="W6" s="143" t="s">
        <v>139</v>
      </c>
      <c r="X6" s="145">
        <v>42403</v>
      </c>
      <c r="Y6" s="145">
        <v>52617</v>
      </c>
      <c r="Z6" s="145">
        <v>56632</v>
      </c>
      <c r="AA6" s="145">
        <v>55747</v>
      </c>
      <c r="AB6" s="145">
        <v>60529</v>
      </c>
    </row>
    <row r="7" spans="1:28" x14ac:dyDescent="0.3">
      <c r="A7" s="170"/>
      <c r="B7" s="143" t="s">
        <v>140</v>
      </c>
      <c r="C7" s="145">
        <v>8725</v>
      </c>
      <c r="D7" s="145">
        <v>10547</v>
      </c>
      <c r="E7" s="145">
        <v>10779</v>
      </c>
      <c r="F7" s="145">
        <v>11306</v>
      </c>
      <c r="G7" s="145">
        <v>12535</v>
      </c>
      <c r="H7" s="143"/>
      <c r="I7" s="143"/>
      <c r="J7" s="143"/>
      <c r="K7" s="170"/>
      <c r="L7" s="143" t="s">
        <v>140</v>
      </c>
      <c r="M7" s="145">
        <v>16769</v>
      </c>
      <c r="N7" s="145">
        <v>21475</v>
      </c>
      <c r="O7" s="145">
        <v>21854</v>
      </c>
      <c r="P7" s="145">
        <v>22844</v>
      </c>
      <c r="Q7" s="145">
        <v>25847</v>
      </c>
      <c r="R7" s="143"/>
      <c r="S7" s="143"/>
      <c r="T7" s="143"/>
      <c r="U7" s="143"/>
      <c r="V7" s="170"/>
      <c r="W7" s="143" t="s">
        <v>140</v>
      </c>
      <c r="X7" s="145">
        <v>42910</v>
      </c>
      <c r="Y7" s="145">
        <v>54579</v>
      </c>
      <c r="Z7" s="145">
        <v>55753</v>
      </c>
      <c r="AA7" s="145">
        <v>56857</v>
      </c>
      <c r="AB7" s="145">
        <v>62402</v>
      </c>
    </row>
    <row r="8" spans="1:28" x14ac:dyDescent="0.3">
      <c r="A8" s="170"/>
      <c r="B8" s="143" t="s">
        <v>141</v>
      </c>
      <c r="C8" s="145">
        <v>8905</v>
      </c>
      <c r="D8" s="145">
        <v>10688</v>
      </c>
      <c r="E8" s="145">
        <v>10967</v>
      </c>
      <c r="F8" s="145">
        <v>12564</v>
      </c>
      <c r="G8" s="145">
        <v>12866</v>
      </c>
      <c r="H8" s="143"/>
      <c r="I8" s="143"/>
      <c r="J8" s="143"/>
      <c r="K8" s="170"/>
      <c r="L8" s="143" t="s">
        <v>141</v>
      </c>
      <c r="M8" s="145">
        <v>16864</v>
      </c>
      <c r="N8" s="145">
        <v>21728</v>
      </c>
      <c r="O8" s="145">
        <v>22256</v>
      </c>
      <c r="P8" s="145">
        <v>24168</v>
      </c>
      <c r="Q8" s="145">
        <v>26670</v>
      </c>
      <c r="R8" s="143"/>
      <c r="S8" s="143"/>
      <c r="T8" s="143"/>
      <c r="U8" s="143"/>
      <c r="V8" s="170"/>
      <c r="W8" s="143" t="s">
        <v>141</v>
      </c>
      <c r="X8" s="145">
        <v>43553</v>
      </c>
      <c r="Y8" s="145">
        <v>55403</v>
      </c>
      <c r="Z8" s="145">
        <v>56406</v>
      </c>
      <c r="AA8" s="145">
        <v>60149</v>
      </c>
      <c r="AB8" s="145">
        <v>63908</v>
      </c>
    </row>
    <row r="9" spans="1:28" x14ac:dyDescent="0.3">
      <c r="A9" s="170"/>
      <c r="B9" s="143" t="s">
        <v>142</v>
      </c>
      <c r="C9" s="145">
        <v>9343</v>
      </c>
      <c r="D9" s="145">
        <v>10810</v>
      </c>
      <c r="E9" s="145">
        <v>10982</v>
      </c>
      <c r="F9" s="145">
        <v>12583</v>
      </c>
      <c r="G9" s="145">
        <v>13277</v>
      </c>
      <c r="H9" s="143"/>
      <c r="I9" s="143"/>
      <c r="J9" s="143"/>
      <c r="K9" s="170"/>
      <c r="L9" s="143" t="s">
        <v>142</v>
      </c>
      <c r="M9" s="145">
        <v>17820</v>
      </c>
      <c r="N9" s="145">
        <v>21839</v>
      </c>
      <c r="O9" s="145">
        <v>22166</v>
      </c>
      <c r="P9" s="145">
        <v>25971</v>
      </c>
      <c r="Q9" s="145">
        <v>27685</v>
      </c>
      <c r="R9" s="143"/>
      <c r="S9" s="143"/>
      <c r="T9" s="143"/>
      <c r="U9" s="143"/>
      <c r="V9" s="170"/>
      <c r="W9" s="143" t="s">
        <v>142</v>
      </c>
      <c r="X9" s="145">
        <v>46090</v>
      </c>
      <c r="Y9" s="145">
        <v>55777</v>
      </c>
      <c r="Z9" s="145">
        <v>56196</v>
      </c>
      <c r="AA9" s="145">
        <v>63410</v>
      </c>
      <c r="AB9" s="145">
        <v>66507</v>
      </c>
    </row>
    <row r="10" spans="1:28" x14ac:dyDescent="0.3">
      <c r="A10" s="170"/>
      <c r="B10" s="143" t="s">
        <v>143</v>
      </c>
      <c r="C10" s="145">
        <v>9447</v>
      </c>
      <c r="D10" s="145">
        <v>10922</v>
      </c>
      <c r="E10" s="145">
        <v>10813</v>
      </c>
      <c r="F10" s="145">
        <v>11952</v>
      </c>
      <c r="G10" s="145">
        <v>12923</v>
      </c>
      <c r="H10" s="143"/>
      <c r="I10" s="143"/>
      <c r="J10" s="143"/>
      <c r="K10" s="170"/>
      <c r="L10" s="143" t="s">
        <v>143</v>
      </c>
      <c r="M10" s="145">
        <v>17884</v>
      </c>
      <c r="N10" s="145">
        <v>22061</v>
      </c>
      <c r="O10" s="145">
        <v>21838</v>
      </c>
      <c r="P10" s="145">
        <v>24513</v>
      </c>
      <c r="Q10" s="145">
        <v>26786</v>
      </c>
      <c r="R10" s="143"/>
      <c r="S10" s="143"/>
      <c r="T10" s="143"/>
      <c r="U10" s="143"/>
      <c r="V10" s="170"/>
      <c r="W10" s="143" t="s">
        <v>143</v>
      </c>
      <c r="X10" s="145">
        <v>46647</v>
      </c>
      <c r="Y10" s="145">
        <v>56101</v>
      </c>
      <c r="Z10" s="145">
        <v>55290</v>
      </c>
      <c r="AA10" s="145">
        <v>59708</v>
      </c>
      <c r="AB10" s="145">
        <v>64161</v>
      </c>
    </row>
    <row r="11" spans="1:28" x14ac:dyDescent="0.3">
      <c r="A11" s="170"/>
      <c r="B11" s="143" t="s">
        <v>144</v>
      </c>
      <c r="C11" s="145">
        <v>9455</v>
      </c>
      <c r="D11" s="145">
        <v>11267</v>
      </c>
      <c r="E11" s="145">
        <v>10689</v>
      </c>
      <c r="F11" s="145">
        <v>11814</v>
      </c>
      <c r="G11" s="145">
        <v>12894</v>
      </c>
      <c r="H11" s="143"/>
      <c r="I11" s="143"/>
      <c r="J11" s="143"/>
      <c r="K11" s="170"/>
      <c r="L11" s="143" t="s">
        <v>144</v>
      </c>
      <c r="M11" s="145">
        <v>18134</v>
      </c>
      <c r="N11" s="145">
        <v>23267</v>
      </c>
      <c r="O11" s="145">
        <v>21713</v>
      </c>
      <c r="P11" s="145">
        <v>24189</v>
      </c>
      <c r="Q11" s="145">
        <v>26734</v>
      </c>
      <c r="R11" s="143"/>
      <c r="S11" s="143"/>
      <c r="T11" s="143"/>
      <c r="U11" s="143"/>
      <c r="V11" s="170"/>
      <c r="W11" s="143" t="s">
        <v>144</v>
      </c>
      <c r="X11" s="145">
        <v>47267</v>
      </c>
      <c r="Y11" s="145">
        <v>58729</v>
      </c>
      <c r="Z11" s="145">
        <v>54844</v>
      </c>
      <c r="AA11" s="145">
        <v>58910</v>
      </c>
      <c r="AB11" s="145">
        <v>64009</v>
      </c>
    </row>
    <row r="12" spans="1:28" x14ac:dyDescent="0.3">
      <c r="A12" s="170"/>
      <c r="B12" s="143" t="s">
        <v>145</v>
      </c>
      <c r="C12" s="145">
        <v>9334</v>
      </c>
      <c r="D12" s="145">
        <v>10949</v>
      </c>
      <c r="E12" s="145">
        <v>10594</v>
      </c>
      <c r="F12" s="145">
        <v>11653</v>
      </c>
      <c r="G12" s="145">
        <v>12726</v>
      </c>
      <c r="H12" s="143"/>
      <c r="I12" s="143"/>
      <c r="J12" s="143"/>
      <c r="K12" s="170"/>
      <c r="L12" s="143" t="s">
        <v>145</v>
      </c>
      <c r="M12" s="145">
        <v>18364</v>
      </c>
      <c r="N12" s="145">
        <v>22794</v>
      </c>
      <c r="O12" s="145">
        <v>21556</v>
      </c>
      <c r="P12" s="145">
        <v>23880</v>
      </c>
      <c r="Q12" s="145">
        <v>26466</v>
      </c>
      <c r="R12" s="143"/>
      <c r="S12" s="143"/>
      <c r="T12" s="143"/>
      <c r="U12" s="143"/>
      <c r="V12" s="170"/>
      <c r="W12" s="143" t="s">
        <v>145</v>
      </c>
      <c r="X12" s="145">
        <v>47038</v>
      </c>
      <c r="Y12" s="145">
        <v>60312</v>
      </c>
      <c r="Z12" s="145">
        <v>54260</v>
      </c>
      <c r="AA12" s="145">
        <v>58017</v>
      </c>
      <c r="AB12" s="145">
        <v>63306</v>
      </c>
    </row>
    <row r="13" spans="1:28" x14ac:dyDescent="0.3">
      <c r="A13" s="170"/>
      <c r="B13" s="143" t="s">
        <v>146</v>
      </c>
      <c r="C13" s="145">
        <v>8922</v>
      </c>
      <c r="D13" s="145">
        <v>10633</v>
      </c>
      <c r="E13" s="145">
        <v>10352</v>
      </c>
      <c r="F13" s="145">
        <v>11375</v>
      </c>
      <c r="G13" s="145">
        <v>12244</v>
      </c>
      <c r="H13" s="143"/>
      <c r="I13" s="143"/>
      <c r="J13" s="143"/>
      <c r="K13" s="170"/>
      <c r="L13" s="143" t="s">
        <v>146</v>
      </c>
      <c r="M13" s="145">
        <v>17875</v>
      </c>
      <c r="N13" s="145">
        <v>22284</v>
      </c>
      <c r="O13" s="145">
        <v>21161</v>
      </c>
      <c r="P13" s="145">
        <v>23486</v>
      </c>
      <c r="Q13" s="145">
        <v>25562</v>
      </c>
      <c r="R13" s="143"/>
      <c r="S13" s="143"/>
      <c r="T13" s="143"/>
      <c r="U13" s="143"/>
      <c r="V13" s="170"/>
      <c r="W13" s="143" t="s">
        <v>146</v>
      </c>
      <c r="X13" s="145">
        <v>45882</v>
      </c>
      <c r="Y13" s="145">
        <v>56275</v>
      </c>
      <c r="Z13" s="145">
        <v>53155</v>
      </c>
      <c r="AA13" s="145">
        <v>57188</v>
      </c>
      <c r="AB13" s="145">
        <v>61327</v>
      </c>
    </row>
    <row r="14" spans="1:28" x14ac:dyDescent="0.3">
      <c r="A14" s="170"/>
      <c r="B14" s="143" t="s">
        <v>147</v>
      </c>
      <c r="C14" s="145">
        <v>8752</v>
      </c>
      <c r="D14" s="145">
        <v>10628</v>
      </c>
      <c r="E14" s="145">
        <v>9928</v>
      </c>
      <c r="F14" s="145">
        <v>11342</v>
      </c>
      <c r="G14" s="145">
        <v>11976</v>
      </c>
      <c r="H14" s="143"/>
      <c r="I14" s="143"/>
      <c r="J14" s="143"/>
      <c r="K14" s="170"/>
      <c r="L14" s="143" t="s">
        <v>147</v>
      </c>
      <c r="M14" s="145">
        <v>17562</v>
      </c>
      <c r="N14" s="145">
        <v>22870</v>
      </c>
      <c r="O14" s="145">
        <v>20633</v>
      </c>
      <c r="P14" s="145">
        <v>23746</v>
      </c>
      <c r="Q14" s="145">
        <v>25239</v>
      </c>
      <c r="R14" s="143"/>
      <c r="S14" s="143"/>
      <c r="T14" s="143"/>
      <c r="U14" s="143"/>
      <c r="V14" s="170"/>
      <c r="W14" s="143" t="s">
        <v>147</v>
      </c>
      <c r="X14" s="145">
        <v>44887</v>
      </c>
      <c r="Y14" s="145">
        <v>57527</v>
      </c>
      <c r="Z14" s="145">
        <v>51660</v>
      </c>
      <c r="AA14" s="145">
        <v>57662</v>
      </c>
      <c r="AB14" s="145">
        <v>60525</v>
      </c>
    </row>
    <row r="15" spans="1:28" x14ac:dyDescent="0.3">
      <c r="A15" s="171" t="s">
        <v>2</v>
      </c>
      <c r="B15" s="146" t="s">
        <v>136</v>
      </c>
      <c r="C15" s="147">
        <v>5408</v>
      </c>
      <c r="D15" s="147">
        <v>5448</v>
      </c>
      <c r="E15" s="147">
        <v>5959</v>
      </c>
      <c r="F15" s="147">
        <v>6220</v>
      </c>
      <c r="G15" s="147">
        <v>7291</v>
      </c>
      <c r="H15" s="143"/>
      <c r="I15" s="143"/>
      <c r="J15" s="143"/>
      <c r="K15" s="171" t="s">
        <v>2</v>
      </c>
      <c r="L15" s="146" t="s">
        <v>136</v>
      </c>
      <c r="M15" s="147">
        <v>8047</v>
      </c>
      <c r="N15" s="147">
        <v>8950</v>
      </c>
      <c r="O15" s="147">
        <v>10263</v>
      </c>
      <c r="P15" s="147">
        <v>10668</v>
      </c>
      <c r="Q15" s="147">
        <v>12943</v>
      </c>
      <c r="R15" s="143"/>
      <c r="S15" s="143"/>
      <c r="T15" s="143"/>
      <c r="U15" s="143"/>
      <c r="V15" s="171" t="s">
        <v>2</v>
      </c>
      <c r="W15" s="146" t="s">
        <v>136</v>
      </c>
      <c r="X15" s="147">
        <v>22351</v>
      </c>
      <c r="Y15" s="147">
        <v>23953</v>
      </c>
      <c r="Z15" s="147">
        <v>26662</v>
      </c>
      <c r="AA15" s="147">
        <v>27305</v>
      </c>
      <c r="AB15" s="147">
        <v>31836</v>
      </c>
    </row>
    <row r="16" spans="1:28" x14ac:dyDescent="0.3">
      <c r="A16" s="171"/>
      <c r="B16" s="146" t="s">
        <v>137</v>
      </c>
      <c r="C16" s="147">
        <v>5241</v>
      </c>
      <c r="D16" s="147">
        <v>5682</v>
      </c>
      <c r="E16" s="147">
        <v>5831</v>
      </c>
      <c r="F16" s="147">
        <v>6287</v>
      </c>
      <c r="G16" s="147">
        <v>7323</v>
      </c>
      <c r="H16" s="143"/>
      <c r="I16" s="143"/>
      <c r="J16" s="143"/>
      <c r="K16" s="171"/>
      <c r="L16" s="146" t="s">
        <v>137</v>
      </c>
      <c r="M16" s="147">
        <v>7782</v>
      </c>
      <c r="N16" s="147">
        <v>9412</v>
      </c>
      <c r="O16" s="147">
        <v>9892</v>
      </c>
      <c r="P16" s="147">
        <v>10710</v>
      </c>
      <c r="Q16" s="147">
        <v>13111</v>
      </c>
      <c r="R16" s="143"/>
      <c r="S16" s="143"/>
      <c r="T16" s="143"/>
      <c r="U16" s="143"/>
      <c r="V16" s="171"/>
      <c r="W16" s="146" t="s">
        <v>137</v>
      </c>
      <c r="X16" s="147">
        <v>21809</v>
      </c>
      <c r="Y16" s="147">
        <v>25161</v>
      </c>
      <c r="Z16" s="147">
        <v>25909</v>
      </c>
      <c r="AA16" s="147">
        <v>27500</v>
      </c>
      <c r="AB16" s="147">
        <v>32204</v>
      </c>
    </row>
    <row r="17" spans="1:28" x14ac:dyDescent="0.3">
      <c r="A17" s="171"/>
      <c r="B17" s="146" t="s">
        <v>138</v>
      </c>
      <c r="C17" s="147">
        <v>5218</v>
      </c>
      <c r="D17" s="147">
        <v>5551</v>
      </c>
      <c r="E17" s="147">
        <v>5971</v>
      </c>
      <c r="F17" s="147">
        <v>6485</v>
      </c>
      <c r="G17" s="147">
        <v>7519</v>
      </c>
      <c r="H17" s="143"/>
      <c r="I17" s="143"/>
      <c r="J17" s="143"/>
      <c r="K17" s="171"/>
      <c r="L17" s="146" t="s">
        <v>138</v>
      </c>
      <c r="M17" s="147">
        <v>7864</v>
      </c>
      <c r="N17" s="147">
        <v>9118</v>
      </c>
      <c r="O17" s="147">
        <v>10041</v>
      </c>
      <c r="P17" s="147">
        <v>10972</v>
      </c>
      <c r="Q17" s="147">
        <v>13392</v>
      </c>
      <c r="R17" s="143"/>
      <c r="S17" s="143"/>
      <c r="T17" s="143"/>
      <c r="U17" s="143"/>
      <c r="V17" s="171"/>
      <c r="W17" s="146" t="s">
        <v>138</v>
      </c>
      <c r="X17" s="147">
        <v>21834</v>
      </c>
      <c r="Y17" s="147">
        <v>24304</v>
      </c>
      <c r="Z17" s="147">
        <v>26370</v>
      </c>
      <c r="AA17" s="147">
        <v>28232</v>
      </c>
      <c r="AB17" s="147">
        <v>32683</v>
      </c>
    </row>
    <row r="18" spans="1:28" x14ac:dyDescent="0.3">
      <c r="A18" s="171"/>
      <c r="B18" s="146" t="s">
        <v>139</v>
      </c>
      <c r="C18" s="147">
        <v>5248</v>
      </c>
      <c r="D18" s="147">
        <v>5516</v>
      </c>
      <c r="E18" s="147">
        <v>6219</v>
      </c>
      <c r="F18" s="147">
        <v>6617</v>
      </c>
      <c r="G18" s="147">
        <v>7571</v>
      </c>
      <c r="H18" s="143"/>
      <c r="I18" s="143"/>
      <c r="J18" s="143"/>
      <c r="K18" s="171"/>
      <c r="L18" s="146" t="s">
        <v>139</v>
      </c>
      <c r="M18" s="147">
        <v>7967</v>
      </c>
      <c r="N18" s="147">
        <v>9072</v>
      </c>
      <c r="O18" s="147">
        <v>10569</v>
      </c>
      <c r="P18" s="147">
        <v>11144</v>
      </c>
      <c r="Q18" s="147">
        <v>13414</v>
      </c>
      <c r="R18" s="143"/>
      <c r="S18" s="143"/>
      <c r="T18" s="143"/>
      <c r="U18" s="143"/>
      <c r="V18" s="171"/>
      <c r="W18" s="146" t="s">
        <v>139</v>
      </c>
      <c r="X18" s="147">
        <v>21996</v>
      </c>
      <c r="Y18" s="147">
        <v>24246</v>
      </c>
      <c r="Z18" s="147">
        <v>27748</v>
      </c>
      <c r="AA18" s="147">
        <v>28522</v>
      </c>
      <c r="AB18" s="147">
        <v>32742</v>
      </c>
    </row>
    <row r="19" spans="1:28" x14ac:dyDescent="0.3">
      <c r="A19" s="171"/>
      <c r="B19" s="146" t="s">
        <v>140</v>
      </c>
      <c r="C19" s="147">
        <v>5274</v>
      </c>
      <c r="D19" s="147">
        <v>5754</v>
      </c>
      <c r="E19" s="147">
        <v>6223</v>
      </c>
      <c r="F19" s="147">
        <v>6841</v>
      </c>
      <c r="G19" s="147">
        <v>7842</v>
      </c>
      <c r="H19" s="143"/>
      <c r="I19" s="143"/>
      <c r="J19" s="143"/>
      <c r="K19" s="171"/>
      <c r="L19" s="146" t="s">
        <v>140</v>
      </c>
      <c r="M19" s="147">
        <v>8245</v>
      </c>
      <c r="N19" s="147">
        <v>9467</v>
      </c>
      <c r="O19" s="147">
        <v>10487</v>
      </c>
      <c r="P19" s="147">
        <v>11564</v>
      </c>
      <c r="Q19" s="147">
        <v>13920</v>
      </c>
      <c r="R19" s="143"/>
      <c r="S19" s="143"/>
      <c r="T19" s="143"/>
      <c r="U19" s="143"/>
      <c r="V19" s="171"/>
      <c r="W19" s="146" t="s">
        <v>140</v>
      </c>
      <c r="X19" s="147">
        <v>22362</v>
      </c>
      <c r="Y19" s="147">
        <v>25051</v>
      </c>
      <c r="Z19" s="147">
        <v>27386</v>
      </c>
      <c r="AA19" s="147">
        <v>29477</v>
      </c>
      <c r="AB19" s="147">
        <v>33965</v>
      </c>
    </row>
    <row r="20" spans="1:28" x14ac:dyDescent="0.3">
      <c r="A20" s="171"/>
      <c r="B20" s="146" t="s">
        <v>141</v>
      </c>
      <c r="C20" s="147">
        <v>5444</v>
      </c>
      <c r="D20" s="147">
        <v>5898</v>
      </c>
      <c r="E20" s="147">
        <v>6324</v>
      </c>
      <c r="F20" s="147">
        <v>7714</v>
      </c>
      <c r="G20" s="147">
        <v>8198</v>
      </c>
      <c r="H20" s="143"/>
      <c r="I20" s="143"/>
      <c r="J20" s="143"/>
      <c r="K20" s="171"/>
      <c r="L20" s="146" t="s">
        <v>141</v>
      </c>
      <c r="M20" s="147">
        <v>8449</v>
      </c>
      <c r="N20" s="147">
        <v>9655</v>
      </c>
      <c r="O20" s="147">
        <v>10579</v>
      </c>
      <c r="P20" s="147">
        <v>12684</v>
      </c>
      <c r="Q20" s="147">
        <v>14502</v>
      </c>
      <c r="R20" s="143"/>
      <c r="S20" s="143"/>
      <c r="T20" s="143"/>
      <c r="U20" s="143"/>
      <c r="V20" s="171"/>
      <c r="W20" s="146" t="s">
        <v>141</v>
      </c>
      <c r="X20" s="147">
        <v>23209</v>
      </c>
      <c r="Y20" s="147">
        <v>25711</v>
      </c>
      <c r="Z20" s="147">
        <v>27566</v>
      </c>
      <c r="AA20" s="147">
        <v>32167</v>
      </c>
      <c r="AB20" s="147">
        <v>35305</v>
      </c>
    </row>
    <row r="21" spans="1:28" x14ac:dyDescent="0.3">
      <c r="A21" s="171"/>
      <c r="B21" s="146" t="s">
        <v>142</v>
      </c>
      <c r="C21" s="147">
        <v>5743</v>
      </c>
      <c r="D21" s="147">
        <v>6109</v>
      </c>
      <c r="E21" s="147">
        <v>6465</v>
      </c>
      <c r="F21" s="147">
        <v>7592</v>
      </c>
      <c r="G21" s="147">
        <v>8475</v>
      </c>
      <c r="H21" s="143"/>
      <c r="I21" s="143"/>
      <c r="J21" s="143"/>
      <c r="K21" s="171"/>
      <c r="L21" s="146" t="s">
        <v>142</v>
      </c>
      <c r="M21" s="147">
        <v>8940</v>
      </c>
      <c r="N21" s="147">
        <v>9831</v>
      </c>
      <c r="O21" s="147">
        <v>10800</v>
      </c>
      <c r="P21" s="147">
        <v>13149</v>
      </c>
      <c r="Q21" s="147">
        <v>15022</v>
      </c>
      <c r="R21" s="143"/>
      <c r="S21" s="143"/>
      <c r="T21" s="143"/>
      <c r="U21" s="143"/>
      <c r="V21" s="171"/>
      <c r="W21" s="146" t="s">
        <v>142</v>
      </c>
      <c r="X21" s="147">
        <v>24534</v>
      </c>
      <c r="Y21" s="147">
        <v>26201</v>
      </c>
      <c r="Z21" s="147">
        <v>28119</v>
      </c>
      <c r="AA21" s="147">
        <v>32842</v>
      </c>
      <c r="AB21" s="147">
        <v>36593</v>
      </c>
    </row>
    <row r="22" spans="1:28" x14ac:dyDescent="0.3">
      <c r="A22" s="171"/>
      <c r="B22" s="146" t="s">
        <v>143</v>
      </c>
      <c r="C22" s="147">
        <v>5750</v>
      </c>
      <c r="D22" s="147">
        <v>6177</v>
      </c>
      <c r="E22" s="147">
        <v>6538</v>
      </c>
      <c r="F22" s="147">
        <v>7454</v>
      </c>
      <c r="G22" s="147">
        <v>8191</v>
      </c>
      <c r="H22" s="143"/>
      <c r="I22" s="143"/>
      <c r="J22" s="143"/>
      <c r="K22" s="171"/>
      <c r="L22" s="146" t="s">
        <v>143</v>
      </c>
      <c r="M22" s="147">
        <v>9018</v>
      </c>
      <c r="N22" s="147">
        <v>10063</v>
      </c>
      <c r="O22" s="147">
        <v>10931</v>
      </c>
      <c r="P22" s="147">
        <v>12994</v>
      </c>
      <c r="Q22" s="147">
        <v>14539</v>
      </c>
      <c r="R22" s="143"/>
      <c r="S22" s="143"/>
      <c r="T22" s="143"/>
      <c r="U22" s="143"/>
      <c r="V22" s="171"/>
      <c r="W22" s="146" t="s">
        <v>143</v>
      </c>
      <c r="X22" s="147">
        <v>24655</v>
      </c>
      <c r="Y22" s="147">
        <v>26636</v>
      </c>
      <c r="Z22" s="147">
        <v>28331</v>
      </c>
      <c r="AA22" s="147">
        <v>32214</v>
      </c>
      <c r="AB22" s="147">
        <v>35336</v>
      </c>
    </row>
    <row r="23" spans="1:28" x14ac:dyDescent="0.3">
      <c r="A23" s="171"/>
      <c r="B23" s="146" t="s">
        <v>144</v>
      </c>
      <c r="C23" s="147">
        <v>5725</v>
      </c>
      <c r="D23" s="147">
        <v>6307</v>
      </c>
      <c r="E23" s="147">
        <v>6538</v>
      </c>
      <c r="F23" s="147">
        <v>7213</v>
      </c>
      <c r="G23" s="147">
        <v>8208</v>
      </c>
      <c r="H23" s="143"/>
      <c r="I23" s="143"/>
      <c r="J23" s="143"/>
      <c r="K23" s="171"/>
      <c r="L23" s="146" t="s">
        <v>144</v>
      </c>
      <c r="M23" s="147">
        <v>9037</v>
      </c>
      <c r="N23" s="147">
        <v>10572</v>
      </c>
      <c r="O23" s="147">
        <v>10951</v>
      </c>
      <c r="P23" s="147">
        <v>12568</v>
      </c>
      <c r="Q23" s="147">
        <v>14574</v>
      </c>
      <c r="R23" s="143"/>
      <c r="S23" s="143"/>
      <c r="T23" s="143"/>
      <c r="U23" s="143"/>
      <c r="V23" s="171"/>
      <c r="W23" s="146" t="s">
        <v>144</v>
      </c>
      <c r="X23" s="147">
        <v>24670</v>
      </c>
      <c r="Y23" s="147">
        <v>27634</v>
      </c>
      <c r="Z23" s="147">
        <v>28274</v>
      </c>
      <c r="AA23" s="147">
        <v>30979</v>
      </c>
      <c r="AB23" s="147">
        <v>35460</v>
      </c>
    </row>
    <row r="24" spans="1:28" x14ac:dyDescent="0.3">
      <c r="A24" s="171"/>
      <c r="B24" s="146" t="s">
        <v>145</v>
      </c>
      <c r="C24" s="147">
        <v>5539</v>
      </c>
      <c r="D24" s="147">
        <v>6106</v>
      </c>
      <c r="E24" s="147">
        <v>6484</v>
      </c>
      <c r="F24" s="147">
        <v>7139</v>
      </c>
      <c r="G24" s="147">
        <v>8097</v>
      </c>
      <c r="H24" s="143"/>
      <c r="I24" s="143"/>
      <c r="J24" s="143"/>
      <c r="K24" s="171"/>
      <c r="L24" s="146" t="s">
        <v>145</v>
      </c>
      <c r="M24" s="147">
        <v>8894</v>
      </c>
      <c r="N24" s="147">
        <v>10276</v>
      </c>
      <c r="O24" s="147">
        <v>10945</v>
      </c>
      <c r="P24" s="147">
        <v>12446</v>
      </c>
      <c r="Q24" s="147">
        <v>14393</v>
      </c>
      <c r="R24" s="143"/>
      <c r="S24" s="143"/>
      <c r="T24" s="143"/>
      <c r="U24" s="143"/>
      <c r="V24" s="171"/>
      <c r="W24" s="146" t="s">
        <v>145</v>
      </c>
      <c r="X24" s="147">
        <v>24039</v>
      </c>
      <c r="Y24" s="147">
        <v>26897</v>
      </c>
      <c r="Z24" s="147">
        <v>28201</v>
      </c>
      <c r="AA24" s="147">
        <v>30663</v>
      </c>
      <c r="AB24" s="147">
        <v>35048</v>
      </c>
    </row>
    <row r="25" spans="1:28" x14ac:dyDescent="0.3">
      <c r="A25" s="171"/>
      <c r="B25" s="146" t="s">
        <v>146</v>
      </c>
      <c r="C25" s="147">
        <v>5348</v>
      </c>
      <c r="D25" s="147">
        <v>5894</v>
      </c>
      <c r="E25" s="147">
        <v>6361</v>
      </c>
      <c r="F25" s="147">
        <v>6894</v>
      </c>
      <c r="G25" s="147">
        <v>7872</v>
      </c>
      <c r="H25" s="143"/>
      <c r="I25" s="143"/>
      <c r="J25" s="143"/>
      <c r="K25" s="171"/>
      <c r="L25" s="146" t="s">
        <v>146</v>
      </c>
      <c r="M25" s="147">
        <v>8681</v>
      </c>
      <c r="N25" s="147">
        <v>9974</v>
      </c>
      <c r="O25" s="147">
        <v>10733</v>
      </c>
      <c r="P25" s="147">
        <v>12049</v>
      </c>
      <c r="Q25" s="147">
        <v>14051</v>
      </c>
      <c r="R25" s="143"/>
      <c r="S25" s="143"/>
      <c r="T25" s="143"/>
      <c r="U25" s="143"/>
      <c r="V25" s="171"/>
      <c r="W25" s="146" t="s">
        <v>146</v>
      </c>
      <c r="X25" s="147">
        <v>23384</v>
      </c>
      <c r="Y25" s="147">
        <v>25997</v>
      </c>
      <c r="Z25" s="147">
        <v>27598</v>
      </c>
      <c r="AA25" s="147">
        <v>29731</v>
      </c>
      <c r="AB25" s="147">
        <v>34427</v>
      </c>
    </row>
    <row r="26" spans="1:28" x14ac:dyDescent="0.3">
      <c r="A26" s="171"/>
      <c r="B26" s="146" t="s">
        <v>147</v>
      </c>
      <c r="C26" s="147">
        <v>5211</v>
      </c>
      <c r="D26" s="147">
        <v>5837</v>
      </c>
      <c r="E26" s="147">
        <v>6191</v>
      </c>
      <c r="F26" s="147">
        <v>7207</v>
      </c>
      <c r="G26" s="147">
        <v>7859</v>
      </c>
      <c r="H26" s="143"/>
      <c r="I26" s="143"/>
      <c r="J26" s="143"/>
      <c r="K26" s="171"/>
      <c r="L26" s="146" t="s">
        <v>147</v>
      </c>
      <c r="M26" s="147">
        <v>8497</v>
      </c>
      <c r="N26" s="147">
        <v>10015</v>
      </c>
      <c r="O26" s="147">
        <v>10598</v>
      </c>
      <c r="P26" s="147">
        <v>12719</v>
      </c>
      <c r="Q26" s="147">
        <v>13979</v>
      </c>
      <c r="R26" s="143"/>
      <c r="S26" s="143"/>
      <c r="T26" s="143"/>
      <c r="U26" s="143"/>
      <c r="V26" s="171"/>
      <c r="W26" s="146" t="s">
        <v>147</v>
      </c>
      <c r="X26" s="147">
        <v>22776</v>
      </c>
      <c r="Y26" s="147">
        <v>25973</v>
      </c>
      <c r="Z26" s="147">
        <v>27176</v>
      </c>
      <c r="AA26" s="147">
        <v>31348</v>
      </c>
      <c r="AB26" s="147">
        <v>34133</v>
      </c>
    </row>
    <row r="27" spans="1:28" x14ac:dyDescent="0.3">
      <c r="A27" s="170" t="s">
        <v>4</v>
      </c>
      <c r="B27" s="143" t="s">
        <v>136</v>
      </c>
      <c r="C27" s="145">
        <v>4505</v>
      </c>
      <c r="D27" s="145">
        <v>4541</v>
      </c>
      <c r="E27" s="145">
        <v>5113</v>
      </c>
      <c r="F27" s="145">
        <v>4845</v>
      </c>
      <c r="G27" s="145">
        <v>5347</v>
      </c>
      <c r="H27" s="143"/>
      <c r="I27" s="143"/>
      <c r="J27" s="143"/>
      <c r="K27" s="170" t="s">
        <v>4</v>
      </c>
      <c r="L27" s="143" t="s">
        <v>136</v>
      </c>
      <c r="M27" s="145">
        <v>8983</v>
      </c>
      <c r="N27" s="145">
        <v>9661</v>
      </c>
      <c r="O27" s="145">
        <v>11307</v>
      </c>
      <c r="P27" s="145">
        <v>10598</v>
      </c>
      <c r="Q27" s="145">
        <v>12078</v>
      </c>
      <c r="R27" s="143"/>
      <c r="S27" s="143"/>
      <c r="T27" s="143"/>
      <c r="U27" s="143"/>
      <c r="V27" s="170" t="s">
        <v>4</v>
      </c>
      <c r="W27" s="143" t="s">
        <v>136</v>
      </c>
      <c r="X27" s="145">
        <v>23418</v>
      </c>
      <c r="Y27" s="145">
        <v>24043</v>
      </c>
      <c r="Z27" s="145">
        <v>27948</v>
      </c>
      <c r="AA27" s="145">
        <v>26002</v>
      </c>
      <c r="AB27" s="145">
        <v>28779</v>
      </c>
    </row>
    <row r="28" spans="1:28" x14ac:dyDescent="0.3">
      <c r="A28" s="170"/>
      <c r="B28" s="143" t="s">
        <v>137</v>
      </c>
      <c r="C28" s="145">
        <v>4342</v>
      </c>
      <c r="D28" s="145">
        <v>4753</v>
      </c>
      <c r="E28" s="145">
        <v>4994</v>
      </c>
      <c r="F28" s="145">
        <v>4952</v>
      </c>
      <c r="G28" s="145">
        <v>5352</v>
      </c>
      <c r="H28" s="143"/>
      <c r="I28" s="143"/>
      <c r="J28" s="143"/>
      <c r="K28" s="170"/>
      <c r="L28" s="143" t="s">
        <v>137</v>
      </c>
      <c r="M28" s="145">
        <v>8665</v>
      </c>
      <c r="N28" s="145">
        <v>10169</v>
      </c>
      <c r="O28" s="145">
        <v>11030</v>
      </c>
      <c r="P28" s="145">
        <v>10766</v>
      </c>
      <c r="Q28" s="145">
        <v>12089</v>
      </c>
      <c r="R28" s="143"/>
      <c r="S28" s="143"/>
      <c r="T28" s="143"/>
      <c r="U28" s="143"/>
      <c r="V28" s="170"/>
      <c r="W28" s="143" t="s">
        <v>137</v>
      </c>
      <c r="X28" s="145">
        <v>21977</v>
      </c>
      <c r="Y28" s="145">
        <v>25318</v>
      </c>
      <c r="Z28" s="145">
        <v>27295</v>
      </c>
      <c r="AA28" s="145">
        <v>26419</v>
      </c>
      <c r="AB28" s="145">
        <v>28755</v>
      </c>
    </row>
    <row r="29" spans="1:28" x14ac:dyDescent="0.3">
      <c r="A29" s="170"/>
      <c r="B29" s="143" t="s">
        <v>138</v>
      </c>
      <c r="C29" s="145">
        <v>4393</v>
      </c>
      <c r="D29" s="145">
        <v>4609</v>
      </c>
      <c r="E29" s="145">
        <v>5125</v>
      </c>
      <c r="F29" s="145">
        <v>5026</v>
      </c>
      <c r="G29" s="145">
        <v>5483</v>
      </c>
      <c r="H29" s="143"/>
      <c r="I29" s="143"/>
      <c r="J29" s="143"/>
      <c r="K29" s="170"/>
      <c r="L29" s="143" t="s">
        <v>138</v>
      </c>
      <c r="M29" s="145">
        <v>8828</v>
      </c>
      <c r="N29" s="145">
        <v>9884</v>
      </c>
      <c r="O29" s="145">
        <v>11128</v>
      </c>
      <c r="P29" s="145">
        <v>10914</v>
      </c>
      <c r="Q29" s="145">
        <v>12325</v>
      </c>
      <c r="R29" s="143"/>
      <c r="S29" s="143"/>
      <c r="T29" s="143"/>
      <c r="U29" s="143"/>
      <c r="V29" s="170"/>
      <c r="W29" s="143" t="s">
        <v>138</v>
      </c>
      <c r="X29" s="145">
        <v>22333</v>
      </c>
      <c r="Y29" s="145">
        <v>24617</v>
      </c>
      <c r="Z29" s="145">
        <v>27704</v>
      </c>
      <c r="AA29" s="145">
        <v>26846</v>
      </c>
      <c r="AB29" s="145">
        <v>29290</v>
      </c>
    </row>
    <row r="30" spans="1:28" x14ac:dyDescent="0.3">
      <c r="A30" s="170"/>
      <c r="B30" s="143" t="s">
        <v>139</v>
      </c>
      <c r="C30" s="145">
        <v>4352</v>
      </c>
      <c r="D30" s="145">
        <v>4606</v>
      </c>
      <c r="E30" s="145">
        <v>5254</v>
      </c>
      <c r="F30" s="145">
        <v>5086</v>
      </c>
      <c r="G30" s="145">
        <v>5467</v>
      </c>
      <c r="H30" s="143"/>
      <c r="I30" s="143"/>
      <c r="J30" s="143"/>
      <c r="K30" s="170"/>
      <c r="L30" s="143" t="s">
        <v>139</v>
      </c>
      <c r="M30" s="145">
        <v>8815</v>
      </c>
      <c r="N30" s="145">
        <v>9774</v>
      </c>
      <c r="O30" s="145">
        <v>11516</v>
      </c>
      <c r="P30" s="145">
        <v>10977</v>
      </c>
      <c r="Q30" s="145">
        <v>12243</v>
      </c>
      <c r="R30" s="143"/>
      <c r="S30" s="143"/>
      <c r="T30" s="143"/>
      <c r="U30" s="143"/>
      <c r="V30" s="170"/>
      <c r="W30" s="143" t="s">
        <v>139</v>
      </c>
      <c r="X30" s="145">
        <v>22266</v>
      </c>
      <c r="Y30" s="145">
        <v>25117</v>
      </c>
      <c r="Z30" s="145">
        <v>28430</v>
      </c>
      <c r="AA30" s="145">
        <v>27184</v>
      </c>
      <c r="AB30" s="145">
        <v>29096</v>
      </c>
    </row>
    <row r="31" spans="1:28" x14ac:dyDescent="0.3">
      <c r="A31" s="170"/>
      <c r="B31" s="143" t="s">
        <v>140</v>
      </c>
      <c r="C31" s="145">
        <v>4417</v>
      </c>
      <c r="D31" s="145">
        <v>4788</v>
      </c>
      <c r="E31" s="145">
        <v>5116</v>
      </c>
      <c r="F31" s="145">
        <v>5185</v>
      </c>
      <c r="G31" s="145">
        <v>5611</v>
      </c>
      <c r="H31" s="143"/>
      <c r="I31" s="143"/>
      <c r="J31" s="143"/>
      <c r="K31" s="170"/>
      <c r="L31" s="143" t="s">
        <v>140</v>
      </c>
      <c r="M31" s="145">
        <v>9076</v>
      </c>
      <c r="N31" s="145">
        <v>10136</v>
      </c>
      <c r="O31" s="145">
        <v>11062</v>
      </c>
      <c r="P31" s="145">
        <v>11257</v>
      </c>
      <c r="Q31" s="145">
        <v>12564</v>
      </c>
      <c r="R31" s="143"/>
      <c r="S31" s="143"/>
      <c r="T31" s="143"/>
      <c r="U31" s="143"/>
      <c r="V31" s="170"/>
      <c r="W31" s="143" t="s">
        <v>140</v>
      </c>
      <c r="X31" s="145">
        <v>22676</v>
      </c>
      <c r="Y31" s="145">
        <v>25289</v>
      </c>
      <c r="Z31" s="145">
        <v>27360</v>
      </c>
      <c r="AA31" s="145">
        <v>27736</v>
      </c>
      <c r="AB31" s="145">
        <v>29893</v>
      </c>
    </row>
    <row r="32" spans="1:28" x14ac:dyDescent="0.3">
      <c r="A32" s="170"/>
      <c r="B32" s="143" t="s">
        <v>141</v>
      </c>
      <c r="C32" s="145">
        <v>4509</v>
      </c>
      <c r="D32" s="145">
        <v>4849</v>
      </c>
      <c r="E32" s="145">
        <v>5086</v>
      </c>
      <c r="F32" s="145">
        <v>5974</v>
      </c>
      <c r="G32" s="145">
        <v>5725</v>
      </c>
      <c r="H32" s="143"/>
      <c r="I32" s="143"/>
      <c r="J32" s="143"/>
      <c r="K32" s="170"/>
      <c r="L32" s="143" t="s">
        <v>141</v>
      </c>
      <c r="M32" s="145">
        <v>9058</v>
      </c>
      <c r="N32" s="145">
        <v>10341</v>
      </c>
      <c r="O32" s="145">
        <v>11035</v>
      </c>
      <c r="P32" s="145">
        <v>11934</v>
      </c>
      <c r="Q32" s="145">
        <v>12779</v>
      </c>
      <c r="R32" s="143"/>
      <c r="S32" s="143"/>
      <c r="T32" s="143"/>
      <c r="U32" s="143"/>
      <c r="V32" s="170"/>
      <c r="W32" s="143" t="s">
        <v>141</v>
      </c>
      <c r="X32" s="145">
        <v>22802</v>
      </c>
      <c r="Y32" s="145">
        <v>25868</v>
      </c>
      <c r="Z32" s="145">
        <v>27247</v>
      </c>
      <c r="AA32" s="145">
        <v>29264</v>
      </c>
      <c r="AB32" s="145">
        <v>30381</v>
      </c>
    </row>
    <row r="33" spans="1:28" x14ac:dyDescent="0.3">
      <c r="A33" s="170"/>
      <c r="B33" s="143" t="s">
        <v>142</v>
      </c>
      <c r="C33" s="145">
        <v>4723</v>
      </c>
      <c r="D33" s="145">
        <v>4944</v>
      </c>
      <c r="E33" s="145">
        <v>5118</v>
      </c>
      <c r="F33" s="145">
        <v>5582</v>
      </c>
      <c r="G33" s="145">
        <v>5991</v>
      </c>
      <c r="H33" s="143"/>
      <c r="I33" s="143"/>
      <c r="J33" s="143"/>
      <c r="K33" s="170"/>
      <c r="L33" s="143" t="s">
        <v>142</v>
      </c>
      <c r="M33" s="145">
        <v>9575</v>
      </c>
      <c r="N33" s="145">
        <v>10444</v>
      </c>
      <c r="O33" s="145">
        <v>11068</v>
      </c>
      <c r="P33" s="145">
        <v>12244</v>
      </c>
      <c r="Q33" s="145">
        <v>13398</v>
      </c>
      <c r="R33" s="143"/>
      <c r="S33" s="143"/>
      <c r="T33" s="143"/>
      <c r="U33" s="143"/>
      <c r="V33" s="170"/>
      <c r="W33" s="143" t="s">
        <v>142</v>
      </c>
      <c r="X33" s="145">
        <v>24136</v>
      </c>
      <c r="Y33" s="145">
        <v>26173</v>
      </c>
      <c r="Z33" s="145">
        <v>27298</v>
      </c>
      <c r="AA33" s="145">
        <v>29349</v>
      </c>
      <c r="AB33" s="145">
        <v>31854</v>
      </c>
    </row>
    <row r="34" spans="1:28" x14ac:dyDescent="0.3">
      <c r="A34" s="170"/>
      <c r="B34" s="143" t="s">
        <v>143</v>
      </c>
      <c r="C34" s="145">
        <v>4767</v>
      </c>
      <c r="D34" s="145">
        <v>4980</v>
      </c>
      <c r="E34" s="145">
        <v>5169</v>
      </c>
      <c r="F34" s="145">
        <v>5369</v>
      </c>
      <c r="G34" s="145">
        <v>5846</v>
      </c>
      <c r="H34" s="143"/>
      <c r="I34" s="143"/>
      <c r="J34" s="143"/>
      <c r="K34" s="170"/>
      <c r="L34" s="143" t="s">
        <v>143</v>
      </c>
      <c r="M34" s="145">
        <v>9680</v>
      </c>
      <c r="N34" s="145">
        <v>10556</v>
      </c>
      <c r="O34" s="145">
        <v>11124</v>
      </c>
      <c r="P34" s="145">
        <v>11855</v>
      </c>
      <c r="Q34" s="145">
        <v>13056</v>
      </c>
      <c r="R34" s="143"/>
      <c r="S34" s="143"/>
      <c r="T34" s="143"/>
      <c r="U34" s="143"/>
      <c r="V34" s="170"/>
      <c r="W34" s="143" t="s">
        <v>143</v>
      </c>
      <c r="X34" s="145">
        <v>24452</v>
      </c>
      <c r="Y34" s="145">
        <v>26734</v>
      </c>
      <c r="Z34" s="145">
        <v>27456</v>
      </c>
      <c r="AA34" s="145">
        <v>28260</v>
      </c>
      <c r="AB34" s="145">
        <v>30939</v>
      </c>
    </row>
    <row r="35" spans="1:28" x14ac:dyDescent="0.3">
      <c r="A35" s="170"/>
      <c r="B35" s="143" t="s">
        <v>144</v>
      </c>
      <c r="C35" s="145">
        <v>4761</v>
      </c>
      <c r="D35" s="145">
        <v>5299</v>
      </c>
      <c r="E35" s="145">
        <v>5109</v>
      </c>
      <c r="F35" s="145">
        <v>5247</v>
      </c>
      <c r="G35" s="145">
        <v>5857</v>
      </c>
      <c r="H35" s="143"/>
      <c r="I35" s="143"/>
      <c r="J35" s="143"/>
      <c r="K35" s="170"/>
      <c r="L35" s="143" t="s">
        <v>144</v>
      </c>
      <c r="M35" s="145">
        <v>9772</v>
      </c>
      <c r="N35" s="145">
        <v>11549</v>
      </c>
      <c r="O35" s="145">
        <v>11009</v>
      </c>
      <c r="P35" s="145">
        <v>11681</v>
      </c>
      <c r="Q35" s="145">
        <v>13106</v>
      </c>
      <c r="R35" s="143"/>
      <c r="S35" s="143"/>
      <c r="T35" s="143"/>
      <c r="U35" s="143"/>
      <c r="V35" s="170"/>
      <c r="W35" s="143" t="s">
        <v>144</v>
      </c>
      <c r="X35" s="145">
        <v>24742</v>
      </c>
      <c r="Y35" s="145">
        <v>28666</v>
      </c>
      <c r="Z35" s="145">
        <v>27147</v>
      </c>
      <c r="AA35" s="145">
        <v>27697</v>
      </c>
      <c r="AB35" s="145">
        <v>31025</v>
      </c>
    </row>
    <row r="36" spans="1:28" x14ac:dyDescent="0.3">
      <c r="A36" s="170"/>
      <c r="B36" s="143" t="s">
        <v>145</v>
      </c>
      <c r="C36" s="145">
        <v>4644</v>
      </c>
      <c r="D36" s="145">
        <v>5218</v>
      </c>
      <c r="E36" s="145">
        <v>5001</v>
      </c>
      <c r="F36" s="145">
        <v>5124</v>
      </c>
      <c r="G36" s="145">
        <v>5833</v>
      </c>
      <c r="H36" s="143"/>
      <c r="I36" s="143"/>
      <c r="J36" s="143"/>
      <c r="K36" s="170"/>
      <c r="L36" s="143" t="s">
        <v>145</v>
      </c>
      <c r="M36" s="145">
        <v>9660</v>
      </c>
      <c r="N36" s="145">
        <v>11325</v>
      </c>
      <c r="O36" s="145">
        <v>10822</v>
      </c>
      <c r="P36" s="145">
        <v>11483</v>
      </c>
      <c r="Q36" s="145">
        <v>13107</v>
      </c>
      <c r="R36" s="143"/>
      <c r="S36" s="143"/>
      <c r="T36" s="143"/>
      <c r="U36" s="143"/>
      <c r="V36" s="170"/>
      <c r="W36" s="143" t="s">
        <v>145</v>
      </c>
      <c r="X36" s="145">
        <v>24254</v>
      </c>
      <c r="Y36" s="145">
        <v>29723</v>
      </c>
      <c r="Z36" s="145">
        <v>26666</v>
      </c>
      <c r="AA36" s="145">
        <v>27233</v>
      </c>
      <c r="AB36" s="145">
        <v>30937</v>
      </c>
    </row>
    <row r="37" spans="1:28" x14ac:dyDescent="0.3">
      <c r="A37" s="170"/>
      <c r="B37" s="143" t="s">
        <v>146</v>
      </c>
      <c r="C37" s="145">
        <v>4442</v>
      </c>
      <c r="D37" s="145">
        <v>5028</v>
      </c>
      <c r="E37" s="145">
        <v>4894</v>
      </c>
      <c r="F37" s="145">
        <v>5028</v>
      </c>
      <c r="G37" s="145">
        <v>5673</v>
      </c>
      <c r="H37" s="143"/>
      <c r="I37" s="143"/>
      <c r="J37" s="143"/>
      <c r="K37" s="170"/>
      <c r="L37" s="143" t="s">
        <v>146</v>
      </c>
      <c r="M37" s="145">
        <v>9350</v>
      </c>
      <c r="N37" s="145">
        <v>10963</v>
      </c>
      <c r="O37" s="145">
        <v>10699</v>
      </c>
      <c r="P37" s="145">
        <v>11304</v>
      </c>
      <c r="Q37" s="145">
        <v>12793</v>
      </c>
      <c r="R37" s="143"/>
      <c r="S37" s="143"/>
      <c r="T37" s="143"/>
      <c r="U37" s="143"/>
      <c r="V37" s="170"/>
      <c r="W37" s="143" t="s">
        <v>146</v>
      </c>
      <c r="X37" s="145">
        <v>23445</v>
      </c>
      <c r="Y37" s="145">
        <v>27150</v>
      </c>
      <c r="Z37" s="145">
        <v>26233</v>
      </c>
      <c r="AA37" s="145">
        <v>26882</v>
      </c>
      <c r="AB37" s="145">
        <v>30237</v>
      </c>
    </row>
    <row r="38" spans="1:28" x14ac:dyDescent="0.3">
      <c r="A38" s="170"/>
      <c r="B38" s="143" t="s">
        <v>147</v>
      </c>
      <c r="C38" s="145">
        <v>4361</v>
      </c>
      <c r="D38" s="145">
        <v>4980</v>
      </c>
      <c r="E38" s="145">
        <v>4779</v>
      </c>
      <c r="F38" s="145">
        <v>5219</v>
      </c>
      <c r="G38" s="145">
        <v>5588</v>
      </c>
      <c r="H38" s="143"/>
      <c r="I38" s="143"/>
      <c r="J38" s="143"/>
      <c r="K38" s="170"/>
      <c r="L38" s="143" t="s">
        <v>147</v>
      </c>
      <c r="M38" s="145">
        <v>9286</v>
      </c>
      <c r="N38" s="145">
        <v>11001</v>
      </c>
      <c r="O38" s="145">
        <v>10522</v>
      </c>
      <c r="P38" s="145">
        <v>11787</v>
      </c>
      <c r="Q38" s="145">
        <v>12714</v>
      </c>
      <c r="R38" s="143"/>
      <c r="S38" s="143"/>
      <c r="T38" s="143"/>
      <c r="U38" s="143"/>
      <c r="V38" s="170"/>
      <c r="W38" s="143" t="s">
        <v>147</v>
      </c>
      <c r="X38" s="145">
        <v>23095</v>
      </c>
      <c r="Y38" s="145">
        <v>27171</v>
      </c>
      <c r="Z38" s="145">
        <v>25832</v>
      </c>
      <c r="AA38" s="145">
        <v>28127</v>
      </c>
      <c r="AB38" s="145">
        <v>30012</v>
      </c>
    </row>
    <row r="39" spans="1:28" x14ac:dyDescent="0.3">
      <c r="A39" s="171" t="s">
        <v>3</v>
      </c>
      <c r="B39" s="146" t="s">
        <v>136</v>
      </c>
      <c r="C39" s="147">
        <v>2968</v>
      </c>
      <c r="D39" s="147">
        <v>3090</v>
      </c>
      <c r="E39" s="147">
        <v>3471</v>
      </c>
      <c r="F39" s="147">
        <v>3400</v>
      </c>
      <c r="G39" s="147">
        <v>3833</v>
      </c>
      <c r="H39" s="143"/>
      <c r="I39" s="143"/>
      <c r="J39" s="143"/>
      <c r="K39" s="171" t="s">
        <v>3</v>
      </c>
      <c r="L39" s="146" t="s">
        <v>136</v>
      </c>
      <c r="M39" s="147">
        <v>4846</v>
      </c>
      <c r="N39" s="147">
        <v>5451</v>
      </c>
      <c r="O39" s="147">
        <v>6474</v>
      </c>
      <c r="P39" s="147">
        <v>6210</v>
      </c>
      <c r="Q39" s="147">
        <v>7449</v>
      </c>
      <c r="R39" s="143"/>
      <c r="S39" s="143"/>
      <c r="T39" s="143"/>
      <c r="U39" s="143"/>
      <c r="V39" s="171" t="s">
        <v>3</v>
      </c>
      <c r="W39" s="146" t="s">
        <v>136</v>
      </c>
      <c r="X39" s="147">
        <v>12794</v>
      </c>
      <c r="Y39" s="147">
        <v>13911</v>
      </c>
      <c r="Z39" s="147">
        <v>16304</v>
      </c>
      <c r="AA39" s="147">
        <v>15662</v>
      </c>
      <c r="AB39" s="147">
        <v>17561</v>
      </c>
    </row>
    <row r="40" spans="1:28" x14ac:dyDescent="0.3">
      <c r="A40" s="171"/>
      <c r="B40" s="146" t="s">
        <v>137</v>
      </c>
      <c r="C40" s="147">
        <v>2905</v>
      </c>
      <c r="D40" s="147">
        <v>3340</v>
      </c>
      <c r="E40" s="147">
        <v>3430</v>
      </c>
      <c r="F40" s="147">
        <v>3465</v>
      </c>
      <c r="G40" s="147">
        <v>3847</v>
      </c>
      <c r="H40" s="143"/>
      <c r="I40" s="143"/>
      <c r="J40" s="143"/>
      <c r="K40" s="171"/>
      <c r="L40" s="146" t="s">
        <v>137</v>
      </c>
      <c r="M40" s="147">
        <v>4740</v>
      </c>
      <c r="N40" s="147">
        <v>6036</v>
      </c>
      <c r="O40" s="147">
        <v>6279</v>
      </c>
      <c r="P40" s="147">
        <v>6290</v>
      </c>
      <c r="Q40" s="147">
        <v>7435</v>
      </c>
      <c r="R40" s="143"/>
      <c r="S40" s="143"/>
      <c r="T40" s="143"/>
      <c r="U40" s="143"/>
      <c r="V40" s="171"/>
      <c r="W40" s="146" t="s">
        <v>137</v>
      </c>
      <c r="X40" s="147">
        <v>12581</v>
      </c>
      <c r="Y40" s="147">
        <v>15309</v>
      </c>
      <c r="Z40" s="147">
        <v>15995</v>
      </c>
      <c r="AA40" s="147">
        <v>15876</v>
      </c>
      <c r="AB40" s="147">
        <v>17580</v>
      </c>
    </row>
    <row r="41" spans="1:28" x14ac:dyDescent="0.3">
      <c r="A41" s="171"/>
      <c r="B41" s="146" t="s">
        <v>138</v>
      </c>
      <c r="C41" s="147">
        <v>2943</v>
      </c>
      <c r="D41" s="147">
        <v>3353</v>
      </c>
      <c r="E41" s="147">
        <v>3527</v>
      </c>
      <c r="F41" s="147">
        <v>3564</v>
      </c>
      <c r="G41" s="147">
        <v>3957</v>
      </c>
      <c r="H41" s="143"/>
      <c r="I41" s="143"/>
      <c r="J41" s="143"/>
      <c r="K41" s="171"/>
      <c r="L41" s="146" t="s">
        <v>138</v>
      </c>
      <c r="M41" s="147">
        <v>4800</v>
      </c>
      <c r="N41" s="147">
        <v>6069</v>
      </c>
      <c r="O41" s="147">
        <v>6321</v>
      </c>
      <c r="P41" s="147">
        <v>6424</v>
      </c>
      <c r="Q41" s="147">
        <v>7568</v>
      </c>
      <c r="R41" s="143"/>
      <c r="S41" s="143"/>
      <c r="T41" s="143"/>
      <c r="U41" s="143"/>
      <c r="V41" s="171"/>
      <c r="W41" s="146" t="s">
        <v>138</v>
      </c>
      <c r="X41" s="147">
        <v>12759</v>
      </c>
      <c r="Y41" s="147">
        <v>15444</v>
      </c>
      <c r="Z41" s="147">
        <v>16110</v>
      </c>
      <c r="AA41" s="147">
        <v>16128</v>
      </c>
      <c r="AB41" s="147">
        <v>17853</v>
      </c>
    </row>
    <row r="42" spans="1:28" x14ac:dyDescent="0.3">
      <c r="A42" s="171"/>
      <c r="B42" s="146" t="s">
        <v>139</v>
      </c>
      <c r="C42" s="147">
        <v>2947</v>
      </c>
      <c r="D42" s="147">
        <v>3363</v>
      </c>
      <c r="E42" s="147">
        <v>3632</v>
      </c>
      <c r="F42" s="147">
        <v>3699</v>
      </c>
      <c r="G42" s="147">
        <v>3994</v>
      </c>
      <c r="H42" s="143"/>
      <c r="I42" s="143"/>
      <c r="J42" s="143"/>
      <c r="K42" s="171"/>
      <c r="L42" s="146" t="s">
        <v>139</v>
      </c>
      <c r="M42" s="147">
        <v>4830</v>
      </c>
      <c r="N42" s="147">
        <v>6031</v>
      </c>
      <c r="O42" s="147">
        <v>6518</v>
      </c>
      <c r="P42" s="147">
        <v>6604</v>
      </c>
      <c r="Q42" s="147">
        <v>7581</v>
      </c>
      <c r="R42" s="143"/>
      <c r="S42" s="143"/>
      <c r="T42" s="143"/>
      <c r="U42" s="143"/>
      <c r="V42" s="171"/>
      <c r="W42" s="146" t="s">
        <v>139</v>
      </c>
      <c r="X42" s="147">
        <v>12845</v>
      </c>
      <c r="Y42" s="147">
        <v>15649</v>
      </c>
      <c r="Z42" s="147">
        <v>16754</v>
      </c>
      <c r="AA42" s="147">
        <v>16619</v>
      </c>
      <c r="AB42" s="147">
        <v>17955</v>
      </c>
    </row>
    <row r="43" spans="1:28" x14ac:dyDescent="0.3">
      <c r="A43" s="171"/>
      <c r="B43" s="146" t="s">
        <v>140</v>
      </c>
      <c r="C43" s="147">
        <v>2947</v>
      </c>
      <c r="D43" s="147">
        <v>3486</v>
      </c>
      <c r="E43" s="147">
        <v>3588</v>
      </c>
      <c r="F43" s="147">
        <v>3738</v>
      </c>
      <c r="G43" s="147">
        <v>4150</v>
      </c>
      <c r="H43" s="143"/>
      <c r="I43" s="143"/>
      <c r="J43" s="143"/>
      <c r="K43" s="171"/>
      <c r="L43" s="146" t="s">
        <v>140</v>
      </c>
      <c r="M43" s="147">
        <v>4915</v>
      </c>
      <c r="N43" s="147">
        <v>6244</v>
      </c>
      <c r="O43" s="147">
        <v>6345</v>
      </c>
      <c r="P43" s="147">
        <v>6775</v>
      </c>
      <c r="Q43" s="147">
        <v>7889</v>
      </c>
      <c r="R43" s="143"/>
      <c r="S43" s="143"/>
      <c r="T43" s="143"/>
      <c r="U43" s="143"/>
      <c r="V43" s="171"/>
      <c r="W43" s="146" t="s">
        <v>140</v>
      </c>
      <c r="X43" s="147">
        <v>12816</v>
      </c>
      <c r="Y43" s="147">
        <v>15871</v>
      </c>
      <c r="Z43" s="147">
        <v>16255</v>
      </c>
      <c r="AA43" s="147">
        <v>16893</v>
      </c>
      <c r="AB43" s="147">
        <v>18698</v>
      </c>
    </row>
    <row r="44" spans="1:28" x14ac:dyDescent="0.3">
      <c r="A44" s="171"/>
      <c r="B44" s="146" t="s">
        <v>141</v>
      </c>
      <c r="C44" s="147">
        <v>3066</v>
      </c>
      <c r="D44" s="147">
        <v>3525</v>
      </c>
      <c r="E44" s="147">
        <v>3592</v>
      </c>
      <c r="F44" s="147">
        <v>4177</v>
      </c>
      <c r="G44" s="147">
        <v>4299</v>
      </c>
      <c r="H44" s="143"/>
      <c r="I44" s="143"/>
      <c r="J44" s="143"/>
      <c r="K44" s="171"/>
      <c r="L44" s="146" t="s">
        <v>141</v>
      </c>
      <c r="M44" s="147">
        <v>5092</v>
      </c>
      <c r="N44" s="147">
        <v>6274</v>
      </c>
      <c r="O44" s="147">
        <v>6387</v>
      </c>
      <c r="P44" s="147">
        <v>7164</v>
      </c>
      <c r="Q44" s="147">
        <v>8238</v>
      </c>
      <c r="R44" s="143"/>
      <c r="S44" s="143"/>
      <c r="T44" s="143"/>
      <c r="U44" s="143"/>
      <c r="V44" s="171"/>
      <c r="W44" s="146" t="s">
        <v>141</v>
      </c>
      <c r="X44" s="147">
        <v>13377</v>
      </c>
      <c r="Y44" s="147">
        <v>16094</v>
      </c>
      <c r="Z44" s="147">
        <v>16314</v>
      </c>
      <c r="AA44" s="147">
        <v>17826</v>
      </c>
      <c r="AB44" s="147">
        <v>19329</v>
      </c>
    </row>
    <row r="45" spans="1:28" x14ac:dyDescent="0.3">
      <c r="A45" s="171"/>
      <c r="B45" s="146" t="s">
        <v>142</v>
      </c>
      <c r="C45" s="147">
        <v>3162</v>
      </c>
      <c r="D45" s="147">
        <v>3525</v>
      </c>
      <c r="E45" s="147">
        <v>3608</v>
      </c>
      <c r="F45" s="147">
        <v>4083</v>
      </c>
      <c r="G45" s="147">
        <v>4499</v>
      </c>
      <c r="H45" s="143"/>
      <c r="I45" s="143"/>
      <c r="J45" s="143"/>
      <c r="K45" s="171"/>
      <c r="L45" s="146" t="s">
        <v>142</v>
      </c>
      <c r="M45" s="147">
        <v>5299</v>
      </c>
      <c r="N45" s="147">
        <v>6250</v>
      </c>
      <c r="O45" s="147">
        <v>6381</v>
      </c>
      <c r="P45" s="147">
        <v>7607</v>
      </c>
      <c r="Q45" s="147">
        <v>8671</v>
      </c>
      <c r="R45" s="143"/>
      <c r="S45" s="143"/>
      <c r="T45" s="143"/>
      <c r="U45" s="143"/>
      <c r="V45" s="171"/>
      <c r="W45" s="146" t="s">
        <v>142</v>
      </c>
      <c r="X45" s="147">
        <v>13871</v>
      </c>
      <c r="Y45" s="147">
        <v>16107</v>
      </c>
      <c r="Z45" s="147">
        <v>16332</v>
      </c>
      <c r="AA45" s="147">
        <v>18337</v>
      </c>
      <c r="AB45" s="147">
        <v>20281</v>
      </c>
    </row>
    <row r="46" spans="1:28" x14ac:dyDescent="0.3">
      <c r="A46" s="171"/>
      <c r="B46" s="146" t="s">
        <v>143</v>
      </c>
      <c r="C46" s="147">
        <v>3185</v>
      </c>
      <c r="D46" s="147">
        <v>3585</v>
      </c>
      <c r="E46" s="147">
        <v>3563</v>
      </c>
      <c r="F46" s="147">
        <v>3929</v>
      </c>
      <c r="G46" s="147">
        <v>4343</v>
      </c>
      <c r="H46" s="143"/>
      <c r="I46" s="143"/>
      <c r="J46" s="143"/>
      <c r="K46" s="171"/>
      <c r="L46" s="146" t="s">
        <v>143</v>
      </c>
      <c r="M46" s="147">
        <v>5305</v>
      </c>
      <c r="N46" s="147">
        <v>6384</v>
      </c>
      <c r="O46" s="147">
        <v>6278</v>
      </c>
      <c r="P46" s="147">
        <v>7416</v>
      </c>
      <c r="Q46" s="147">
        <v>8373</v>
      </c>
      <c r="R46" s="143"/>
      <c r="S46" s="143"/>
      <c r="T46" s="143"/>
      <c r="U46" s="143"/>
      <c r="V46" s="171"/>
      <c r="W46" s="146" t="s">
        <v>143</v>
      </c>
      <c r="X46" s="147">
        <v>13925</v>
      </c>
      <c r="Y46" s="147">
        <v>16552</v>
      </c>
      <c r="Z46" s="147">
        <v>16103</v>
      </c>
      <c r="AA46" s="147">
        <v>17656</v>
      </c>
      <c r="AB46" s="147">
        <v>19579</v>
      </c>
    </row>
    <row r="47" spans="1:28" x14ac:dyDescent="0.3">
      <c r="A47" s="171"/>
      <c r="B47" s="146" t="s">
        <v>144</v>
      </c>
      <c r="C47" s="147">
        <v>3200</v>
      </c>
      <c r="D47" s="147">
        <v>3695</v>
      </c>
      <c r="E47" s="147">
        <v>3562</v>
      </c>
      <c r="F47" s="147">
        <v>3846</v>
      </c>
      <c r="G47" s="147">
        <v>4346</v>
      </c>
      <c r="H47" s="143"/>
      <c r="I47" s="143"/>
      <c r="J47" s="143"/>
      <c r="K47" s="171"/>
      <c r="L47" s="146" t="s">
        <v>144</v>
      </c>
      <c r="M47" s="147">
        <v>5348</v>
      </c>
      <c r="N47" s="147">
        <v>6732</v>
      </c>
      <c r="O47" s="147">
        <v>6273</v>
      </c>
      <c r="P47" s="147">
        <v>7314</v>
      </c>
      <c r="Q47" s="147">
        <v>8370</v>
      </c>
      <c r="R47" s="143"/>
      <c r="S47" s="143"/>
      <c r="T47" s="143"/>
      <c r="U47" s="143"/>
      <c r="V47" s="171"/>
      <c r="W47" s="146" t="s">
        <v>144</v>
      </c>
      <c r="X47" s="147">
        <v>14032</v>
      </c>
      <c r="Y47" s="147">
        <v>17036</v>
      </c>
      <c r="Z47" s="147">
        <v>16032</v>
      </c>
      <c r="AA47" s="147">
        <v>17316</v>
      </c>
      <c r="AB47" s="147">
        <v>19535</v>
      </c>
    </row>
    <row r="48" spans="1:28" x14ac:dyDescent="0.3">
      <c r="A48" s="171"/>
      <c r="B48" s="146" t="s">
        <v>145</v>
      </c>
      <c r="C48" s="147">
        <v>3109</v>
      </c>
      <c r="D48" s="147">
        <v>3484</v>
      </c>
      <c r="E48" s="147">
        <v>3575</v>
      </c>
      <c r="F48" s="147">
        <v>3777</v>
      </c>
      <c r="G48" s="147">
        <v>4317</v>
      </c>
      <c r="H48" s="143"/>
      <c r="I48" s="143"/>
      <c r="J48" s="143"/>
      <c r="K48" s="171"/>
      <c r="L48" s="146" t="s">
        <v>145</v>
      </c>
      <c r="M48" s="147">
        <v>5310</v>
      </c>
      <c r="N48" s="147">
        <v>6336</v>
      </c>
      <c r="O48" s="147">
        <v>6323</v>
      </c>
      <c r="P48" s="147">
        <v>7161</v>
      </c>
      <c r="Q48" s="147">
        <v>8257</v>
      </c>
      <c r="R48" s="143"/>
      <c r="S48" s="143"/>
      <c r="T48" s="143"/>
      <c r="U48" s="143"/>
      <c r="V48" s="171"/>
      <c r="W48" s="146" t="s">
        <v>145</v>
      </c>
      <c r="X48" s="147">
        <v>13774</v>
      </c>
      <c r="Y48" s="147">
        <v>16269</v>
      </c>
      <c r="Z48" s="147">
        <v>16120</v>
      </c>
      <c r="AA48" s="147">
        <v>16951</v>
      </c>
      <c r="AB48" s="147">
        <v>19353</v>
      </c>
    </row>
    <row r="49" spans="1:28" x14ac:dyDescent="0.3">
      <c r="A49" s="171"/>
      <c r="B49" s="146" t="s">
        <v>146</v>
      </c>
      <c r="C49" s="147">
        <v>3047</v>
      </c>
      <c r="D49" s="147">
        <v>3380</v>
      </c>
      <c r="E49" s="147">
        <v>3519</v>
      </c>
      <c r="F49" s="147">
        <v>3672</v>
      </c>
      <c r="G49" s="147">
        <v>4208</v>
      </c>
      <c r="H49" s="143"/>
      <c r="I49" s="143"/>
      <c r="J49" s="143"/>
      <c r="K49" s="171"/>
      <c r="L49" s="146" t="s">
        <v>146</v>
      </c>
      <c r="M49" s="147">
        <v>5300</v>
      </c>
      <c r="N49" s="147">
        <v>6139</v>
      </c>
      <c r="O49" s="147">
        <v>6299</v>
      </c>
      <c r="P49" s="147">
        <v>6976</v>
      </c>
      <c r="Q49" s="147">
        <v>8089</v>
      </c>
      <c r="R49" s="143"/>
      <c r="S49" s="143"/>
      <c r="T49" s="143"/>
      <c r="U49" s="143"/>
      <c r="V49" s="171"/>
      <c r="W49" s="146" t="s">
        <v>146</v>
      </c>
      <c r="X49" s="147">
        <v>13623</v>
      </c>
      <c r="Y49" s="147">
        <v>15586</v>
      </c>
      <c r="Z49" s="147">
        <v>15979</v>
      </c>
      <c r="AA49" s="147">
        <v>16567</v>
      </c>
      <c r="AB49" s="147">
        <v>18917</v>
      </c>
    </row>
    <row r="50" spans="1:28" x14ac:dyDescent="0.3">
      <c r="A50" s="171"/>
      <c r="B50" s="146" t="s">
        <v>147</v>
      </c>
      <c r="C50" s="147">
        <v>2955</v>
      </c>
      <c r="D50" s="147">
        <v>3365</v>
      </c>
      <c r="E50" s="147">
        <v>3363</v>
      </c>
      <c r="F50" s="147">
        <v>3774</v>
      </c>
      <c r="G50" s="147">
        <v>4081</v>
      </c>
      <c r="H50" s="143"/>
      <c r="I50" s="143"/>
      <c r="J50" s="143"/>
      <c r="K50" s="171"/>
      <c r="L50" s="146" t="s">
        <v>147</v>
      </c>
      <c r="M50" s="147">
        <v>5145</v>
      </c>
      <c r="N50" s="147">
        <v>6217</v>
      </c>
      <c r="O50" s="147">
        <v>6154</v>
      </c>
      <c r="P50" s="147">
        <v>7306</v>
      </c>
      <c r="Q50" s="147">
        <v>7832</v>
      </c>
      <c r="R50" s="143"/>
      <c r="S50" s="143"/>
      <c r="T50" s="143"/>
      <c r="U50" s="143"/>
      <c r="V50" s="171"/>
      <c r="W50" s="146" t="s">
        <v>147</v>
      </c>
      <c r="X50" s="147">
        <v>13234</v>
      </c>
      <c r="Y50" s="147">
        <v>15703</v>
      </c>
      <c r="Z50" s="147">
        <v>15494</v>
      </c>
      <c r="AA50" s="147">
        <v>17340</v>
      </c>
      <c r="AB50" s="147">
        <v>18353</v>
      </c>
    </row>
    <row r="51" spans="1:28" x14ac:dyDescent="0.3">
      <c r="A51" s="148" t="s">
        <v>148</v>
      </c>
      <c r="B51" s="143"/>
      <c r="C51" s="143"/>
      <c r="D51" s="143"/>
      <c r="E51" s="143"/>
      <c r="F51" s="143"/>
      <c r="G51" s="143"/>
      <c r="H51" s="143"/>
      <c r="I51" s="143"/>
      <c r="J51" s="143"/>
      <c r="K51" s="148" t="s">
        <v>148</v>
      </c>
      <c r="L51" s="143"/>
      <c r="M51" s="143"/>
      <c r="N51" s="143"/>
      <c r="O51" s="143"/>
      <c r="P51" s="143"/>
      <c r="Q51" s="143"/>
      <c r="R51" s="143"/>
      <c r="S51" s="143"/>
      <c r="T51" s="143"/>
      <c r="U51" s="143"/>
      <c r="V51" s="148" t="s">
        <v>148</v>
      </c>
      <c r="W51" s="143"/>
      <c r="X51" s="143"/>
      <c r="Y51" s="143"/>
      <c r="Z51" s="143"/>
      <c r="AA51" s="143"/>
      <c r="AB51" s="143"/>
    </row>
  </sheetData>
  <mergeCells count="15">
    <mergeCell ref="A27:A38"/>
    <mergeCell ref="V27:V38"/>
    <mergeCell ref="A39:A50"/>
    <mergeCell ref="V39:V50"/>
    <mergeCell ref="A1:G1"/>
    <mergeCell ref="V1:AB1"/>
    <mergeCell ref="A3:A14"/>
    <mergeCell ref="V3:V14"/>
    <mergeCell ref="A15:A26"/>
    <mergeCell ref="V15:V26"/>
    <mergeCell ref="K1:Q1"/>
    <mergeCell ref="K3:K14"/>
    <mergeCell ref="K15:K26"/>
    <mergeCell ref="K27:K38"/>
    <mergeCell ref="K39:K50"/>
  </mergeCells>
  <pageMargins left="0.7" right="0.7" top="0.75" bottom="0.75" header="0.3" footer="0.3"/>
  <ignoredErrors>
    <ignoredError sqref="B3:B50 W3:W50 L3:L5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A42" activeCellId="1" sqref="A21 A42"/>
    </sheetView>
  </sheetViews>
  <sheetFormatPr defaultRowHeight="15" customHeight="1" x14ac:dyDescent="0.3"/>
  <cols>
    <col min="1" max="1" width="13.5546875" style="14" customWidth="1"/>
    <col min="2" max="2" width="12.6640625" style="14" customWidth="1"/>
    <col min="3" max="16384" width="8.88671875" style="14"/>
  </cols>
  <sheetData>
    <row r="3" spans="1:7" ht="15" customHeight="1" x14ac:dyDescent="0.3">
      <c r="A3" s="165" t="s">
        <v>78</v>
      </c>
      <c r="B3" s="165"/>
      <c r="C3" s="165"/>
      <c r="D3" s="165"/>
      <c r="E3" s="165"/>
      <c r="F3" s="165"/>
      <c r="G3" s="165"/>
    </row>
    <row r="4" spans="1:7" ht="15" customHeight="1" x14ac:dyDescent="0.3">
      <c r="A4" s="165" t="s">
        <v>93</v>
      </c>
      <c r="B4" s="165"/>
      <c r="C4" s="165"/>
      <c r="D4" s="165"/>
      <c r="E4" s="165"/>
      <c r="F4" s="165"/>
      <c r="G4" s="165"/>
    </row>
    <row r="5" spans="1:7" ht="15" customHeight="1" x14ac:dyDescent="0.3">
      <c r="A5" s="91" t="s">
        <v>104</v>
      </c>
      <c r="B5" s="92"/>
      <c r="C5" s="92" t="s">
        <v>59</v>
      </c>
      <c r="D5" s="92" t="s">
        <v>60</v>
      </c>
      <c r="E5" s="92" t="s">
        <v>61</v>
      </c>
      <c r="F5" s="92" t="s">
        <v>62</v>
      </c>
      <c r="G5" s="92" t="s">
        <v>1</v>
      </c>
    </row>
    <row r="6" spans="1:7" ht="15" customHeight="1" x14ac:dyDescent="0.3">
      <c r="A6" s="163" t="s">
        <v>2</v>
      </c>
      <c r="B6" s="14" t="s">
        <v>6</v>
      </c>
      <c r="C6" s="18">
        <v>66</v>
      </c>
      <c r="D6" s="18">
        <v>346</v>
      </c>
      <c r="E6" s="18">
        <v>363</v>
      </c>
      <c r="F6" s="18">
        <v>111</v>
      </c>
      <c r="G6" s="33">
        <f t="shared" ref="G6:G8" si="0">SUM(C6:F6)</f>
        <v>886</v>
      </c>
    </row>
    <row r="7" spans="1:7" ht="15" customHeight="1" x14ac:dyDescent="0.3">
      <c r="A7" s="163"/>
      <c r="B7" s="14" t="s">
        <v>7</v>
      </c>
      <c r="C7" s="18">
        <v>678</v>
      </c>
      <c r="D7" s="18">
        <v>3959</v>
      </c>
      <c r="E7" s="18">
        <v>3355</v>
      </c>
      <c r="F7" s="18">
        <v>808</v>
      </c>
      <c r="G7" s="33">
        <f t="shared" si="0"/>
        <v>8800</v>
      </c>
    </row>
    <row r="8" spans="1:7" ht="15" customHeight="1" x14ac:dyDescent="0.3">
      <c r="A8" s="163"/>
      <c r="B8" s="14" t="s">
        <v>8</v>
      </c>
      <c r="C8" s="18">
        <v>1632</v>
      </c>
      <c r="D8" s="18">
        <v>8391</v>
      </c>
      <c r="E8" s="18">
        <v>7043</v>
      </c>
      <c r="F8" s="18">
        <v>1712</v>
      </c>
      <c r="G8" s="33">
        <f t="shared" si="0"/>
        <v>18778</v>
      </c>
    </row>
    <row r="9" spans="1:7" ht="15" customHeight="1" x14ac:dyDescent="0.3">
      <c r="A9" s="166" t="s">
        <v>5</v>
      </c>
      <c r="B9" s="12" t="s">
        <v>6</v>
      </c>
      <c r="C9" s="34">
        <v>32</v>
      </c>
      <c r="D9" s="34">
        <v>497</v>
      </c>
      <c r="E9" s="34">
        <v>606</v>
      </c>
      <c r="F9" s="34">
        <v>167</v>
      </c>
      <c r="G9" s="35">
        <f>SUM(C9:F9)</f>
        <v>1302</v>
      </c>
    </row>
    <row r="10" spans="1:7" ht="15" customHeight="1" x14ac:dyDescent="0.3">
      <c r="A10" s="166"/>
      <c r="B10" s="12" t="s">
        <v>7</v>
      </c>
      <c r="C10" s="34">
        <v>166</v>
      </c>
      <c r="D10" s="34">
        <v>3049</v>
      </c>
      <c r="E10" s="34">
        <v>3840</v>
      </c>
      <c r="F10" s="34">
        <v>1043</v>
      </c>
      <c r="G10" s="35">
        <f t="shared" ref="G10:G11" si="1">SUM(C10:F10)</f>
        <v>8098</v>
      </c>
    </row>
    <row r="11" spans="1:7" ht="15" customHeight="1" x14ac:dyDescent="0.3">
      <c r="A11" s="166"/>
      <c r="B11" s="12" t="s">
        <v>8</v>
      </c>
      <c r="C11" s="34">
        <v>441</v>
      </c>
      <c r="D11" s="34">
        <v>7925</v>
      </c>
      <c r="E11" s="34">
        <v>9105</v>
      </c>
      <c r="F11" s="34">
        <v>2411</v>
      </c>
      <c r="G11" s="35">
        <f t="shared" si="1"/>
        <v>19882</v>
      </c>
    </row>
    <row r="12" spans="1:7" ht="15" customHeight="1" x14ac:dyDescent="0.3">
      <c r="A12" s="163" t="s">
        <v>4</v>
      </c>
      <c r="B12" s="14" t="s">
        <v>6</v>
      </c>
      <c r="C12" s="18">
        <v>17</v>
      </c>
      <c r="D12" s="18">
        <v>210</v>
      </c>
      <c r="E12" s="18">
        <v>314</v>
      </c>
      <c r="F12" s="18">
        <v>111</v>
      </c>
      <c r="G12" s="33">
        <f t="shared" ref="G12:G14" si="2">SUM(C12:F12)</f>
        <v>652</v>
      </c>
    </row>
    <row r="13" spans="1:7" ht="15" customHeight="1" x14ac:dyDescent="0.3">
      <c r="A13" s="163"/>
      <c r="B13" s="14" t="s">
        <v>7</v>
      </c>
      <c r="C13" s="18">
        <v>200</v>
      </c>
      <c r="D13" s="18">
        <v>1398</v>
      </c>
      <c r="E13" s="18">
        <v>1903</v>
      </c>
      <c r="F13" s="18">
        <v>615</v>
      </c>
      <c r="G13" s="33">
        <f t="shared" si="2"/>
        <v>4116</v>
      </c>
    </row>
    <row r="14" spans="1:7" ht="15" customHeight="1" x14ac:dyDescent="0.3">
      <c r="A14" s="163"/>
      <c r="B14" s="14" t="s">
        <v>8</v>
      </c>
      <c r="C14" s="18">
        <v>459</v>
      </c>
      <c r="D14" s="18">
        <v>3589</v>
      </c>
      <c r="E14" s="18">
        <v>4373</v>
      </c>
      <c r="F14" s="18">
        <v>1401</v>
      </c>
      <c r="G14" s="33">
        <f t="shared" si="2"/>
        <v>9822</v>
      </c>
    </row>
    <row r="15" spans="1:7" ht="15" customHeight="1" x14ac:dyDescent="0.3">
      <c r="A15" s="166" t="s">
        <v>3</v>
      </c>
      <c r="B15" s="12" t="s">
        <v>6</v>
      </c>
      <c r="C15" s="34">
        <v>22</v>
      </c>
      <c r="D15" s="34">
        <v>118</v>
      </c>
      <c r="E15" s="34">
        <v>224</v>
      </c>
      <c r="F15" s="34">
        <v>134</v>
      </c>
      <c r="G15" s="35">
        <f>SUM(C15:F15)</f>
        <v>498</v>
      </c>
    </row>
    <row r="16" spans="1:7" ht="15" customHeight="1" x14ac:dyDescent="0.3">
      <c r="A16" s="166"/>
      <c r="B16" s="12" t="s">
        <v>7</v>
      </c>
      <c r="C16" s="34">
        <v>199</v>
      </c>
      <c r="D16" s="34">
        <v>888</v>
      </c>
      <c r="E16" s="34">
        <v>1372</v>
      </c>
      <c r="F16" s="34">
        <v>669</v>
      </c>
      <c r="G16" s="35">
        <f>SUM(C16:F16)</f>
        <v>3128</v>
      </c>
    </row>
    <row r="17" spans="1:7" ht="15" customHeight="1" x14ac:dyDescent="0.3">
      <c r="A17" s="166"/>
      <c r="B17" s="12" t="s">
        <v>8</v>
      </c>
      <c r="C17" s="34">
        <v>455</v>
      </c>
      <c r="D17" s="34">
        <v>2132</v>
      </c>
      <c r="E17" s="34">
        <v>3177</v>
      </c>
      <c r="F17" s="34">
        <v>1512</v>
      </c>
      <c r="G17" s="35">
        <f>SUM(C17:F17)</f>
        <v>7276</v>
      </c>
    </row>
    <row r="18" spans="1:7" ht="15" customHeight="1" x14ac:dyDescent="0.3">
      <c r="A18" s="173" t="s">
        <v>1</v>
      </c>
      <c r="B18" s="93" t="s">
        <v>6</v>
      </c>
      <c r="C18" s="95">
        <f t="shared" ref="C18:G18" si="3">C6+C15+C12+C9</f>
        <v>137</v>
      </c>
      <c r="D18" s="95">
        <f t="shared" si="3"/>
        <v>1171</v>
      </c>
      <c r="E18" s="95">
        <f t="shared" si="3"/>
        <v>1507</v>
      </c>
      <c r="F18" s="95">
        <f t="shared" si="3"/>
        <v>523</v>
      </c>
      <c r="G18" s="95">
        <f t="shared" si="3"/>
        <v>3338</v>
      </c>
    </row>
    <row r="19" spans="1:7" ht="15" customHeight="1" x14ac:dyDescent="0.3">
      <c r="A19" s="173"/>
      <c r="B19" s="93" t="s">
        <v>7</v>
      </c>
      <c r="C19" s="95">
        <f t="shared" ref="C19:G19" si="4">C7+C16+C13+C10</f>
        <v>1243</v>
      </c>
      <c r="D19" s="95">
        <f t="shared" si="4"/>
        <v>9294</v>
      </c>
      <c r="E19" s="95">
        <f t="shared" si="4"/>
        <v>10470</v>
      </c>
      <c r="F19" s="95">
        <f t="shared" si="4"/>
        <v>3135</v>
      </c>
      <c r="G19" s="95">
        <f t="shared" si="4"/>
        <v>24142</v>
      </c>
    </row>
    <row r="20" spans="1:7" ht="15" customHeight="1" x14ac:dyDescent="0.3">
      <c r="A20" s="173"/>
      <c r="B20" s="93" t="s">
        <v>8</v>
      </c>
      <c r="C20" s="95">
        <f t="shared" ref="C20:G20" si="5">C8+C17+C14+C11</f>
        <v>2987</v>
      </c>
      <c r="D20" s="95">
        <f t="shared" si="5"/>
        <v>22037</v>
      </c>
      <c r="E20" s="95">
        <f t="shared" si="5"/>
        <v>23698</v>
      </c>
      <c r="F20" s="95">
        <f t="shared" si="5"/>
        <v>7036</v>
      </c>
      <c r="G20" s="95">
        <f t="shared" si="5"/>
        <v>55758</v>
      </c>
    </row>
    <row r="21" spans="1:7" ht="15" customHeight="1" x14ac:dyDescent="0.3">
      <c r="A21" s="80" t="s">
        <v>114</v>
      </c>
      <c r="B21" s="81"/>
      <c r="C21" s="81"/>
      <c r="D21" s="81"/>
      <c r="E21" s="5"/>
      <c r="F21" s="5"/>
      <c r="G21" s="5"/>
    </row>
    <row r="24" spans="1:7" ht="15" customHeight="1" x14ac:dyDescent="0.3">
      <c r="A24" s="165" t="s">
        <v>78</v>
      </c>
      <c r="B24" s="165"/>
      <c r="C24" s="165"/>
      <c r="D24" s="165"/>
      <c r="E24" s="165"/>
      <c r="F24" s="165"/>
      <c r="G24" s="165"/>
    </row>
    <row r="25" spans="1:7" ht="15" customHeight="1" x14ac:dyDescent="0.3">
      <c r="A25" s="165" t="s">
        <v>90</v>
      </c>
      <c r="B25" s="165"/>
      <c r="C25" s="165"/>
      <c r="D25" s="165"/>
      <c r="E25" s="165"/>
      <c r="F25" s="165"/>
      <c r="G25" s="165"/>
    </row>
    <row r="26" spans="1:7" ht="15" customHeight="1" x14ac:dyDescent="0.3">
      <c r="A26" s="91" t="s">
        <v>104</v>
      </c>
      <c r="B26" s="92"/>
      <c r="C26" s="92" t="s">
        <v>59</v>
      </c>
      <c r="D26" s="92" t="s">
        <v>60</v>
      </c>
      <c r="E26" s="92" t="s">
        <v>61</v>
      </c>
      <c r="F26" s="92" t="s">
        <v>62</v>
      </c>
      <c r="G26" s="92" t="s">
        <v>1</v>
      </c>
    </row>
    <row r="27" spans="1:7" ht="15" customHeight="1" x14ac:dyDescent="0.3">
      <c r="A27" s="163" t="s">
        <v>2</v>
      </c>
      <c r="B27" s="14" t="s">
        <v>6</v>
      </c>
      <c r="C27" s="18">
        <v>67</v>
      </c>
      <c r="D27" s="18">
        <v>350</v>
      </c>
      <c r="E27" s="18">
        <v>362</v>
      </c>
      <c r="F27" s="18">
        <v>106</v>
      </c>
      <c r="G27" s="33">
        <f t="shared" ref="G27:G35" si="6">SUM(C27:F27)</f>
        <v>885</v>
      </c>
    </row>
    <row r="28" spans="1:7" ht="15" customHeight="1" x14ac:dyDescent="0.3">
      <c r="A28" s="163"/>
      <c r="B28" s="14" t="s">
        <v>7</v>
      </c>
      <c r="C28" s="18">
        <v>683</v>
      </c>
      <c r="D28" s="18">
        <v>3980</v>
      </c>
      <c r="E28" s="18">
        <v>3340</v>
      </c>
      <c r="F28" s="18">
        <v>765</v>
      </c>
      <c r="G28" s="33">
        <f t="shared" si="6"/>
        <v>8768</v>
      </c>
    </row>
    <row r="29" spans="1:7" ht="15" customHeight="1" x14ac:dyDescent="0.3">
      <c r="A29" s="163"/>
      <c r="B29" s="14" t="s">
        <v>8</v>
      </c>
      <c r="C29" s="18">
        <v>1645</v>
      </c>
      <c r="D29" s="18">
        <v>8452</v>
      </c>
      <c r="E29" s="18">
        <v>7007</v>
      </c>
      <c r="F29" s="18">
        <v>1608</v>
      </c>
      <c r="G29" s="33">
        <f t="shared" si="6"/>
        <v>18712</v>
      </c>
    </row>
    <row r="30" spans="1:7" ht="15" customHeight="1" x14ac:dyDescent="0.3">
      <c r="A30" s="166" t="s">
        <v>5</v>
      </c>
      <c r="B30" s="12" t="s">
        <v>6</v>
      </c>
      <c r="C30" s="34">
        <v>38</v>
      </c>
      <c r="D30" s="34">
        <v>525</v>
      </c>
      <c r="E30" s="34">
        <v>616</v>
      </c>
      <c r="F30" s="34">
        <v>174</v>
      </c>
      <c r="G30" s="35">
        <f>SUM(C30:F30)</f>
        <v>1353</v>
      </c>
    </row>
    <row r="31" spans="1:7" ht="15" customHeight="1" x14ac:dyDescent="0.3">
      <c r="A31" s="166"/>
      <c r="B31" s="12" t="s">
        <v>7</v>
      </c>
      <c r="C31" s="34">
        <v>172</v>
      </c>
      <c r="D31" s="34">
        <v>3148</v>
      </c>
      <c r="E31" s="34">
        <v>3894</v>
      </c>
      <c r="F31" s="34">
        <v>1076</v>
      </c>
      <c r="G31" s="35">
        <f t="shared" ref="G31:G32" si="7">SUM(C31:F31)</f>
        <v>8290</v>
      </c>
    </row>
    <row r="32" spans="1:7" ht="15" customHeight="1" x14ac:dyDescent="0.3">
      <c r="A32" s="166"/>
      <c r="B32" s="12" t="s">
        <v>8</v>
      </c>
      <c r="C32" s="34">
        <v>466</v>
      </c>
      <c r="D32" s="34">
        <v>8232</v>
      </c>
      <c r="E32" s="34">
        <v>9233</v>
      </c>
      <c r="F32" s="34">
        <v>2488</v>
      </c>
      <c r="G32" s="35">
        <f t="shared" si="7"/>
        <v>20419</v>
      </c>
    </row>
    <row r="33" spans="1:7" ht="15" customHeight="1" x14ac:dyDescent="0.3">
      <c r="A33" s="163" t="s">
        <v>4</v>
      </c>
      <c r="B33" s="14" t="s">
        <v>6</v>
      </c>
      <c r="C33" s="18">
        <v>17</v>
      </c>
      <c r="D33" s="18">
        <v>218</v>
      </c>
      <c r="E33" s="18">
        <v>330</v>
      </c>
      <c r="F33" s="18">
        <v>114</v>
      </c>
      <c r="G33" s="33">
        <f t="shared" si="6"/>
        <v>679</v>
      </c>
    </row>
    <row r="34" spans="1:7" ht="15" customHeight="1" x14ac:dyDescent="0.3">
      <c r="A34" s="163"/>
      <c r="B34" s="14" t="s">
        <v>7</v>
      </c>
      <c r="C34" s="18">
        <v>200</v>
      </c>
      <c r="D34" s="18">
        <v>1409</v>
      </c>
      <c r="E34" s="18">
        <v>1947</v>
      </c>
      <c r="F34" s="18">
        <v>631</v>
      </c>
      <c r="G34" s="33">
        <f t="shared" si="6"/>
        <v>4187</v>
      </c>
    </row>
    <row r="35" spans="1:7" ht="15" customHeight="1" x14ac:dyDescent="0.3">
      <c r="A35" s="163"/>
      <c r="B35" s="14" t="s">
        <v>8</v>
      </c>
      <c r="C35" s="18">
        <v>459</v>
      </c>
      <c r="D35" s="18">
        <v>3642</v>
      </c>
      <c r="E35" s="18">
        <v>4503</v>
      </c>
      <c r="F35" s="18">
        <v>1437</v>
      </c>
      <c r="G35" s="33">
        <f t="shared" si="6"/>
        <v>10041</v>
      </c>
    </row>
    <row r="36" spans="1:7" ht="15" customHeight="1" x14ac:dyDescent="0.3">
      <c r="A36" s="166" t="s">
        <v>3</v>
      </c>
      <c r="B36" s="12" t="s">
        <v>6</v>
      </c>
      <c r="C36" s="34">
        <v>22</v>
      </c>
      <c r="D36" s="34">
        <v>115</v>
      </c>
      <c r="E36" s="34">
        <v>224</v>
      </c>
      <c r="F36" s="34">
        <v>131</v>
      </c>
      <c r="G36" s="35">
        <f>SUM(C36:F36)</f>
        <v>492</v>
      </c>
    </row>
    <row r="37" spans="1:7" ht="15" customHeight="1" x14ac:dyDescent="0.3">
      <c r="A37" s="166"/>
      <c r="B37" s="12" t="s">
        <v>7</v>
      </c>
      <c r="C37" s="34">
        <v>199</v>
      </c>
      <c r="D37" s="34">
        <v>837</v>
      </c>
      <c r="E37" s="34">
        <v>1367</v>
      </c>
      <c r="F37" s="34">
        <v>659</v>
      </c>
      <c r="G37" s="35">
        <f>SUM(C37:F37)</f>
        <v>3062</v>
      </c>
    </row>
    <row r="38" spans="1:7" ht="15" customHeight="1" x14ac:dyDescent="0.3">
      <c r="A38" s="166"/>
      <c r="B38" s="12" t="s">
        <v>8</v>
      </c>
      <c r="C38" s="34">
        <v>455</v>
      </c>
      <c r="D38" s="34">
        <v>2018</v>
      </c>
      <c r="E38" s="34">
        <v>3160</v>
      </c>
      <c r="F38" s="34">
        <v>1482</v>
      </c>
      <c r="G38" s="35">
        <f>SUM(C38:F38)</f>
        <v>7115</v>
      </c>
    </row>
    <row r="39" spans="1:7" ht="15" customHeight="1" x14ac:dyDescent="0.3">
      <c r="A39" s="173" t="s">
        <v>1</v>
      </c>
      <c r="B39" s="93" t="s">
        <v>6</v>
      </c>
      <c r="C39" s="95">
        <f t="shared" ref="C39:G41" si="8">C27+C36+C33+C30</f>
        <v>144</v>
      </c>
      <c r="D39" s="95">
        <f t="shared" si="8"/>
        <v>1208</v>
      </c>
      <c r="E39" s="95">
        <f t="shared" si="8"/>
        <v>1532</v>
      </c>
      <c r="F39" s="95">
        <f t="shared" si="8"/>
        <v>525</v>
      </c>
      <c r="G39" s="95">
        <f t="shared" si="8"/>
        <v>3409</v>
      </c>
    </row>
    <row r="40" spans="1:7" ht="15" customHeight="1" x14ac:dyDescent="0.3">
      <c r="A40" s="173"/>
      <c r="B40" s="93" t="s">
        <v>7</v>
      </c>
      <c r="C40" s="95">
        <f t="shared" si="8"/>
        <v>1254</v>
      </c>
      <c r="D40" s="95">
        <f t="shared" si="8"/>
        <v>9374</v>
      </c>
      <c r="E40" s="95">
        <f t="shared" si="8"/>
        <v>10548</v>
      </c>
      <c r="F40" s="95">
        <f t="shared" si="8"/>
        <v>3131</v>
      </c>
      <c r="G40" s="95">
        <f t="shared" si="8"/>
        <v>24307</v>
      </c>
    </row>
    <row r="41" spans="1:7" ht="15" customHeight="1" x14ac:dyDescent="0.3">
      <c r="A41" s="173"/>
      <c r="B41" s="93" t="s">
        <v>8</v>
      </c>
      <c r="C41" s="95">
        <f t="shared" si="8"/>
        <v>3025</v>
      </c>
      <c r="D41" s="95">
        <f t="shared" si="8"/>
        <v>22344</v>
      </c>
      <c r="E41" s="95">
        <f t="shared" si="8"/>
        <v>23903</v>
      </c>
      <c r="F41" s="95">
        <f t="shared" si="8"/>
        <v>7015</v>
      </c>
      <c r="G41" s="95">
        <f t="shared" si="8"/>
        <v>56287</v>
      </c>
    </row>
    <row r="42" spans="1:7" ht="15" customHeight="1" x14ac:dyDescent="0.3">
      <c r="A42" s="80" t="s">
        <v>114</v>
      </c>
      <c r="B42" s="81"/>
      <c r="C42" s="81"/>
      <c r="D42" s="81"/>
      <c r="E42" s="5"/>
      <c r="F42" s="5"/>
      <c r="G42" s="5"/>
    </row>
    <row r="45" spans="1:7" ht="15" customHeight="1" x14ac:dyDescent="0.3">
      <c r="A45" s="165" t="s">
        <v>78</v>
      </c>
      <c r="B45" s="165"/>
      <c r="C45" s="165"/>
      <c r="D45" s="165"/>
      <c r="E45" s="165"/>
      <c r="F45" s="165"/>
      <c r="G45" s="165"/>
    </row>
    <row r="46" spans="1:7" ht="15" customHeight="1" x14ac:dyDescent="0.3">
      <c r="A46" s="165" t="s">
        <v>80</v>
      </c>
      <c r="B46" s="165"/>
      <c r="C46" s="165"/>
      <c r="D46" s="165"/>
      <c r="E46" s="165"/>
      <c r="F46" s="165"/>
      <c r="G46" s="165"/>
    </row>
    <row r="47" spans="1:7" ht="15" customHeight="1" x14ac:dyDescent="0.3">
      <c r="A47" s="91" t="s">
        <v>104</v>
      </c>
      <c r="B47" s="92"/>
      <c r="C47" s="92" t="s">
        <v>59</v>
      </c>
      <c r="D47" s="92" t="s">
        <v>60</v>
      </c>
      <c r="E47" s="92" t="s">
        <v>61</v>
      </c>
      <c r="F47" s="92" t="s">
        <v>62</v>
      </c>
      <c r="G47" s="92" t="s">
        <v>1</v>
      </c>
    </row>
    <row r="48" spans="1:7" ht="15" customHeight="1" x14ac:dyDescent="0.3">
      <c r="A48" s="163" t="s">
        <v>2</v>
      </c>
      <c r="B48" s="14" t="s">
        <v>6</v>
      </c>
      <c r="C48" s="36">
        <v>66</v>
      </c>
      <c r="D48" s="36">
        <v>349</v>
      </c>
      <c r="E48" s="36">
        <v>360</v>
      </c>
      <c r="F48" s="36">
        <v>101</v>
      </c>
      <c r="G48" s="37">
        <f t="shared" ref="G48:G56" si="9">SUM(C48:F48)</f>
        <v>876</v>
      </c>
    </row>
    <row r="49" spans="1:8" ht="15" customHeight="1" x14ac:dyDescent="0.3">
      <c r="A49" s="163"/>
      <c r="B49" s="14" t="s">
        <v>7</v>
      </c>
      <c r="C49" s="36">
        <v>663</v>
      </c>
      <c r="D49" s="36">
        <v>3975</v>
      </c>
      <c r="E49" s="36">
        <v>3310</v>
      </c>
      <c r="F49" s="36">
        <v>719</v>
      </c>
      <c r="G49" s="37">
        <f t="shared" si="9"/>
        <v>8667</v>
      </c>
    </row>
    <row r="50" spans="1:8" ht="15" customHeight="1" x14ac:dyDescent="0.3">
      <c r="A50" s="163"/>
      <c r="B50" s="14" t="s">
        <v>8</v>
      </c>
      <c r="C50" s="36">
        <v>1605</v>
      </c>
      <c r="D50" s="36">
        <v>8441</v>
      </c>
      <c r="E50" s="36">
        <v>6943</v>
      </c>
      <c r="F50" s="36">
        <v>1503</v>
      </c>
      <c r="G50" s="37">
        <f t="shared" si="9"/>
        <v>18492</v>
      </c>
    </row>
    <row r="51" spans="1:8" ht="15" customHeight="1" x14ac:dyDescent="0.3">
      <c r="A51" s="166" t="s">
        <v>5</v>
      </c>
      <c r="B51" s="12" t="s">
        <v>6</v>
      </c>
      <c r="C51" s="38">
        <v>38</v>
      </c>
      <c r="D51" s="38">
        <v>521</v>
      </c>
      <c r="E51" s="38">
        <v>613</v>
      </c>
      <c r="F51" s="38">
        <v>153</v>
      </c>
      <c r="G51" s="39">
        <f>SUM(C51:F51)</f>
        <v>1325</v>
      </c>
    </row>
    <row r="52" spans="1:8" ht="15" customHeight="1" x14ac:dyDescent="0.3">
      <c r="A52" s="166"/>
      <c r="B52" s="12" t="s">
        <v>7</v>
      </c>
      <c r="C52" s="38">
        <v>172</v>
      </c>
      <c r="D52" s="38">
        <v>3122</v>
      </c>
      <c r="E52" s="38">
        <v>3872</v>
      </c>
      <c r="F52" s="38">
        <v>951</v>
      </c>
      <c r="G52" s="39">
        <f t="shared" ref="G52:G53" si="10">SUM(C52:F52)</f>
        <v>8117</v>
      </c>
    </row>
    <row r="53" spans="1:8" ht="15" customHeight="1" x14ac:dyDescent="0.3">
      <c r="A53" s="166"/>
      <c r="B53" s="12" t="s">
        <v>8</v>
      </c>
      <c r="C53" s="38">
        <v>466</v>
      </c>
      <c r="D53" s="38">
        <v>8163</v>
      </c>
      <c r="E53" s="38">
        <v>9167</v>
      </c>
      <c r="F53" s="38">
        <v>2162</v>
      </c>
      <c r="G53" s="39">
        <f t="shared" si="10"/>
        <v>19958</v>
      </c>
    </row>
    <row r="54" spans="1:8" ht="15" customHeight="1" x14ac:dyDescent="0.3">
      <c r="A54" s="163" t="s">
        <v>4</v>
      </c>
      <c r="B54" s="14" t="s">
        <v>6</v>
      </c>
      <c r="C54" s="36">
        <v>17</v>
      </c>
      <c r="D54" s="36">
        <v>220</v>
      </c>
      <c r="E54" s="36">
        <v>330</v>
      </c>
      <c r="F54" s="36">
        <v>113</v>
      </c>
      <c r="G54" s="37">
        <f t="shared" si="9"/>
        <v>680</v>
      </c>
    </row>
    <row r="55" spans="1:8" ht="15" customHeight="1" x14ac:dyDescent="0.3">
      <c r="A55" s="163"/>
      <c r="B55" s="14" t="s">
        <v>7</v>
      </c>
      <c r="C55" s="36">
        <v>200</v>
      </c>
      <c r="D55" s="36">
        <v>1415</v>
      </c>
      <c r="E55" s="36">
        <v>1942</v>
      </c>
      <c r="F55" s="36">
        <v>639</v>
      </c>
      <c r="G55" s="37">
        <f t="shared" si="9"/>
        <v>4196</v>
      </c>
    </row>
    <row r="56" spans="1:8" ht="15" customHeight="1" x14ac:dyDescent="0.3">
      <c r="A56" s="163"/>
      <c r="B56" s="14" t="s">
        <v>8</v>
      </c>
      <c r="C56" s="36">
        <v>459</v>
      </c>
      <c r="D56" s="36">
        <v>3662</v>
      </c>
      <c r="E56" s="36">
        <v>4494</v>
      </c>
      <c r="F56" s="36">
        <v>1439</v>
      </c>
      <c r="G56" s="37">
        <f t="shared" si="9"/>
        <v>10054</v>
      </c>
    </row>
    <row r="57" spans="1:8" ht="15" customHeight="1" x14ac:dyDescent="0.3">
      <c r="A57" s="166" t="s">
        <v>3</v>
      </c>
      <c r="B57" s="12" t="s">
        <v>6</v>
      </c>
      <c r="C57" s="38">
        <v>21</v>
      </c>
      <c r="D57" s="38">
        <v>115</v>
      </c>
      <c r="E57" s="38">
        <v>222</v>
      </c>
      <c r="F57" s="38">
        <v>130</v>
      </c>
      <c r="G57" s="39">
        <f>SUM(C57:F57)</f>
        <v>488</v>
      </c>
    </row>
    <row r="58" spans="1:8" ht="15" customHeight="1" x14ac:dyDescent="0.3">
      <c r="A58" s="166"/>
      <c r="B58" s="12" t="s">
        <v>7</v>
      </c>
      <c r="C58" s="38">
        <v>187</v>
      </c>
      <c r="D58" s="38">
        <v>837</v>
      </c>
      <c r="E58" s="38">
        <v>1361</v>
      </c>
      <c r="F58" s="38">
        <v>656</v>
      </c>
      <c r="G58" s="39">
        <f>SUM(C58:F58)</f>
        <v>3041</v>
      </c>
    </row>
    <row r="59" spans="1:8" ht="15" customHeight="1" x14ac:dyDescent="0.3">
      <c r="A59" s="166"/>
      <c r="B59" s="12" t="s">
        <v>8</v>
      </c>
      <c r="C59" s="38">
        <v>431</v>
      </c>
      <c r="D59" s="38">
        <v>2018</v>
      </c>
      <c r="E59" s="38">
        <v>3142</v>
      </c>
      <c r="F59" s="38">
        <v>1468</v>
      </c>
      <c r="G59" s="39">
        <f>SUM(C59:F59)</f>
        <v>7059</v>
      </c>
    </row>
    <row r="60" spans="1:8" ht="15" customHeight="1" x14ac:dyDescent="0.3">
      <c r="A60" s="173" t="s">
        <v>1</v>
      </c>
      <c r="B60" s="93" t="s">
        <v>6</v>
      </c>
      <c r="C60" s="94">
        <f t="shared" ref="C60:G62" si="11">C48+C57+C54+C51</f>
        <v>142</v>
      </c>
      <c r="D60" s="94">
        <f t="shared" si="11"/>
        <v>1205</v>
      </c>
      <c r="E60" s="94">
        <f t="shared" si="11"/>
        <v>1525</v>
      </c>
      <c r="F60" s="94">
        <f t="shared" si="11"/>
        <v>497</v>
      </c>
      <c r="G60" s="94">
        <f t="shared" si="11"/>
        <v>3369</v>
      </c>
    </row>
    <row r="61" spans="1:8" ht="15" customHeight="1" x14ac:dyDescent="0.3">
      <c r="A61" s="173"/>
      <c r="B61" s="93" t="s">
        <v>7</v>
      </c>
      <c r="C61" s="94">
        <f t="shared" si="11"/>
        <v>1222</v>
      </c>
      <c r="D61" s="94">
        <f t="shared" si="11"/>
        <v>9349</v>
      </c>
      <c r="E61" s="94">
        <f t="shared" si="11"/>
        <v>10485</v>
      </c>
      <c r="F61" s="94">
        <f t="shared" si="11"/>
        <v>2965</v>
      </c>
      <c r="G61" s="94">
        <f t="shared" si="11"/>
        <v>24021</v>
      </c>
    </row>
    <row r="62" spans="1:8" ht="15" customHeight="1" x14ac:dyDescent="0.3">
      <c r="A62" s="173"/>
      <c r="B62" s="93" t="s">
        <v>8</v>
      </c>
      <c r="C62" s="94">
        <f t="shared" si="11"/>
        <v>2961</v>
      </c>
      <c r="D62" s="94">
        <f t="shared" si="11"/>
        <v>22284</v>
      </c>
      <c r="E62" s="94">
        <f t="shared" si="11"/>
        <v>23746</v>
      </c>
      <c r="F62" s="94">
        <f t="shared" si="11"/>
        <v>6572</v>
      </c>
      <c r="G62" s="94">
        <f t="shared" si="11"/>
        <v>55563</v>
      </c>
    </row>
    <row r="63" spans="1:8" ht="15" customHeight="1" x14ac:dyDescent="0.3">
      <c r="A63" s="80" t="s">
        <v>114</v>
      </c>
      <c r="B63" s="81"/>
      <c r="C63" s="81"/>
      <c r="D63" s="81"/>
      <c r="E63" s="82"/>
      <c r="F63" s="82"/>
      <c r="G63" s="82"/>
      <c r="H63" s="82"/>
    </row>
  </sheetData>
  <mergeCells count="21">
    <mergeCell ref="A15:A17"/>
    <mergeCell ref="A18:A20"/>
    <mergeCell ref="A3:G3"/>
    <mergeCell ref="A4:G4"/>
    <mergeCell ref="A6:A8"/>
    <mergeCell ref="A9:A11"/>
    <mergeCell ref="A12:A14"/>
    <mergeCell ref="A45:G45"/>
    <mergeCell ref="A46:G46"/>
    <mergeCell ref="A60:A62"/>
    <mergeCell ref="A54:A56"/>
    <mergeCell ref="A51:A53"/>
    <mergeCell ref="A48:A50"/>
    <mergeCell ref="A57:A59"/>
    <mergeCell ref="A36:A38"/>
    <mergeCell ref="A39:A41"/>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3"/>
  <sheetViews>
    <sheetView showGridLines="0" zoomScaleNormal="100" workbookViewId="0">
      <pane xSplit="1" topLeftCell="B1" activePane="topRight" state="frozen"/>
      <selection pane="topRight" activeCell="J11" sqref="J11"/>
    </sheetView>
  </sheetViews>
  <sheetFormatPr defaultRowHeight="15" customHeight="1" x14ac:dyDescent="0.3"/>
  <cols>
    <col min="1" max="1" width="14.109375" style="14" customWidth="1"/>
    <col min="2" max="2" width="19.88671875" style="14" customWidth="1"/>
    <col min="3" max="8" width="11.33203125" style="14" customWidth="1"/>
    <col min="9" max="10" width="13.109375" style="14" bestFit="1" customWidth="1"/>
    <col min="11" max="16" width="11.33203125" style="14" customWidth="1"/>
    <col min="17" max="16384" width="8.88671875" style="14"/>
  </cols>
  <sheetData>
    <row r="3" spans="1:16" ht="15" customHeight="1" x14ac:dyDescent="0.3">
      <c r="A3" s="165" t="s">
        <v>131</v>
      </c>
      <c r="B3" s="165"/>
      <c r="C3" s="165"/>
      <c r="D3" s="165"/>
      <c r="E3" s="165"/>
      <c r="F3" s="165"/>
      <c r="G3" s="165"/>
      <c r="H3" s="165"/>
      <c r="I3" s="165"/>
      <c r="J3" s="165"/>
      <c r="K3" s="165"/>
      <c r="L3" s="165"/>
      <c r="M3" s="165"/>
      <c r="N3" s="165"/>
      <c r="O3" s="165"/>
      <c r="P3" s="165"/>
    </row>
    <row r="4" spans="1:16" ht="15" customHeight="1" x14ac:dyDescent="0.3">
      <c r="A4" s="91" t="s">
        <v>104</v>
      </c>
      <c r="B4" s="92"/>
      <c r="C4" s="99">
        <v>2010</v>
      </c>
      <c r="D4" s="99">
        <v>2011</v>
      </c>
      <c r="E4" s="99">
        <v>2012</v>
      </c>
      <c r="F4" s="99">
        <v>2013</v>
      </c>
      <c r="G4" s="99">
        <v>2014</v>
      </c>
      <c r="H4" s="99">
        <v>2015</v>
      </c>
      <c r="I4" s="99">
        <v>2016</v>
      </c>
      <c r="J4" s="99">
        <v>2017</v>
      </c>
      <c r="K4" s="99">
        <v>2018</v>
      </c>
      <c r="L4" s="99">
        <v>2019</v>
      </c>
      <c r="M4" s="99">
        <v>2020</v>
      </c>
      <c r="N4" s="99">
        <v>2021</v>
      </c>
      <c r="O4" s="99">
        <v>2022</v>
      </c>
      <c r="P4" s="99">
        <v>2023</v>
      </c>
    </row>
    <row r="5" spans="1:16" ht="15" customHeight="1" x14ac:dyDescent="0.3">
      <c r="A5" s="168" t="s">
        <v>2</v>
      </c>
      <c r="B5" s="28" t="s">
        <v>65</v>
      </c>
      <c r="C5" s="15">
        <v>926174</v>
      </c>
      <c r="D5" s="15">
        <v>1056862</v>
      </c>
      <c r="E5" s="15">
        <v>1098649</v>
      </c>
      <c r="F5" s="15">
        <v>1264996</v>
      </c>
      <c r="G5" s="15">
        <v>1328598</v>
      </c>
      <c r="H5" s="15">
        <v>1331789</v>
      </c>
      <c r="I5" s="15">
        <v>1510454</v>
      </c>
      <c r="J5" s="15">
        <v>1634916</v>
      </c>
      <c r="K5" s="15">
        <v>1972517</v>
      </c>
      <c r="L5" s="15">
        <v>2017847</v>
      </c>
      <c r="M5" s="15">
        <v>640732</v>
      </c>
      <c r="N5" s="15">
        <v>1252454</v>
      </c>
      <c r="O5" s="15">
        <v>2027390</v>
      </c>
      <c r="P5" s="15"/>
    </row>
    <row r="6" spans="1:16" ht="15" customHeight="1" x14ac:dyDescent="0.3">
      <c r="A6" s="168"/>
      <c r="B6" s="28" t="s">
        <v>66</v>
      </c>
      <c r="C6" s="15">
        <v>137552</v>
      </c>
      <c r="D6" s="15">
        <v>138852</v>
      </c>
      <c r="E6" s="15">
        <v>128507</v>
      </c>
      <c r="F6" s="15">
        <v>123694</v>
      </c>
      <c r="G6" s="15">
        <v>133864</v>
      </c>
      <c r="H6" s="15">
        <v>139427</v>
      </c>
      <c r="I6" s="15">
        <v>146543</v>
      </c>
      <c r="J6" s="15">
        <v>133644</v>
      </c>
      <c r="K6" s="15">
        <v>172394</v>
      </c>
      <c r="L6" s="15">
        <v>188475</v>
      </c>
      <c r="M6" s="15">
        <v>86195</v>
      </c>
      <c r="N6" s="15">
        <v>129193</v>
      </c>
      <c r="O6" s="15">
        <v>197369</v>
      </c>
      <c r="P6" s="15"/>
    </row>
    <row r="7" spans="1:16" ht="15" customHeight="1" x14ac:dyDescent="0.3">
      <c r="A7" s="168"/>
      <c r="B7" s="28" t="s">
        <v>10</v>
      </c>
      <c r="C7" s="15">
        <v>6889638</v>
      </c>
      <c r="D7" s="15">
        <v>7629757</v>
      </c>
      <c r="E7" s="15">
        <v>7552439</v>
      </c>
      <c r="F7" s="15">
        <v>8658402</v>
      </c>
      <c r="G7" s="15">
        <v>8770111</v>
      </c>
      <c r="H7" s="15">
        <v>8699021</v>
      </c>
      <c r="I7" s="15">
        <v>9745691</v>
      </c>
      <c r="J7" s="15">
        <v>10704899</v>
      </c>
      <c r="K7" s="15">
        <v>12262179</v>
      </c>
      <c r="L7" s="15">
        <v>11961130</v>
      </c>
      <c r="M7" s="15">
        <v>3470962</v>
      </c>
      <c r="N7" s="15">
        <v>7031329</v>
      </c>
      <c r="O7" s="15">
        <v>11661907</v>
      </c>
      <c r="P7" s="15"/>
    </row>
    <row r="8" spans="1:16" ht="15" customHeight="1" x14ac:dyDescent="0.3">
      <c r="A8" s="168"/>
      <c r="B8" s="28" t="s">
        <v>11</v>
      </c>
      <c r="C8" s="15">
        <v>371021</v>
      </c>
      <c r="D8" s="15">
        <v>355201</v>
      </c>
      <c r="E8" s="15">
        <v>304962</v>
      </c>
      <c r="F8" s="15">
        <v>314052</v>
      </c>
      <c r="G8" s="15">
        <v>326721</v>
      </c>
      <c r="H8" s="15">
        <v>347461</v>
      </c>
      <c r="I8" s="15">
        <v>334427</v>
      </c>
      <c r="J8" s="15">
        <v>313493</v>
      </c>
      <c r="K8" s="15">
        <v>393056</v>
      </c>
      <c r="L8" s="15">
        <v>460081</v>
      </c>
      <c r="M8" s="15">
        <v>191652</v>
      </c>
      <c r="N8" s="15">
        <v>290455</v>
      </c>
      <c r="O8" s="15">
        <v>491922</v>
      </c>
      <c r="P8" s="15"/>
    </row>
    <row r="9" spans="1:16" ht="15" customHeight="1" x14ac:dyDescent="0.3">
      <c r="A9" s="168"/>
      <c r="B9" s="28" t="s">
        <v>12</v>
      </c>
      <c r="C9" s="29">
        <v>0.63</v>
      </c>
      <c r="D9" s="29">
        <v>0.65100000000000002</v>
      </c>
      <c r="E9" s="29">
        <v>0.61099999999999999</v>
      </c>
      <c r="F9" s="29">
        <v>0.64200000000000002</v>
      </c>
      <c r="G9" s="29">
        <v>0.66700000000000004</v>
      </c>
      <c r="H9" s="29">
        <v>0.65</v>
      </c>
      <c r="I9" s="29">
        <v>0.70399999999999996</v>
      </c>
      <c r="J9" s="29">
        <v>0.72199999999999998</v>
      </c>
      <c r="K9" s="29">
        <v>0.65400000000000003</v>
      </c>
      <c r="L9" s="29">
        <v>0.60899999999999999</v>
      </c>
      <c r="M9" s="29">
        <v>0.434</v>
      </c>
      <c r="N9" s="29">
        <v>0.54300000000000004</v>
      </c>
      <c r="O9" s="29">
        <v>0.64300000000000002</v>
      </c>
      <c r="P9" s="29"/>
    </row>
    <row r="10" spans="1:16" ht="15" customHeight="1" x14ac:dyDescent="0.3">
      <c r="A10" s="175" t="s">
        <v>3</v>
      </c>
      <c r="B10" s="30" t="s">
        <v>67</v>
      </c>
      <c r="C10" s="31">
        <v>319300</v>
      </c>
      <c r="D10" s="31">
        <v>386452</v>
      </c>
      <c r="E10" s="31">
        <v>390138</v>
      </c>
      <c r="F10" s="31">
        <v>430591</v>
      </c>
      <c r="G10" s="31">
        <v>477682</v>
      </c>
      <c r="H10" s="31">
        <v>476938</v>
      </c>
      <c r="I10" s="31">
        <v>573188</v>
      </c>
      <c r="J10" s="31">
        <v>599271</v>
      </c>
      <c r="K10" s="31">
        <v>774752</v>
      </c>
      <c r="L10" s="31">
        <v>689073</v>
      </c>
      <c r="M10" s="31">
        <v>128056</v>
      </c>
      <c r="N10" s="31">
        <v>344584</v>
      </c>
      <c r="O10" s="31">
        <v>621001</v>
      </c>
      <c r="P10" s="31"/>
    </row>
    <row r="11" spans="1:16" ht="15" customHeight="1" x14ac:dyDescent="0.3">
      <c r="A11" s="175"/>
      <c r="B11" s="30" t="s">
        <v>68</v>
      </c>
      <c r="C11" s="31">
        <v>69760</v>
      </c>
      <c r="D11" s="31">
        <v>68312</v>
      </c>
      <c r="E11" s="31">
        <v>45555</v>
      </c>
      <c r="F11" s="31">
        <v>40283</v>
      </c>
      <c r="G11" s="31">
        <v>39785</v>
      </c>
      <c r="H11" s="31">
        <v>41511</v>
      </c>
      <c r="I11" s="31">
        <v>41873</v>
      </c>
      <c r="J11" s="31">
        <v>41567</v>
      </c>
      <c r="K11" s="31">
        <v>58038</v>
      </c>
      <c r="L11" s="31">
        <v>58798</v>
      </c>
      <c r="M11" s="31">
        <v>25604</v>
      </c>
      <c r="N11" s="31">
        <v>43991</v>
      </c>
      <c r="O11" s="31">
        <v>59133</v>
      </c>
      <c r="P11" s="31"/>
    </row>
    <row r="12" spans="1:16" ht="15" customHeight="1" x14ac:dyDescent="0.3">
      <c r="A12" s="175"/>
      <c r="B12" s="30" t="s">
        <v>10</v>
      </c>
      <c r="C12" s="31">
        <v>2048262</v>
      </c>
      <c r="D12" s="31">
        <v>2455526</v>
      </c>
      <c r="E12" s="31">
        <v>2463175</v>
      </c>
      <c r="F12" s="31">
        <v>2861960</v>
      </c>
      <c r="G12" s="31">
        <v>2924998</v>
      </c>
      <c r="H12" s="31">
        <v>3061610</v>
      </c>
      <c r="I12" s="31">
        <v>3237561</v>
      </c>
      <c r="J12" s="31">
        <v>3302770</v>
      </c>
      <c r="K12" s="31">
        <v>3786189</v>
      </c>
      <c r="L12" s="31">
        <v>3556430</v>
      </c>
      <c r="M12" s="31">
        <v>732206</v>
      </c>
      <c r="N12" s="31">
        <v>1901068</v>
      </c>
      <c r="O12" s="31">
        <v>3472751</v>
      </c>
      <c r="P12" s="31"/>
    </row>
    <row r="13" spans="1:16" ht="15" customHeight="1" x14ac:dyDescent="0.3">
      <c r="A13" s="175"/>
      <c r="B13" s="30" t="s">
        <v>11</v>
      </c>
      <c r="C13" s="31">
        <v>218824</v>
      </c>
      <c r="D13" s="31">
        <v>200479</v>
      </c>
      <c r="E13" s="31">
        <v>134151</v>
      </c>
      <c r="F13" s="31">
        <v>114600</v>
      </c>
      <c r="G13" s="31">
        <v>112714</v>
      </c>
      <c r="H13" s="31">
        <v>113942</v>
      </c>
      <c r="I13" s="31">
        <v>122180</v>
      </c>
      <c r="J13" s="31">
        <v>116738</v>
      </c>
      <c r="K13" s="31">
        <v>146708</v>
      </c>
      <c r="L13" s="31">
        <v>145197</v>
      </c>
      <c r="M13" s="31">
        <v>59400</v>
      </c>
      <c r="N13" s="31">
        <v>121426</v>
      </c>
      <c r="O13" s="31">
        <v>151734</v>
      </c>
      <c r="P13" s="31"/>
    </row>
    <row r="14" spans="1:16" ht="15" customHeight="1" x14ac:dyDescent="0.3">
      <c r="A14" s="175"/>
      <c r="B14" s="30" t="s">
        <v>12</v>
      </c>
      <c r="C14" s="32">
        <v>0.52700000000000002</v>
      </c>
      <c r="D14" s="32">
        <v>0.53100000000000003</v>
      </c>
      <c r="E14" s="32">
        <v>0.53700000000000003</v>
      </c>
      <c r="F14" s="32">
        <v>0.54400000000000004</v>
      </c>
      <c r="G14" s="32">
        <v>0.56699999999999995</v>
      </c>
      <c r="H14" s="32">
        <v>0.58699999999999997</v>
      </c>
      <c r="I14" s="32">
        <v>0.60899999999999999</v>
      </c>
      <c r="J14" s="32">
        <v>0.61699999999999999</v>
      </c>
      <c r="K14" s="32">
        <v>0.59</v>
      </c>
      <c r="L14" s="32">
        <v>0.55100000000000005</v>
      </c>
      <c r="M14" s="32">
        <v>0.312</v>
      </c>
      <c r="N14" s="32">
        <v>0.47799999999999998</v>
      </c>
      <c r="O14" s="32">
        <v>0.56899999999999995</v>
      </c>
      <c r="P14" s="32"/>
    </row>
    <row r="15" spans="1:16" ht="15" customHeight="1" x14ac:dyDescent="0.3">
      <c r="A15" s="168" t="s">
        <v>4</v>
      </c>
      <c r="B15" s="28" t="s">
        <v>65</v>
      </c>
      <c r="C15" s="15">
        <v>338688</v>
      </c>
      <c r="D15" s="15">
        <v>367637</v>
      </c>
      <c r="E15" s="15">
        <v>344133</v>
      </c>
      <c r="F15" s="15">
        <v>377514</v>
      </c>
      <c r="G15" s="15">
        <v>404554</v>
      </c>
      <c r="H15" s="15">
        <v>441362</v>
      </c>
      <c r="I15" s="15">
        <v>476432</v>
      </c>
      <c r="J15" s="15">
        <v>622448</v>
      </c>
      <c r="K15" s="15">
        <v>809680</v>
      </c>
      <c r="L15" s="15">
        <v>758072</v>
      </c>
      <c r="M15" s="15">
        <v>164084</v>
      </c>
      <c r="N15" s="15">
        <v>450449</v>
      </c>
      <c r="O15" s="15">
        <v>731552</v>
      </c>
      <c r="P15" s="15"/>
    </row>
    <row r="16" spans="1:16" ht="15" customHeight="1" x14ac:dyDescent="0.3">
      <c r="A16" s="168"/>
      <c r="B16" s="28" t="s">
        <v>66</v>
      </c>
      <c r="C16" s="15">
        <v>70540</v>
      </c>
      <c r="D16" s="15">
        <v>58995</v>
      </c>
      <c r="E16" s="15">
        <v>48257</v>
      </c>
      <c r="F16" s="15">
        <v>54861</v>
      </c>
      <c r="G16" s="15">
        <v>46037</v>
      </c>
      <c r="H16" s="15">
        <v>45295</v>
      </c>
      <c r="I16" s="15">
        <v>72787</v>
      </c>
      <c r="J16" s="15">
        <v>61808</v>
      </c>
      <c r="K16" s="15">
        <v>75918</v>
      </c>
      <c r="L16" s="15">
        <v>77046</v>
      </c>
      <c r="M16" s="15">
        <v>43083</v>
      </c>
      <c r="N16" s="15">
        <v>32796</v>
      </c>
      <c r="O16" s="15">
        <v>63664</v>
      </c>
      <c r="P16" s="15"/>
    </row>
    <row r="17" spans="1:20" ht="15" customHeight="1" x14ac:dyDescent="0.3">
      <c r="A17" s="168"/>
      <c r="B17" s="28" t="s">
        <v>10</v>
      </c>
      <c r="C17" s="15">
        <v>2864703</v>
      </c>
      <c r="D17" s="15">
        <v>3120476</v>
      </c>
      <c r="E17" s="15">
        <v>2964053</v>
      </c>
      <c r="F17" s="15">
        <v>3253456</v>
      </c>
      <c r="G17" s="15">
        <v>3431974</v>
      </c>
      <c r="H17" s="15">
        <v>3508407</v>
      </c>
      <c r="I17" s="15">
        <v>3714845</v>
      </c>
      <c r="J17" s="15">
        <v>4050269</v>
      </c>
      <c r="K17" s="15">
        <v>4951365</v>
      </c>
      <c r="L17" s="15">
        <v>4544709</v>
      </c>
      <c r="M17" s="15">
        <v>948084</v>
      </c>
      <c r="N17" s="15">
        <v>2401904</v>
      </c>
      <c r="O17" s="15">
        <v>4322526</v>
      </c>
      <c r="P17" s="15"/>
    </row>
    <row r="18" spans="1:20" ht="15" customHeight="1" x14ac:dyDescent="0.3">
      <c r="A18" s="168"/>
      <c r="B18" s="28" t="s">
        <v>11</v>
      </c>
      <c r="C18" s="15">
        <v>250560</v>
      </c>
      <c r="D18" s="15">
        <v>205701</v>
      </c>
      <c r="E18" s="15">
        <v>166689</v>
      </c>
      <c r="F18" s="15">
        <v>198176</v>
      </c>
      <c r="G18" s="15">
        <v>173865</v>
      </c>
      <c r="H18" s="15">
        <v>159298</v>
      </c>
      <c r="I18" s="15">
        <v>180223</v>
      </c>
      <c r="J18" s="15">
        <v>176748</v>
      </c>
      <c r="K18" s="15">
        <v>229299</v>
      </c>
      <c r="L18" s="15">
        <v>224154</v>
      </c>
      <c r="M18" s="15">
        <v>117057</v>
      </c>
      <c r="N18" s="15">
        <v>93350</v>
      </c>
      <c r="O18" s="15">
        <v>205422</v>
      </c>
      <c r="P18" s="15"/>
    </row>
    <row r="19" spans="1:20" ht="15" customHeight="1" x14ac:dyDescent="0.3">
      <c r="A19" s="168"/>
      <c r="B19" s="28" t="s">
        <v>12</v>
      </c>
      <c r="C19" s="29">
        <v>0.60299999999999998</v>
      </c>
      <c r="D19" s="29">
        <v>0.621</v>
      </c>
      <c r="E19" s="29">
        <v>0.56899999999999995</v>
      </c>
      <c r="F19" s="29">
        <v>0.60199999999999998</v>
      </c>
      <c r="G19" s="29">
        <v>0.64100000000000001</v>
      </c>
      <c r="H19" s="29">
        <v>0.61299999999999999</v>
      </c>
      <c r="I19" s="29">
        <v>0.63800000000000001</v>
      </c>
      <c r="J19" s="29">
        <v>0.65600000000000003</v>
      </c>
      <c r="K19" s="29">
        <v>0.61</v>
      </c>
      <c r="L19" s="29">
        <v>0.53500000000000003</v>
      </c>
      <c r="M19" s="29">
        <v>0.30399999999999999</v>
      </c>
      <c r="N19" s="29">
        <v>0.47599999999999998</v>
      </c>
      <c r="O19" s="29">
        <v>0.55300000000000005</v>
      </c>
      <c r="P19" s="29"/>
    </row>
    <row r="20" spans="1:20" ht="15" customHeight="1" x14ac:dyDescent="0.3">
      <c r="A20" s="175" t="s">
        <v>5</v>
      </c>
      <c r="B20" s="30" t="s">
        <v>67</v>
      </c>
      <c r="C20" s="31">
        <v>453435</v>
      </c>
      <c r="D20" s="31">
        <v>620040</v>
      </c>
      <c r="E20" s="31">
        <v>577342</v>
      </c>
      <c r="F20" s="31">
        <v>668130</v>
      </c>
      <c r="G20" s="31">
        <v>719802</v>
      </c>
      <c r="H20" s="31">
        <v>732725</v>
      </c>
      <c r="I20" s="31">
        <v>774776</v>
      </c>
      <c r="J20" s="31">
        <v>798154</v>
      </c>
      <c r="K20" s="31">
        <v>1130579</v>
      </c>
      <c r="L20" s="31">
        <v>1108664</v>
      </c>
      <c r="M20" s="31">
        <v>268177</v>
      </c>
      <c r="N20" s="31">
        <v>623150</v>
      </c>
      <c r="O20" s="31">
        <v>1046131</v>
      </c>
      <c r="P20" s="31"/>
    </row>
    <row r="21" spans="1:20" ht="15" customHeight="1" x14ac:dyDescent="0.3">
      <c r="A21" s="175"/>
      <c r="B21" s="30" t="s">
        <v>68</v>
      </c>
      <c r="C21" s="31">
        <v>139352</v>
      </c>
      <c r="D21" s="31">
        <v>118460</v>
      </c>
      <c r="E21" s="31">
        <v>98620</v>
      </c>
      <c r="F21" s="31">
        <v>106018</v>
      </c>
      <c r="G21" s="31">
        <v>100588</v>
      </c>
      <c r="H21" s="31">
        <v>107357</v>
      </c>
      <c r="I21" s="31">
        <v>110808</v>
      </c>
      <c r="J21" s="31">
        <v>102116</v>
      </c>
      <c r="K21" s="31">
        <v>129479</v>
      </c>
      <c r="L21" s="31">
        <v>135811</v>
      </c>
      <c r="M21" s="31">
        <v>54686</v>
      </c>
      <c r="N21" s="31">
        <v>94182</v>
      </c>
      <c r="O21" s="31">
        <v>121880</v>
      </c>
      <c r="P21" s="31"/>
    </row>
    <row r="22" spans="1:20" ht="15" customHeight="1" x14ac:dyDescent="0.3">
      <c r="A22" s="175"/>
      <c r="B22" s="30" t="s">
        <v>10</v>
      </c>
      <c r="C22" s="31">
        <v>3304821</v>
      </c>
      <c r="D22" s="31">
        <v>3941647</v>
      </c>
      <c r="E22" s="31">
        <v>3785678</v>
      </c>
      <c r="F22" s="31">
        <v>4402387</v>
      </c>
      <c r="G22" s="31">
        <v>4559878</v>
      </c>
      <c r="H22" s="31">
        <v>4888029</v>
      </c>
      <c r="I22" s="31">
        <v>5141346</v>
      </c>
      <c r="J22" s="31">
        <v>5515145</v>
      </c>
      <c r="K22" s="31">
        <v>6872189</v>
      </c>
      <c r="L22" s="31">
        <v>6697946</v>
      </c>
      <c r="M22" s="31">
        <v>1409835</v>
      </c>
      <c r="N22" s="31">
        <v>3305023</v>
      </c>
      <c r="O22" s="31">
        <v>6179455</v>
      </c>
      <c r="P22" s="31"/>
    </row>
    <row r="23" spans="1:20" ht="15" customHeight="1" x14ac:dyDescent="0.3">
      <c r="A23" s="175"/>
      <c r="B23" s="30" t="s">
        <v>11</v>
      </c>
      <c r="C23" s="31">
        <v>472648</v>
      </c>
      <c r="D23" s="31">
        <v>433234</v>
      </c>
      <c r="E23" s="31">
        <v>312444</v>
      </c>
      <c r="F23" s="31">
        <v>298271</v>
      </c>
      <c r="G23" s="31">
        <v>293514</v>
      </c>
      <c r="H23" s="31">
        <v>317187</v>
      </c>
      <c r="I23" s="31">
        <v>331461</v>
      </c>
      <c r="J23" s="31">
        <v>293851</v>
      </c>
      <c r="K23" s="31">
        <v>362110</v>
      </c>
      <c r="L23" s="31">
        <v>372894</v>
      </c>
      <c r="M23" s="31">
        <v>153935</v>
      </c>
      <c r="N23" s="31">
        <v>294253</v>
      </c>
      <c r="O23" s="31">
        <v>341557</v>
      </c>
      <c r="P23" s="31"/>
    </row>
    <row r="24" spans="1:20" ht="15" customHeight="1" x14ac:dyDescent="0.3">
      <c r="A24" s="175"/>
      <c r="B24" s="30" t="s">
        <v>12</v>
      </c>
      <c r="C24" s="32">
        <v>0.55700000000000005</v>
      </c>
      <c r="D24" s="32">
        <v>0.59099999999999997</v>
      </c>
      <c r="E24" s="32">
        <v>0.53700000000000003</v>
      </c>
      <c r="F24" s="32">
        <v>0.59</v>
      </c>
      <c r="G24" s="32">
        <v>0.56799999999999995</v>
      </c>
      <c r="H24" s="32">
        <v>0.59399999999999997</v>
      </c>
      <c r="I24" s="32">
        <v>0.60599999999999998</v>
      </c>
      <c r="J24" s="32">
        <v>0.61899999999999999</v>
      </c>
      <c r="K24" s="32">
        <v>0.57999999999999996</v>
      </c>
      <c r="L24" s="32">
        <v>0.55000000000000004</v>
      </c>
      <c r="M24" s="32">
        <v>0.312</v>
      </c>
      <c r="N24" s="32">
        <v>0.47799999999999998</v>
      </c>
      <c r="O24" s="32">
        <v>0.53700000000000003</v>
      </c>
      <c r="P24" s="32"/>
    </row>
    <row r="25" spans="1:20" ht="15" customHeight="1" x14ac:dyDescent="0.3">
      <c r="A25" s="169" t="s">
        <v>1</v>
      </c>
      <c r="B25" s="96" t="s">
        <v>65</v>
      </c>
      <c r="C25" s="97">
        <f t="shared" ref="C25:I25" si="0">C20+C15+C10+C5</f>
        <v>2037597</v>
      </c>
      <c r="D25" s="97">
        <f t="shared" si="0"/>
        <v>2430991</v>
      </c>
      <c r="E25" s="97">
        <f t="shared" si="0"/>
        <v>2410262</v>
      </c>
      <c r="F25" s="97">
        <f t="shared" si="0"/>
        <v>2741231</v>
      </c>
      <c r="G25" s="97">
        <f t="shared" si="0"/>
        <v>2930636</v>
      </c>
      <c r="H25" s="97">
        <f t="shared" si="0"/>
        <v>2982814</v>
      </c>
      <c r="I25" s="97">
        <f t="shared" si="0"/>
        <v>3334850</v>
      </c>
      <c r="J25" s="97">
        <f t="shared" ref="J25" si="1">J20+J15+J10+J5</f>
        <v>3654789</v>
      </c>
      <c r="K25" s="97">
        <v>4687528</v>
      </c>
      <c r="L25" s="97">
        <v>4573656</v>
      </c>
      <c r="M25" s="97">
        <v>1201049</v>
      </c>
      <c r="N25" s="97">
        <v>2670637</v>
      </c>
      <c r="O25" s="97">
        <v>4426074</v>
      </c>
      <c r="P25" s="97"/>
    </row>
    <row r="26" spans="1:20" ht="15" customHeight="1" x14ac:dyDescent="0.3">
      <c r="A26" s="169"/>
      <c r="B26" s="96" t="s">
        <v>66</v>
      </c>
      <c r="C26" s="97">
        <f>C6+C11+C16+C21</f>
        <v>417204</v>
      </c>
      <c r="D26" s="97">
        <f t="shared" ref="D26:G26" si="2">D6+D11+D16+D21</f>
        <v>384619</v>
      </c>
      <c r="E26" s="97">
        <f t="shared" si="2"/>
        <v>320939</v>
      </c>
      <c r="F26" s="97">
        <f t="shared" si="2"/>
        <v>324856</v>
      </c>
      <c r="G26" s="97">
        <f t="shared" si="2"/>
        <v>320274</v>
      </c>
      <c r="H26" s="97">
        <f t="shared" ref="H26:I26" si="3">H6+H11+H16+H21</f>
        <v>333590</v>
      </c>
      <c r="I26" s="97">
        <f t="shared" si="3"/>
        <v>372011</v>
      </c>
      <c r="J26" s="97">
        <f t="shared" ref="J26" si="4">J6+J11+J16+J21</f>
        <v>339135</v>
      </c>
      <c r="K26" s="97">
        <v>435829</v>
      </c>
      <c r="L26" s="97">
        <v>460130</v>
      </c>
      <c r="M26" s="97">
        <v>209568</v>
      </c>
      <c r="N26" s="97">
        <v>300162</v>
      </c>
      <c r="O26" s="97">
        <v>442046</v>
      </c>
      <c r="P26" s="97"/>
    </row>
    <row r="27" spans="1:20" ht="15" customHeight="1" x14ac:dyDescent="0.3">
      <c r="A27" s="169"/>
      <c r="B27" s="96" t="s">
        <v>10</v>
      </c>
      <c r="C27" s="97">
        <f>C7+C12+C17+C22</f>
        <v>15107424</v>
      </c>
      <c r="D27" s="97">
        <f t="shared" ref="D27:I27" si="5">D7+D12+D17+D22</f>
        <v>17147406</v>
      </c>
      <c r="E27" s="97">
        <f t="shared" si="5"/>
        <v>16765345</v>
      </c>
      <c r="F27" s="97">
        <f t="shared" si="5"/>
        <v>19176205</v>
      </c>
      <c r="G27" s="97">
        <f t="shared" si="5"/>
        <v>19686961</v>
      </c>
      <c r="H27" s="97">
        <f t="shared" si="5"/>
        <v>20157067</v>
      </c>
      <c r="I27" s="97">
        <f t="shared" si="5"/>
        <v>21839443</v>
      </c>
      <c r="J27" s="97">
        <f t="shared" ref="J27" si="6">J7+J12+J17+J22</f>
        <v>23573083</v>
      </c>
      <c r="K27" s="97">
        <v>27871922</v>
      </c>
      <c r="L27" s="97">
        <v>26760215</v>
      </c>
      <c r="M27" s="97">
        <v>6561087</v>
      </c>
      <c r="N27" s="97">
        <v>14639324</v>
      </c>
      <c r="O27" s="97">
        <v>25636639</v>
      </c>
      <c r="P27" s="97"/>
    </row>
    <row r="28" spans="1:20" ht="15" customHeight="1" x14ac:dyDescent="0.3">
      <c r="A28" s="169"/>
      <c r="B28" s="96" t="s">
        <v>11</v>
      </c>
      <c r="C28" s="97">
        <f>C8+C13+C18+C23</f>
        <v>1313053</v>
      </c>
      <c r="D28" s="97">
        <f t="shared" ref="D28:G28" si="7">D8+D13+D18+D23</f>
        <v>1194615</v>
      </c>
      <c r="E28" s="97">
        <f t="shared" si="7"/>
        <v>918246</v>
      </c>
      <c r="F28" s="97">
        <f t="shared" si="7"/>
        <v>925099</v>
      </c>
      <c r="G28" s="97">
        <f t="shared" si="7"/>
        <v>906814</v>
      </c>
      <c r="H28" s="97">
        <f t="shared" ref="H28:I28" si="8">H8+H13+H18+H23</f>
        <v>937888</v>
      </c>
      <c r="I28" s="97">
        <f t="shared" si="8"/>
        <v>968291</v>
      </c>
      <c r="J28" s="97">
        <f t="shared" ref="J28" si="9">J8+J13+J18+J23</f>
        <v>900830</v>
      </c>
      <c r="K28" s="97">
        <v>1131173</v>
      </c>
      <c r="L28" s="97">
        <v>1202326</v>
      </c>
      <c r="M28" s="97">
        <v>522044</v>
      </c>
      <c r="N28" s="97">
        <v>799484</v>
      </c>
      <c r="O28" s="97">
        <v>1190635</v>
      </c>
      <c r="P28" s="97"/>
    </row>
    <row r="29" spans="1:20" ht="15" customHeight="1" x14ac:dyDescent="0.3">
      <c r="A29" s="169"/>
      <c r="B29" s="96" t="s">
        <v>12</v>
      </c>
      <c r="C29" s="98">
        <v>0.59099999999999997</v>
      </c>
      <c r="D29" s="98">
        <v>0.61099999999999999</v>
      </c>
      <c r="E29" s="98">
        <v>0.57299999999999995</v>
      </c>
      <c r="F29" s="98">
        <v>0.60599999999999998</v>
      </c>
      <c r="G29" s="98">
        <v>0.621</v>
      </c>
      <c r="H29" s="98">
        <v>0.61899999999999999</v>
      </c>
      <c r="I29" s="98">
        <v>0.65200000000000002</v>
      </c>
      <c r="J29" s="98">
        <v>0.66799999999999993</v>
      </c>
      <c r="K29" s="98">
        <v>0.61699999999999999</v>
      </c>
      <c r="L29" s="98">
        <v>0.57199999999999995</v>
      </c>
      <c r="M29" s="98">
        <v>0.36299999999999999</v>
      </c>
      <c r="N29" s="98">
        <v>0.50700000000000001</v>
      </c>
      <c r="O29" s="98">
        <v>0.58899999999999997</v>
      </c>
      <c r="P29" s="98"/>
    </row>
    <row r="30" spans="1:20" ht="15" customHeight="1" x14ac:dyDescent="0.3">
      <c r="A30" s="174" t="s">
        <v>115</v>
      </c>
      <c r="B30" s="174"/>
      <c r="C30" s="174"/>
      <c r="D30" s="174"/>
      <c r="E30" s="174"/>
      <c r="F30" s="174"/>
      <c r="G30" s="174"/>
      <c r="H30" s="174"/>
      <c r="I30" s="174"/>
      <c r="J30" s="174"/>
      <c r="K30" s="174"/>
      <c r="L30" s="174"/>
      <c r="M30" s="174"/>
      <c r="N30" s="142"/>
      <c r="O30" s="142"/>
      <c r="P30" s="142"/>
      <c r="Q30" s="3"/>
      <c r="R30" s="3"/>
      <c r="S30" s="3"/>
      <c r="T30" s="3"/>
    </row>
    <row r="31" spans="1:20" ht="15" customHeight="1" x14ac:dyDescent="0.3">
      <c r="A31" s="174"/>
      <c r="B31" s="174"/>
      <c r="C31" s="174"/>
      <c r="D31" s="174"/>
      <c r="E31" s="174"/>
      <c r="F31" s="174"/>
      <c r="G31" s="174"/>
      <c r="H31" s="174"/>
      <c r="I31" s="174"/>
      <c r="J31" s="174"/>
      <c r="K31" s="174"/>
      <c r="L31" s="174"/>
      <c r="M31" s="174"/>
      <c r="N31" s="142"/>
      <c r="O31" s="142"/>
      <c r="P31" s="142"/>
    </row>
    <row r="32" spans="1:20" ht="15" customHeight="1" x14ac:dyDescent="0.3">
      <c r="A32" s="4"/>
      <c r="B32" s="4"/>
      <c r="C32" s="4"/>
      <c r="D32" s="4"/>
      <c r="E32" s="4"/>
      <c r="F32" s="4"/>
      <c r="G32" s="4"/>
      <c r="H32" s="4"/>
      <c r="I32" s="4"/>
    </row>
    <row r="33" spans="1:9" ht="15" customHeight="1" x14ac:dyDescent="0.3">
      <c r="A33" s="4"/>
      <c r="B33" s="4"/>
      <c r="C33" s="4"/>
      <c r="D33" s="4"/>
      <c r="E33" s="4"/>
      <c r="F33" s="4"/>
      <c r="G33" s="4"/>
      <c r="H33" s="4"/>
      <c r="I33" s="4"/>
    </row>
  </sheetData>
  <mergeCells count="7">
    <mergeCell ref="A3:P3"/>
    <mergeCell ref="A30:M31"/>
    <mergeCell ref="A5:A9"/>
    <mergeCell ref="A10:A14"/>
    <mergeCell ref="A15:A19"/>
    <mergeCell ref="A20:A24"/>
    <mergeCell ref="A25: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D95B9-7C1C-4E9E-B395-BF5725271FFA}">
  <sheetPr>
    <tabColor theme="9" tint="-0.499984740745262"/>
  </sheetPr>
  <dimension ref="A1:G54"/>
  <sheetViews>
    <sheetView showGridLines="0" workbookViewId="0">
      <selection activeCell="A52" sqref="A52:G53"/>
    </sheetView>
  </sheetViews>
  <sheetFormatPr defaultRowHeight="14.4" x14ac:dyDescent="0.3"/>
  <cols>
    <col min="1" max="1" width="37.77734375" customWidth="1"/>
    <col min="2" max="2" width="8.77734375" customWidth="1"/>
    <col min="3" max="7" width="12.33203125" customWidth="1"/>
  </cols>
  <sheetData>
    <row r="1" spans="1:7" ht="31.2" customHeight="1" x14ac:dyDescent="0.3">
      <c r="A1" s="177" t="s">
        <v>156</v>
      </c>
      <c r="B1" s="177"/>
      <c r="C1" s="177"/>
      <c r="D1" s="177"/>
      <c r="E1" s="177"/>
      <c r="F1" s="177"/>
      <c r="G1" s="177"/>
    </row>
    <row r="2" spans="1:7" x14ac:dyDescent="0.3">
      <c r="A2" s="144" t="s">
        <v>153</v>
      </c>
      <c r="B2" s="144" t="s">
        <v>150</v>
      </c>
      <c r="C2" s="144">
        <v>2019</v>
      </c>
      <c r="D2" s="144">
        <v>2020</v>
      </c>
      <c r="E2" s="144">
        <v>2021</v>
      </c>
      <c r="F2" s="144">
        <v>2022</v>
      </c>
      <c r="G2" s="144">
        <v>2023</v>
      </c>
    </row>
    <row r="3" spans="1:7" x14ac:dyDescent="0.3">
      <c r="A3" s="170" t="s">
        <v>154</v>
      </c>
      <c r="B3" s="143" t="s">
        <v>136</v>
      </c>
      <c r="C3" s="145">
        <v>38708</v>
      </c>
      <c r="D3" s="145">
        <v>39669</v>
      </c>
      <c r="E3" s="145">
        <v>18246</v>
      </c>
      <c r="F3" s="145">
        <v>37380</v>
      </c>
      <c r="G3" s="145">
        <v>33899</v>
      </c>
    </row>
    <row r="4" spans="1:7" x14ac:dyDescent="0.3">
      <c r="A4" s="170"/>
      <c r="B4" s="143" t="s">
        <v>137</v>
      </c>
      <c r="C4" s="145">
        <v>34966</v>
      </c>
      <c r="D4" s="145">
        <v>34798</v>
      </c>
      <c r="E4" s="145">
        <v>14278</v>
      </c>
      <c r="F4" s="145">
        <v>27541</v>
      </c>
      <c r="G4" s="145">
        <v>39723</v>
      </c>
    </row>
    <row r="5" spans="1:7" x14ac:dyDescent="0.3">
      <c r="A5" s="170"/>
      <c r="B5" s="143" t="s">
        <v>138</v>
      </c>
      <c r="C5" s="145">
        <v>62227</v>
      </c>
      <c r="D5" s="145">
        <v>34353</v>
      </c>
      <c r="E5" s="145">
        <v>27808</v>
      </c>
      <c r="F5" s="145">
        <v>55219</v>
      </c>
      <c r="G5" s="145">
        <v>67050</v>
      </c>
    </row>
    <row r="6" spans="1:7" x14ac:dyDescent="0.3">
      <c r="A6" s="170"/>
      <c r="B6" s="143" t="s">
        <v>139</v>
      </c>
      <c r="C6" s="145">
        <v>117866</v>
      </c>
      <c r="D6" s="145">
        <v>27120</v>
      </c>
      <c r="E6" s="145">
        <v>47596</v>
      </c>
      <c r="F6" s="145">
        <v>140251</v>
      </c>
      <c r="G6" s="145">
        <v>159326</v>
      </c>
    </row>
    <row r="7" spans="1:7" x14ac:dyDescent="0.3">
      <c r="A7" s="170"/>
      <c r="B7" s="143" t="s">
        <v>140</v>
      </c>
      <c r="C7" s="145">
        <v>146673</v>
      </c>
      <c r="D7" s="145">
        <v>38550</v>
      </c>
      <c r="E7" s="145">
        <v>105105</v>
      </c>
      <c r="F7" s="145">
        <v>175701</v>
      </c>
      <c r="G7" s="145">
        <v>204184</v>
      </c>
    </row>
    <row r="8" spans="1:7" x14ac:dyDescent="0.3">
      <c r="A8" s="170"/>
      <c r="B8" s="143" t="s">
        <v>141</v>
      </c>
      <c r="C8" s="145">
        <v>196844</v>
      </c>
      <c r="D8" s="145">
        <v>52505</v>
      </c>
      <c r="E8" s="145">
        <v>147752</v>
      </c>
      <c r="F8" s="145">
        <v>268542</v>
      </c>
      <c r="G8" s="145">
        <v>303165</v>
      </c>
    </row>
    <row r="9" spans="1:7" x14ac:dyDescent="0.3">
      <c r="A9" s="170"/>
      <c r="B9" s="143" t="s">
        <v>142</v>
      </c>
      <c r="C9" s="145">
        <v>271160</v>
      </c>
      <c r="D9" s="145">
        <v>164139</v>
      </c>
      <c r="E9" s="145">
        <v>305104</v>
      </c>
      <c r="F9" s="145">
        <v>394741</v>
      </c>
      <c r="G9" s="145">
        <v>440593</v>
      </c>
    </row>
    <row r="10" spans="1:7" x14ac:dyDescent="0.3">
      <c r="A10" s="170"/>
      <c r="B10" s="143" t="s">
        <v>143</v>
      </c>
      <c r="C10" s="145">
        <v>322031</v>
      </c>
      <c r="D10" s="145">
        <v>252199</v>
      </c>
      <c r="E10" s="145">
        <v>383067</v>
      </c>
      <c r="F10" s="145">
        <v>462284</v>
      </c>
      <c r="G10" s="145">
        <v>509064</v>
      </c>
    </row>
    <row r="11" spans="1:7" x14ac:dyDescent="0.3">
      <c r="A11" s="170"/>
      <c r="B11" s="143" t="s">
        <v>144</v>
      </c>
      <c r="C11" s="145">
        <v>245444</v>
      </c>
      <c r="D11" s="145">
        <v>156324</v>
      </c>
      <c r="E11" s="145">
        <v>268492</v>
      </c>
      <c r="F11" s="145">
        <v>343122</v>
      </c>
      <c r="G11" s="145">
        <v>388375</v>
      </c>
    </row>
    <row r="12" spans="1:7" x14ac:dyDescent="0.3">
      <c r="A12" s="170"/>
      <c r="B12" s="143" t="s">
        <v>145</v>
      </c>
      <c r="C12" s="145">
        <v>161616</v>
      </c>
      <c r="D12" s="145">
        <v>121210</v>
      </c>
      <c r="E12" s="145">
        <v>207467</v>
      </c>
      <c r="F12" s="145">
        <v>219697</v>
      </c>
      <c r="G12" s="145">
        <v>232334</v>
      </c>
    </row>
    <row r="13" spans="1:7" x14ac:dyDescent="0.3">
      <c r="A13" s="170"/>
      <c r="B13" s="143" t="s">
        <v>146</v>
      </c>
      <c r="C13" s="145">
        <v>59735</v>
      </c>
      <c r="D13" s="145">
        <v>41165</v>
      </c>
      <c r="E13" s="145">
        <v>57518</v>
      </c>
      <c r="F13" s="145">
        <v>67182</v>
      </c>
      <c r="G13" s="145">
        <v>78432</v>
      </c>
    </row>
    <row r="14" spans="1:7" x14ac:dyDescent="0.3">
      <c r="A14" s="170"/>
      <c r="B14" s="143" t="s">
        <v>147</v>
      </c>
      <c r="C14" s="145">
        <v>45208</v>
      </c>
      <c r="D14" s="145">
        <v>21157</v>
      </c>
      <c r="E14" s="145">
        <v>30993</v>
      </c>
      <c r="F14" s="145">
        <v>36345</v>
      </c>
      <c r="G14" s="145">
        <v>46968</v>
      </c>
    </row>
    <row r="15" spans="1:7" x14ac:dyDescent="0.3">
      <c r="A15" s="171" t="s">
        <v>157</v>
      </c>
      <c r="B15" s="146" t="s">
        <v>136</v>
      </c>
      <c r="C15" s="147">
        <v>4515067.5</v>
      </c>
      <c r="D15" s="147">
        <v>4547537.5</v>
      </c>
      <c r="E15" s="147">
        <v>2104270</v>
      </c>
      <c r="F15" s="147">
        <v>4549660</v>
      </c>
      <c r="G15" s="147">
        <v>3787234</v>
      </c>
    </row>
    <row r="16" spans="1:7" x14ac:dyDescent="0.3">
      <c r="A16" s="171"/>
      <c r="B16" s="146" t="s">
        <v>137</v>
      </c>
      <c r="C16" s="147">
        <v>4046014.5</v>
      </c>
      <c r="D16" s="147">
        <v>3626298.5</v>
      </c>
      <c r="E16" s="147">
        <v>1865508</v>
      </c>
      <c r="F16" s="147">
        <v>3251229</v>
      </c>
      <c r="G16" s="147">
        <v>4691589</v>
      </c>
    </row>
    <row r="17" spans="1:7" x14ac:dyDescent="0.3">
      <c r="A17" s="171"/>
      <c r="B17" s="146" t="s">
        <v>138</v>
      </c>
      <c r="C17" s="147">
        <v>6998631</v>
      </c>
      <c r="D17" s="147">
        <v>3769950.5</v>
      </c>
      <c r="E17" s="147">
        <v>4075384</v>
      </c>
      <c r="F17" s="147">
        <v>7693980</v>
      </c>
      <c r="G17" s="147">
        <v>9180742</v>
      </c>
    </row>
    <row r="18" spans="1:7" x14ac:dyDescent="0.3">
      <c r="A18" s="171"/>
      <c r="B18" s="146" t="s">
        <v>139</v>
      </c>
      <c r="C18" s="147">
        <v>14328077</v>
      </c>
      <c r="D18" s="147">
        <v>3850967.5</v>
      </c>
      <c r="E18" s="147">
        <v>8099494</v>
      </c>
      <c r="F18" s="147">
        <v>24150716</v>
      </c>
      <c r="G18" s="147">
        <v>28818932</v>
      </c>
    </row>
    <row r="19" spans="1:7" x14ac:dyDescent="0.3">
      <c r="A19" s="171"/>
      <c r="B19" s="146" t="s">
        <v>140</v>
      </c>
      <c r="C19" s="147">
        <v>19383086</v>
      </c>
      <c r="D19" s="147">
        <v>5138686</v>
      </c>
      <c r="E19" s="147">
        <v>20040344</v>
      </c>
      <c r="F19" s="147">
        <v>30612446</v>
      </c>
      <c r="G19" s="147">
        <v>38540108</v>
      </c>
    </row>
    <row r="20" spans="1:7" x14ac:dyDescent="0.3">
      <c r="A20" s="171"/>
      <c r="B20" s="146" t="s">
        <v>141</v>
      </c>
      <c r="C20" s="147">
        <v>29923246</v>
      </c>
      <c r="D20" s="147">
        <v>7789754</v>
      </c>
      <c r="E20" s="147">
        <v>29529032</v>
      </c>
      <c r="F20" s="147">
        <v>53126400</v>
      </c>
      <c r="G20" s="147">
        <v>65472440</v>
      </c>
    </row>
    <row r="21" spans="1:7" x14ac:dyDescent="0.3">
      <c r="A21" s="171"/>
      <c r="B21" s="146" t="s">
        <v>142</v>
      </c>
      <c r="C21" s="147">
        <v>48466632</v>
      </c>
      <c r="D21" s="147">
        <v>30520128</v>
      </c>
      <c r="E21" s="147">
        <v>71621232</v>
      </c>
      <c r="F21" s="147">
        <v>88690496</v>
      </c>
      <c r="G21" s="147">
        <v>107151712</v>
      </c>
    </row>
    <row r="22" spans="1:7" x14ac:dyDescent="0.3">
      <c r="A22" s="171"/>
      <c r="B22" s="146" t="s">
        <v>143</v>
      </c>
      <c r="C22" s="147">
        <v>55996532</v>
      </c>
      <c r="D22" s="147">
        <v>50178448</v>
      </c>
      <c r="E22" s="147">
        <v>91252816</v>
      </c>
      <c r="F22" s="147">
        <v>101778304</v>
      </c>
      <c r="G22" s="147">
        <v>127345952</v>
      </c>
    </row>
    <row r="23" spans="1:7" x14ac:dyDescent="0.3">
      <c r="A23" s="171"/>
      <c r="B23" s="146" t="s">
        <v>144</v>
      </c>
      <c r="C23" s="147">
        <v>31875794</v>
      </c>
      <c r="D23" s="147">
        <v>25800704</v>
      </c>
      <c r="E23" s="147">
        <v>49898876</v>
      </c>
      <c r="F23" s="147">
        <v>58933304</v>
      </c>
      <c r="G23" s="147">
        <v>74783904</v>
      </c>
    </row>
    <row r="24" spans="1:7" x14ac:dyDescent="0.3">
      <c r="A24" s="171"/>
      <c r="B24" s="146" t="s">
        <v>145</v>
      </c>
      <c r="C24" s="147">
        <v>18530596</v>
      </c>
      <c r="D24" s="147">
        <v>18805440</v>
      </c>
      <c r="E24" s="147">
        <v>36211140</v>
      </c>
      <c r="F24" s="147">
        <v>34169028</v>
      </c>
      <c r="G24" s="147">
        <v>40248904</v>
      </c>
    </row>
    <row r="25" spans="1:7" x14ac:dyDescent="0.3">
      <c r="A25" s="171"/>
      <c r="B25" s="146" t="s">
        <v>146</v>
      </c>
      <c r="C25" s="147">
        <v>6070701.5</v>
      </c>
      <c r="D25" s="147">
        <v>5439583</v>
      </c>
      <c r="E25" s="147">
        <v>8902254</v>
      </c>
      <c r="F25" s="147">
        <v>9690837</v>
      </c>
      <c r="G25" s="147">
        <v>12696165</v>
      </c>
    </row>
    <row r="26" spans="1:7" x14ac:dyDescent="0.3">
      <c r="A26" s="171"/>
      <c r="B26" s="146" t="s">
        <v>147</v>
      </c>
      <c r="C26" s="147">
        <v>5103681</v>
      </c>
      <c r="D26" s="147">
        <v>2571668</v>
      </c>
      <c r="E26" s="147">
        <v>4022986</v>
      </c>
      <c r="F26" s="147">
        <v>4589872</v>
      </c>
      <c r="G26" s="147">
        <v>6561703</v>
      </c>
    </row>
    <row r="27" spans="1:7" x14ac:dyDescent="0.3">
      <c r="A27" s="170" t="s">
        <v>155</v>
      </c>
      <c r="B27" s="143" t="s">
        <v>136</v>
      </c>
      <c r="C27" s="145">
        <f>C15/C3</f>
        <v>116.64429833626124</v>
      </c>
      <c r="D27" s="145">
        <f t="shared" ref="D27:G27" si="0">D15/D3</f>
        <v>114.63705916458696</v>
      </c>
      <c r="E27" s="145">
        <f t="shared" si="0"/>
        <v>115.32774306697358</v>
      </c>
      <c r="F27" s="145">
        <f t="shared" si="0"/>
        <v>121.71375066880685</v>
      </c>
      <c r="G27" s="145">
        <f t="shared" si="0"/>
        <v>111.7211127171893</v>
      </c>
    </row>
    <row r="28" spans="1:7" x14ac:dyDescent="0.3">
      <c r="A28" s="170"/>
      <c r="B28" s="143" t="s">
        <v>137</v>
      </c>
      <c r="C28" s="145">
        <f t="shared" ref="C28:G38" si="1">C16/C4</f>
        <v>115.71282102613968</v>
      </c>
      <c r="D28" s="145">
        <f t="shared" si="1"/>
        <v>104.20996896373354</v>
      </c>
      <c r="E28" s="145">
        <f t="shared" si="1"/>
        <v>130.65611430172294</v>
      </c>
      <c r="F28" s="145">
        <f t="shared" si="1"/>
        <v>118.05050651755565</v>
      </c>
      <c r="G28" s="145">
        <f t="shared" si="1"/>
        <v>118.10762027037232</v>
      </c>
    </row>
    <row r="29" spans="1:7" x14ac:dyDescent="0.3">
      <c r="A29" s="170"/>
      <c r="B29" s="143" t="s">
        <v>138</v>
      </c>
      <c r="C29" s="145">
        <f t="shared" si="1"/>
        <v>112.46936217397592</v>
      </c>
      <c r="D29" s="145">
        <f t="shared" si="1"/>
        <v>109.74152184670916</v>
      </c>
      <c r="E29" s="145">
        <f t="shared" si="1"/>
        <v>146.55437284234753</v>
      </c>
      <c r="F29" s="145">
        <f t="shared" si="1"/>
        <v>139.33573588800957</v>
      </c>
      <c r="G29" s="145">
        <f t="shared" si="1"/>
        <v>136.92381804623415</v>
      </c>
    </row>
    <row r="30" spans="1:7" x14ac:dyDescent="0.3">
      <c r="A30" s="170"/>
      <c r="B30" s="143" t="s">
        <v>139</v>
      </c>
      <c r="C30" s="145">
        <f t="shared" si="1"/>
        <v>121.56242682368114</v>
      </c>
      <c r="D30" s="145">
        <f t="shared" si="1"/>
        <v>141.9973266961652</v>
      </c>
      <c r="E30" s="145">
        <f t="shared" si="1"/>
        <v>170.17173712076644</v>
      </c>
      <c r="F30" s="145">
        <f t="shared" si="1"/>
        <v>172.19639075657216</v>
      </c>
      <c r="G30" s="145">
        <f t="shared" si="1"/>
        <v>180.88028319295032</v>
      </c>
    </row>
    <row r="31" spans="1:7" x14ac:dyDescent="0.3">
      <c r="A31" s="170"/>
      <c r="B31" s="143" t="s">
        <v>140</v>
      </c>
      <c r="C31" s="145">
        <f t="shared" si="1"/>
        <v>132.15169799485932</v>
      </c>
      <c r="D31" s="145">
        <f t="shared" si="1"/>
        <v>133.29924773022049</v>
      </c>
      <c r="E31" s="145">
        <f t="shared" si="1"/>
        <v>190.66974929832074</v>
      </c>
      <c r="F31" s="145">
        <f t="shared" si="1"/>
        <v>174.23034587167973</v>
      </c>
      <c r="G31" s="145">
        <f t="shared" si="1"/>
        <v>188.75185127140227</v>
      </c>
    </row>
    <row r="32" spans="1:7" x14ac:dyDescent="0.3">
      <c r="A32" s="170"/>
      <c r="B32" s="143" t="s">
        <v>141</v>
      </c>
      <c r="C32" s="145">
        <f t="shared" si="1"/>
        <v>152.01502712808113</v>
      </c>
      <c r="D32" s="145">
        <f t="shared" si="1"/>
        <v>148.36213693933911</v>
      </c>
      <c r="E32" s="145">
        <f t="shared" si="1"/>
        <v>199.85537928420598</v>
      </c>
      <c r="F32" s="145">
        <f t="shared" si="1"/>
        <v>197.8327412471792</v>
      </c>
      <c r="G32" s="145">
        <f t="shared" si="1"/>
        <v>215.96305642142067</v>
      </c>
    </row>
    <row r="33" spans="1:7" x14ac:dyDescent="0.3">
      <c r="A33" s="170"/>
      <c r="B33" s="143" t="s">
        <v>142</v>
      </c>
      <c r="C33" s="145">
        <f t="shared" si="1"/>
        <v>178.73813246791562</v>
      </c>
      <c r="D33" s="145">
        <f t="shared" si="1"/>
        <v>185.94074534388537</v>
      </c>
      <c r="E33" s="145">
        <f t="shared" si="1"/>
        <v>234.74366773296975</v>
      </c>
      <c r="F33" s="145">
        <f t="shared" si="1"/>
        <v>224.68022323498192</v>
      </c>
      <c r="G33" s="145">
        <f t="shared" si="1"/>
        <v>243.19885245566769</v>
      </c>
    </row>
    <row r="34" spans="1:7" x14ac:dyDescent="0.3">
      <c r="A34" s="170"/>
      <c r="B34" s="143" t="s">
        <v>143</v>
      </c>
      <c r="C34" s="145">
        <f t="shared" si="1"/>
        <v>173.88553275926853</v>
      </c>
      <c r="D34" s="145">
        <f t="shared" si="1"/>
        <v>198.96370723119441</v>
      </c>
      <c r="E34" s="145">
        <f t="shared" si="1"/>
        <v>238.21633291304133</v>
      </c>
      <c r="F34" s="145">
        <f t="shared" si="1"/>
        <v>220.1640203857369</v>
      </c>
      <c r="G34" s="145">
        <f t="shared" si="1"/>
        <v>250.15705687300616</v>
      </c>
    </row>
    <row r="35" spans="1:7" x14ac:dyDescent="0.3">
      <c r="A35" s="170"/>
      <c r="B35" s="143" t="s">
        <v>144</v>
      </c>
      <c r="C35" s="145">
        <f t="shared" si="1"/>
        <v>129.86992552272616</v>
      </c>
      <c r="D35" s="145">
        <f t="shared" si="1"/>
        <v>165.04633965354009</v>
      </c>
      <c r="E35" s="145">
        <f t="shared" si="1"/>
        <v>185.84865098401443</v>
      </c>
      <c r="F35" s="145">
        <f t="shared" si="1"/>
        <v>171.75612172929746</v>
      </c>
      <c r="G35" s="145">
        <f t="shared" si="1"/>
        <v>192.55591631799163</v>
      </c>
    </row>
    <row r="36" spans="1:7" x14ac:dyDescent="0.3">
      <c r="A36" s="170"/>
      <c r="B36" s="143" t="s">
        <v>145</v>
      </c>
      <c r="C36" s="145">
        <f t="shared" si="1"/>
        <v>114.65817740817741</v>
      </c>
      <c r="D36" s="145">
        <f t="shared" si="1"/>
        <v>155.14759508291394</v>
      </c>
      <c r="E36" s="145">
        <f t="shared" si="1"/>
        <v>174.5392761258417</v>
      </c>
      <c r="F36" s="145">
        <f t="shared" si="1"/>
        <v>155.52796806510784</v>
      </c>
      <c r="G36" s="145">
        <f t="shared" si="1"/>
        <v>173.23725326469651</v>
      </c>
    </row>
    <row r="37" spans="1:7" x14ac:dyDescent="0.3">
      <c r="A37" s="170"/>
      <c r="B37" s="143" t="s">
        <v>146</v>
      </c>
      <c r="C37" s="145">
        <f t="shared" si="1"/>
        <v>101.62721185234787</v>
      </c>
      <c r="D37" s="145">
        <f t="shared" si="1"/>
        <v>132.14096927001094</v>
      </c>
      <c r="E37" s="145">
        <f t="shared" si="1"/>
        <v>154.77335790535136</v>
      </c>
      <c r="F37" s="145">
        <f t="shared" si="1"/>
        <v>144.24752165758684</v>
      </c>
      <c r="G37" s="145">
        <f t="shared" si="1"/>
        <v>161.87480875153</v>
      </c>
    </row>
    <row r="38" spans="1:7" x14ac:dyDescent="0.3">
      <c r="A38" s="170"/>
      <c r="B38" s="143" t="s">
        <v>147</v>
      </c>
      <c r="C38" s="145">
        <f t="shared" si="1"/>
        <v>112.89331534241727</v>
      </c>
      <c r="D38" s="145">
        <f t="shared" si="1"/>
        <v>121.5516377558255</v>
      </c>
      <c r="E38" s="145">
        <f t="shared" si="1"/>
        <v>129.80305230213273</v>
      </c>
      <c r="F38" s="145">
        <f t="shared" si="1"/>
        <v>126.28620167836016</v>
      </c>
      <c r="G38" s="145">
        <f t="shared" si="1"/>
        <v>139.70582098450009</v>
      </c>
    </row>
    <row r="39" spans="1:7" x14ac:dyDescent="0.3">
      <c r="A39" s="171" t="s">
        <v>12</v>
      </c>
      <c r="B39" s="146" t="s">
        <v>136</v>
      </c>
      <c r="C39" s="149">
        <v>0.14868059754371599</v>
      </c>
      <c r="D39" s="149">
        <v>0.125036150217056</v>
      </c>
      <c r="E39" s="149">
        <v>5.4704058915376698E-2</v>
      </c>
      <c r="F39" s="149">
        <v>0.11120519787073101</v>
      </c>
      <c r="G39" s="149">
        <v>0.102194800972939</v>
      </c>
    </row>
    <row r="40" spans="1:7" x14ac:dyDescent="0.3">
      <c r="A40" s="171"/>
      <c r="B40" s="146" t="s">
        <v>137</v>
      </c>
      <c r="C40" s="149">
        <v>0.14426681399345401</v>
      </c>
      <c r="D40" s="149">
        <v>0.11977509409189201</v>
      </c>
      <c r="E40" s="149">
        <v>4.8654872924089397E-2</v>
      </c>
      <c r="F40" s="149">
        <v>9.5607101917266804E-2</v>
      </c>
      <c r="G40" s="149">
        <v>0.12874796986579901</v>
      </c>
    </row>
    <row r="41" spans="1:7" x14ac:dyDescent="0.3">
      <c r="A41" s="171"/>
      <c r="B41" s="146" t="s">
        <v>138</v>
      </c>
      <c r="C41" s="149">
        <v>0.19830034673214</v>
      </c>
      <c r="D41" s="149">
        <v>0.107595704495907</v>
      </c>
      <c r="E41" s="149">
        <v>7.4903629720211001E-2</v>
      </c>
      <c r="F41" s="149">
        <v>0.148871764540672</v>
      </c>
      <c r="G41" s="149">
        <v>0.16659711301326799</v>
      </c>
    </row>
    <row r="42" spans="1:7" x14ac:dyDescent="0.3">
      <c r="A42" s="171"/>
      <c r="B42" s="146" t="s">
        <v>139</v>
      </c>
      <c r="C42" s="149">
        <v>0.304996758699417</v>
      </c>
      <c r="D42" s="149">
        <v>7.7154554426670102E-2</v>
      </c>
      <c r="E42" s="149">
        <v>0.109045103192329</v>
      </c>
      <c r="F42" s="149">
        <v>0.28809005022049</v>
      </c>
      <c r="G42" s="149">
        <v>0.28471425175666798</v>
      </c>
    </row>
    <row r="43" spans="1:7" x14ac:dyDescent="0.3">
      <c r="A43" s="171"/>
      <c r="B43" s="146" t="s">
        <v>140</v>
      </c>
      <c r="C43" s="149">
        <v>0.32290694117546098</v>
      </c>
      <c r="D43" s="149">
        <v>8.6569070816039997E-2</v>
      </c>
      <c r="E43" s="149">
        <v>0.19975437223911299</v>
      </c>
      <c r="F43" s="149">
        <v>0.308535575866699</v>
      </c>
      <c r="G43" s="149">
        <v>0.30863559246063199</v>
      </c>
    </row>
    <row r="44" spans="1:7" x14ac:dyDescent="0.3">
      <c r="A44" s="171"/>
      <c r="B44" s="146" t="s">
        <v>141</v>
      </c>
      <c r="C44" s="149">
        <v>0.42148408293724099</v>
      </c>
      <c r="D44" s="149">
        <v>0.114049859344959</v>
      </c>
      <c r="E44" s="149">
        <v>0.26920333504676802</v>
      </c>
      <c r="F44" s="149">
        <v>0.45346283912658703</v>
      </c>
      <c r="G44" s="149">
        <v>0.443915694952011</v>
      </c>
    </row>
    <row r="45" spans="1:7" x14ac:dyDescent="0.3">
      <c r="A45" s="171"/>
      <c r="B45" s="146" t="s">
        <v>142</v>
      </c>
      <c r="C45" s="149">
        <v>0.53266239166259799</v>
      </c>
      <c r="D45" s="149">
        <v>0.30517753958702099</v>
      </c>
      <c r="E45" s="149">
        <v>0.51834511756896995</v>
      </c>
      <c r="F45" s="149">
        <v>0.61690831184387196</v>
      </c>
      <c r="G45" s="149">
        <v>0.60407519340515103</v>
      </c>
    </row>
    <row r="46" spans="1:7" x14ac:dyDescent="0.3">
      <c r="A46" s="171"/>
      <c r="B46" s="146" t="s">
        <v>143</v>
      </c>
      <c r="C46" s="149">
        <v>0.61735409498214699</v>
      </c>
      <c r="D46" s="149">
        <v>0.46599984169006298</v>
      </c>
      <c r="E46" s="149">
        <v>0.64439594745635997</v>
      </c>
      <c r="F46" s="149">
        <v>0.70800745487213101</v>
      </c>
      <c r="G46" s="149">
        <v>0.69532376527786299</v>
      </c>
    </row>
    <row r="47" spans="1:7" x14ac:dyDescent="0.3">
      <c r="A47" s="171"/>
      <c r="B47" s="146" t="s">
        <v>144</v>
      </c>
      <c r="C47" s="149">
        <v>0.47333931922912598</v>
      </c>
      <c r="D47" s="149">
        <v>0.30054759979248002</v>
      </c>
      <c r="E47" s="149">
        <v>0.46381387114524802</v>
      </c>
      <c r="F47" s="149">
        <v>0.53267949819564797</v>
      </c>
      <c r="G47" s="149">
        <v>0.55306613445282005</v>
      </c>
    </row>
    <row r="48" spans="1:7" x14ac:dyDescent="0.3">
      <c r="A48" s="171"/>
      <c r="B48" s="146" t="s">
        <v>145</v>
      </c>
      <c r="C48" s="149">
        <v>0.32406413555145303</v>
      </c>
      <c r="D48" s="149">
        <v>0.24601419270038599</v>
      </c>
      <c r="E48" s="149">
        <v>0.37391996383666998</v>
      </c>
      <c r="F48" s="149">
        <v>0.35408741235732999</v>
      </c>
      <c r="G48" s="149">
        <v>0.34624731540679898</v>
      </c>
    </row>
    <row r="49" spans="1:7" x14ac:dyDescent="0.3">
      <c r="A49" s="171"/>
      <c r="B49" s="146" t="s">
        <v>146</v>
      </c>
      <c r="C49" s="149">
        <v>0.16898792982101399</v>
      </c>
      <c r="D49" s="149">
        <v>0.11021351069212</v>
      </c>
      <c r="E49" s="149">
        <v>0.143370777368546</v>
      </c>
      <c r="F49" s="149">
        <v>0.15848091244697601</v>
      </c>
      <c r="G49" s="149">
        <v>0.171279102563858</v>
      </c>
    </row>
    <row r="50" spans="1:7" x14ac:dyDescent="0.3">
      <c r="A50" s="171"/>
      <c r="B50" s="146" t="s">
        <v>147</v>
      </c>
      <c r="C50" s="149">
        <v>0.137965723872185</v>
      </c>
      <c r="D50" s="149">
        <v>6.1930898576974897E-2</v>
      </c>
      <c r="E50" s="149">
        <v>9.0843960642814595E-2</v>
      </c>
      <c r="F50" s="149">
        <v>0.109876193106174</v>
      </c>
      <c r="G50" s="149">
        <v>0.12753048539161699</v>
      </c>
    </row>
    <row r="51" spans="1:7" x14ac:dyDescent="0.3">
      <c r="A51" s="148" t="s">
        <v>160</v>
      </c>
      <c r="B51" s="143"/>
      <c r="C51" s="143"/>
      <c r="D51" s="143"/>
      <c r="E51" s="143"/>
      <c r="F51" s="143"/>
      <c r="G51" s="143"/>
    </row>
    <row r="52" spans="1:7" ht="14.4" customHeight="1" x14ac:dyDescent="0.3">
      <c r="A52" s="176" t="s">
        <v>158</v>
      </c>
      <c r="B52" s="176"/>
      <c r="C52" s="176"/>
      <c r="D52" s="176"/>
      <c r="E52" s="176"/>
      <c r="F52" s="176"/>
      <c r="G52" s="176"/>
    </row>
    <row r="53" spans="1:7" x14ac:dyDescent="0.3">
      <c r="A53" s="176"/>
      <c r="B53" s="176"/>
      <c r="C53" s="176"/>
      <c r="D53" s="176"/>
      <c r="E53" s="176"/>
      <c r="F53" s="176"/>
      <c r="G53" s="176"/>
    </row>
    <row r="54" spans="1:7" x14ac:dyDescent="0.3">
      <c r="A54" s="151" t="s">
        <v>159</v>
      </c>
      <c r="B54" s="150"/>
      <c r="C54" s="150"/>
      <c r="D54" s="150"/>
      <c r="E54" s="150"/>
      <c r="F54" s="150"/>
      <c r="G54" s="150"/>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Cover Page</vt:lpstr>
      <vt:lpstr>Explanatory Notes</vt:lpstr>
      <vt:lpstr>Key Figures</vt:lpstr>
      <vt:lpstr>Employment</vt:lpstr>
      <vt:lpstr>Hotel Capacity</vt:lpstr>
      <vt:lpstr>short term rental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vt:lpstr>
      <vt:lpstr>'Cover Page'!Print_Area</vt:lpstr>
      <vt:lpstr>'Domestic Traffic in Ports'!Print_Area</vt:lpstr>
      <vt:lpstr>Employment!Print_Area</vt:lpstr>
      <vt:lpstr>'Explanatory Notes'!Print_Area</vt:lpstr>
      <vt:lpstr>'Hotel Capacity'!Print_Area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2024-04-19T09:43:57Z</dcterms:modified>
</cp:coreProperties>
</file>