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158" documentId="13_ncr:1_{11A7AC6F-D46E-47C5-A4D2-058B3AB1EB09}" xr6:coauthVersionLast="47" xr6:coauthVersionMax="47" xr10:uidLastSave="{B5999EFE-B360-4B0B-A893-67432A6F0C51}"/>
  <bookViews>
    <workbookView xWindow="-108" yWindow="-108" windowWidth="23256" windowHeight="12456" tabRatio="667"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s" sheetId="2" r:id="rId12"/>
  </sheets>
  <definedNames>
    <definedName name="_xlnm.Print_Area" localSheetId="11">'Admissions to Museums'!$A$1:$J$21</definedName>
    <definedName name="_xlnm.Print_Area" localSheetId="6">'Arrivals-overnights-Occupancy'!$A$1:$J$46</definedName>
    <definedName name="_xlnm.Print_Area" localSheetId="9">'Domestic Traffic in Ports'!$A$1:$F$65</definedName>
    <definedName name="_xlnm.Print_Area" localSheetId="3">Employment!$A$1:$I$17</definedName>
    <definedName name="_xlnm.Print_Area" localSheetId="8">'Intern-Domestic Air Arrivals'!$A$1:$F$174</definedName>
    <definedName name="_xlnm.Print_Area" localSheetId="7">'Rooms for rent Arriv-overnights'!$A$1:$B$38</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2" l="1"/>
  <c r="O20" i="2"/>
  <c r="N9" i="10"/>
  <c r="N6" i="10"/>
  <c r="N10" i="10" s="1"/>
  <c r="G29" i="1"/>
  <c r="F29" i="1"/>
  <c r="E29" i="1"/>
  <c r="D29" i="1"/>
  <c r="C29" i="1"/>
  <c r="G28" i="1"/>
  <c r="F28" i="1"/>
  <c r="E28" i="1"/>
  <c r="D28" i="1"/>
  <c r="C28" i="1"/>
  <c r="G27" i="1"/>
  <c r="F27" i="1"/>
  <c r="E27" i="1"/>
  <c r="D27" i="1"/>
  <c r="C27" i="1"/>
  <c r="H26" i="1"/>
  <c r="H25" i="1"/>
  <c r="H24" i="1"/>
  <c r="H23" i="1"/>
  <c r="H22" i="1"/>
  <c r="H21" i="1"/>
  <c r="H20" i="1"/>
  <c r="H19" i="1"/>
  <c r="H18" i="1"/>
  <c r="H17" i="1"/>
  <c r="H16" i="1"/>
  <c r="H15" i="1"/>
  <c r="H14" i="1"/>
  <c r="H13" i="1"/>
  <c r="H12" i="1"/>
  <c r="H11" i="1"/>
  <c r="H10" i="1"/>
  <c r="H9" i="1"/>
  <c r="H8" i="1"/>
  <c r="H29" i="1" s="1"/>
  <c r="H7" i="1"/>
  <c r="H6" i="1"/>
  <c r="H27" i="1" s="1"/>
  <c r="F12" i="7"/>
  <c r="F13" i="7"/>
  <c r="F14" i="7"/>
  <c r="F15" i="7"/>
  <c r="F16" i="7"/>
  <c r="F11" i="7"/>
  <c r="E16" i="7"/>
  <c r="D16" i="7"/>
  <c r="H28" i="1" l="1"/>
  <c r="N19" i="2"/>
  <c r="N20" i="2"/>
  <c r="D29" i="11"/>
  <c r="E29" i="11"/>
  <c r="C29" i="11"/>
  <c r="F28" i="11"/>
  <c r="G28" i="11"/>
  <c r="H28" i="11" l="1"/>
  <c r="G30" i="11" l="1"/>
  <c r="F30" i="11"/>
  <c r="G27" i="11"/>
  <c r="F27" i="11"/>
  <c r="G26" i="11"/>
  <c r="F26" i="11"/>
  <c r="G25" i="11"/>
  <c r="F25" i="11"/>
  <c r="G24" i="11"/>
  <c r="F24" i="11"/>
  <c r="H24" i="11" s="1"/>
  <c r="G23" i="11"/>
  <c r="F23" i="11"/>
  <c r="G22" i="11"/>
  <c r="F22" i="11"/>
  <c r="G21" i="11"/>
  <c r="F21" i="11"/>
  <c r="G59" i="1"/>
  <c r="F59" i="1"/>
  <c r="E59" i="1"/>
  <c r="D59" i="1"/>
  <c r="C59" i="1"/>
  <c r="G58" i="1"/>
  <c r="F58" i="1"/>
  <c r="E58" i="1"/>
  <c r="D58" i="1"/>
  <c r="C58" i="1"/>
  <c r="G57" i="1"/>
  <c r="F57" i="1"/>
  <c r="E57" i="1"/>
  <c r="D57" i="1"/>
  <c r="C57" i="1"/>
  <c r="H56" i="1"/>
  <c r="H55" i="1"/>
  <c r="H54" i="1"/>
  <c r="H53" i="1"/>
  <c r="H52" i="1"/>
  <c r="H51" i="1"/>
  <c r="H50" i="1"/>
  <c r="H49" i="1"/>
  <c r="H48" i="1"/>
  <c r="H47" i="1"/>
  <c r="H46" i="1"/>
  <c r="H45" i="1"/>
  <c r="H44" i="1"/>
  <c r="H43" i="1"/>
  <c r="H42" i="1"/>
  <c r="H41" i="1"/>
  <c r="H40" i="1"/>
  <c r="H39" i="1"/>
  <c r="H38" i="1"/>
  <c r="H37" i="1"/>
  <c r="H36" i="1"/>
  <c r="F30" i="5"/>
  <c r="C30" i="5"/>
  <c r="F29" i="5"/>
  <c r="C29" i="5"/>
  <c r="F28" i="5"/>
  <c r="C28" i="5"/>
  <c r="F27" i="5"/>
  <c r="C27" i="5"/>
  <c r="F26" i="5"/>
  <c r="C26" i="5"/>
  <c r="F25" i="5"/>
  <c r="C25" i="5"/>
  <c r="F24" i="5"/>
  <c r="C24" i="5"/>
  <c r="F23" i="5"/>
  <c r="C23" i="5"/>
  <c r="F22" i="5"/>
  <c r="C22" i="5"/>
  <c r="F21" i="5"/>
  <c r="C21" i="5"/>
  <c r="F20" i="5"/>
  <c r="C20" i="5"/>
  <c r="F19" i="5"/>
  <c r="C19" i="5"/>
  <c r="E18" i="5"/>
  <c r="B18" i="5"/>
  <c r="F18" i="7"/>
  <c r="F19" i="7"/>
  <c r="F20" i="7"/>
  <c r="F21" i="7"/>
  <c r="F29" i="7"/>
  <c r="F30" i="7"/>
  <c r="F31" i="7"/>
  <c r="F32" i="7"/>
  <c r="F33" i="7"/>
  <c r="F35" i="7"/>
  <c r="F36" i="7"/>
  <c r="F37" i="7"/>
  <c r="F38" i="7"/>
  <c r="F39" i="7"/>
  <c r="F41" i="7"/>
  <c r="F42" i="7"/>
  <c r="F43" i="7"/>
  <c r="F44" i="7"/>
  <c r="F45" i="7"/>
  <c r="F47" i="7"/>
  <c r="F48" i="7"/>
  <c r="F49" i="7"/>
  <c r="F50" i="7"/>
  <c r="F51" i="7"/>
  <c r="F53" i="7"/>
  <c r="F54" i="7"/>
  <c r="F55" i="7"/>
  <c r="F56" i="7"/>
  <c r="F57" i="7"/>
  <c r="F59" i="7"/>
  <c r="F60" i="7"/>
  <c r="F61" i="7"/>
  <c r="F62" i="7"/>
  <c r="F63" i="7"/>
  <c r="F17" i="7"/>
  <c r="E22" i="7"/>
  <c r="D22" i="7"/>
  <c r="M19" i="2"/>
  <c r="M20" i="2"/>
  <c r="G45" i="11"/>
  <c r="F45" i="11"/>
  <c r="E44" i="11"/>
  <c r="D44" i="11"/>
  <c r="C44" i="11"/>
  <c r="G43" i="11"/>
  <c r="F43" i="11"/>
  <c r="G42" i="11"/>
  <c r="F42" i="11"/>
  <c r="G41" i="11"/>
  <c r="F41" i="11"/>
  <c r="G40" i="11"/>
  <c r="F40" i="11"/>
  <c r="G39" i="11"/>
  <c r="F39" i="11"/>
  <c r="G38" i="11"/>
  <c r="F38" i="11"/>
  <c r="G37" i="11"/>
  <c r="F37" i="11"/>
  <c r="F43" i="5"/>
  <c r="C43" i="5"/>
  <c r="F42" i="5"/>
  <c r="C42" i="5"/>
  <c r="F41" i="5"/>
  <c r="C41" i="5"/>
  <c r="F40" i="5"/>
  <c r="C40" i="5"/>
  <c r="F39" i="5"/>
  <c r="C39" i="5"/>
  <c r="F38" i="5"/>
  <c r="C38" i="5"/>
  <c r="F37" i="5"/>
  <c r="C37" i="5"/>
  <c r="F36" i="5"/>
  <c r="C36" i="5"/>
  <c r="F35" i="5"/>
  <c r="C35" i="5"/>
  <c r="F34" i="5"/>
  <c r="C34" i="5"/>
  <c r="F33" i="5"/>
  <c r="C33" i="5"/>
  <c r="F32" i="5"/>
  <c r="C32" i="5"/>
  <c r="E31" i="5"/>
  <c r="B31" i="5"/>
  <c r="G89" i="1"/>
  <c r="F89" i="1"/>
  <c r="E89" i="1"/>
  <c r="D89" i="1"/>
  <c r="C89" i="1"/>
  <c r="G88" i="1"/>
  <c r="F88" i="1"/>
  <c r="E88" i="1"/>
  <c r="D88" i="1"/>
  <c r="C88" i="1"/>
  <c r="G87" i="1"/>
  <c r="F87" i="1"/>
  <c r="E87" i="1"/>
  <c r="D87" i="1"/>
  <c r="C87" i="1"/>
  <c r="H86" i="1"/>
  <c r="H85" i="1"/>
  <c r="H84" i="1"/>
  <c r="H83" i="1"/>
  <c r="H82" i="1"/>
  <c r="H81" i="1"/>
  <c r="H80" i="1"/>
  <c r="H79" i="1"/>
  <c r="H78" i="1"/>
  <c r="H77" i="1"/>
  <c r="H76" i="1"/>
  <c r="H75" i="1"/>
  <c r="H74" i="1"/>
  <c r="H73" i="1"/>
  <c r="H72" i="1"/>
  <c r="H71" i="1"/>
  <c r="H70" i="1"/>
  <c r="H69" i="1"/>
  <c r="H68" i="1"/>
  <c r="H67" i="1"/>
  <c r="H66" i="1"/>
  <c r="L19" i="2"/>
  <c r="L20" i="2"/>
  <c r="H22" i="11" l="1"/>
  <c r="H26" i="11"/>
  <c r="H30" i="11"/>
  <c r="H57" i="1"/>
  <c r="F22" i="7"/>
  <c r="F58" i="7"/>
  <c r="F46" i="7"/>
  <c r="F64" i="7"/>
  <c r="F40" i="7"/>
  <c r="G29" i="11"/>
  <c r="H21" i="11"/>
  <c r="H45" i="11"/>
  <c r="H42" i="11"/>
  <c r="H23" i="11"/>
  <c r="H27" i="11"/>
  <c r="H25" i="11"/>
  <c r="F29" i="11"/>
  <c r="H43" i="11"/>
  <c r="H58" i="1"/>
  <c r="H59" i="1"/>
  <c r="H89" i="1"/>
  <c r="F18" i="5"/>
  <c r="C18" i="5"/>
  <c r="F52" i="7"/>
  <c r="G44" i="11"/>
  <c r="H41" i="11"/>
  <c r="H40" i="11"/>
  <c r="H39" i="11"/>
  <c r="H37" i="11"/>
  <c r="H38" i="11"/>
  <c r="F44" i="11"/>
  <c r="F31" i="5"/>
  <c r="C31" i="5"/>
  <c r="H88" i="1"/>
  <c r="H87" i="1"/>
  <c r="K9" i="10"/>
  <c r="K10" i="10"/>
  <c r="H29" i="11" l="1"/>
  <c r="H44" i="11"/>
  <c r="F56" i="5"/>
  <c r="C56" i="5"/>
  <c r="F55" i="5"/>
  <c r="C55" i="5"/>
  <c r="F54" i="5"/>
  <c r="C54" i="5"/>
  <c r="F53" i="5"/>
  <c r="C53" i="5"/>
  <c r="F52" i="5"/>
  <c r="C52" i="5"/>
  <c r="F51" i="5"/>
  <c r="C51" i="5"/>
  <c r="F50" i="5"/>
  <c r="C50" i="5"/>
  <c r="F49" i="5"/>
  <c r="C49" i="5"/>
  <c r="F48" i="5"/>
  <c r="C48" i="5"/>
  <c r="F47" i="5"/>
  <c r="C47" i="5"/>
  <c r="F46" i="5"/>
  <c r="C46" i="5"/>
  <c r="F45" i="5"/>
  <c r="C45" i="5"/>
  <c r="E44" i="5"/>
  <c r="B44" i="5"/>
  <c r="C44" i="5" l="1"/>
  <c r="F44" i="5"/>
  <c r="G61" i="11"/>
  <c r="F61" i="11"/>
  <c r="E60" i="11"/>
  <c r="D60" i="11"/>
  <c r="C60" i="11"/>
  <c r="G59" i="11"/>
  <c r="F59" i="11"/>
  <c r="G58" i="11"/>
  <c r="F58" i="11"/>
  <c r="G57" i="11"/>
  <c r="F57" i="11"/>
  <c r="G56" i="11"/>
  <c r="F56" i="11"/>
  <c r="G55" i="11"/>
  <c r="H55" i="11" s="1"/>
  <c r="F55" i="11"/>
  <c r="G54" i="11"/>
  <c r="F54" i="11"/>
  <c r="G53" i="11"/>
  <c r="F53" i="11"/>
  <c r="G52" i="11"/>
  <c r="F52" i="11"/>
  <c r="H52" i="11" s="1"/>
  <c r="F60" i="11" l="1"/>
  <c r="H61" i="11"/>
  <c r="H59" i="11"/>
  <c r="H56" i="11"/>
  <c r="H53" i="11"/>
  <c r="H54" i="11"/>
  <c r="H58" i="11"/>
  <c r="H57" i="11"/>
  <c r="G60" i="11"/>
  <c r="H60" i="11" s="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01" i="1"/>
  <c r="H100" i="1"/>
  <c r="H99" i="1"/>
  <c r="H98" i="1"/>
  <c r="H97" i="1"/>
  <c r="H96" i="1"/>
  <c r="H119" i="1" l="1"/>
  <c r="H117" i="1"/>
  <c r="H118" i="1"/>
  <c r="F29" i="13"/>
  <c r="E29" i="13"/>
  <c r="D29" i="13"/>
  <c r="C29" i="13"/>
  <c r="F28" i="13"/>
  <c r="E28" i="13"/>
  <c r="D28" i="13"/>
  <c r="C28" i="13"/>
  <c r="F27" i="13"/>
  <c r="E27" i="13"/>
  <c r="D27" i="13"/>
  <c r="C27" i="13"/>
  <c r="G26" i="13"/>
  <c r="G25" i="13"/>
  <c r="G24" i="13"/>
  <c r="G23" i="13"/>
  <c r="G22" i="13"/>
  <c r="G21" i="13"/>
  <c r="G20" i="13"/>
  <c r="G19" i="13"/>
  <c r="G18" i="13"/>
  <c r="G17" i="13"/>
  <c r="G16" i="13"/>
  <c r="G15" i="13"/>
  <c r="G14" i="13"/>
  <c r="G13" i="13"/>
  <c r="G12" i="13"/>
  <c r="G11" i="13"/>
  <c r="G10" i="13"/>
  <c r="G9" i="13"/>
  <c r="G8" i="13"/>
  <c r="G7" i="13"/>
  <c r="G6" i="13"/>
  <c r="G29" i="13" l="1"/>
  <c r="G28" i="13"/>
  <c r="G27" i="13"/>
  <c r="E34" i="7" l="1"/>
  <c r="D34" i="7"/>
  <c r="F34" i="7" l="1"/>
  <c r="K20" i="2"/>
  <c r="K19" i="2"/>
  <c r="J5" i="10" l="1"/>
  <c r="J9" i="10" s="1"/>
  <c r="J6" i="10" l="1"/>
  <c r="J10" i="10" s="1"/>
  <c r="G77" i="11"/>
  <c r="F77" i="11"/>
  <c r="E76" i="11"/>
  <c r="D76" i="11"/>
  <c r="C76" i="11"/>
  <c r="G75" i="11"/>
  <c r="F75" i="11"/>
  <c r="G74" i="11"/>
  <c r="F74" i="11"/>
  <c r="H74" i="11" s="1"/>
  <c r="G73" i="11"/>
  <c r="F73" i="11"/>
  <c r="G72" i="11"/>
  <c r="F72" i="11"/>
  <c r="G71" i="11"/>
  <c r="F71" i="11"/>
  <c r="G70" i="11"/>
  <c r="F70" i="11"/>
  <c r="H70" i="11" s="1"/>
  <c r="G69" i="11"/>
  <c r="F69" i="11"/>
  <c r="G68" i="11"/>
  <c r="F68" i="11"/>
  <c r="F101" i="11"/>
  <c r="G101" i="11"/>
  <c r="F102" i="11"/>
  <c r="G102" i="11"/>
  <c r="F103" i="11"/>
  <c r="G103" i="11"/>
  <c r="F104" i="11"/>
  <c r="G104" i="11"/>
  <c r="F105" i="11"/>
  <c r="G105" i="11"/>
  <c r="F106" i="11"/>
  <c r="G106" i="11"/>
  <c r="F107" i="11"/>
  <c r="G107" i="11"/>
  <c r="F108" i="11"/>
  <c r="G108" i="11"/>
  <c r="G100" i="11"/>
  <c r="F100" i="11"/>
  <c r="H100" i="11" s="1"/>
  <c r="F85" i="11"/>
  <c r="G85" i="11"/>
  <c r="H85" i="11" s="1"/>
  <c r="F86" i="11"/>
  <c r="H86" i="11" s="1"/>
  <c r="G86" i="11"/>
  <c r="F87" i="11"/>
  <c r="G87" i="11"/>
  <c r="F88" i="11"/>
  <c r="G88" i="11"/>
  <c r="F89" i="11"/>
  <c r="G89" i="11"/>
  <c r="F90" i="11"/>
  <c r="G90" i="11"/>
  <c r="F91" i="11"/>
  <c r="G91" i="11"/>
  <c r="F92" i="11"/>
  <c r="G92" i="11"/>
  <c r="G84" i="11"/>
  <c r="F84" i="11"/>
  <c r="H92" i="11" l="1"/>
  <c r="H77" i="11"/>
  <c r="F76" i="11"/>
  <c r="H76" i="11" s="1"/>
  <c r="H84" i="11"/>
  <c r="H72" i="11"/>
  <c r="H75" i="11"/>
  <c r="H105" i="11"/>
  <c r="H87" i="11"/>
  <c r="H71" i="11"/>
  <c r="H106" i="11"/>
  <c r="H90" i="11"/>
  <c r="H89" i="11"/>
  <c r="H107" i="11"/>
  <c r="H68" i="11"/>
  <c r="H104" i="11"/>
  <c r="H102" i="11"/>
  <c r="H101" i="11"/>
  <c r="H103" i="11"/>
  <c r="H91" i="11"/>
  <c r="H88" i="11"/>
  <c r="H69" i="11"/>
  <c r="G76" i="11"/>
  <c r="H108" i="11"/>
  <c r="H73" i="11"/>
  <c r="G149" i="1"/>
  <c r="F149" i="1"/>
  <c r="E149" i="1"/>
  <c r="D149" i="1"/>
  <c r="C149" i="1"/>
  <c r="G148" i="1"/>
  <c r="F148" i="1"/>
  <c r="E148" i="1"/>
  <c r="D148" i="1"/>
  <c r="C148" i="1"/>
  <c r="G147" i="1"/>
  <c r="F147" i="1"/>
  <c r="E147" i="1"/>
  <c r="D147" i="1"/>
  <c r="C147" i="1"/>
  <c r="H146" i="1"/>
  <c r="H145" i="1"/>
  <c r="H144" i="1"/>
  <c r="H143" i="1"/>
  <c r="H142" i="1"/>
  <c r="H141" i="1"/>
  <c r="H140" i="1"/>
  <c r="H139" i="1"/>
  <c r="H138" i="1"/>
  <c r="H137" i="1"/>
  <c r="H136" i="1"/>
  <c r="H135" i="1"/>
  <c r="H134" i="1"/>
  <c r="H133" i="1"/>
  <c r="H132" i="1"/>
  <c r="H131" i="1"/>
  <c r="H130" i="1"/>
  <c r="H129" i="1"/>
  <c r="H128" i="1"/>
  <c r="H127" i="1"/>
  <c r="H126" i="1"/>
  <c r="H148" i="1" l="1"/>
  <c r="H147" i="1"/>
  <c r="H149" i="1"/>
  <c r="F59" i="13"/>
  <c r="E59" i="13"/>
  <c r="D59" i="13"/>
  <c r="C59" i="13"/>
  <c r="F58" i="13"/>
  <c r="E58" i="13"/>
  <c r="D58" i="13"/>
  <c r="C58" i="13"/>
  <c r="F57" i="13"/>
  <c r="E57" i="13"/>
  <c r="D57" i="13"/>
  <c r="C57" i="13"/>
  <c r="G38" i="13"/>
  <c r="G37" i="13"/>
  <c r="G36" i="13"/>
  <c r="G53" i="13"/>
  <c r="G52" i="13"/>
  <c r="G51" i="13"/>
  <c r="G41" i="13"/>
  <c r="G40" i="13"/>
  <c r="G39" i="13"/>
  <c r="G47" i="13"/>
  <c r="G46" i="13"/>
  <c r="G45" i="13"/>
  <c r="G56" i="13"/>
  <c r="G55" i="13"/>
  <c r="G54" i="13"/>
  <c r="G44" i="13"/>
  <c r="G43" i="13"/>
  <c r="G42" i="13"/>
  <c r="G50" i="13"/>
  <c r="G49" i="13"/>
  <c r="G48" i="13"/>
  <c r="G58" i="13" l="1"/>
  <c r="G59" i="13"/>
  <c r="G57" i="13"/>
  <c r="F69" i="5"/>
  <c r="C69" i="5"/>
  <c r="F68" i="5"/>
  <c r="C68" i="5"/>
  <c r="F67" i="5"/>
  <c r="C67" i="5"/>
  <c r="F66" i="5"/>
  <c r="C66" i="5"/>
  <c r="F65" i="5"/>
  <c r="C65" i="5"/>
  <c r="F64" i="5"/>
  <c r="C64" i="5"/>
  <c r="F63" i="5"/>
  <c r="C63" i="5"/>
  <c r="F62" i="5"/>
  <c r="C62" i="5"/>
  <c r="F61" i="5"/>
  <c r="C61" i="5"/>
  <c r="F60" i="5"/>
  <c r="C60" i="5"/>
  <c r="C57" i="5" s="1"/>
  <c r="F59" i="5"/>
  <c r="C59" i="5"/>
  <c r="F58" i="5"/>
  <c r="C58" i="5"/>
  <c r="E57" i="5"/>
  <c r="B57" i="5"/>
  <c r="F57" i="5" l="1"/>
  <c r="E40" i="7"/>
  <c r="D40" i="7"/>
  <c r="J40" i="3" l="1"/>
  <c r="J41" i="3"/>
  <c r="J42" i="3"/>
  <c r="J43" i="3"/>
  <c r="J19" i="2" l="1"/>
  <c r="J20" i="2"/>
  <c r="E93" i="11" l="1"/>
  <c r="D93" i="11"/>
  <c r="C93" i="11"/>
  <c r="G93" i="11" l="1"/>
  <c r="F93" i="11"/>
  <c r="I9" i="10"/>
  <c r="I6" i="10"/>
  <c r="I10" i="10" s="1"/>
  <c r="H93" i="11" l="1"/>
  <c r="G179" i="1"/>
  <c r="F179" i="1"/>
  <c r="E179" i="1"/>
  <c r="D179" i="1"/>
  <c r="C179" i="1"/>
  <c r="G178" i="1"/>
  <c r="F178" i="1"/>
  <c r="E178" i="1"/>
  <c r="D178" i="1"/>
  <c r="C178" i="1"/>
  <c r="G177" i="1"/>
  <c r="F177" i="1"/>
  <c r="E177" i="1"/>
  <c r="D177" i="1"/>
  <c r="C177" i="1"/>
  <c r="H176" i="1"/>
  <c r="H175" i="1"/>
  <c r="H174" i="1"/>
  <c r="H173" i="1"/>
  <c r="H172" i="1"/>
  <c r="H171" i="1"/>
  <c r="H170" i="1"/>
  <c r="H169" i="1"/>
  <c r="H168" i="1"/>
  <c r="H167" i="1"/>
  <c r="H166" i="1"/>
  <c r="H165" i="1"/>
  <c r="H164" i="1"/>
  <c r="H163" i="1"/>
  <c r="H162" i="1"/>
  <c r="H161" i="1"/>
  <c r="H160" i="1"/>
  <c r="H159" i="1"/>
  <c r="H158" i="1"/>
  <c r="H157" i="1"/>
  <c r="H156" i="1"/>
  <c r="H179" i="1" l="1"/>
  <c r="H177" i="1"/>
  <c r="H178" i="1"/>
  <c r="F72" i="5"/>
  <c r="F73" i="5"/>
  <c r="F74" i="5"/>
  <c r="F75" i="5"/>
  <c r="F76" i="5"/>
  <c r="F77" i="5"/>
  <c r="F78" i="5"/>
  <c r="F79" i="5"/>
  <c r="F80" i="5"/>
  <c r="F81" i="5"/>
  <c r="F82" i="5"/>
  <c r="F71" i="5"/>
  <c r="E70" i="5"/>
  <c r="B70" i="5"/>
  <c r="C72" i="5"/>
  <c r="C73" i="5"/>
  <c r="C74" i="5"/>
  <c r="C75" i="5"/>
  <c r="C76" i="5"/>
  <c r="C77" i="5"/>
  <c r="C78" i="5"/>
  <c r="C79" i="5"/>
  <c r="C80" i="5"/>
  <c r="C81" i="5"/>
  <c r="C82" i="5"/>
  <c r="C71" i="5"/>
  <c r="C70" i="5" l="1"/>
  <c r="F70" i="5"/>
  <c r="G83" i="13" l="1"/>
  <c r="I43" i="3" l="1"/>
  <c r="I42" i="3"/>
  <c r="I41" i="3"/>
  <c r="I40" i="3"/>
  <c r="C88" i="13" l="1"/>
  <c r="D88" i="13"/>
  <c r="E88" i="13"/>
  <c r="F88" i="13"/>
  <c r="C89" i="13"/>
  <c r="D89" i="13"/>
  <c r="E89" i="13"/>
  <c r="F89" i="13"/>
  <c r="D87" i="13"/>
  <c r="E87" i="13"/>
  <c r="F87" i="13"/>
  <c r="C87" i="13"/>
  <c r="G66" i="13"/>
  <c r="G82" i="13"/>
  <c r="G81" i="13"/>
  <c r="G68" i="13"/>
  <c r="G67" i="13"/>
  <c r="G71" i="13"/>
  <c r="G70" i="13"/>
  <c r="G69" i="13"/>
  <c r="G77" i="13"/>
  <c r="G76" i="13"/>
  <c r="G75" i="13"/>
  <c r="G86" i="13"/>
  <c r="G85" i="13"/>
  <c r="G84" i="13"/>
  <c r="G74" i="13"/>
  <c r="G73" i="13"/>
  <c r="G72" i="13"/>
  <c r="G80" i="13"/>
  <c r="G79" i="13"/>
  <c r="G78" i="13"/>
  <c r="G87" i="13" l="1"/>
  <c r="G88" i="13"/>
  <c r="G89" i="13"/>
  <c r="E52" i="7"/>
  <c r="D52" i="7"/>
  <c r="E109" i="11" l="1"/>
  <c r="D109" i="11"/>
  <c r="C109" i="11"/>
  <c r="F109" i="11" l="1"/>
  <c r="G109" i="11"/>
  <c r="C6" i="10"/>
  <c r="D6" i="10"/>
  <c r="E6" i="10"/>
  <c r="F6" i="10"/>
  <c r="G6" i="10"/>
  <c r="H6" i="10"/>
  <c r="B6" i="10"/>
  <c r="H109" i="11" l="1"/>
  <c r="H10" i="10"/>
  <c r="G10" i="10"/>
  <c r="F10" i="10"/>
  <c r="E10" i="10"/>
  <c r="D10" i="10"/>
  <c r="C10" i="10"/>
  <c r="B10" i="10"/>
  <c r="H9" i="10"/>
  <c r="G9" i="10"/>
  <c r="F9" i="10"/>
  <c r="E9" i="10"/>
  <c r="D9" i="10"/>
  <c r="C9" i="10"/>
  <c r="B9" i="10"/>
  <c r="I20" i="2" l="1"/>
  <c r="I19" i="2"/>
  <c r="F85" i="5" l="1"/>
  <c r="F86" i="5"/>
  <c r="F87" i="5"/>
  <c r="F88" i="5"/>
  <c r="F89" i="5"/>
  <c r="F90" i="5"/>
  <c r="F91" i="5"/>
  <c r="F92" i="5"/>
  <c r="F93" i="5"/>
  <c r="F94" i="5"/>
  <c r="F95" i="5"/>
  <c r="F84" i="5"/>
  <c r="E83" i="5"/>
  <c r="C85" i="5"/>
  <c r="C86" i="5"/>
  <c r="C87" i="5"/>
  <c r="C88" i="5"/>
  <c r="C89" i="5"/>
  <c r="C90" i="5"/>
  <c r="C91" i="5"/>
  <c r="C92" i="5"/>
  <c r="C93" i="5"/>
  <c r="C94" i="5"/>
  <c r="C95" i="5"/>
  <c r="C84" i="5"/>
  <c r="B83" i="5"/>
  <c r="C83" i="5" l="1"/>
  <c r="F83" i="5"/>
  <c r="G209" i="1" l="1"/>
  <c r="F209" i="1"/>
  <c r="E209" i="1"/>
  <c r="D209" i="1"/>
  <c r="C209" i="1"/>
  <c r="G208" i="1"/>
  <c r="F208" i="1"/>
  <c r="E208" i="1"/>
  <c r="D208" i="1"/>
  <c r="C208" i="1"/>
  <c r="G207" i="1"/>
  <c r="F207" i="1"/>
  <c r="E207" i="1"/>
  <c r="D207" i="1"/>
  <c r="C207" i="1"/>
  <c r="H206" i="1"/>
  <c r="H205" i="1"/>
  <c r="H204" i="1"/>
  <c r="H203" i="1"/>
  <c r="H202" i="1"/>
  <c r="H201" i="1"/>
  <c r="H200" i="1"/>
  <c r="H199" i="1"/>
  <c r="H198" i="1"/>
  <c r="H197" i="1"/>
  <c r="H196" i="1"/>
  <c r="H195" i="1"/>
  <c r="H194" i="1"/>
  <c r="H193" i="1"/>
  <c r="H192" i="1"/>
  <c r="H191" i="1"/>
  <c r="H190" i="1"/>
  <c r="H189" i="1"/>
  <c r="H188" i="1"/>
  <c r="H187" i="1"/>
  <c r="H186" i="1"/>
  <c r="H207" i="1" l="1"/>
  <c r="H208" i="1"/>
  <c r="H209" i="1"/>
  <c r="H40" i="3"/>
  <c r="H41" i="3"/>
  <c r="H42" i="3"/>
  <c r="H43" i="3"/>
  <c r="F163" i="5" l="1"/>
  <c r="F164" i="5"/>
  <c r="F165" i="5"/>
  <c r="F166" i="5"/>
  <c r="F167" i="5"/>
  <c r="F168" i="5"/>
  <c r="F169" i="5"/>
  <c r="F170" i="5"/>
  <c r="F171" i="5"/>
  <c r="F172" i="5"/>
  <c r="F173" i="5"/>
  <c r="F162" i="5"/>
  <c r="E161" i="5"/>
  <c r="F150" i="5"/>
  <c r="F151" i="5"/>
  <c r="F152" i="5"/>
  <c r="F153" i="5"/>
  <c r="F154" i="5"/>
  <c r="F155" i="5"/>
  <c r="F156" i="5"/>
  <c r="F157" i="5"/>
  <c r="F158" i="5"/>
  <c r="F159" i="5"/>
  <c r="F160" i="5"/>
  <c r="F149" i="5"/>
  <c r="E148" i="5"/>
  <c r="F137" i="5"/>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122" i="5" l="1"/>
  <c r="F109" i="5"/>
  <c r="F161" i="5"/>
  <c r="F135" i="5"/>
  <c r="F148" i="5"/>
  <c r="F96" i="5"/>
  <c r="D43" i="3"/>
  <c r="E43" i="3"/>
  <c r="F43" i="3"/>
  <c r="G43" i="3"/>
  <c r="C43" i="3"/>
  <c r="D41" i="3"/>
  <c r="E41" i="3"/>
  <c r="F41" i="3"/>
  <c r="G41" i="3"/>
  <c r="C41" i="3"/>
  <c r="E46" i="7" l="1"/>
  <c r="D46" i="7"/>
  <c r="E58" i="7"/>
  <c r="D58" i="7"/>
  <c r="E64" i="7"/>
  <c r="D64" i="7"/>
  <c r="C42" i="3" l="1"/>
  <c r="D42" i="3"/>
  <c r="E42" i="3"/>
  <c r="F42" i="3"/>
  <c r="G42" i="3"/>
  <c r="D40" i="3"/>
  <c r="E40" i="3"/>
  <c r="F40" i="3"/>
  <c r="G40" i="3"/>
  <c r="C40" i="3"/>
  <c r="C20" i="2" l="1"/>
  <c r="D20" i="2"/>
  <c r="E20" i="2"/>
  <c r="F20" i="2"/>
  <c r="G20" i="2"/>
  <c r="H20" i="2"/>
  <c r="D19" i="2"/>
  <c r="E19" i="2"/>
  <c r="F19" i="2"/>
  <c r="G19" i="2"/>
  <c r="H19" i="2"/>
  <c r="C19" i="2"/>
  <c r="C388" i="1" l="1"/>
  <c r="D388" i="1"/>
  <c r="E388" i="1"/>
  <c r="F388" i="1"/>
  <c r="G388" i="1"/>
  <c r="C389" i="1"/>
  <c r="D389" i="1"/>
  <c r="E389" i="1"/>
  <c r="F389" i="1"/>
  <c r="G389" i="1"/>
  <c r="D387" i="1"/>
  <c r="E387" i="1"/>
  <c r="F387" i="1"/>
  <c r="G387" i="1"/>
  <c r="C387" i="1"/>
  <c r="H386" i="1"/>
  <c r="H385" i="1"/>
  <c r="H384" i="1"/>
  <c r="H383" i="1"/>
  <c r="H382" i="1"/>
  <c r="H381" i="1"/>
  <c r="H380" i="1"/>
  <c r="H379" i="1"/>
  <c r="H378" i="1"/>
  <c r="C358" i="1"/>
  <c r="D358" i="1"/>
  <c r="E358" i="1"/>
  <c r="F358" i="1"/>
  <c r="G358" i="1"/>
  <c r="C359" i="1"/>
  <c r="D359" i="1"/>
  <c r="E359" i="1"/>
  <c r="F359" i="1"/>
  <c r="G359" i="1"/>
  <c r="D357" i="1"/>
  <c r="E357" i="1"/>
  <c r="F357" i="1"/>
  <c r="G357" i="1"/>
  <c r="C357" i="1"/>
  <c r="H356" i="1"/>
  <c r="H355" i="1"/>
  <c r="H354" i="1"/>
  <c r="H353" i="1"/>
  <c r="H352" i="1"/>
  <c r="H351" i="1"/>
  <c r="H350" i="1"/>
  <c r="H349" i="1"/>
  <c r="H348" i="1"/>
  <c r="C328" i="1"/>
  <c r="D328" i="1"/>
  <c r="E328" i="1"/>
  <c r="F328" i="1"/>
  <c r="G328" i="1"/>
  <c r="C329" i="1"/>
  <c r="D329" i="1"/>
  <c r="E329" i="1"/>
  <c r="F329" i="1"/>
  <c r="G329" i="1"/>
  <c r="D327" i="1"/>
  <c r="E327" i="1"/>
  <c r="F327" i="1"/>
  <c r="G327" i="1"/>
  <c r="C327" i="1"/>
  <c r="H326" i="1"/>
  <c r="H325" i="1"/>
  <c r="H324" i="1"/>
  <c r="H323" i="1"/>
  <c r="H322" i="1"/>
  <c r="H321" i="1"/>
  <c r="H320" i="1"/>
  <c r="H319" i="1"/>
  <c r="H318" i="1"/>
  <c r="C298" i="1"/>
  <c r="D298" i="1"/>
  <c r="E298" i="1"/>
  <c r="F298" i="1"/>
  <c r="G298" i="1"/>
  <c r="C299" i="1"/>
  <c r="D299" i="1"/>
  <c r="E299" i="1"/>
  <c r="F299" i="1"/>
  <c r="G299" i="1"/>
  <c r="D297" i="1"/>
  <c r="E297" i="1"/>
  <c r="F297" i="1"/>
  <c r="G297" i="1"/>
  <c r="C297" i="1"/>
  <c r="H296" i="1"/>
  <c r="H295" i="1"/>
  <c r="H294" i="1"/>
  <c r="H290" i="1"/>
  <c r="H289" i="1"/>
  <c r="H288" i="1"/>
  <c r="H287" i="1"/>
  <c r="H286" i="1"/>
  <c r="H285" i="1"/>
  <c r="C268" i="1"/>
  <c r="D268" i="1"/>
  <c r="E268" i="1"/>
  <c r="F268" i="1"/>
  <c r="G268" i="1"/>
  <c r="C269" i="1"/>
  <c r="D269" i="1"/>
  <c r="E269" i="1"/>
  <c r="F269" i="1"/>
  <c r="G269" i="1"/>
  <c r="D267" i="1"/>
  <c r="E267" i="1"/>
  <c r="F267" i="1"/>
  <c r="G267" i="1"/>
  <c r="C267" i="1"/>
  <c r="H266" i="1"/>
  <c r="H265" i="1"/>
  <c r="H264" i="1"/>
  <c r="H263" i="1"/>
  <c r="H262" i="1"/>
  <c r="H261" i="1"/>
  <c r="H260" i="1"/>
  <c r="H259" i="1"/>
  <c r="H258" i="1"/>
  <c r="D239" i="1"/>
  <c r="E239" i="1"/>
  <c r="F239" i="1"/>
  <c r="G239" i="1"/>
  <c r="C239" i="1"/>
  <c r="D238" i="1"/>
  <c r="E238" i="1"/>
  <c r="F238" i="1"/>
  <c r="G238" i="1"/>
  <c r="C238" i="1"/>
  <c r="D237" i="1"/>
  <c r="E237" i="1"/>
  <c r="F237" i="1"/>
  <c r="G237" i="1"/>
  <c r="C237" i="1"/>
  <c r="H236" i="1"/>
  <c r="H235" i="1"/>
  <c r="H234" i="1"/>
  <c r="H233" i="1"/>
  <c r="H232" i="1"/>
  <c r="H231" i="1"/>
  <c r="H230" i="1"/>
  <c r="H229" i="1"/>
  <c r="H228" i="1"/>
  <c r="H377" i="1" l="1"/>
  <c r="H376" i="1"/>
  <c r="H375" i="1"/>
  <c r="H347" i="1"/>
  <c r="H346" i="1"/>
  <c r="H345" i="1"/>
  <c r="H317" i="1"/>
  <c r="H316" i="1"/>
  <c r="H315" i="1"/>
  <c r="H293" i="1"/>
  <c r="H292" i="1"/>
  <c r="H291" i="1"/>
  <c r="H256" i="1"/>
  <c r="H257" i="1"/>
  <c r="H255" i="1"/>
  <c r="H227" i="1"/>
  <c r="H226" i="1"/>
  <c r="H225" i="1"/>
  <c r="H367" i="1" l="1"/>
  <c r="H368" i="1"/>
  <c r="H369" i="1"/>
  <c r="H370" i="1"/>
  <c r="H371" i="1"/>
  <c r="H372" i="1"/>
  <c r="H373" i="1"/>
  <c r="H374" i="1"/>
  <c r="H366" i="1"/>
  <c r="H337" i="1"/>
  <c r="H338" i="1"/>
  <c r="H339" i="1"/>
  <c r="H340" i="1"/>
  <c r="H341" i="1"/>
  <c r="H342" i="1"/>
  <c r="H343" i="1"/>
  <c r="H344" i="1"/>
  <c r="H336" i="1"/>
  <c r="H307" i="1"/>
  <c r="H308" i="1"/>
  <c r="H309" i="1"/>
  <c r="H310" i="1"/>
  <c r="H311" i="1"/>
  <c r="H312" i="1"/>
  <c r="H313" i="1"/>
  <c r="H314" i="1"/>
  <c r="H306" i="1"/>
  <c r="H277" i="1"/>
  <c r="H278" i="1"/>
  <c r="H279" i="1"/>
  <c r="H280" i="1"/>
  <c r="H281" i="1"/>
  <c r="H282" i="1"/>
  <c r="H283" i="1"/>
  <c r="H284" i="1"/>
  <c r="H276" i="1"/>
  <c r="H247" i="1"/>
  <c r="H248" i="1"/>
  <c r="H249" i="1"/>
  <c r="H250" i="1"/>
  <c r="H251" i="1"/>
  <c r="H252" i="1"/>
  <c r="H253" i="1"/>
  <c r="H254" i="1"/>
  <c r="H246" i="1"/>
  <c r="H217" i="1"/>
  <c r="H218" i="1"/>
  <c r="H219" i="1"/>
  <c r="H220" i="1"/>
  <c r="H221" i="1"/>
  <c r="H222" i="1"/>
  <c r="H223" i="1"/>
  <c r="H224" i="1"/>
  <c r="H216" i="1"/>
  <c r="H389" i="1" l="1"/>
  <c r="H387" i="1"/>
  <c r="H388" i="1"/>
  <c r="H357" i="1"/>
  <c r="H358" i="1"/>
  <c r="H329" i="1"/>
  <c r="H359" i="1"/>
  <c r="H327" i="1"/>
  <c r="H328" i="1"/>
  <c r="H238" i="1"/>
  <c r="H269" i="1"/>
  <c r="H297" i="1"/>
  <c r="H299" i="1"/>
  <c r="H237" i="1"/>
  <c r="H298" i="1"/>
  <c r="H267" i="1"/>
  <c r="H268" i="1"/>
  <c r="H239" i="1"/>
</calcChain>
</file>

<file path=xl/sharedStrings.xml><?xml version="1.0" encoding="utf-8"?>
<sst xmlns="http://schemas.openxmlformats.org/spreadsheetml/2006/main" count="1379" uniqueCount="135">
  <si>
    <t>1*</t>
  </si>
  <si>
    <t>Total</t>
  </si>
  <si>
    <t>Imathia</t>
  </si>
  <si>
    <t>Thessaloniki</t>
  </si>
  <si>
    <t>Kilkis</t>
  </si>
  <si>
    <t>Pella</t>
  </si>
  <si>
    <t>Pieria</t>
  </si>
  <si>
    <t>Serres</t>
  </si>
  <si>
    <t>Units</t>
  </si>
  <si>
    <t>Rooms</t>
  </si>
  <si>
    <t>Guest beds</t>
  </si>
  <si>
    <t>Museums</t>
  </si>
  <si>
    <t>Foreign overnights</t>
  </si>
  <si>
    <t xml:space="preserve">Domestic overnights </t>
  </si>
  <si>
    <t>Occupancy</t>
  </si>
  <si>
    <t>TOTAL</t>
  </si>
  <si>
    <t xml:space="preserve">PASSENGERS WITH P/S - C/S </t>
  </si>
  <si>
    <t>Port</t>
  </si>
  <si>
    <t>YEAR</t>
  </si>
  <si>
    <t>Ammouliani</t>
  </si>
  <si>
    <t>Ouranoupoli</t>
  </si>
  <si>
    <t>Daphne Agiou Orous</t>
  </si>
  <si>
    <t>Tripitis</t>
  </si>
  <si>
    <t>January</t>
  </si>
  <si>
    <t>February</t>
  </si>
  <si>
    <t>March</t>
  </si>
  <si>
    <t>April</t>
  </si>
  <si>
    <t>May</t>
  </si>
  <si>
    <t>June</t>
  </si>
  <si>
    <t>July</t>
  </si>
  <si>
    <t>August</t>
  </si>
  <si>
    <t xml:space="preserve">September </t>
  </si>
  <si>
    <t>Οctober</t>
  </si>
  <si>
    <t>Νovember</t>
  </si>
  <si>
    <t>December</t>
  </si>
  <si>
    <t>Halkidiki</t>
  </si>
  <si>
    <t xml:space="preserve">Foreign overnights </t>
  </si>
  <si>
    <t>5*</t>
  </si>
  <si>
    <t>4*</t>
  </si>
  <si>
    <t>3*</t>
  </si>
  <si>
    <t>2*</t>
  </si>
  <si>
    <t xml:space="preserve">PASSENGERS DISEMBARKED </t>
  </si>
  <si>
    <t>PASSENGERS EMBARKED</t>
  </si>
  <si>
    <t>International air arrivals</t>
  </si>
  <si>
    <t>Domestic air arrivals</t>
  </si>
  <si>
    <t>Countries of origin</t>
  </si>
  <si>
    <t>Visits (in th.)</t>
  </si>
  <si>
    <t>UK</t>
  </si>
  <si>
    <t>Bulgaria</t>
  </si>
  <si>
    <t>Serbia</t>
  </si>
  <si>
    <t>Germany</t>
  </si>
  <si>
    <t>Romania</t>
  </si>
  <si>
    <t>Cyprus</t>
  </si>
  <si>
    <t>Russia</t>
  </si>
  <si>
    <t>Others</t>
  </si>
  <si>
    <t>as a percentage of the total</t>
  </si>
  <si>
    <t>Key figures of incoming tourism in Central Macedonia Region 2016</t>
  </si>
  <si>
    <t>4Κ</t>
  </si>
  <si>
    <t>3Κ</t>
  </si>
  <si>
    <t>2Κ</t>
  </si>
  <si>
    <t>1Κ</t>
  </si>
  <si>
    <t>Rodopi</t>
  </si>
  <si>
    <t>Pellas</t>
  </si>
  <si>
    <t>Pierias</t>
  </si>
  <si>
    <t>Xalkidiki</t>
  </si>
  <si>
    <t>Receipts          (in mil. €)</t>
  </si>
  <si>
    <t xml:space="preserve">Foreign arrivals </t>
  </si>
  <si>
    <t>Domestic arrivals</t>
  </si>
  <si>
    <t>Foreign arrivals</t>
  </si>
  <si>
    <t xml:space="preserve">Domestic Arrivlas </t>
  </si>
  <si>
    <t xml:space="preserve">Domestic arrivals </t>
  </si>
  <si>
    <t>Domestic Arrivlas</t>
  </si>
  <si>
    <t>Key figures of incoming tourism in Central Macedonia Region 2017</t>
  </si>
  <si>
    <t>Overnights           (in th.)</t>
  </si>
  <si>
    <t>Key Figures of Central Macedonia Region</t>
  </si>
  <si>
    <t>Central Macedonia</t>
  </si>
  <si>
    <t>Other sectors</t>
  </si>
  <si>
    <t>Total employment</t>
  </si>
  <si>
    <t>Total Greece</t>
  </si>
  <si>
    <t>Employment in the other sectors as a percentage of the total employment in the Region</t>
  </si>
  <si>
    <t xml:space="preserve">CENTRAL MACEDONIA REGION </t>
  </si>
  <si>
    <t>Hotel capacity 2017</t>
  </si>
  <si>
    <t xml:space="preserve"> CENTRAL MACEDONIA REGION </t>
  </si>
  <si>
    <t xml:space="preserve"> ROOMS FOR RENT 2017</t>
  </si>
  <si>
    <t>Cruise ships</t>
  </si>
  <si>
    <t>Passengers</t>
  </si>
  <si>
    <t>Hotel capacity 2010</t>
  </si>
  <si>
    <t>Hotel capacity 2011</t>
  </si>
  <si>
    <t>Hotel capacity 2012</t>
  </si>
  <si>
    <t>Hotel capacity 2013</t>
  </si>
  <si>
    <t>Hotel capacity 2014</t>
  </si>
  <si>
    <t>Hotel capacity 2015</t>
  </si>
  <si>
    <t>Hotel capacity 2016</t>
  </si>
  <si>
    <t xml:space="preserve"> ROOMS FOR RENT 2018</t>
  </si>
  <si>
    <t>Hotel capacity 2018</t>
  </si>
  <si>
    <t>Key figures of incoming tourism in Central Macedonia Region 2018</t>
  </si>
  <si>
    <t xml:space="preserve"> ROOMS FOR RENT 2019</t>
  </si>
  <si>
    <t>Hotel capacity 2019</t>
  </si>
  <si>
    <t>Accommodation and catering services</t>
  </si>
  <si>
    <t xml:space="preserve">Employment in Services as a percentage of total employment in the Region </t>
  </si>
  <si>
    <t>Key figures of incoming tourism in Central Macedonia Region 2019</t>
  </si>
  <si>
    <t>North Macedonia</t>
  </si>
  <si>
    <t>Hotel capacity 2020</t>
  </si>
  <si>
    <t>Key figures of incoming tourism in Central Macedonia Region 2020</t>
  </si>
  <si>
    <t>Archaeological sites</t>
  </si>
  <si>
    <t>Average Expenditure per Journey      (in  €)</t>
  </si>
  <si>
    <t>Average Expenditure per Overnight Stay      (in €)</t>
  </si>
  <si>
    <t>Average Duration of Stay (in overnights)</t>
  </si>
  <si>
    <t>Regional Unit</t>
  </si>
  <si>
    <t>Region</t>
  </si>
  <si>
    <t>Source: Greek Port Association - Processing INSETE Intelligence</t>
  </si>
  <si>
    <t>Cruise ship traffic in Central Macedonia Region</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</si>
  <si>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</si>
  <si>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</si>
  <si>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</si>
  <si>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</si>
  <si>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</si>
  <si>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</si>
  <si>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</si>
  <si>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</si>
  <si>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</si>
  <si>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 xml:space="preserve">Total Region </t>
  </si>
  <si>
    <t>Hotel capacity 2021</t>
  </si>
  <si>
    <t>Key figures of incoming tourism in Central Macedonia Region 2021</t>
  </si>
  <si>
    <t>Employment in Central Macedonia Region 2010-2021 (in thous.)</t>
  </si>
  <si>
    <t>Source: ELSTAT - Processinfg INSETE Intelliegence</t>
  </si>
  <si>
    <t>Hotel capacity 2022</t>
  </si>
  <si>
    <t>Key figures of incoming tourism in Central Macedonia Region 2022</t>
  </si>
  <si>
    <t>(:)</t>
  </si>
  <si>
    <t>-</t>
  </si>
  <si>
    <t>Un. Kingdom</t>
  </si>
  <si>
    <t>CENTRAL MACEDONIA REGION: Admissions to Museums / Archaelogical sites 2010-2022</t>
  </si>
  <si>
    <t>DOMESTIC TRAFFIC IN PORTS, 2013-2022</t>
  </si>
  <si>
    <t>CENTRAL MACEDONIA REGION: arrivals, overnights and occupancy in hotel establishments 2010-2022</t>
  </si>
  <si>
    <t>CENTRAL MACEDONIA REGION: arrivals and overnight stays in rooms for rent, 2020-2022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</si>
</sst>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2"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i/>
      <sz val="8"/>
      <color theme="4"/>
      <name val="Verdana"/>
      <family val="2"/>
      <charset val="161"/>
    </font>
    <font>
      <b/>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42">
    <border>
      <left/>
      <right/>
      <top/>
      <bottom/>
      <diagonal/>
    </border>
    <border>
      <left style="thin">
        <color rgb="FF000000"/>
      </left>
      <right style="thin">
        <color rgb="FF000000"/>
      </right>
      <top/>
      <bottom/>
      <diagonal/>
    </border>
    <border>
      <left/>
      <right style="thin">
        <color theme="4"/>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rgb="FF000000"/>
      </left>
      <right/>
      <top/>
      <bottom/>
      <diagonal/>
    </border>
    <border>
      <left style="medium">
        <color theme="4"/>
      </left>
      <right style="thin">
        <color theme="4"/>
      </right>
      <top style="medium">
        <color theme="4"/>
      </top>
      <bottom/>
      <diagonal/>
    </border>
    <border>
      <left style="medium">
        <color theme="4"/>
      </left>
      <right style="thin">
        <color theme="4"/>
      </right>
      <top/>
      <bottom/>
      <diagonal/>
    </border>
    <border>
      <left/>
      <right style="medium">
        <color theme="4"/>
      </right>
      <top style="thin">
        <color theme="4"/>
      </top>
      <bottom/>
      <diagonal/>
    </border>
    <border>
      <left/>
      <right style="medium">
        <color theme="4"/>
      </right>
      <top/>
      <bottom/>
      <diagonal/>
    </border>
    <border>
      <left/>
      <right style="medium">
        <color theme="4"/>
      </right>
      <top/>
      <bottom style="thin">
        <color theme="4"/>
      </bottom>
      <diagonal/>
    </border>
    <border>
      <left style="medium">
        <color theme="4"/>
      </left>
      <right style="thin">
        <color theme="4"/>
      </right>
      <top/>
      <bottom style="thin">
        <color theme="4"/>
      </bottom>
      <diagonal/>
    </border>
    <border>
      <left style="medium">
        <color theme="4"/>
      </left>
      <right style="thin">
        <color theme="4"/>
      </right>
      <top style="thin">
        <color theme="4"/>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medium">
        <color theme="4"/>
      </right>
      <top/>
      <bottom style="medium">
        <color theme="4"/>
      </bottom>
      <diagonal/>
    </border>
    <border>
      <left style="thin">
        <color indexed="64"/>
      </left>
      <right style="thin">
        <color rgb="FF000000"/>
      </right>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style="thin">
        <color rgb="FF00B0F0"/>
      </right>
      <top/>
      <bottom style="hair">
        <color rgb="FF0070C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top style="thin">
        <color theme="4" tint="-0.249977111117893"/>
      </top>
      <bottom style="thin">
        <color theme="4" tint="-0.249977111117893"/>
      </bottom>
      <diagonal/>
    </border>
  </borders>
  <cellStyleXfs count="5">
    <xf numFmtId="0" fontId="0" fillId="0" borderId="0"/>
    <xf numFmtId="0" fontId="1" fillId="0" borderId="0"/>
    <xf numFmtId="9" fontId="2" fillId="0" borderId="0" applyFont="0" applyFill="0" applyBorder="0" applyAlignment="0" applyProtection="0"/>
    <xf numFmtId="0" fontId="3" fillId="6" borderId="0" applyNumberFormat="0" applyBorder="0" applyAlignment="0" applyProtection="0"/>
    <xf numFmtId="0" fontId="4" fillId="0" borderId="0"/>
  </cellStyleXfs>
  <cellXfs count="181">
    <xf numFmtId="0" fontId="0" fillId="0" borderId="0" xfId="0"/>
    <xf numFmtId="0" fontId="5" fillId="0" borderId="23" xfId="0" applyFont="1" applyBorder="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vertical="center" wrapText="1"/>
    </xf>
    <xf numFmtId="0" fontId="16" fillId="0" borderId="0" xfId="0" applyFont="1" applyAlignment="1">
      <alignment vertical="center"/>
    </xf>
    <xf numFmtId="0" fontId="16" fillId="5" borderId="23" xfId="0" applyFont="1" applyFill="1" applyBorder="1" applyAlignment="1">
      <alignment horizontal="left" vertical="center"/>
    </xf>
    <xf numFmtId="165" fontId="16" fillId="5" borderId="23" xfId="0" applyNumberFormat="1" applyFont="1" applyFill="1" applyBorder="1" applyAlignment="1">
      <alignment horizontal="center" vertical="center"/>
    </xf>
    <xf numFmtId="165" fontId="16" fillId="5" borderId="24" xfId="0" applyNumberFormat="1" applyFont="1" applyFill="1" applyBorder="1" applyAlignment="1">
      <alignment horizontal="center" vertical="center"/>
    </xf>
    <xf numFmtId="166" fontId="16" fillId="5" borderId="23" xfId="0" applyNumberFormat="1" applyFont="1" applyFill="1" applyBorder="1" applyAlignment="1">
      <alignment horizontal="center" vertical="center"/>
    </xf>
    <xf numFmtId="0" fontId="16" fillId="2" borderId="0" xfId="0" applyFont="1" applyFill="1" applyAlignment="1">
      <alignment horizontal="left" vertical="center"/>
    </xf>
    <xf numFmtId="165" fontId="16" fillId="2" borderId="0" xfId="0" applyNumberFormat="1" applyFont="1" applyFill="1" applyAlignment="1">
      <alignment horizontal="center" vertical="center"/>
    </xf>
    <xf numFmtId="165" fontId="16" fillId="2" borderId="21" xfId="0" applyNumberFormat="1" applyFont="1" applyFill="1" applyBorder="1" applyAlignment="1">
      <alignment horizontal="center" vertical="center"/>
    </xf>
    <xf numFmtId="166" fontId="16" fillId="2" borderId="0" xfId="0" applyNumberFormat="1" applyFont="1" applyFill="1" applyAlignment="1">
      <alignment horizontal="center" vertical="center"/>
    </xf>
    <xf numFmtId="0" fontId="16" fillId="5" borderId="0" xfId="0" applyFont="1" applyFill="1" applyAlignment="1">
      <alignment horizontal="left" vertical="center"/>
    </xf>
    <xf numFmtId="165" fontId="16" fillId="5" borderId="0" xfId="0" applyNumberFormat="1" applyFont="1" applyFill="1" applyAlignment="1">
      <alignment horizontal="center" vertical="center"/>
    </xf>
    <xf numFmtId="165" fontId="16" fillId="5" borderId="21" xfId="0" applyNumberFormat="1" applyFont="1" applyFill="1" applyBorder="1" applyAlignment="1">
      <alignment horizontal="center" vertical="center"/>
    </xf>
    <xf numFmtId="166" fontId="16" fillId="5" borderId="0" xfId="0" applyNumberFormat="1" applyFont="1" applyFill="1" applyAlignment="1">
      <alignment horizontal="center" vertical="center"/>
    </xf>
    <xf numFmtId="0" fontId="16" fillId="2" borderId="27" xfId="0" applyFont="1" applyFill="1" applyBorder="1" applyAlignment="1">
      <alignment horizontal="left" vertical="center"/>
    </xf>
    <xf numFmtId="165" fontId="16" fillId="2" borderId="27" xfId="0" applyNumberFormat="1" applyFont="1" applyFill="1" applyBorder="1" applyAlignment="1">
      <alignment horizontal="center" vertical="center"/>
    </xf>
    <xf numFmtId="165" fontId="16" fillId="2" borderId="34" xfId="0" applyNumberFormat="1" applyFont="1" applyFill="1" applyBorder="1" applyAlignment="1">
      <alignment horizontal="center" vertical="center"/>
    </xf>
    <xf numFmtId="166" fontId="16" fillId="2" borderId="27" xfId="0" applyNumberFormat="1" applyFont="1" applyFill="1" applyBorder="1" applyAlignment="1">
      <alignment horizontal="center" vertical="center"/>
    </xf>
    <xf numFmtId="165" fontId="16" fillId="2" borderId="28" xfId="0" applyNumberFormat="1" applyFont="1" applyFill="1" applyBorder="1" applyAlignment="1">
      <alignment horizontal="center" vertical="center"/>
    </xf>
    <xf numFmtId="0" fontId="17" fillId="5" borderId="29" xfId="0" applyFont="1" applyFill="1" applyBorder="1" applyAlignment="1">
      <alignment horizontal="left" vertical="center" wrapText="1"/>
    </xf>
    <xf numFmtId="0" fontId="17" fillId="5" borderId="30" xfId="0" applyFont="1" applyFill="1" applyBorder="1" applyAlignment="1">
      <alignment horizontal="left" vertical="center" wrapText="1"/>
    </xf>
    <xf numFmtId="165" fontId="17" fillId="5" borderId="0" xfId="0" applyNumberFormat="1" applyFont="1" applyFill="1" applyAlignment="1">
      <alignment horizontal="center" vertical="center"/>
    </xf>
    <xf numFmtId="165" fontId="17" fillId="5" borderId="21"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0" fontId="17" fillId="5" borderId="31" xfId="0" applyFont="1" applyFill="1" applyBorder="1" applyAlignment="1">
      <alignment horizontal="left" vertical="center" wrapText="1"/>
    </xf>
    <xf numFmtId="0" fontId="17" fillId="5" borderId="32" xfId="0" applyFont="1" applyFill="1" applyBorder="1" applyAlignment="1">
      <alignment horizontal="left" vertical="center" wrapText="1"/>
    </xf>
    <xf numFmtId="164" fontId="17" fillId="5" borderId="32" xfId="2" applyNumberFormat="1" applyFont="1" applyFill="1" applyBorder="1" applyAlignment="1">
      <alignment horizontal="center" vertical="center"/>
    </xf>
    <xf numFmtId="164" fontId="17" fillId="5" borderId="33" xfId="2" applyNumberFormat="1" applyFont="1" applyFill="1" applyBorder="1" applyAlignment="1">
      <alignment horizontal="center" vertical="center"/>
    </xf>
    <xf numFmtId="166" fontId="17" fillId="5" borderId="32" xfId="0" applyNumberFormat="1" applyFont="1" applyFill="1" applyBorder="1" applyAlignment="1">
      <alignment horizontal="center" vertical="center"/>
    </xf>
    <xf numFmtId="165" fontId="17" fillId="5" borderId="32" xfId="0" applyNumberFormat="1" applyFont="1" applyFill="1" applyBorder="1" applyAlignment="1">
      <alignment horizontal="center" vertical="center"/>
    </xf>
    <xf numFmtId="165" fontId="17" fillId="5" borderId="33" xfId="0" applyNumberFormat="1" applyFont="1" applyFill="1" applyBorder="1" applyAlignment="1">
      <alignment horizontal="center" vertical="center"/>
    </xf>
    <xf numFmtId="0" fontId="16" fillId="5" borderId="27" xfId="0" applyFont="1" applyFill="1" applyBorder="1" applyAlignment="1">
      <alignment horizontal="left" vertical="center"/>
    </xf>
    <xf numFmtId="165" fontId="16" fillId="5" borderId="27" xfId="0" applyNumberFormat="1" applyFont="1" applyFill="1" applyBorder="1" applyAlignment="1">
      <alignment horizontal="center" vertical="center"/>
    </xf>
    <xf numFmtId="165" fontId="16" fillId="5" borderId="34" xfId="0" applyNumberFormat="1" applyFont="1" applyFill="1" applyBorder="1" applyAlignment="1">
      <alignment horizontal="center" vertical="center"/>
    </xf>
    <xf numFmtId="166" fontId="16" fillId="5" borderId="27" xfId="0" applyNumberFormat="1" applyFont="1" applyFill="1" applyBorder="1" applyAlignment="1">
      <alignment horizontal="center" vertical="center"/>
    </xf>
    <xf numFmtId="165" fontId="16" fillId="5" borderId="28" xfId="0" applyNumberFormat="1" applyFont="1" applyFill="1" applyBorder="1" applyAlignment="1">
      <alignment horizontal="center" vertical="center"/>
    </xf>
    <xf numFmtId="0" fontId="16" fillId="0" borderId="0" xfId="0" applyFont="1" applyAlignment="1">
      <alignment horizontal="center" vertical="center"/>
    </xf>
    <xf numFmtId="0" fontId="16" fillId="2" borderId="0" xfId="0" applyFont="1" applyFill="1" applyAlignment="1">
      <alignment vertical="center"/>
    </xf>
    <xf numFmtId="3" fontId="16" fillId="2" borderId="0" xfId="0" applyNumberFormat="1" applyFont="1" applyFill="1" applyAlignment="1">
      <alignment horizontal="center" vertical="center"/>
    </xf>
    <xf numFmtId="3" fontId="16" fillId="0" borderId="0" xfId="0" applyNumberFormat="1" applyFont="1" applyAlignment="1">
      <alignment horizontal="center" vertical="center"/>
    </xf>
    <xf numFmtId="0" fontId="15" fillId="7" borderId="0" xfId="3" applyFont="1" applyFill="1" applyBorder="1" applyAlignment="1">
      <alignment horizontal="left" vertical="center"/>
    </xf>
    <xf numFmtId="0" fontId="15" fillId="7" borderId="0" xfId="3" applyFont="1" applyFill="1" applyBorder="1" applyAlignment="1">
      <alignment horizontal="right" vertical="center"/>
    </xf>
    <xf numFmtId="0" fontId="16" fillId="0" borderId="0" xfId="0" applyFont="1" applyAlignment="1">
      <alignment horizontal="left" vertical="center" wrapText="1"/>
    </xf>
    <xf numFmtId="3" fontId="16" fillId="0" borderId="0" xfId="0" applyNumberFormat="1" applyFont="1" applyAlignment="1">
      <alignment horizontal="right" vertical="center" wrapText="1"/>
    </xf>
    <xf numFmtId="3" fontId="16" fillId="0" borderId="0" xfId="0" applyNumberFormat="1" applyFont="1" applyAlignment="1">
      <alignment horizontal="right" vertical="center"/>
    </xf>
    <xf numFmtId="0" fontId="16" fillId="8" borderId="0" xfId="0" applyFont="1" applyFill="1" applyAlignment="1">
      <alignment horizontal="left" vertical="center" wrapText="1"/>
    </xf>
    <xf numFmtId="3" fontId="16" fillId="8" borderId="0" xfId="0" applyNumberFormat="1" applyFont="1" applyFill="1" applyAlignment="1">
      <alignment horizontal="right" vertical="center"/>
    </xf>
    <xf numFmtId="0" fontId="9" fillId="0" borderId="0" xfId="4" applyFont="1" applyAlignment="1">
      <alignment horizontal="left" vertical="center" readingOrder="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3" fontId="19" fillId="5" borderId="3" xfId="0" applyNumberFormat="1" applyFont="1" applyFill="1" applyBorder="1" applyAlignment="1">
      <alignment horizontal="right" vertical="center" wrapText="1"/>
    </xf>
    <xf numFmtId="3" fontId="16" fillId="5" borderId="3" xfId="0" applyNumberFormat="1" applyFont="1" applyFill="1" applyBorder="1" applyAlignment="1">
      <alignment vertical="center"/>
    </xf>
    <xf numFmtId="3" fontId="16" fillId="5" borderId="13" xfId="0" applyNumberFormat="1" applyFont="1" applyFill="1" applyBorder="1" applyAlignment="1">
      <alignment vertical="center"/>
    </xf>
    <xf numFmtId="0" fontId="19" fillId="0" borderId="2" xfId="0" applyFont="1" applyBorder="1" applyAlignment="1">
      <alignment horizontal="center" vertical="center" wrapText="1"/>
    </xf>
    <xf numFmtId="3" fontId="19" fillId="5" borderId="2" xfId="0" applyNumberFormat="1" applyFont="1" applyFill="1" applyBorder="1" applyAlignment="1">
      <alignment horizontal="right" vertical="center" wrapText="1"/>
    </xf>
    <xf numFmtId="3" fontId="16" fillId="5" borderId="2" xfId="0" applyNumberFormat="1" applyFont="1" applyFill="1" applyBorder="1" applyAlignment="1">
      <alignment vertical="center"/>
    </xf>
    <xf numFmtId="3" fontId="16" fillId="5" borderId="12" xfId="0" applyNumberFormat="1" applyFont="1" applyFill="1" applyBorder="1" applyAlignment="1">
      <alignment vertical="center"/>
    </xf>
    <xf numFmtId="0" fontId="12" fillId="0" borderId="0" xfId="0" applyFont="1" applyAlignment="1">
      <alignment vertical="center"/>
    </xf>
    <xf numFmtId="0" fontId="16" fillId="4" borderId="0" xfId="0" applyFont="1" applyFill="1" applyAlignment="1">
      <alignment horizontal="left" vertical="center"/>
    </xf>
    <xf numFmtId="3" fontId="16" fillId="4" borderId="0" xfId="0" applyNumberFormat="1" applyFont="1" applyFill="1" applyAlignment="1">
      <alignment vertical="center"/>
    </xf>
    <xf numFmtId="0" fontId="16" fillId="5" borderId="0" xfId="0" applyFont="1" applyFill="1" applyAlignment="1">
      <alignment vertical="center"/>
    </xf>
    <xf numFmtId="0" fontId="16" fillId="0" borderId="0" xfId="0" applyFont="1" applyAlignment="1">
      <alignment horizontal="left" vertical="center"/>
    </xf>
    <xf numFmtId="164" fontId="16" fillId="0" borderId="0" xfId="0" applyNumberFormat="1" applyFont="1" applyAlignment="1">
      <alignment horizontal="center" vertical="center"/>
    </xf>
    <xf numFmtId="0" fontId="16" fillId="3" borderId="0" xfId="0" applyFont="1" applyFill="1" applyAlignment="1">
      <alignment horizontal="left" vertical="center"/>
    </xf>
    <xf numFmtId="3" fontId="16" fillId="3" borderId="0" xfId="0" applyNumberFormat="1" applyFont="1" applyFill="1" applyAlignment="1">
      <alignment horizontal="center" vertical="center"/>
    </xf>
    <xf numFmtId="164" fontId="16" fillId="3" borderId="0" xfId="0" applyNumberFormat="1" applyFont="1" applyFill="1" applyAlignment="1">
      <alignment horizontal="center" vertical="center"/>
    </xf>
    <xf numFmtId="164" fontId="16" fillId="3" borderId="0" xfId="2" applyNumberFormat="1" applyFont="1" applyFill="1" applyAlignment="1">
      <alignment horizontal="center" vertical="center"/>
    </xf>
    <xf numFmtId="3" fontId="16" fillId="5" borderId="0" xfId="0" applyNumberFormat="1" applyFont="1" applyFill="1" applyAlignment="1">
      <alignment horizontal="center" vertical="center"/>
    </xf>
    <xf numFmtId="164" fontId="16" fillId="5" borderId="0" xfId="0" applyNumberFormat="1" applyFont="1" applyFill="1" applyAlignment="1">
      <alignment horizontal="center" vertical="center"/>
    </xf>
    <xf numFmtId="3" fontId="17" fillId="0" borderId="0" xfId="0" applyNumberFormat="1" applyFont="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3" fontId="16" fillId="0" borderId="0" xfId="0" applyNumberFormat="1" applyFont="1" applyAlignment="1">
      <alignment vertical="center"/>
    </xf>
    <xf numFmtId="3" fontId="17" fillId="0" borderId="0" xfId="0" applyNumberFormat="1" applyFont="1" applyAlignment="1">
      <alignment vertical="center"/>
    </xf>
    <xf numFmtId="3" fontId="16" fillId="2" borderId="0" xfId="0" applyNumberFormat="1" applyFont="1" applyFill="1" applyAlignment="1">
      <alignment vertical="center"/>
    </xf>
    <xf numFmtId="3" fontId="17" fillId="2" borderId="0" xfId="0" applyNumberFormat="1" applyFont="1" applyFill="1" applyAlignment="1">
      <alignment vertical="center"/>
    </xf>
    <xf numFmtId="0" fontId="10" fillId="0" borderId="0" xfId="0" applyFont="1" applyAlignment="1">
      <alignment horizontal="center" vertical="center" wrapText="1"/>
    </xf>
    <xf numFmtId="3" fontId="16" fillId="5" borderId="0" xfId="0" applyNumberFormat="1" applyFont="1" applyFill="1" applyAlignment="1">
      <alignment vertical="center"/>
    </xf>
    <xf numFmtId="3" fontId="17" fillId="5" borderId="0" xfId="0" applyNumberFormat="1" applyFont="1" applyFill="1" applyAlignment="1">
      <alignment vertical="center"/>
    </xf>
    <xf numFmtId="0" fontId="17" fillId="0" borderId="0" xfId="0" applyFont="1" applyAlignment="1">
      <alignment vertical="center"/>
    </xf>
    <xf numFmtId="165" fontId="14" fillId="0" borderId="0" xfId="0" applyNumberFormat="1" applyFont="1" applyAlignment="1">
      <alignment horizontal="center" vertical="center"/>
    </xf>
    <xf numFmtId="166" fontId="16" fillId="0" borderId="0" xfId="0" applyNumberFormat="1" applyFont="1" applyAlignment="1">
      <alignment horizontal="center" vertical="center"/>
    </xf>
    <xf numFmtId="0" fontId="17" fillId="2" borderId="0" xfId="0" applyFont="1" applyFill="1" applyAlignment="1">
      <alignment vertical="center"/>
    </xf>
    <xf numFmtId="0" fontId="17" fillId="0" borderId="0" xfId="0" applyFont="1" applyAlignment="1">
      <alignment vertical="center" wrapText="1"/>
    </xf>
    <xf numFmtId="164" fontId="14" fillId="0" borderId="0" xfId="2" applyNumberFormat="1" applyFont="1" applyAlignment="1">
      <alignment horizontal="center" vertical="center"/>
    </xf>
    <xf numFmtId="164" fontId="16" fillId="0" borderId="0" xfId="2" applyNumberFormat="1" applyFont="1" applyAlignment="1">
      <alignment horizontal="center" vertical="center"/>
    </xf>
    <xf numFmtId="0" fontId="17" fillId="2" borderId="0" xfId="0" applyFont="1" applyFill="1" applyAlignment="1">
      <alignment vertical="center" wrapText="1"/>
    </xf>
    <xf numFmtId="164" fontId="16" fillId="2" borderId="0" xfId="2" applyNumberFormat="1" applyFont="1" applyFill="1" applyAlignment="1">
      <alignment horizontal="center" vertical="center"/>
    </xf>
    <xf numFmtId="0" fontId="15" fillId="9" borderId="0" xfId="0" applyFont="1" applyFill="1" applyAlignment="1">
      <alignment horizontal="center" vertical="center"/>
    </xf>
    <xf numFmtId="0" fontId="15" fillId="9" borderId="0" xfId="0" applyFont="1" applyFill="1" applyAlignment="1">
      <alignment horizontal="left" vertical="center" wrapText="1"/>
    </xf>
    <xf numFmtId="0" fontId="15" fillId="9" borderId="0" xfId="0" applyFont="1" applyFill="1" applyAlignment="1">
      <alignment horizontal="center" vertical="center" wrapText="1"/>
    </xf>
    <xf numFmtId="0" fontId="15" fillId="9" borderId="21" xfId="0" applyFont="1" applyFill="1" applyBorder="1" applyAlignment="1">
      <alignment horizontal="center" vertical="center" wrapText="1"/>
    </xf>
    <xf numFmtId="0" fontId="20" fillId="9" borderId="0" xfId="0" applyFont="1" applyFill="1" applyAlignment="1">
      <alignment vertical="center"/>
    </xf>
    <xf numFmtId="0" fontId="15" fillId="10" borderId="41" xfId="0" applyFont="1" applyFill="1" applyBorder="1" applyAlignment="1">
      <alignment vertical="center"/>
    </xf>
    <xf numFmtId="165" fontId="15" fillId="10" borderId="41" xfId="0" applyNumberFormat="1" applyFont="1" applyFill="1" applyBorder="1" applyAlignment="1">
      <alignment horizontal="center" vertical="center"/>
    </xf>
    <xf numFmtId="0" fontId="15" fillId="7" borderId="0" xfId="0" applyFont="1" applyFill="1" applyAlignment="1">
      <alignment horizontal="left" vertical="center"/>
    </xf>
    <xf numFmtId="0" fontId="15" fillId="7" borderId="0" xfId="0" applyFont="1" applyFill="1" applyAlignment="1">
      <alignment horizontal="right" vertical="center"/>
    </xf>
    <xf numFmtId="0" fontId="15" fillId="10" borderId="0" xfId="0" applyFont="1" applyFill="1" applyAlignment="1">
      <alignment vertical="center"/>
    </xf>
    <xf numFmtId="3" fontId="15" fillId="10" borderId="0" xfId="0" applyNumberFormat="1" applyFont="1" applyFill="1" applyAlignment="1">
      <alignment vertical="center"/>
    </xf>
    <xf numFmtId="0" fontId="20" fillId="10" borderId="0" xfId="0" applyFont="1" applyFill="1" applyAlignment="1">
      <alignment vertical="center"/>
    </xf>
    <xf numFmtId="0" fontId="9" fillId="0" borderId="0" xfId="0" applyFont="1" applyAlignment="1">
      <alignment horizontal="left" vertical="center"/>
    </xf>
    <xf numFmtId="3" fontId="15" fillId="9" borderId="0" xfId="0" applyNumberFormat="1" applyFont="1" applyFill="1" applyAlignment="1">
      <alignment horizontal="right" vertical="center"/>
    </xf>
    <xf numFmtId="3" fontId="15" fillId="10" borderId="0" xfId="0" applyNumberFormat="1" applyFont="1" applyFill="1" applyAlignment="1">
      <alignment horizontal="right" vertical="center"/>
    </xf>
    <xf numFmtId="0" fontId="15" fillId="7" borderId="0" xfId="0" applyFont="1" applyFill="1" applyAlignment="1">
      <alignment horizontal="center" vertical="center"/>
    </xf>
    <xf numFmtId="0" fontId="15" fillId="10" borderId="0" xfId="0" applyFont="1" applyFill="1" applyAlignment="1">
      <alignment horizontal="left" vertical="center"/>
    </xf>
    <xf numFmtId="3" fontId="15" fillId="10" borderId="0" xfId="0" applyNumberFormat="1" applyFont="1" applyFill="1" applyAlignment="1">
      <alignment horizontal="center" vertical="center"/>
    </xf>
    <xf numFmtId="164" fontId="15" fillId="10" borderId="0" xfId="0" applyNumberFormat="1" applyFont="1" applyFill="1" applyAlignment="1">
      <alignment horizontal="center" vertical="center"/>
    </xf>
    <xf numFmtId="3" fontId="15" fillId="9" borderId="0" xfId="0" applyNumberFormat="1" applyFont="1" applyFill="1" applyAlignment="1">
      <alignment horizontal="left" vertical="center"/>
    </xf>
    <xf numFmtId="1" fontId="15" fillId="9" borderId="0" xfId="0" applyNumberFormat="1" applyFont="1" applyFill="1" applyAlignment="1">
      <alignment horizontal="center" vertical="center"/>
    </xf>
    <xf numFmtId="0" fontId="15" fillId="9" borderId="20" xfId="0" applyFont="1" applyFill="1" applyBorder="1" applyAlignment="1">
      <alignment horizontal="center" vertical="center" wrapText="1"/>
    </xf>
    <xf numFmtId="0" fontId="15" fillId="9" borderId="8"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5" fillId="9" borderId="8" xfId="0"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5" fillId="9" borderId="35" xfId="0" applyFont="1" applyFill="1" applyBorder="1" applyAlignment="1">
      <alignment horizontal="right" vertical="center" wrapText="1"/>
    </xf>
    <xf numFmtId="0" fontId="19" fillId="8" borderId="7" xfId="0" applyFont="1" applyFill="1" applyBorder="1" applyAlignment="1">
      <alignment horizontal="center" vertical="center" wrapText="1"/>
    </xf>
    <xf numFmtId="3" fontId="19" fillId="8" borderId="7" xfId="0" applyNumberFormat="1" applyFont="1" applyFill="1" applyBorder="1" applyAlignment="1">
      <alignment horizontal="right" vertical="center" wrapText="1"/>
    </xf>
    <xf numFmtId="3" fontId="16" fillId="8" borderId="7" xfId="0" applyNumberFormat="1" applyFont="1" applyFill="1" applyBorder="1" applyAlignment="1">
      <alignment vertical="center"/>
    </xf>
    <xf numFmtId="3" fontId="16" fillId="8" borderId="11" xfId="0" applyNumberFormat="1" applyFont="1" applyFill="1" applyBorder="1" applyAlignment="1">
      <alignment vertical="center"/>
    </xf>
    <xf numFmtId="0" fontId="19" fillId="8" borderId="2" xfId="0" applyFont="1" applyFill="1" applyBorder="1" applyAlignment="1">
      <alignment horizontal="center" vertical="center" wrapText="1"/>
    </xf>
    <xf numFmtId="3" fontId="19" fillId="8" borderId="2" xfId="0" applyNumberFormat="1" applyFont="1" applyFill="1" applyBorder="1" applyAlignment="1">
      <alignment horizontal="right" vertical="center" wrapText="1"/>
    </xf>
    <xf numFmtId="3" fontId="16" fillId="8" borderId="2" xfId="0" applyNumberFormat="1" applyFont="1" applyFill="1" applyBorder="1" applyAlignment="1">
      <alignment vertical="center"/>
    </xf>
    <xf numFmtId="3" fontId="16" fillId="8" borderId="12" xfId="0" applyNumberFormat="1" applyFont="1" applyFill="1" applyBorder="1" applyAlignment="1">
      <alignment vertical="center"/>
    </xf>
    <xf numFmtId="0" fontId="15" fillId="10" borderId="17" xfId="0" applyFont="1" applyFill="1" applyBorder="1" applyAlignment="1">
      <alignment horizontal="center" vertical="center"/>
    </xf>
    <xf numFmtId="0" fontId="20" fillId="10" borderId="18" xfId="0" applyFont="1" applyFill="1" applyBorder="1" applyAlignment="1">
      <alignment horizontal="center" vertical="center" wrapText="1"/>
    </xf>
    <xf numFmtId="3" fontId="15" fillId="10" borderId="18" xfId="0" applyNumberFormat="1" applyFont="1" applyFill="1" applyBorder="1" applyAlignment="1">
      <alignment horizontal="right" vertical="center" wrapText="1"/>
    </xf>
    <xf numFmtId="3" fontId="15" fillId="10" borderId="18" xfId="0" applyNumberFormat="1" applyFont="1" applyFill="1" applyBorder="1" applyAlignment="1">
      <alignment vertical="center"/>
    </xf>
    <xf numFmtId="3" fontId="15" fillId="10" borderId="19" xfId="0" applyNumberFormat="1" applyFont="1" applyFill="1" applyBorder="1" applyAlignment="1">
      <alignment vertical="center"/>
    </xf>
    <xf numFmtId="165" fontId="15" fillId="10" borderId="0" xfId="0" applyNumberFormat="1" applyFont="1" applyFill="1" applyAlignment="1">
      <alignment horizontal="center" vertical="center"/>
    </xf>
    <xf numFmtId="0" fontId="9" fillId="0" borderId="0" xfId="0" applyFont="1" applyAlignment="1">
      <alignment horizontal="left" vertical="center" wrapText="1"/>
    </xf>
    <xf numFmtId="0" fontId="5" fillId="0" borderId="0" xfId="0" applyFont="1" applyAlignment="1">
      <alignment vertical="center"/>
    </xf>
    <xf numFmtId="0" fontId="21" fillId="0" borderId="0" xfId="0" applyFont="1" applyAlignment="1">
      <alignment horizontal="center" vertical="center" wrapText="1"/>
    </xf>
    <xf numFmtId="0" fontId="0" fillId="0" borderId="0" xfId="0" applyAlignment="1">
      <alignment horizontal="center" vertical="center" wrapText="1"/>
    </xf>
    <xf numFmtId="0" fontId="9" fillId="0" borderId="23" xfId="0" applyFont="1" applyBorder="1" applyAlignment="1">
      <alignment horizontal="left" vertical="center"/>
    </xf>
    <xf numFmtId="0" fontId="15" fillId="9" borderId="0" xfId="0" applyFont="1" applyFill="1" applyAlignment="1">
      <alignment horizontal="center" vertical="center"/>
    </xf>
    <xf numFmtId="0" fontId="17" fillId="5" borderId="22"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9" fillId="0" borderId="0" xfId="0" applyFont="1" applyAlignment="1">
      <alignment horizontal="left" vertical="center"/>
    </xf>
    <xf numFmtId="0" fontId="15" fillId="10" borderId="0" xfId="0" applyFont="1" applyFill="1" applyAlignment="1">
      <alignment horizontal="left" vertical="center"/>
    </xf>
    <xf numFmtId="0" fontId="15" fillId="7" borderId="0" xfId="0" applyFont="1" applyFill="1" applyAlignment="1">
      <alignment horizontal="center" vertical="center"/>
    </xf>
    <xf numFmtId="0" fontId="17" fillId="2" borderId="0" xfId="0" applyFont="1" applyFill="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15" fillId="10" borderId="0" xfId="0" applyFont="1" applyFill="1" applyAlignment="1">
      <alignment horizontal="center" vertical="center"/>
    </xf>
    <xf numFmtId="0" fontId="15" fillId="10" borderId="0" xfId="0" applyFont="1" applyFill="1" applyAlignment="1">
      <alignment horizontal="left" vertical="center" wrapText="1"/>
    </xf>
    <xf numFmtId="0" fontId="17" fillId="3" borderId="0" xfId="0" applyFont="1" applyFill="1" applyAlignment="1">
      <alignment horizontal="left" vertical="center"/>
    </xf>
    <xf numFmtId="0" fontId="17" fillId="5" borderId="0" xfId="0" applyFont="1" applyFill="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left" vertical="center" wrapText="1"/>
    </xf>
    <xf numFmtId="0" fontId="15" fillId="7" borderId="0" xfId="0" applyFont="1" applyFill="1" applyAlignment="1">
      <alignment horizontal="center" vertical="center" wrapText="1"/>
    </xf>
    <xf numFmtId="3" fontId="15" fillId="9" borderId="0" xfId="0" applyNumberFormat="1" applyFont="1" applyFill="1" applyAlignment="1">
      <alignment horizontal="center" vertical="center"/>
    </xf>
    <xf numFmtId="0" fontId="15" fillId="9" borderId="39" xfId="0" applyFont="1" applyFill="1" applyBorder="1" applyAlignment="1">
      <alignment horizontal="center" vertical="center" wrapText="1"/>
    </xf>
    <xf numFmtId="0" fontId="15" fillId="9" borderId="40"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6" fillId="0" borderId="0" xfId="0" applyFont="1" applyAlignment="1">
      <alignment horizontal="left" vertical="center"/>
    </xf>
    <xf numFmtId="0" fontId="15" fillId="7" borderId="0" xfId="3" applyFont="1" applyFill="1" applyBorder="1" applyAlignment="1">
      <alignment horizontal="center" vertical="center"/>
    </xf>
  </cellXfs>
  <cellStyles count="5">
    <cellStyle name="Good" xfId="3" builtinId="26"/>
    <cellStyle name="Normal" xfId="0" builtinId="0"/>
    <cellStyle name="Normal 2" xfId="1" xr:uid="{00000000-0005-0000-0000-000002000000}"/>
    <cellStyle name="Normal 4" xfId="4" xr:uid="{1B339841-2BE4-48C9-B716-F3D2CC046F1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200025</xdr:colOff>
      <xdr:row>13</xdr:row>
      <xdr:rowOff>19050</xdr:rowOff>
    </xdr:from>
    <xdr:to>
      <xdr:col>14</xdr:col>
      <xdr:colOff>412750</xdr:colOff>
      <xdr:row>25</xdr:row>
      <xdr:rowOff>49994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200025" y="2828925"/>
          <a:ext cx="865822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l-GR" sz="2400" b="0" i="0" kern="1200" baseline="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500" b="0" i="0" kern="1200" baseline="0">
              <a:solidFill>
                <a:schemeClr val="tx1"/>
              </a:solidFill>
              <a:effectLst/>
              <a:latin typeface="Verdana" panose="020B0604030504040204" pitchFamily="34" charset="0"/>
              <a:ea typeface="Verdana" panose="020B0604030504040204" pitchFamily="34" charset="0"/>
              <a:cs typeface="+mn-cs"/>
            </a:rPr>
            <a:t> </a:t>
          </a: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August 2023</a:t>
          </a: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19050</xdr:colOff>
      <xdr:row>5</xdr:row>
      <xdr:rowOff>1</xdr:rowOff>
    </xdr:from>
    <xdr:to>
      <xdr:col>8</xdr:col>
      <xdr:colOff>599850</xdr:colOff>
      <xdr:row>11</xdr:row>
      <xdr:rowOff>184818</xdr:rowOff>
    </xdr:to>
    <xdr:pic>
      <xdr:nvPicPr>
        <xdr:cNvPr id="5" name="Picture 4">
          <a:extLst>
            <a:ext uri="{FF2B5EF4-FFF2-40B4-BE49-F238E27FC236}">
              <a16:creationId xmlns:a16="http://schemas.microsoft.com/office/drawing/2014/main" id="{3F264945-170C-4971-B746-CC37A0770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12858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95249</xdr:rowOff>
    </xdr:from>
    <xdr:to>
      <xdr:col>14</xdr:col>
      <xdr:colOff>95249</xdr:colOff>
      <xdr:row>19</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675" y="95249"/>
          <a:ext cx="8562974" cy="35623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for 2016-202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for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for 2010-202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2017 -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Arrivlas and overnight stays in rooms for rent per Regional Unit for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for 2010-2022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for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for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E8" sqref="E8"/>
    </sheetView>
  </sheetViews>
  <sheetFormatPr defaultRowHeight="14.4" x14ac:dyDescent="0.3"/>
  <sheetData>
    <row r="1" spans="1:15" ht="41.25" customHeight="1" x14ac:dyDescent="0.3">
      <c r="A1" s="145" t="s">
        <v>74</v>
      </c>
      <c r="B1" s="146"/>
      <c r="C1" s="146"/>
      <c r="D1" s="146"/>
      <c r="E1" s="146"/>
      <c r="F1" s="146"/>
      <c r="G1" s="146"/>
      <c r="H1" s="146"/>
      <c r="I1" s="146"/>
      <c r="J1" s="146"/>
      <c r="K1" s="146"/>
      <c r="L1" s="146"/>
      <c r="M1" s="146"/>
      <c r="N1" s="146"/>
      <c r="O1" s="146"/>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71"/>
  <sheetViews>
    <sheetView showGridLines="0" zoomScaleNormal="100" workbookViewId="0">
      <selection activeCell="D12" sqref="D12"/>
    </sheetView>
  </sheetViews>
  <sheetFormatPr defaultRowHeight="15" customHeight="1" x14ac:dyDescent="0.3"/>
  <cols>
    <col min="1" max="1" width="5.88671875" style="13" customWidth="1"/>
    <col min="2" max="2" width="16" style="13" bestFit="1" customWidth="1"/>
    <col min="3" max="3" width="17.44140625" style="13" bestFit="1" customWidth="1"/>
    <col min="4" max="4" width="25.5546875" style="13" customWidth="1"/>
    <col min="5" max="5" width="24.6640625" style="13" bestFit="1" customWidth="1"/>
    <col min="6" max="6" width="18.109375" style="13" bestFit="1" customWidth="1"/>
    <col min="7" max="16384" width="8.88671875" style="13"/>
  </cols>
  <sheetData>
    <row r="2" spans="1:6" ht="15" customHeight="1" x14ac:dyDescent="0.3">
      <c r="A2" s="169" t="s">
        <v>132</v>
      </c>
      <c r="B2" s="170"/>
      <c r="C2" s="170"/>
      <c r="D2" s="170"/>
      <c r="E2" s="170"/>
      <c r="F2" s="170"/>
    </row>
    <row r="3" spans="1:6" ht="15" customHeight="1" x14ac:dyDescent="0.3">
      <c r="A3" s="121"/>
      <c r="B3" s="122"/>
      <c r="C3" s="123"/>
      <c r="D3" s="124" t="s">
        <v>41</v>
      </c>
      <c r="E3" s="124" t="s">
        <v>42</v>
      </c>
      <c r="F3" s="124" t="s">
        <v>15</v>
      </c>
    </row>
    <row r="4" spans="1:6" ht="20.399999999999999" x14ac:dyDescent="0.3">
      <c r="A4" s="125" t="s">
        <v>18</v>
      </c>
      <c r="B4" s="126" t="s">
        <v>108</v>
      </c>
      <c r="C4" s="127" t="s">
        <v>17</v>
      </c>
      <c r="D4" s="128" t="s">
        <v>16</v>
      </c>
      <c r="E4" s="128" t="s">
        <v>16</v>
      </c>
      <c r="F4" s="128" t="s">
        <v>16</v>
      </c>
    </row>
    <row r="5" spans="1:6" ht="15" customHeight="1" x14ac:dyDescent="0.3">
      <c r="A5" s="171">
        <v>2022</v>
      </c>
      <c r="B5" s="60" t="s">
        <v>3</v>
      </c>
      <c r="C5" s="61" t="s">
        <v>3</v>
      </c>
      <c r="D5" s="62">
        <v>45674</v>
      </c>
      <c r="E5" s="63">
        <v>47824</v>
      </c>
      <c r="F5" s="64">
        <v>93498</v>
      </c>
    </row>
    <row r="6" spans="1:6" ht="15" customHeight="1" x14ac:dyDescent="0.3">
      <c r="A6" s="171"/>
      <c r="B6" s="173" t="s">
        <v>35</v>
      </c>
      <c r="C6" s="129" t="s">
        <v>19</v>
      </c>
      <c r="D6" s="130">
        <v>125530</v>
      </c>
      <c r="E6" s="131">
        <v>119993</v>
      </c>
      <c r="F6" s="132">
        <v>245523</v>
      </c>
    </row>
    <row r="7" spans="1:6" ht="15" customHeight="1" x14ac:dyDescent="0.3">
      <c r="A7" s="171"/>
      <c r="B7" s="174"/>
      <c r="C7" s="65" t="s">
        <v>21</v>
      </c>
      <c r="D7" s="66">
        <v>70414</v>
      </c>
      <c r="E7" s="67">
        <v>48132</v>
      </c>
      <c r="F7" s="68">
        <v>118546</v>
      </c>
    </row>
    <row r="8" spans="1:6" ht="15" customHeight="1" x14ac:dyDescent="0.3">
      <c r="A8" s="171"/>
      <c r="B8" s="174"/>
      <c r="C8" s="133" t="s">
        <v>20</v>
      </c>
      <c r="D8" s="134">
        <v>46137</v>
      </c>
      <c r="E8" s="135">
        <v>67870</v>
      </c>
      <c r="F8" s="136">
        <v>114007</v>
      </c>
    </row>
    <row r="9" spans="1:6" ht="15" customHeight="1" x14ac:dyDescent="0.3">
      <c r="A9" s="171"/>
      <c r="B9" s="175"/>
      <c r="C9" s="61" t="s">
        <v>20</v>
      </c>
      <c r="D9" s="62">
        <v>121988</v>
      </c>
      <c r="E9" s="63">
        <v>128074</v>
      </c>
      <c r="F9" s="64">
        <v>250062</v>
      </c>
    </row>
    <row r="10" spans="1:6" ht="15" customHeight="1" thickBot="1" x14ac:dyDescent="0.35">
      <c r="A10" s="172"/>
      <c r="B10" s="137" t="s">
        <v>121</v>
      </c>
      <c r="C10" s="138"/>
      <c r="D10" s="139">
        <v>409743</v>
      </c>
      <c r="E10" s="140">
        <v>411893</v>
      </c>
      <c r="F10" s="141">
        <v>821636</v>
      </c>
    </row>
    <row r="11" spans="1:6" ht="15" customHeight="1" x14ac:dyDescent="0.3">
      <c r="A11" s="171">
        <v>2021</v>
      </c>
      <c r="B11" s="60" t="s">
        <v>3</v>
      </c>
      <c r="C11" s="61" t="s">
        <v>3</v>
      </c>
      <c r="D11" s="62">
        <v>34710</v>
      </c>
      <c r="E11" s="63">
        <v>34228</v>
      </c>
      <c r="F11" s="64">
        <f>SUM(D11:E11)</f>
        <v>68938</v>
      </c>
    </row>
    <row r="12" spans="1:6" ht="15" customHeight="1" x14ac:dyDescent="0.3">
      <c r="A12" s="171"/>
      <c r="B12" s="173" t="s">
        <v>35</v>
      </c>
      <c r="C12" s="129" t="s">
        <v>19</v>
      </c>
      <c r="D12" s="130">
        <v>85524</v>
      </c>
      <c r="E12" s="131">
        <v>84273</v>
      </c>
      <c r="F12" s="132">
        <f t="shared" ref="F12:F16" si="0">SUM(D12:E12)</f>
        <v>169797</v>
      </c>
    </row>
    <row r="13" spans="1:6" ht="15" customHeight="1" x14ac:dyDescent="0.3">
      <c r="A13" s="171"/>
      <c r="B13" s="174"/>
      <c r="C13" s="65" t="s">
        <v>20</v>
      </c>
      <c r="D13" s="66">
        <v>26593</v>
      </c>
      <c r="E13" s="67">
        <v>36307</v>
      </c>
      <c r="F13" s="68">
        <f t="shared" si="0"/>
        <v>62900</v>
      </c>
    </row>
    <row r="14" spans="1:6" ht="15" customHeight="1" x14ac:dyDescent="0.3">
      <c r="A14" s="171"/>
      <c r="B14" s="174"/>
      <c r="C14" s="133" t="s">
        <v>21</v>
      </c>
      <c r="D14" s="134">
        <v>38665</v>
      </c>
      <c r="E14" s="135">
        <v>28575</v>
      </c>
      <c r="F14" s="136">
        <f t="shared" si="0"/>
        <v>67240</v>
      </c>
    </row>
    <row r="15" spans="1:6" ht="15" customHeight="1" x14ac:dyDescent="0.3">
      <c r="A15" s="171"/>
      <c r="B15" s="175"/>
      <c r="C15" s="61" t="s">
        <v>22</v>
      </c>
      <c r="D15" s="62">
        <v>86255</v>
      </c>
      <c r="E15" s="63">
        <v>87882</v>
      </c>
      <c r="F15" s="64">
        <f t="shared" si="0"/>
        <v>174137</v>
      </c>
    </row>
    <row r="16" spans="1:6" ht="15" customHeight="1" thickBot="1" x14ac:dyDescent="0.35">
      <c r="A16" s="172"/>
      <c r="B16" s="137" t="s">
        <v>121</v>
      </c>
      <c r="C16" s="138"/>
      <c r="D16" s="139">
        <f>SUM(D11:D15)</f>
        <v>271747</v>
      </c>
      <c r="E16" s="140">
        <f>SUM(E11:E15)</f>
        <v>271265</v>
      </c>
      <c r="F16" s="141">
        <f t="shared" si="0"/>
        <v>543012</v>
      </c>
    </row>
    <row r="17" spans="1:6" ht="15" customHeight="1" x14ac:dyDescent="0.3">
      <c r="A17" s="171">
        <v>2020</v>
      </c>
      <c r="B17" s="60" t="s">
        <v>3</v>
      </c>
      <c r="C17" s="61" t="s">
        <v>3</v>
      </c>
      <c r="D17" s="62">
        <v>0</v>
      </c>
      <c r="E17" s="63">
        <v>0</v>
      </c>
      <c r="F17" s="64">
        <f>SUM(D17:E17)</f>
        <v>0</v>
      </c>
    </row>
    <row r="18" spans="1:6" ht="15" customHeight="1" x14ac:dyDescent="0.3">
      <c r="A18" s="171"/>
      <c r="B18" s="173" t="s">
        <v>35</v>
      </c>
      <c r="C18" s="129" t="s">
        <v>19</v>
      </c>
      <c r="D18" s="130">
        <v>79849</v>
      </c>
      <c r="E18" s="131">
        <v>79585</v>
      </c>
      <c r="F18" s="132">
        <f t="shared" ref="F18:F21" si="1">SUM(D18:E18)</f>
        <v>159434</v>
      </c>
    </row>
    <row r="19" spans="1:6" ht="15" customHeight="1" x14ac:dyDescent="0.3">
      <c r="A19" s="171"/>
      <c r="B19" s="174"/>
      <c r="C19" s="65" t="s">
        <v>20</v>
      </c>
      <c r="D19" s="66">
        <v>32327</v>
      </c>
      <c r="E19" s="67">
        <v>38724</v>
      </c>
      <c r="F19" s="68">
        <f t="shared" si="1"/>
        <v>71051</v>
      </c>
    </row>
    <row r="20" spans="1:6" ht="15" customHeight="1" x14ac:dyDescent="0.3">
      <c r="A20" s="171"/>
      <c r="B20" s="174"/>
      <c r="C20" s="133" t="s">
        <v>21</v>
      </c>
      <c r="D20" s="134">
        <v>41472</v>
      </c>
      <c r="E20" s="135">
        <v>34484</v>
      </c>
      <c r="F20" s="136">
        <f t="shared" si="1"/>
        <v>75956</v>
      </c>
    </row>
    <row r="21" spans="1:6" ht="15" customHeight="1" x14ac:dyDescent="0.3">
      <c r="A21" s="171"/>
      <c r="B21" s="175"/>
      <c r="C21" s="61" t="s">
        <v>22</v>
      </c>
      <c r="D21" s="62">
        <v>81742</v>
      </c>
      <c r="E21" s="63">
        <v>82597</v>
      </c>
      <c r="F21" s="64">
        <f t="shared" si="1"/>
        <v>164339</v>
      </c>
    </row>
    <row r="22" spans="1:6" ht="15" customHeight="1" thickBot="1" x14ac:dyDescent="0.35">
      <c r="A22" s="172"/>
      <c r="B22" s="137" t="s">
        <v>121</v>
      </c>
      <c r="C22" s="138"/>
      <c r="D22" s="139">
        <f>SUM(D17:D21)</f>
        <v>235390</v>
      </c>
      <c r="E22" s="140">
        <f>SUM(E17:E21)</f>
        <v>235390</v>
      </c>
      <c r="F22" s="141">
        <f>SUM(F17:F21)</f>
        <v>470780</v>
      </c>
    </row>
    <row r="23" spans="1:6" ht="15" customHeight="1" x14ac:dyDescent="0.3">
      <c r="A23" s="171">
        <v>2019</v>
      </c>
      <c r="B23" s="60" t="s">
        <v>3</v>
      </c>
      <c r="C23" s="61" t="s">
        <v>3</v>
      </c>
      <c r="D23" s="62">
        <v>1391</v>
      </c>
      <c r="E23" s="63">
        <v>0</v>
      </c>
      <c r="F23" s="64">
        <v>1391</v>
      </c>
    </row>
    <row r="24" spans="1:6" ht="15" customHeight="1" x14ac:dyDescent="0.3">
      <c r="A24" s="171"/>
      <c r="B24" s="173" t="s">
        <v>35</v>
      </c>
      <c r="C24" s="129" t="s">
        <v>19</v>
      </c>
      <c r="D24" s="130">
        <v>137495</v>
      </c>
      <c r="E24" s="131">
        <v>135490</v>
      </c>
      <c r="F24" s="132">
        <v>272985</v>
      </c>
    </row>
    <row r="25" spans="1:6" ht="15" customHeight="1" x14ac:dyDescent="0.3">
      <c r="A25" s="171"/>
      <c r="B25" s="174"/>
      <c r="C25" s="65" t="s">
        <v>20</v>
      </c>
      <c r="D25" s="66">
        <v>68041</v>
      </c>
      <c r="E25" s="67">
        <v>92415</v>
      </c>
      <c r="F25" s="68">
        <v>160456</v>
      </c>
    </row>
    <row r="26" spans="1:6" ht="15" customHeight="1" x14ac:dyDescent="0.3">
      <c r="A26" s="171"/>
      <c r="B26" s="174"/>
      <c r="C26" s="133" t="s">
        <v>21</v>
      </c>
      <c r="D26" s="134">
        <v>95070</v>
      </c>
      <c r="E26" s="135">
        <v>70424</v>
      </c>
      <c r="F26" s="136">
        <v>165494</v>
      </c>
    </row>
    <row r="27" spans="1:6" ht="15" customHeight="1" x14ac:dyDescent="0.3">
      <c r="A27" s="171"/>
      <c r="B27" s="175"/>
      <c r="C27" s="61" t="s">
        <v>22</v>
      </c>
      <c r="D27" s="62">
        <v>137873</v>
      </c>
      <c r="E27" s="63">
        <v>140150</v>
      </c>
      <c r="F27" s="64">
        <v>278023</v>
      </c>
    </row>
    <row r="28" spans="1:6" ht="15" customHeight="1" thickBot="1" x14ac:dyDescent="0.35">
      <c r="A28" s="172"/>
      <c r="B28" s="137" t="s">
        <v>121</v>
      </c>
      <c r="C28" s="138"/>
      <c r="D28" s="139">
        <v>439870</v>
      </c>
      <c r="E28" s="140">
        <v>438479</v>
      </c>
      <c r="F28" s="141">
        <v>878349</v>
      </c>
    </row>
    <row r="29" spans="1:6" ht="15" customHeight="1" x14ac:dyDescent="0.3">
      <c r="A29" s="171">
        <v>2018</v>
      </c>
      <c r="B29" s="60" t="s">
        <v>3</v>
      </c>
      <c r="C29" s="61" t="s">
        <v>3</v>
      </c>
      <c r="D29" s="62">
        <v>22356</v>
      </c>
      <c r="E29" s="63">
        <v>22768</v>
      </c>
      <c r="F29" s="64">
        <f>SUM(D29:E29)</f>
        <v>45124</v>
      </c>
    </row>
    <row r="30" spans="1:6" ht="15" customHeight="1" x14ac:dyDescent="0.3">
      <c r="A30" s="171"/>
      <c r="B30" s="173" t="s">
        <v>35</v>
      </c>
      <c r="C30" s="129" t="s">
        <v>19</v>
      </c>
      <c r="D30" s="130">
        <v>134119</v>
      </c>
      <c r="E30" s="131">
        <v>132185</v>
      </c>
      <c r="F30" s="132">
        <f t="shared" ref="F30:F34" si="2">SUM(D30:E30)</f>
        <v>266304</v>
      </c>
    </row>
    <row r="31" spans="1:6" ht="15" customHeight="1" x14ac:dyDescent="0.3">
      <c r="A31" s="171"/>
      <c r="B31" s="174"/>
      <c r="C31" s="65" t="s">
        <v>20</v>
      </c>
      <c r="D31" s="66">
        <v>92698</v>
      </c>
      <c r="E31" s="67">
        <v>110298</v>
      </c>
      <c r="F31" s="68">
        <f t="shared" si="2"/>
        <v>202996</v>
      </c>
    </row>
    <row r="32" spans="1:6" ht="15" customHeight="1" x14ac:dyDescent="0.3">
      <c r="A32" s="171"/>
      <c r="B32" s="174"/>
      <c r="C32" s="133" t="s">
        <v>21</v>
      </c>
      <c r="D32" s="134">
        <v>112961</v>
      </c>
      <c r="E32" s="135">
        <v>94842</v>
      </c>
      <c r="F32" s="136">
        <f t="shared" si="2"/>
        <v>207803</v>
      </c>
    </row>
    <row r="33" spans="1:6" ht="15" customHeight="1" x14ac:dyDescent="0.3">
      <c r="A33" s="171"/>
      <c r="B33" s="175"/>
      <c r="C33" s="61" t="s">
        <v>22</v>
      </c>
      <c r="D33" s="62">
        <v>134329</v>
      </c>
      <c r="E33" s="63">
        <v>136782</v>
      </c>
      <c r="F33" s="64">
        <f t="shared" si="2"/>
        <v>271111</v>
      </c>
    </row>
    <row r="34" spans="1:6" ht="15" customHeight="1" thickBot="1" x14ac:dyDescent="0.35">
      <c r="A34" s="172"/>
      <c r="B34" s="137" t="s">
        <v>121</v>
      </c>
      <c r="C34" s="138"/>
      <c r="D34" s="139">
        <f>SUM(D29:D33)</f>
        <v>496463</v>
      </c>
      <c r="E34" s="140">
        <f>SUM(E29:E33)</f>
        <v>496875</v>
      </c>
      <c r="F34" s="141">
        <f t="shared" si="2"/>
        <v>993338</v>
      </c>
    </row>
    <row r="35" spans="1:6" ht="15" customHeight="1" x14ac:dyDescent="0.3">
      <c r="A35" s="171">
        <v>2017</v>
      </c>
      <c r="B35" s="60" t="s">
        <v>3</v>
      </c>
      <c r="C35" s="61" t="s">
        <v>3</v>
      </c>
      <c r="D35" s="62">
        <v>23847</v>
      </c>
      <c r="E35" s="63">
        <v>23993</v>
      </c>
      <c r="F35" s="64">
        <f>SUM(D35:E35)</f>
        <v>47840</v>
      </c>
    </row>
    <row r="36" spans="1:6" ht="15" customHeight="1" x14ac:dyDescent="0.3">
      <c r="A36" s="171"/>
      <c r="B36" s="173" t="s">
        <v>35</v>
      </c>
      <c r="C36" s="129" t="s">
        <v>19</v>
      </c>
      <c r="D36" s="130">
        <v>132081</v>
      </c>
      <c r="E36" s="131">
        <v>128544</v>
      </c>
      <c r="F36" s="132">
        <f>SUM(D36:E36)</f>
        <v>260625</v>
      </c>
    </row>
    <row r="37" spans="1:6" ht="15" customHeight="1" x14ac:dyDescent="0.3">
      <c r="A37" s="171"/>
      <c r="B37" s="174"/>
      <c r="C37" s="65" t="s">
        <v>20</v>
      </c>
      <c r="D37" s="66">
        <v>90667</v>
      </c>
      <c r="E37" s="67">
        <v>103193</v>
      </c>
      <c r="F37" s="68">
        <f t="shared" ref="F37:F38" si="3">SUM(D37:E37)</f>
        <v>193860</v>
      </c>
    </row>
    <row r="38" spans="1:6" ht="15" customHeight="1" x14ac:dyDescent="0.3">
      <c r="A38" s="171"/>
      <c r="B38" s="174"/>
      <c r="C38" s="133" t="s">
        <v>21</v>
      </c>
      <c r="D38" s="134">
        <v>105596</v>
      </c>
      <c r="E38" s="135">
        <v>92819</v>
      </c>
      <c r="F38" s="136">
        <f t="shared" si="3"/>
        <v>198415</v>
      </c>
    </row>
    <row r="39" spans="1:6" ht="15" customHeight="1" x14ac:dyDescent="0.3">
      <c r="A39" s="171"/>
      <c r="B39" s="175"/>
      <c r="C39" s="61" t="s">
        <v>22</v>
      </c>
      <c r="D39" s="62">
        <v>130696</v>
      </c>
      <c r="E39" s="63">
        <v>134484</v>
      </c>
      <c r="F39" s="64">
        <f>SUM(D39:E39)</f>
        <v>265180</v>
      </c>
    </row>
    <row r="40" spans="1:6" ht="15" customHeight="1" thickBot="1" x14ac:dyDescent="0.35">
      <c r="A40" s="172"/>
      <c r="B40" s="137" t="s">
        <v>121</v>
      </c>
      <c r="C40" s="138"/>
      <c r="D40" s="139">
        <f>SUM(D35:D39)</f>
        <v>482887</v>
      </c>
      <c r="E40" s="140">
        <f>SUM(E35:E39)</f>
        <v>483033</v>
      </c>
      <c r="F40" s="141">
        <f>SUM(F35:F39)</f>
        <v>965920</v>
      </c>
    </row>
    <row r="41" spans="1:6" ht="15" customHeight="1" x14ac:dyDescent="0.3">
      <c r="A41" s="178">
        <v>2016</v>
      </c>
      <c r="B41" s="60" t="s">
        <v>3</v>
      </c>
      <c r="C41" s="61" t="s">
        <v>3</v>
      </c>
      <c r="D41" s="62">
        <v>26651</v>
      </c>
      <c r="E41" s="63">
        <v>25199</v>
      </c>
      <c r="F41" s="64">
        <f>SUM(D41:E41)</f>
        <v>51850</v>
      </c>
    </row>
    <row r="42" spans="1:6" ht="15" customHeight="1" x14ac:dyDescent="0.3">
      <c r="A42" s="171"/>
      <c r="B42" s="173" t="s">
        <v>35</v>
      </c>
      <c r="C42" s="129" t="s">
        <v>19</v>
      </c>
      <c r="D42" s="130">
        <v>128861</v>
      </c>
      <c r="E42" s="131">
        <v>126623</v>
      </c>
      <c r="F42" s="132">
        <f>SUM(D42:E42)</f>
        <v>255484</v>
      </c>
    </row>
    <row r="43" spans="1:6" ht="15" customHeight="1" x14ac:dyDescent="0.3">
      <c r="A43" s="171"/>
      <c r="B43" s="174"/>
      <c r="C43" s="65" t="s">
        <v>20</v>
      </c>
      <c r="D43" s="66">
        <v>97106</v>
      </c>
      <c r="E43" s="67">
        <v>107553</v>
      </c>
      <c r="F43" s="68">
        <f t="shared" ref="F43:F44" si="4">SUM(D43:E43)</f>
        <v>204659</v>
      </c>
    </row>
    <row r="44" spans="1:6" ht="15" customHeight="1" x14ac:dyDescent="0.3">
      <c r="A44" s="171"/>
      <c r="B44" s="174"/>
      <c r="C44" s="133" t="s">
        <v>21</v>
      </c>
      <c r="D44" s="134">
        <v>110006</v>
      </c>
      <c r="E44" s="135">
        <v>99435</v>
      </c>
      <c r="F44" s="136">
        <f t="shared" si="4"/>
        <v>209441</v>
      </c>
    </row>
    <row r="45" spans="1:6" ht="15" customHeight="1" x14ac:dyDescent="0.3">
      <c r="A45" s="171"/>
      <c r="B45" s="175"/>
      <c r="C45" s="61" t="s">
        <v>22</v>
      </c>
      <c r="D45" s="62">
        <v>128952</v>
      </c>
      <c r="E45" s="63">
        <v>131314</v>
      </c>
      <c r="F45" s="64">
        <f>SUM(D45:E45)</f>
        <v>260266</v>
      </c>
    </row>
    <row r="46" spans="1:6" ht="15" customHeight="1" thickBot="1" x14ac:dyDescent="0.35">
      <c r="A46" s="172"/>
      <c r="B46" s="137" t="s">
        <v>121</v>
      </c>
      <c r="C46" s="138"/>
      <c r="D46" s="139">
        <f>SUM(D41:D45)</f>
        <v>491576</v>
      </c>
      <c r="E46" s="140">
        <f>SUM(E41:E45)</f>
        <v>490124</v>
      </c>
      <c r="F46" s="141">
        <f>SUM(F41:F45)</f>
        <v>981700</v>
      </c>
    </row>
    <row r="47" spans="1:6" ht="15" customHeight="1" x14ac:dyDescent="0.3">
      <c r="A47" s="178">
        <v>2015</v>
      </c>
      <c r="B47" s="60" t="s">
        <v>3</v>
      </c>
      <c r="C47" s="61" t="s">
        <v>3</v>
      </c>
      <c r="D47" s="62">
        <v>0</v>
      </c>
      <c r="E47" s="63">
        <v>0</v>
      </c>
      <c r="F47" s="64">
        <f>SUM(D47:E47)</f>
        <v>0</v>
      </c>
    </row>
    <row r="48" spans="1:6" ht="15" customHeight="1" x14ac:dyDescent="0.3">
      <c r="A48" s="171"/>
      <c r="B48" s="173" t="s">
        <v>35</v>
      </c>
      <c r="C48" s="129" t="s">
        <v>19</v>
      </c>
      <c r="D48" s="130">
        <v>119013</v>
      </c>
      <c r="E48" s="131">
        <v>118161</v>
      </c>
      <c r="F48" s="132">
        <f>SUM(D48:E48)</f>
        <v>237174</v>
      </c>
    </row>
    <row r="49" spans="1:6" ht="15" customHeight="1" x14ac:dyDescent="0.3">
      <c r="A49" s="171"/>
      <c r="B49" s="174"/>
      <c r="C49" s="65" t="s">
        <v>20</v>
      </c>
      <c r="D49" s="66">
        <v>81959</v>
      </c>
      <c r="E49" s="67">
        <v>97102</v>
      </c>
      <c r="F49" s="68">
        <f t="shared" ref="F49:F50" si="5">SUM(D49:E49)</f>
        <v>179061</v>
      </c>
    </row>
    <row r="50" spans="1:6" ht="15" customHeight="1" x14ac:dyDescent="0.3">
      <c r="A50" s="171"/>
      <c r="B50" s="174"/>
      <c r="C50" s="133" t="s">
        <v>21</v>
      </c>
      <c r="D50" s="134">
        <v>99345</v>
      </c>
      <c r="E50" s="135">
        <v>83932</v>
      </c>
      <c r="F50" s="136">
        <f t="shared" si="5"/>
        <v>183277</v>
      </c>
    </row>
    <row r="51" spans="1:6" ht="15" customHeight="1" x14ac:dyDescent="0.3">
      <c r="A51" s="171"/>
      <c r="B51" s="175"/>
      <c r="C51" s="61" t="s">
        <v>22</v>
      </c>
      <c r="D51" s="62">
        <v>117134</v>
      </c>
      <c r="E51" s="63">
        <v>121256</v>
      </c>
      <c r="F51" s="64">
        <f>SUM(D51:E51)</f>
        <v>238390</v>
      </c>
    </row>
    <row r="52" spans="1:6" ht="15" customHeight="1" thickBot="1" x14ac:dyDescent="0.35">
      <c r="A52" s="172"/>
      <c r="B52" s="137" t="s">
        <v>121</v>
      </c>
      <c r="C52" s="138"/>
      <c r="D52" s="139">
        <f>SUM(D47:D51)</f>
        <v>417451</v>
      </c>
      <c r="E52" s="140">
        <f>SUM(E47:E51)</f>
        <v>420451</v>
      </c>
      <c r="F52" s="141">
        <f>SUM(F47:F51)</f>
        <v>837902</v>
      </c>
    </row>
    <row r="53" spans="1:6" ht="15" customHeight="1" x14ac:dyDescent="0.3">
      <c r="A53" s="176">
        <v>2014</v>
      </c>
      <c r="B53" s="60" t="s">
        <v>3</v>
      </c>
      <c r="C53" s="61" t="s">
        <v>3</v>
      </c>
      <c r="D53" s="62">
        <v>12980</v>
      </c>
      <c r="E53" s="63">
        <v>12003</v>
      </c>
      <c r="F53" s="64">
        <f>SUM(D53:E53)</f>
        <v>24983</v>
      </c>
    </row>
    <row r="54" spans="1:6" ht="15" customHeight="1" x14ac:dyDescent="0.3">
      <c r="A54" s="171"/>
      <c r="B54" s="173" t="s">
        <v>35</v>
      </c>
      <c r="C54" s="129" t="s">
        <v>19</v>
      </c>
      <c r="D54" s="130">
        <v>109939</v>
      </c>
      <c r="E54" s="131">
        <v>112974</v>
      </c>
      <c r="F54" s="132">
        <f>SUM(D54:E54)</f>
        <v>222913</v>
      </c>
    </row>
    <row r="55" spans="1:6" ht="15" customHeight="1" x14ac:dyDescent="0.3">
      <c r="A55" s="171"/>
      <c r="B55" s="174"/>
      <c r="C55" s="65" t="s">
        <v>20</v>
      </c>
      <c r="D55" s="66">
        <v>85900</v>
      </c>
      <c r="E55" s="67">
        <v>99608</v>
      </c>
      <c r="F55" s="68">
        <f>SUM(D55:E55)</f>
        <v>185508</v>
      </c>
    </row>
    <row r="56" spans="1:6" ht="15" customHeight="1" x14ac:dyDescent="0.3">
      <c r="A56" s="171"/>
      <c r="B56" s="174"/>
      <c r="C56" s="133" t="s">
        <v>21</v>
      </c>
      <c r="D56" s="134">
        <v>100872</v>
      </c>
      <c r="E56" s="135">
        <v>86918</v>
      </c>
      <c r="F56" s="136">
        <f>SUM(D56:E56)</f>
        <v>187790</v>
      </c>
    </row>
    <row r="57" spans="1:6" ht="15" customHeight="1" x14ac:dyDescent="0.3">
      <c r="A57" s="171"/>
      <c r="B57" s="175"/>
      <c r="C57" s="61" t="s">
        <v>22</v>
      </c>
      <c r="D57" s="62">
        <v>113992</v>
      </c>
      <c r="E57" s="63">
        <v>111203</v>
      </c>
      <c r="F57" s="64">
        <f>SUM(D57:E57)</f>
        <v>225195</v>
      </c>
    </row>
    <row r="58" spans="1:6" ht="15" customHeight="1" thickBot="1" x14ac:dyDescent="0.35">
      <c r="A58" s="172"/>
      <c r="B58" s="137" t="s">
        <v>121</v>
      </c>
      <c r="C58" s="138"/>
      <c r="D58" s="139">
        <f>SUM(D53:D57)</f>
        <v>423683</v>
      </c>
      <c r="E58" s="140">
        <f>SUM(E53:E57)</f>
        <v>422706</v>
      </c>
      <c r="F58" s="141">
        <f>SUM(F53:F57)</f>
        <v>846389</v>
      </c>
    </row>
    <row r="59" spans="1:6" ht="15" customHeight="1" x14ac:dyDescent="0.3">
      <c r="A59" s="176">
        <v>2013</v>
      </c>
      <c r="B59" s="60" t="s">
        <v>3</v>
      </c>
      <c r="C59" s="61" t="s">
        <v>3</v>
      </c>
      <c r="D59" s="62">
        <v>17038</v>
      </c>
      <c r="E59" s="63">
        <v>14509</v>
      </c>
      <c r="F59" s="64">
        <f>SUM(D59:E59)</f>
        <v>31547</v>
      </c>
    </row>
    <row r="60" spans="1:6" ht="15" customHeight="1" x14ac:dyDescent="0.3">
      <c r="A60" s="171"/>
      <c r="B60" s="173" t="s">
        <v>35</v>
      </c>
      <c r="C60" s="129" t="s">
        <v>19</v>
      </c>
      <c r="D60" s="130">
        <v>107409</v>
      </c>
      <c r="E60" s="131">
        <v>107198</v>
      </c>
      <c r="F60" s="132">
        <f>SUM(D60:E60)</f>
        <v>214607</v>
      </c>
    </row>
    <row r="61" spans="1:6" ht="15" customHeight="1" x14ac:dyDescent="0.3">
      <c r="A61" s="171"/>
      <c r="B61" s="174"/>
      <c r="C61" s="65" t="s">
        <v>20</v>
      </c>
      <c r="D61" s="66">
        <v>80890</v>
      </c>
      <c r="E61" s="67">
        <v>92175</v>
      </c>
      <c r="F61" s="68">
        <f>SUM(D61:E61)</f>
        <v>173065</v>
      </c>
    </row>
    <row r="62" spans="1:6" ht="15" customHeight="1" x14ac:dyDescent="0.3">
      <c r="A62" s="171"/>
      <c r="B62" s="174"/>
      <c r="C62" s="133" t="s">
        <v>21</v>
      </c>
      <c r="D62" s="134">
        <v>92175</v>
      </c>
      <c r="E62" s="135">
        <v>80890</v>
      </c>
      <c r="F62" s="136">
        <f>SUM(D62:E62)</f>
        <v>173065</v>
      </c>
    </row>
    <row r="63" spans="1:6" ht="15" customHeight="1" x14ac:dyDescent="0.3">
      <c r="A63" s="171"/>
      <c r="B63" s="175"/>
      <c r="C63" s="61" t="s">
        <v>22</v>
      </c>
      <c r="D63" s="62">
        <v>107198</v>
      </c>
      <c r="E63" s="63">
        <v>107409</v>
      </c>
      <c r="F63" s="64">
        <f>SUM(D63:E63)</f>
        <v>214607</v>
      </c>
    </row>
    <row r="64" spans="1:6" ht="15" customHeight="1" thickBot="1" x14ac:dyDescent="0.35">
      <c r="A64" s="177"/>
      <c r="B64" s="137" t="s">
        <v>121</v>
      </c>
      <c r="C64" s="138"/>
      <c r="D64" s="139">
        <f>SUM(D59:D63)</f>
        <v>404710</v>
      </c>
      <c r="E64" s="140">
        <f>SUM(E59:E63)</f>
        <v>402181</v>
      </c>
      <c r="F64" s="141">
        <f>SUM(F59:F63)</f>
        <v>806891</v>
      </c>
    </row>
    <row r="65" spans="1:4" ht="15" customHeight="1" x14ac:dyDescent="0.3">
      <c r="A65" s="112" t="s">
        <v>120</v>
      </c>
      <c r="B65" s="4"/>
    </row>
    <row r="71" spans="1:4" ht="15" customHeight="1" x14ac:dyDescent="0.3">
      <c r="B71" s="69"/>
      <c r="C71" s="69"/>
      <c r="D71" s="69"/>
    </row>
  </sheetData>
  <mergeCells count="21">
    <mergeCell ref="B60:B63"/>
    <mergeCell ref="B42:B45"/>
    <mergeCell ref="B48:B51"/>
    <mergeCell ref="A59:A64"/>
    <mergeCell ref="A41:A46"/>
    <mergeCell ref="A47:A52"/>
    <mergeCell ref="A53:A58"/>
    <mergeCell ref="B54:B57"/>
    <mergeCell ref="A2:F2"/>
    <mergeCell ref="A29:A34"/>
    <mergeCell ref="B30:B33"/>
    <mergeCell ref="B36:B39"/>
    <mergeCell ref="A35:A40"/>
    <mergeCell ref="B24:B27"/>
    <mergeCell ref="A23:A28"/>
    <mergeCell ref="A17:A22"/>
    <mergeCell ref="B18:B21"/>
    <mergeCell ref="A11:A16"/>
    <mergeCell ref="B12:B15"/>
    <mergeCell ref="A5:A10"/>
    <mergeCell ref="B6:B9"/>
  </mergeCells>
  <pageMargins left="0.70866141732283472" right="0.70866141732283472" top="0.74803149606299213" bottom="0.74803149606299213" header="0.31496062992125984" footer="0.31496062992125984"/>
  <pageSetup paperSize="9" scale="90" orientation="landscape" r:id="rId1"/>
  <headerFooter>
    <oddHeader>&amp;R&amp;G</oddHeader>
    <oddFooter>&amp;L&amp;F&amp;C&amp;P / &amp;N&amp;R&amp;A</oddFooter>
  </headerFooter>
  <colBreaks count="1" manualBreakCount="1">
    <brk id="6" max="1048575" man="1"/>
  </colBreaks>
  <ignoredErrors>
    <ignoredError sqref="F40 F46 F52 F58" formula="1"/>
    <ignoredError sqref="D34:E34" formulaRange="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0164-A720-47AC-9B7B-F4D36A27180A}">
  <sheetPr>
    <tabColor theme="6"/>
  </sheetPr>
  <dimension ref="A3:L7"/>
  <sheetViews>
    <sheetView showGridLines="0" zoomScaleNormal="100" workbookViewId="0">
      <pane xSplit="1" topLeftCell="B1" activePane="topRight" state="frozen"/>
      <selection pane="topRight" activeCell="L5" sqref="L5:L6"/>
    </sheetView>
  </sheetViews>
  <sheetFormatPr defaultRowHeight="15" customHeight="1" x14ac:dyDescent="0.3"/>
  <cols>
    <col min="1" max="1" width="12.44140625" style="13" customWidth="1"/>
    <col min="2" max="2" width="10.6640625" style="13" customWidth="1"/>
    <col min="3" max="16384" width="8.88671875" style="13"/>
  </cols>
  <sheetData>
    <row r="3" spans="1:12" ht="15" customHeight="1" x14ac:dyDescent="0.3">
      <c r="A3" s="180" t="s">
        <v>111</v>
      </c>
      <c r="B3" s="180"/>
      <c r="C3" s="180"/>
      <c r="D3" s="180"/>
      <c r="E3" s="180"/>
      <c r="F3" s="180"/>
      <c r="G3" s="180"/>
      <c r="H3" s="180"/>
      <c r="I3" s="180"/>
      <c r="J3" s="180"/>
      <c r="K3" s="180"/>
      <c r="L3" s="180"/>
    </row>
    <row r="4" spans="1:12" ht="15" customHeight="1" x14ac:dyDescent="0.3">
      <c r="A4" s="52" t="s">
        <v>17</v>
      </c>
      <c r="B4" s="52"/>
      <c r="C4" s="53">
        <v>2013</v>
      </c>
      <c r="D4" s="53">
        <v>2014</v>
      </c>
      <c r="E4" s="53">
        <v>2015</v>
      </c>
      <c r="F4" s="53">
        <v>2016</v>
      </c>
      <c r="G4" s="53">
        <v>2017</v>
      </c>
      <c r="H4" s="53">
        <v>2018</v>
      </c>
      <c r="I4" s="53">
        <v>2019</v>
      </c>
      <c r="J4" s="53">
        <v>2020</v>
      </c>
      <c r="K4" s="53">
        <v>2021</v>
      </c>
      <c r="L4" s="53">
        <v>2022</v>
      </c>
    </row>
    <row r="5" spans="1:12" ht="15" customHeight="1" x14ac:dyDescent="0.3">
      <c r="A5" s="179" t="s">
        <v>3</v>
      </c>
      <c r="B5" s="54" t="s">
        <v>84</v>
      </c>
      <c r="C5" s="55">
        <v>18</v>
      </c>
      <c r="D5" s="55">
        <v>31</v>
      </c>
      <c r="E5" s="56">
        <v>35</v>
      </c>
      <c r="F5" s="56">
        <v>23</v>
      </c>
      <c r="G5" s="56">
        <v>4</v>
      </c>
      <c r="H5" s="56">
        <v>5</v>
      </c>
      <c r="I5" s="56">
        <v>6</v>
      </c>
      <c r="J5" s="56">
        <v>1</v>
      </c>
      <c r="K5" s="56">
        <v>17</v>
      </c>
      <c r="L5" s="56">
        <v>61</v>
      </c>
    </row>
    <row r="6" spans="1:12" ht="15" customHeight="1" x14ac:dyDescent="0.3">
      <c r="A6" s="179"/>
      <c r="B6" s="57" t="s">
        <v>85</v>
      </c>
      <c r="C6" s="58">
        <v>14585</v>
      </c>
      <c r="D6" s="58">
        <v>19720</v>
      </c>
      <c r="E6" s="58">
        <v>26356</v>
      </c>
      <c r="F6" s="58">
        <v>18876</v>
      </c>
      <c r="G6" s="58">
        <v>2424</v>
      </c>
      <c r="H6" s="58">
        <v>1502</v>
      </c>
      <c r="I6" s="58">
        <v>4865</v>
      </c>
      <c r="J6" s="58">
        <v>28</v>
      </c>
      <c r="K6" s="58">
        <v>11777</v>
      </c>
      <c r="L6" s="58">
        <v>36670</v>
      </c>
    </row>
    <row r="7" spans="1:12" ht="15" customHeight="1" x14ac:dyDescent="0.3">
      <c r="A7" s="59" t="s">
        <v>110</v>
      </c>
    </row>
  </sheetData>
  <mergeCells count="2">
    <mergeCell ref="A5:A6"/>
    <mergeCell ref="A3:L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Q21"/>
  <sheetViews>
    <sheetView showGridLines="0" zoomScaleNormal="100" workbookViewId="0">
      <pane xSplit="1" topLeftCell="B1" activePane="topRight" state="frozen"/>
      <selection sqref="A1:XFD1048576"/>
      <selection pane="topRight" activeCell="O19" sqref="O19"/>
    </sheetView>
  </sheetViews>
  <sheetFormatPr defaultRowHeight="15" customHeight="1" x14ac:dyDescent="0.3"/>
  <cols>
    <col min="1" max="1" width="14.109375" style="13" customWidth="1"/>
    <col min="2" max="2" width="17.33203125" style="13" bestFit="1" customWidth="1"/>
    <col min="3" max="13" width="9.6640625" style="13" bestFit="1" customWidth="1"/>
    <col min="14" max="15" width="9.6640625" style="13" customWidth="1"/>
    <col min="16" max="16384" width="8.88671875" style="13"/>
  </cols>
  <sheetData>
    <row r="3" spans="1:17" ht="15" customHeight="1" x14ac:dyDescent="0.3">
      <c r="A3" s="156" t="s">
        <v>131</v>
      </c>
      <c r="B3" s="156"/>
      <c r="C3" s="156"/>
      <c r="D3" s="156"/>
      <c r="E3" s="156"/>
      <c r="F3" s="156"/>
      <c r="G3" s="156"/>
      <c r="H3" s="156"/>
      <c r="I3" s="156"/>
      <c r="J3" s="156"/>
      <c r="K3" s="156"/>
      <c r="L3" s="156"/>
      <c r="M3" s="156"/>
      <c r="N3" s="156"/>
      <c r="O3" s="156"/>
    </row>
    <row r="4" spans="1:17" ht="15" customHeight="1" x14ac:dyDescent="0.3">
      <c r="A4" s="107" t="s">
        <v>108</v>
      </c>
      <c r="B4" s="108"/>
      <c r="C4" s="115">
        <v>2010</v>
      </c>
      <c r="D4" s="115">
        <v>2011</v>
      </c>
      <c r="E4" s="115">
        <v>2012</v>
      </c>
      <c r="F4" s="115">
        <v>2013</v>
      </c>
      <c r="G4" s="115">
        <v>2014</v>
      </c>
      <c r="H4" s="115">
        <v>2015</v>
      </c>
      <c r="I4" s="115">
        <v>2016</v>
      </c>
      <c r="J4" s="115">
        <v>2017</v>
      </c>
      <c r="K4" s="115">
        <v>2018</v>
      </c>
      <c r="L4" s="115">
        <v>2019</v>
      </c>
      <c r="M4" s="115">
        <v>2020</v>
      </c>
      <c r="N4" s="115">
        <v>2021</v>
      </c>
      <c r="O4" s="115">
        <v>2022</v>
      </c>
      <c r="P4" s="48"/>
      <c r="Q4" s="48"/>
    </row>
    <row r="5" spans="1:17" ht="15" customHeight="1" x14ac:dyDescent="0.3">
      <c r="A5" s="157" t="s">
        <v>2</v>
      </c>
      <c r="B5" s="49" t="s">
        <v>11</v>
      </c>
      <c r="C5" s="50">
        <v>4164</v>
      </c>
      <c r="D5" s="50">
        <v>1852</v>
      </c>
      <c r="E5" s="50">
        <v>6732</v>
      </c>
      <c r="F5" s="50">
        <v>7705</v>
      </c>
      <c r="G5" s="50">
        <v>10140</v>
      </c>
      <c r="H5" s="50">
        <v>9243</v>
      </c>
      <c r="I5" s="50">
        <v>9022</v>
      </c>
      <c r="J5" s="50">
        <v>10299</v>
      </c>
      <c r="K5" s="50">
        <v>11539</v>
      </c>
      <c r="L5" s="50">
        <v>9100</v>
      </c>
      <c r="M5" s="50">
        <v>3184</v>
      </c>
      <c r="N5" s="50">
        <v>3460</v>
      </c>
      <c r="O5" s="50">
        <v>8313</v>
      </c>
    </row>
    <row r="6" spans="1:17" ht="15" customHeight="1" x14ac:dyDescent="0.3">
      <c r="A6" s="157"/>
      <c r="B6" s="49" t="s">
        <v>104</v>
      </c>
      <c r="C6" s="50">
        <v>63961</v>
      </c>
      <c r="D6" s="50">
        <v>76017</v>
      </c>
      <c r="E6" s="50">
        <v>108317</v>
      </c>
      <c r="F6" s="50">
        <v>171848</v>
      </c>
      <c r="G6" s="50">
        <v>195307</v>
      </c>
      <c r="H6" s="50">
        <v>211132</v>
      </c>
      <c r="I6" s="50">
        <v>186627</v>
      </c>
      <c r="J6" s="50">
        <v>203632</v>
      </c>
      <c r="K6" s="50">
        <v>222503</v>
      </c>
      <c r="L6" s="50">
        <v>223151</v>
      </c>
      <c r="M6" s="50">
        <v>37586</v>
      </c>
      <c r="N6" s="50">
        <v>56790</v>
      </c>
      <c r="O6" s="50">
        <v>168444</v>
      </c>
    </row>
    <row r="7" spans="1:17" ht="15" customHeight="1" x14ac:dyDescent="0.3">
      <c r="A7" s="158" t="s">
        <v>3</v>
      </c>
      <c r="B7" s="13" t="s">
        <v>11</v>
      </c>
      <c r="C7" s="51">
        <v>84961</v>
      </c>
      <c r="D7" s="51">
        <v>101111</v>
      </c>
      <c r="E7" s="51">
        <v>194434</v>
      </c>
      <c r="F7" s="51">
        <v>270224</v>
      </c>
      <c r="G7" s="51">
        <v>395359</v>
      </c>
      <c r="H7" s="51">
        <v>470502</v>
      </c>
      <c r="I7" s="51">
        <v>595589</v>
      </c>
      <c r="J7" s="51">
        <v>597611</v>
      </c>
      <c r="K7" s="51">
        <v>582438</v>
      </c>
      <c r="L7" s="51">
        <v>591475</v>
      </c>
      <c r="M7" s="51">
        <v>122052</v>
      </c>
      <c r="N7" s="51">
        <v>175640</v>
      </c>
      <c r="O7" s="51">
        <v>433859</v>
      </c>
    </row>
    <row r="8" spans="1:17" ht="15" customHeight="1" x14ac:dyDescent="0.3">
      <c r="A8" s="158"/>
      <c r="B8" s="13" t="s">
        <v>104</v>
      </c>
      <c r="C8" s="51">
        <v>0</v>
      </c>
      <c r="D8" s="51">
        <v>0</v>
      </c>
      <c r="E8" s="51">
        <v>0</v>
      </c>
      <c r="F8" s="51">
        <v>9629</v>
      </c>
      <c r="G8" s="51">
        <v>14552</v>
      </c>
      <c r="H8" s="51">
        <v>9864</v>
      </c>
      <c r="I8" s="51">
        <v>11615</v>
      </c>
      <c r="J8" s="51">
        <v>22803</v>
      </c>
      <c r="K8" s="51">
        <v>20911</v>
      </c>
      <c r="L8" s="51">
        <v>24295</v>
      </c>
      <c r="M8" s="51">
        <v>11871</v>
      </c>
      <c r="N8" s="51">
        <v>22935</v>
      </c>
      <c r="O8" s="51">
        <v>52453</v>
      </c>
    </row>
    <row r="9" spans="1:17" ht="15" customHeight="1" x14ac:dyDescent="0.3">
      <c r="A9" s="157" t="s">
        <v>4</v>
      </c>
      <c r="B9" s="49" t="s">
        <v>11</v>
      </c>
      <c r="C9" s="50">
        <v>0</v>
      </c>
      <c r="D9" s="50">
        <v>0</v>
      </c>
      <c r="E9" s="50">
        <v>125</v>
      </c>
      <c r="F9" s="50">
        <v>398</v>
      </c>
      <c r="G9" s="50">
        <v>394</v>
      </c>
      <c r="H9" s="50">
        <v>242</v>
      </c>
      <c r="I9" s="50">
        <v>487</v>
      </c>
      <c r="J9" s="50">
        <v>636</v>
      </c>
      <c r="K9" s="50">
        <v>2244</v>
      </c>
      <c r="L9" s="50">
        <v>3005</v>
      </c>
      <c r="M9" s="50">
        <v>413</v>
      </c>
      <c r="N9" s="50">
        <v>0</v>
      </c>
      <c r="O9" s="50">
        <v>0</v>
      </c>
    </row>
    <row r="10" spans="1:17" ht="15" customHeight="1" x14ac:dyDescent="0.3">
      <c r="A10" s="157"/>
      <c r="B10" s="49" t="s">
        <v>104</v>
      </c>
      <c r="C10" s="50">
        <v>0</v>
      </c>
      <c r="D10" s="50">
        <v>0</v>
      </c>
      <c r="E10" s="50">
        <v>0</v>
      </c>
      <c r="F10" s="50">
        <v>0</v>
      </c>
      <c r="G10" s="50">
        <v>0</v>
      </c>
      <c r="H10" s="50">
        <v>0</v>
      </c>
      <c r="I10" s="50">
        <v>0</v>
      </c>
      <c r="J10" s="50">
        <v>186</v>
      </c>
      <c r="K10" s="50">
        <v>209</v>
      </c>
      <c r="L10" s="50">
        <v>554</v>
      </c>
      <c r="M10" s="50">
        <v>794</v>
      </c>
      <c r="N10" s="50">
        <v>934</v>
      </c>
      <c r="O10" s="50">
        <v>2469</v>
      </c>
    </row>
    <row r="11" spans="1:17" ht="15" customHeight="1" x14ac:dyDescent="0.3">
      <c r="A11" s="158" t="s">
        <v>5</v>
      </c>
      <c r="B11" s="13" t="s">
        <v>11</v>
      </c>
      <c r="C11" s="51">
        <v>7900</v>
      </c>
      <c r="D11" s="51">
        <v>8450</v>
      </c>
      <c r="E11" s="51">
        <v>9950</v>
      </c>
      <c r="F11" s="51">
        <v>13850</v>
      </c>
      <c r="G11" s="51">
        <v>18750</v>
      </c>
      <c r="H11" s="51">
        <v>19800</v>
      </c>
      <c r="I11" s="51">
        <v>16774</v>
      </c>
      <c r="J11" s="51">
        <v>27960</v>
      </c>
      <c r="K11" s="51">
        <v>34904</v>
      </c>
      <c r="L11" s="51">
        <v>26303</v>
      </c>
      <c r="M11" s="51">
        <v>5450</v>
      </c>
      <c r="N11" s="51">
        <v>8574</v>
      </c>
      <c r="O11" s="51">
        <v>26476</v>
      </c>
    </row>
    <row r="12" spans="1:17" ht="15" customHeight="1" x14ac:dyDescent="0.3">
      <c r="A12" s="158"/>
      <c r="B12" s="13" t="s">
        <v>104</v>
      </c>
      <c r="C12" s="51">
        <v>4850</v>
      </c>
      <c r="D12" s="51">
        <v>4840</v>
      </c>
      <c r="E12" s="51">
        <v>6180</v>
      </c>
      <c r="F12" s="51">
        <v>7051</v>
      </c>
      <c r="G12" s="51">
        <v>9729</v>
      </c>
      <c r="H12" s="51">
        <v>9070</v>
      </c>
      <c r="I12" s="51">
        <v>6482</v>
      </c>
      <c r="J12" s="51">
        <v>14936</v>
      </c>
      <c r="K12" s="51">
        <v>19362</v>
      </c>
      <c r="L12" s="51">
        <v>14221</v>
      </c>
      <c r="M12" s="51">
        <v>3547</v>
      </c>
      <c r="N12" s="51">
        <v>5110</v>
      </c>
      <c r="O12" s="51">
        <v>13652</v>
      </c>
    </row>
    <row r="13" spans="1:17" ht="15" customHeight="1" x14ac:dyDescent="0.3">
      <c r="A13" s="157" t="s">
        <v>6</v>
      </c>
      <c r="B13" s="49" t="s">
        <v>11</v>
      </c>
      <c r="C13" s="50">
        <v>15629</v>
      </c>
      <c r="D13" s="50">
        <v>13726</v>
      </c>
      <c r="E13" s="50">
        <v>12840</v>
      </c>
      <c r="F13" s="50">
        <v>13942</v>
      </c>
      <c r="G13" s="50">
        <v>16344</v>
      </c>
      <c r="H13" s="50">
        <v>14547</v>
      </c>
      <c r="I13" s="50">
        <v>14222</v>
      </c>
      <c r="J13" s="50">
        <v>16915</v>
      </c>
      <c r="K13" s="50">
        <v>26608</v>
      </c>
      <c r="L13" s="50">
        <v>33433</v>
      </c>
      <c r="M13" s="50">
        <v>6617</v>
      </c>
      <c r="N13" s="50">
        <v>8977</v>
      </c>
      <c r="O13" s="50">
        <v>21557</v>
      </c>
    </row>
    <row r="14" spans="1:17" ht="15" customHeight="1" x14ac:dyDescent="0.3">
      <c r="A14" s="157"/>
      <c r="B14" s="49" t="s">
        <v>104</v>
      </c>
      <c r="C14" s="50">
        <v>47804</v>
      </c>
      <c r="D14" s="50">
        <v>54473</v>
      </c>
      <c r="E14" s="50">
        <v>51011</v>
      </c>
      <c r="F14" s="50">
        <v>64991</v>
      </c>
      <c r="G14" s="50">
        <v>70749</v>
      </c>
      <c r="H14" s="50">
        <v>57439</v>
      </c>
      <c r="I14" s="50">
        <v>71211</v>
      </c>
      <c r="J14" s="50">
        <v>72897</v>
      </c>
      <c r="K14" s="50">
        <v>118222</v>
      </c>
      <c r="L14" s="50">
        <v>122528</v>
      </c>
      <c r="M14" s="50">
        <v>29827</v>
      </c>
      <c r="N14" s="50">
        <v>52800</v>
      </c>
      <c r="O14" s="50">
        <v>96065</v>
      </c>
    </row>
    <row r="15" spans="1:17" ht="15" customHeight="1" x14ac:dyDescent="0.3">
      <c r="A15" s="158" t="s">
        <v>7</v>
      </c>
      <c r="B15" s="13" t="s">
        <v>11</v>
      </c>
      <c r="C15" s="51">
        <v>3632</v>
      </c>
      <c r="D15" s="51">
        <v>2755</v>
      </c>
      <c r="E15" s="51">
        <v>3837</v>
      </c>
      <c r="F15" s="51">
        <v>4399</v>
      </c>
      <c r="G15" s="51">
        <v>18183</v>
      </c>
      <c r="H15" s="51">
        <v>25614</v>
      </c>
      <c r="I15" s="51">
        <v>14929</v>
      </c>
      <c r="J15" s="51">
        <v>14104</v>
      </c>
      <c r="K15" s="51">
        <v>17618</v>
      </c>
      <c r="L15" s="51">
        <v>19231</v>
      </c>
      <c r="M15" s="51">
        <v>3711</v>
      </c>
      <c r="N15" s="51">
        <v>4880</v>
      </c>
      <c r="O15" s="51">
        <v>11230</v>
      </c>
    </row>
    <row r="16" spans="1:17" ht="15" customHeight="1" x14ac:dyDescent="0.3">
      <c r="A16" s="158"/>
      <c r="B16" s="13" t="s">
        <v>104</v>
      </c>
      <c r="C16" s="51">
        <v>0</v>
      </c>
      <c r="D16" s="51">
        <v>0</v>
      </c>
      <c r="E16" s="51">
        <v>0</v>
      </c>
      <c r="F16" s="51">
        <v>0</v>
      </c>
      <c r="G16" s="51">
        <v>0</v>
      </c>
      <c r="H16" s="51">
        <v>0</v>
      </c>
      <c r="I16" s="51">
        <v>0</v>
      </c>
      <c r="J16" s="51">
        <v>0</v>
      </c>
      <c r="K16" s="51">
        <v>0</v>
      </c>
      <c r="L16" s="51">
        <v>0</v>
      </c>
      <c r="M16" s="51">
        <v>0</v>
      </c>
      <c r="N16" s="51"/>
      <c r="O16" s="51">
        <v>0</v>
      </c>
    </row>
    <row r="17" spans="1:15" ht="15" customHeight="1" x14ac:dyDescent="0.3">
      <c r="A17" s="157" t="s">
        <v>35</v>
      </c>
      <c r="B17" s="49" t="s">
        <v>11</v>
      </c>
      <c r="C17" s="50">
        <v>14534</v>
      </c>
      <c r="D17" s="50">
        <v>5858</v>
      </c>
      <c r="E17" s="50">
        <v>4050</v>
      </c>
      <c r="F17" s="50">
        <v>1083</v>
      </c>
      <c r="G17" s="50">
        <v>6317</v>
      </c>
      <c r="H17" s="50">
        <v>1245</v>
      </c>
      <c r="I17" s="50">
        <v>2054</v>
      </c>
      <c r="J17" s="50">
        <v>1381</v>
      </c>
      <c r="K17" s="50">
        <v>7931</v>
      </c>
      <c r="L17" s="50">
        <v>5170</v>
      </c>
      <c r="M17" s="50">
        <v>2401</v>
      </c>
      <c r="N17" s="50">
        <v>4716</v>
      </c>
      <c r="O17" s="50">
        <v>8993</v>
      </c>
    </row>
    <row r="18" spans="1:15" ht="15" customHeight="1" x14ac:dyDescent="0.3">
      <c r="A18" s="157"/>
      <c r="B18" s="49" t="s">
        <v>104</v>
      </c>
      <c r="C18" s="50">
        <v>8372</v>
      </c>
      <c r="D18" s="50">
        <v>6614</v>
      </c>
      <c r="E18" s="50">
        <v>32306</v>
      </c>
      <c r="F18" s="50">
        <v>57304</v>
      </c>
      <c r="G18" s="50">
        <v>60874</v>
      </c>
      <c r="H18" s="50">
        <v>62601</v>
      </c>
      <c r="I18" s="50">
        <v>64919</v>
      </c>
      <c r="J18" s="50">
        <v>74918</v>
      </c>
      <c r="K18" s="50">
        <v>76665</v>
      </c>
      <c r="L18" s="50">
        <v>10722</v>
      </c>
      <c r="M18" s="50">
        <v>3477</v>
      </c>
      <c r="N18" s="50">
        <v>5395</v>
      </c>
      <c r="O18" s="50">
        <v>7663</v>
      </c>
    </row>
    <row r="19" spans="1:15" ht="15" customHeight="1" x14ac:dyDescent="0.3">
      <c r="A19" s="155" t="s">
        <v>1</v>
      </c>
      <c r="B19" s="109" t="s">
        <v>11</v>
      </c>
      <c r="C19" s="117">
        <f>C5+C7+C9+C11+C13+C15+C17</f>
        <v>130820</v>
      </c>
      <c r="D19" s="117">
        <f t="shared" ref="D19:I20" si="0">D5+D7+D9+D11+D13+D15+D17</f>
        <v>133752</v>
      </c>
      <c r="E19" s="117">
        <f t="shared" si="0"/>
        <v>231968</v>
      </c>
      <c r="F19" s="117">
        <f t="shared" si="0"/>
        <v>311601</v>
      </c>
      <c r="G19" s="117">
        <f t="shared" si="0"/>
        <v>465487</v>
      </c>
      <c r="H19" s="117">
        <f t="shared" si="0"/>
        <v>541193</v>
      </c>
      <c r="I19" s="117">
        <f t="shared" si="0"/>
        <v>653077</v>
      </c>
      <c r="J19" s="117">
        <f t="shared" ref="J19:K20" si="1">J5+J7+J9+J11+J13+J15+J17</f>
        <v>668906</v>
      </c>
      <c r="K19" s="117">
        <f t="shared" si="1"/>
        <v>683282</v>
      </c>
      <c r="L19" s="117">
        <f t="shared" ref="L19:M19" si="2">L5+L7+L9+L11+L13+L15+L17</f>
        <v>687717</v>
      </c>
      <c r="M19" s="117">
        <f t="shared" si="2"/>
        <v>143828</v>
      </c>
      <c r="N19" s="117">
        <f t="shared" ref="N19:O19" si="3">N5+N7+N9+N11+N13+N15+N17</f>
        <v>206247</v>
      </c>
      <c r="O19" s="117">
        <f t="shared" si="3"/>
        <v>510428</v>
      </c>
    </row>
    <row r="20" spans="1:15" ht="15" customHeight="1" x14ac:dyDescent="0.3">
      <c r="A20" s="155"/>
      <c r="B20" s="109" t="s">
        <v>104</v>
      </c>
      <c r="C20" s="117">
        <f>C6+C8+C10+C12+C14+C16+C18</f>
        <v>124987</v>
      </c>
      <c r="D20" s="117">
        <f t="shared" si="0"/>
        <v>141944</v>
      </c>
      <c r="E20" s="117">
        <f t="shared" si="0"/>
        <v>197814</v>
      </c>
      <c r="F20" s="117">
        <f t="shared" si="0"/>
        <v>310823</v>
      </c>
      <c r="G20" s="117">
        <f t="shared" si="0"/>
        <v>351211</v>
      </c>
      <c r="H20" s="117">
        <f t="shared" si="0"/>
        <v>350106</v>
      </c>
      <c r="I20" s="117">
        <f t="shared" si="0"/>
        <v>340854</v>
      </c>
      <c r="J20" s="117">
        <f t="shared" ref="J20" si="4">J6+J8+J10+J12+J14+J16+J18</f>
        <v>389372</v>
      </c>
      <c r="K20" s="117">
        <f t="shared" si="1"/>
        <v>457872</v>
      </c>
      <c r="L20" s="117">
        <f t="shared" ref="L20:M20" si="5">L6+L8+L10+L12+L14+L16+L18</f>
        <v>395471</v>
      </c>
      <c r="M20" s="117">
        <f t="shared" si="5"/>
        <v>87102</v>
      </c>
      <c r="N20" s="117">
        <f t="shared" ref="N20:O20" si="6">N6+N8+N10+N12+N14+N16+N18</f>
        <v>143964</v>
      </c>
      <c r="O20" s="117">
        <f t="shared" si="6"/>
        <v>340746</v>
      </c>
    </row>
    <row r="21" spans="1:15" ht="15" customHeight="1" x14ac:dyDescent="0.3">
      <c r="A21" s="7" t="s">
        <v>120</v>
      </c>
    </row>
  </sheetData>
  <mergeCells count="9">
    <mergeCell ref="A3:O3"/>
    <mergeCell ref="A17:A18"/>
    <mergeCell ref="A19:A20"/>
    <mergeCell ref="A5:A6"/>
    <mergeCell ref="A7:A8"/>
    <mergeCell ref="A9:A10"/>
    <mergeCell ref="A11:A12"/>
    <mergeCell ref="A13:A14"/>
    <mergeCell ref="A15:A1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H26" sqref="H26"/>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11"/>
  <sheetViews>
    <sheetView showGridLines="0" zoomScaleNormal="100" workbookViewId="0">
      <selection activeCell="B12" sqref="B12"/>
    </sheetView>
  </sheetViews>
  <sheetFormatPr defaultRowHeight="15" customHeight="1" x14ac:dyDescent="0.3"/>
  <cols>
    <col min="1" max="1" width="22.44140625" style="13" customWidth="1"/>
    <col min="2" max="2" width="18.33203125" style="13" customWidth="1"/>
    <col min="3" max="3" width="12.5546875" style="13" customWidth="1"/>
    <col min="4" max="4" width="12.44140625" style="13" customWidth="1"/>
    <col min="5" max="5" width="16.44140625" style="13" customWidth="1"/>
    <col min="6" max="6" width="12" style="13" customWidth="1"/>
    <col min="7" max="7" width="17.44140625" style="13" customWidth="1"/>
    <col min="8" max="8" width="15.6640625" style="13" customWidth="1"/>
    <col min="9" max="16384" width="8.88671875" style="13"/>
  </cols>
  <sheetData>
    <row r="3" spans="1:8" ht="15" customHeight="1" x14ac:dyDescent="0.3">
      <c r="A3" s="148" t="s">
        <v>127</v>
      </c>
      <c r="B3" s="148"/>
      <c r="C3" s="148"/>
      <c r="D3" s="148"/>
      <c r="E3" s="148"/>
      <c r="F3" s="148"/>
      <c r="G3" s="148"/>
      <c r="H3" s="148"/>
    </row>
    <row r="4" spans="1:8" ht="40.799999999999997" x14ac:dyDescent="0.3">
      <c r="A4" s="100" t="s">
        <v>109</v>
      </c>
      <c r="B4" s="101" t="s">
        <v>45</v>
      </c>
      <c r="C4" s="102" t="s">
        <v>46</v>
      </c>
      <c r="D4" s="102" t="s">
        <v>65</v>
      </c>
      <c r="E4" s="103" t="s">
        <v>73</v>
      </c>
      <c r="F4" s="102" t="s">
        <v>105</v>
      </c>
      <c r="G4" s="102" t="s">
        <v>106</v>
      </c>
      <c r="H4" s="102" t="s">
        <v>107</v>
      </c>
    </row>
    <row r="5" spans="1:8" ht="15" customHeight="1" x14ac:dyDescent="0.3">
      <c r="A5" s="149" t="s">
        <v>75</v>
      </c>
      <c r="B5" s="14" t="s">
        <v>50</v>
      </c>
      <c r="C5" s="15">
        <v>854.23056482662003</v>
      </c>
      <c r="D5" s="15">
        <v>377.95010534026699</v>
      </c>
      <c r="E5" s="16">
        <v>11089.287248066499</v>
      </c>
      <c r="F5" s="17">
        <v>442.44507385073268</v>
      </c>
      <c r="G5" s="15">
        <v>34.082452450329072</v>
      </c>
      <c r="H5" s="16">
        <v>12.981609069815068</v>
      </c>
    </row>
    <row r="6" spans="1:8" ht="15" customHeight="1" x14ac:dyDescent="0.3">
      <c r="A6" s="150"/>
      <c r="B6" s="18" t="s">
        <v>51</v>
      </c>
      <c r="C6" s="19">
        <v>513.43746955379004</v>
      </c>
      <c r="D6" s="19">
        <v>186.53327296455501</v>
      </c>
      <c r="E6" s="20">
        <v>3750.5595209688199</v>
      </c>
      <c r="F6" s="21">
        <v>363.30280516274814</v>
      </c>
      <c r="G6" s="19">
        <v>49.734785415796033</v>
      </c>
      <c r="H6" s="20">
        <v>7.3048029085767654</v>
      </c>
    </row>
    <row r="7" spans="1:8" ht="15" customHeight="1" x14ac:dyDescent="0.3">
      <c r="A7" s="150"/>
      <c r="B7" s="22" t="s">
        <v>49</v>
      </c>
      <c r="C7" s="23">
        <v>493.71639264718698</v>
      </c>
      <c r="D7" s="23">
        <v>165.038817094569</v>
      </c>
      <c r="E7" s="24">
        <v>2619.0319725182098</v>
      </c>
      <c r="F7" s="25">
        <v>334.27858493754093</v>
      </c>
      <c r="G7" s="23">
        <v>63.01519753341671</v>
      </c>
      <c r="H7" s="24">
        <v>5.3047296211405879</v>
      </c>
    </row>
    <row r="8" spans="1:8" ht="15" customHeight="1" x14ac:dyDescent="0.3">
      <c r="A8" s="150"/>
      <c r="B8" s="18" t="s">
        <v>101</v>
      </c>
      <c r="C8" s="19">
        <v>757.75239896760502</v>
      </c>
      <c r="D8" s="19">
        <v>77.848053329530998</v>
      </c>
      <c r="E8" s="20">
        <v>1321.6316514763701</v>
      </c>
      <c r="F8" s="21">
        <v>102.73547590953798</v>
      </c>
      <c r="G8" s="19">
        <v>58.902988016796044</v>
      </c>
      <c r="H8" s="20">
        <v>1.7441471030339448</v>
      </c>
    </row>
    <row r="9" spans="1:8" ht="15" customHeight="1" x14ac:dyDescent="0.3">
      <c r="A9" s="150"/>
      <c r="B9" s="22" t="s">
        <v>52</v>
      </c>
      <c r="C9" s="23">
        <v>160.777739677444</v>
      </c>
      <c r="D9" s="23">
        <v>76.482888321343097</v>
      </c>
      <c r="E9" s="24">
        <v>1811.45934069597</v>
      </c>
      <c r="F9" s="25">
        <v>475.70570698894528</v>
      </c>
      <c r="G9" s="23">
        <v>42.221697502720687</v>
      </c>
      <c r="H9" s="24">
        <v>11.266854132482278</v>
      </c>
    </row>
    <row r="10" spans="1:8" ht="15" customHeight="1" x14ac:dyDescent="0.3">
      <c r="A10" s="150"/>
      <c r="B10" s="18" t="s">
        <v>48</v>
      </c>
      <c r="C10" s="19">
        <v>1230.4825435681801</v>
      </c>
      <c r="D10" s="19">
        <v>74.9641616358834</v>
      </c>
      <c r="E10" s="20">
        <v>2468.3143272175598</v>
      </c>
      <c r="F10" s="21">
        <v>60.922572228046974</v>
      </c>
      <c r="G10" s="19">
        <v>30.370589681091285</v>
      </c>
      <c r="H10" s="20">
        <v>2.0059726487950722</v>
      </c>
    </row>
    <row r="11" spans="1:8" ht="15" customHeight="1" x14ac:dyDescent="0.3">
      <c r="A11" s="150"/>
      <c r="B11" s="22" t="s">
        <v>130</v>
      </c>
      <c r="C11" s="23">
        <v>260.35352268055698</v>
      </c>
      <c r="D11" s="23">
        <v>63.0335725339935</v>
      </c>
      <c r="E11" s="24">
        <v>2051.0102895394998</v>
      </c>
      <c r="F11" s="25">
        <v>242.10762306962559</v>
      </c>
      <c r="G11" s="23">
        <v>30.732938228284571</v>
      </c>
      <c r="H11" s="24">
        <v>7.8777896623891852</v>
      </c>
    </row>
    <row r="12" spans="1:8" ht="15" customHeight="1" x14ac:dyDescent="0.3">
      <c r="A12" s="150"/>
      <c r="B12" s="18" t="s">
        <v>53</v>
      </c>
      <c r="C12" s="19" t="s">
        <v>128</v>
      </c>
      <c r="D12" s="21" t="s">
        <v>128</v>
      </c>
      <c r="E12" s="20" t="s">
        <v>128</v>
      </c>
      <c r="F12" s="21" t="s">
        <v>129</v>
      </c>
      <c r="G12" s="19" t="s">
        <v>129</v>
      </c>
      <c r="H12" s="20" t="s">
        <v>129</v>
      </c>
    </row>
    <row r="13" spans="1:8" ht="15" customHeight="1" x14ac:dyDescent="0.3">
      <c r="A13" s="151"/>
      <c r="B13" s="43" t="s">
        <v>54</v>
      </c>
      <c r="C13" s="44">
        <v>1297.4786539562174</v>
      </c>
      <c r="D13" s="44">
        <v>489.1296403244578</v>
      </c>
      <c r="E13" s="45">
        <v>8814.2783822671736</v>
      </c>
      <c r="F13" s="46">
        <v>376.98473021735214</v>
      </c>
      <c r="G13" s="44">
        <v>55.492874074467998</v>
      </c>
      <c r="H13" s="47">
        <v>6.793389899241153</v>
      </c>
    </row>
    <row r="14" spans="1:8" ht="15" customHeight="1" x14ac:dyDescent="0.3">
      <c r="A14" s="31"/>
      <c r="B14" s="32" t="s">
        <v>1</v>
      </c>
      <c r="C14" s="33">
        <v>5568.2292858776</v>
      </c>
      <c r="D14" s="33">
        <v>1510.9805115445999</v>
      </c>
      <c r="E14" s="34">
        <v>33925.572732750101</v>
      </c>
      <c r="F14" s="35">
        <v>271.35745206771901</v>
      </c>
      <c r="G14" s="33">
        <v>44.538098839108841</v>
      </c>
      <c r="H14" s="34">
        <v>6.092703980203134</v>
      </c>
    </row>
    <row r="15" spans="1:8" ht="20.399999999999999" x14ac:dyDescent="0.3">
      <c r="A15" s="36"/>
      <c r="B15" s="37" t="s">
        <v>55</v>
      </c>
      <c r="C15" s="38">
        <v>0.17752034952625681</v>
      </c>
      <c r="D15" s="38">
        <v>8.7555284448589635E-2</v>
      </c>
      <c r="E15" s="39">
        <v>0.15637586498832726</v>
      </c>
      <c r="F15" s="40"/>
      <c r="G15" s="41"/>
      <c r="H15" s="42"/>
    </row>
    <row r="16" spans="1:8" ht="15" customHeight="1" x14ac:dyDescent="0.3">
      <c r="A16" s="147" t="s">
        <v>114</v>
      </c>
      <c r="B16" s="147"/>
      <c r="C16" s="147"/>
      <c r="D16" s="147"/>
      <c r="E16" s="1"/>
      <c r="F16" s="2"/>
    </row>
    <row r="17" spans="1:8" ht="15" customHeight="1" x14ac:dyDescent="0.3">
      <c r="A17" s="112"/>
      <c r="B17" s="112"/>
      <c r="C17" s="112"/>
      <c r="D17" s="112"/>
      <c r="E17" s="144"/>
      <c r="F17" s="2"/>
    </row>
    <row r="18" spans="1:8" ht="15" customHeight="1" x14ac:dyDescent="0.3">
      <c r="A18" s="112"/>
      <c r="B18" s="112"/>
      <c r="C18" s="112"/>
      <c r="D18" s="112"/>
      <c r="E18" s="144"/>
      <c r="F18" s="2"/>
    </row>
    <row r="19" spans="1:8" ht="15" customHeight="1" x14ac:dyDescent="0.3">
      <c r="A19" s="148" t="s">
        <v>123</v>
      </c>
      <c r="B19" s="148"/>
      <c r="C19" s="148"/>
      <c r="D19" s="148"/>
      <c r="E19" s="148"/>
      <c r="F19" s="148"/>
      <c r="G19" s="148"/>
      <c r="H19" s="148"/>
    </row>
    <row r="20" spans="1:8" ht="40.799999999999997" x14ac:dyDescent="0.3">
      <c r="A20" s="100" t="s">
        <v>109</v>
      </c>
      <c r="B20" s="101" t="s">
        <v>45</v>
      </c>
      <c r="C20" s="102" t="s">
        <v>46</v>
      </c>
      <c r="D20" s="102" t="s">
        <v>65</v>
      </c>
      <c r="E20" s="103" t="s">
        <v>73</v>
      </c>
      <c r="F20" s="102" t="s">
        <v>105</v>
      </c>
      <c r="G20" s="102" t="s">
        <v>106</v>
      </c>
      <c r="H20" s="102" t="s">
        <v>107</v>
      </c>
    </row>
    <row r="21" spans="1:8" ht="15" customHeight="1" x14ac:dyDescent="0.3">
      <c r="A21" s="149" t="s">
        <v>75</v>
      </c>
      <c r="B21" s="14" t="s">
        <v>50</v>
      </c>
      <c r="C21" s="15">
        <v>479.83498529485797</v>
      </c>
      <c r="D21" s="15">
        <v>233.556303086231</v>
      </c>
      <c r="E21" s="16">
        <v>5987.9129163669204</v>
      </c>
      <c r="F21" s="17">
        <f>D21/C21*1000</f>
        <v>486.74296423532132</v>
      </c>
      <c r="G21" s="15">
        <f>D21/E21*1000</f>
        <v>39.004625876880304</v>
      </c>
      <c r="H21" s="16">
        <f>F21/G21</f>
        <v>12.479108651669815</v>
      </c>
    </row>
    <row r="22" spans="1:8" ht="15" customHeight="1" x14ac:dyDescent="0.3">
      <c r="A22" s="150"/>
      <c r="B22" s="18" t="s">
        <v>47</v>
      </c>
      <c r="C22" s="19">
        <v>147.13865346525</v>
      </c>
      <c r="D22" s="19">
        <v>128.88167561205</v>
      </c>
      <c r="E22" s="20">
        <v>1448.6592076146401</v>
      </c>
      <c r="F22" s="21">
        <f t="shared" ref="F22:F29" si="0">D22/C22*1000</f>
        <v>875.91990667828304</v>
      </c>
      <c r="G22" s="19">
        <f t="shared" ref="G22:G29" si="1">D22/E22*1000</f>
        <v>88.966179854174513</v>
      </c>
      <c r="H22" s="20">
        <f t="shared" ref="H22:H29" si="2">F22/G22</f>
        <v>9.84553802483161</v>
      </c>
    </row>
    <row r="23" spans="1:8" ht="15" customHeight="1" x14ac:dyDescent="0.3">
      <c r="A23" s="150"/>
      <c r="B23" s="22" t="s">
        <v>52</v>
      </c>
      <c r="C23" s="23">
        <v>103.07621667436</v>
      </c>
      <c r="D23" s="23">
        <v>54.144149308818697</v>
      </c>
      <c r="E23" s="24">
        <v>1311.4744378093101</v>
      </c>
      <c r="F23" s="25">
        <f t="shared" si="0"/>
        <v>525.28266030438181</v>
      </c>
      <c r="G23" s="23">
        <f t="shared" si="1"/>
        <v>41.284944447153087</v>
      </c>
      <c r="H23" s="24">
        <f t="shared" si="2"/>
        <v>12.723346666404538</v>
      </c>
    </row>
    <row r="24" spans="1:8" ht="15" customHeight="1" x14ac:dyDescent="0.3">
      <c r="A24" s="150"/>
      <c r="B24" s="18" t="s">
        <v>51</v>
      </c>
      <c r="C24" s="19">
        <v>258.69709002601201</v>
      </c>
      <c r="D24" s="19">
        <v>97.112479508374307</v>
      </c>
      <c r="E24" s="20">
        <v>2020.1383331694501</v>
      </c>
      <c r="F24" s="21">
        <f t="shared" si="0"/>
        <v>375.39069147863103</v>
      </c>
      <c r="G24" s="19">
        <f t="shared" si="1"/>
        <v>48.072192836424172</v>
      </c>
      <c r="H24" s="20">
        <f t="shared" si="2"/>
        <v>7.8088946921139515</v>
      </c>
    </row>
    <row r="25" spans="1:8" ht="15" customHeight="1" x14ac:dyDescent="0.3">
      <c r="A25" s="150"/>
      <c r="B25" s="22" t="s">
        <v>101</v>
      </c>
      <c r="C25" s="23">
        <v>461.22370616075102</v>
      </c>
      <c r="D25" s="23">
        <v>53.402367490564899</v>
      </c>
      <c r="E25" s="24">
        <v>1227.8602948991399</v>
      </c>
      <c r="F25" s="25">
        <f t="shared" si="0"/>
        <v>115.78409083758693</v>
      </c>
      <c r="G25" s="23">
        <f t="shared" si="1"/>
        <v>43.49221789515682</v>
      </c>
      <c r="H25" s="24">
        <f t="shared" si="2"/>
        <v>2.6621794987944347</v>
      </c>
    </row>
    <row r="26" spans="1:8" ht="15" customHeight="1" x14ac:dyDescent="0.3">
      <c r="A26" s="150"/>
      <c r="B26" s="18" t="s">
        <v>48</v>
      </c>
      <c r="C26" s="19">
        <v>528.720856106263</v>
      </c>
      <c r="D26" s="19">
        <v>66.838024413741095</v>
      </c>
      <c r="E26" s="20">
        <v>2019.79744849863</v>
      </c>
      <c r="F26" s="21">
        <f t="shared" si="0"/>
        <v>126.41457896320985</v>
      </c>
      <c r="G26" s="19">
        <f t="shared" si="1"/>
        <v>33.091449077442697</v>
      </c>
      <c r="H26" s="20">
        <f t="shared" si="2"/>
        <v>3.8201584544504676</v>
      </c>
    </row>
    <row r="27" spans="1:8" ht="15" customHeight="1" x14ac:dyDescent="0.3">
      <c r="A27" s="150"/>
      <c r="B27" s="22" t="s">
        <v>49</v>
      </c>
      <c r="C27" s="23">
        <v>316.916039333436</v>
      </c>
      <c r="D27" s="23">
        <v>100.050739137371</v>
      </c>
      <c r="E27" s="24">
        <v>2360.7630595370701</v>
      </c>
      <c r="F27" s="25">
        <f t="shared" si="0"/>
        <v>315.70109025660543</v>
      </c>
      <c r="G27" s="23">
        <f t="shared" si="1"/>
        <v>42.380678032546932</v>
      </c>
      <c r="H27" s="24">
        <f t="shared" si="2"/>
        <v>7.4491750701618704</v>
      </c>
    </row>
    <row r="28" spans="1:8" ht="15" customHeight="1" x14ac:dyDescent="0.3">
      <c r="A28" s="150"/>
      <c r="B28" s="18" t="s">
        <v>53</v>
      </c>
      <c r="C28" s="19">
        <v>21.6276898642001</v>
      </c>
      <c r="D28" s="21">
        <v>18.697408712046901</v>
      </c>
      <c r="E28" s="20">
        <v>246.60271717365299</v>
      </c>
      <c r="F28" s="21">
        <f t="shared" ref="F28" si="3">D28/C28*1000</f>
        <v>864.51252211621374</v>
      </c>
      <c r="G28" s="19">
        <f t="shared" ref="G28" si="4">D28/E28*1000</f>
        <v>75.819962271058586</v>
      </c>
      <c r="H28" s="20">
        <f t="shared" ref="H28" si="5">F28/G28</f>
        <v>11.40217557779251</v>
      </c>
    </row>
    <row r="29" spans="1:8" ht="15" customHeight="1" x14ac:dyDescent="0.3">
      <c r="A29" s="151"/>
      <c r="B29" s="43" t="s">
        <v>54</v>
      </c>
      <c r="C29" s="44">
        <f>C30-SUM(C21:C28)</f>
        <v>616.51442631222017</v>
      </c>
      <c r="D29" s="44">
        <f t="shared" ref="D29:E29" si="6">D30-SUM(D21:D28)</f>
        <v>259.42891244956206</v>
      </c>
      <c r="E29" s="45">
        <f t="shared" si="6"/>
        <v>4672.9286615733872</v>
      </c>
      <c r="F29" s="46">
        <f t="shared" si="0"/>
        <v>420.79941908476928</v>
      </c>
      <c r="G29" s="44">
        <f t="shared" si="1"/>
        <v>55.517413433444467</v>
      </c>
      <c r="H29" s="47">
        <f t="shared" si="2"/>
        <v>7.5795933754952971</v>
      </c>
    </row>
    <row r="30" spans="1:8" ht="15" customHeight="1" x14ac:dyDescent="0.3">
      <c r="A30" s="31"/>
      <c r="B30" s="32" t="s">
        <v>1</v>
      </c>
      <c r="C30" s="33">
        <v>2933.74966323735</v>
      </c>
      <c r="D30" s="33">
        <v>1012.11205971876</v>
      </c>
      <c r="E30" s="34">
        <v>21296.137076642201</v>
      </c>
      <c r="F30" s="35">
        <f>D30/C30*1000</f>
        <v>344.98923763042177</v>
      </c>
      <c r="G30" s="33">
        <f>D30/E30*1000</f>
        <v>47.525617255199478</v>
      </c>
      <c r="H30" s="34">
        <f>F30/G30</f>
        <v>7.2590164537563933</v>
      </c>
    </row>
    <row r="31" spans="1:8" ht="20.399999999999999" x14ac:dyDescent="0.3">
      <c r="A31" s="36"/>
      <c r="B31" s="37" t="s">
        <v>55</v>
      </c>
      <c r="C31" s="38">
        <v>0.17915066980121439</v>
      </c>
      <c r="D31" s="38">
        <v>9.7992920371223383E-2</v>
      </c>
      <c r="E31" s="39">
        <v>0.16212353090233145</v>
      </c>
      <c r="F31" s="40"/>
      <c r="G31" s="41"/>
      <c r="H31" s="42"/>
    </row>
    <row r="32" spans="1:8" ht="15" customHeight="1" x14ac:dyDescent="0.3">
      <c r="A32" s="147" t="s">
        <v>114</v>
      </c>
      <c r="B32" s="147"/>
      <c r="C32" s="147"/>
      <c r="D32" s="147"/>
      <c r="E32" s="1"/>
      <c r="F32" s="2"/>
    </row>
    <row r="35" spans="1:8" ht="15" customHeight="1" x14ac:dyDescent="0.3">
      <c r="A35" s="148" t="s">
        <v>103</v>
      </c>
      <c r="B35" s="148"/>
      <c r="C35" s="148"/>
      <c r="D35" s="148"/>
      <c r="E35" s="148"/>
      <c r="F35" s="148"/>
      <c r="G35" s="148"/>
      <c r="H35" s="148"/>
    </row>
    <row r="36" spans="1:8" ht="40.799999999999997" x14ac:dyDescent="0.3">
      <c r="A36" s="100" t="s">
        <v>109</v>
      </c>
      <c r="B36" s="101" t="s">
        <v>45</v>
      </c>
      <c r="C36" s="102" t="s">
        <v>46</v>
      </c>
      <c r="D36" s="102" t="s">
        <v>65</v>
      </c>
      <c r="E36" s="103" t="s">
        <v>73</v>
      </c>
      <c r="F36" s="102" t="s">
        <v>105</v>
      </c>
      <c r="G36" s="102" t="s">
        <v>106</v>
      </c>
      <c r="H36" s="102" t="s">
        <v>107</v>
      </c>
    </row>
    <row r="37" spans="1:8" ht="15" customHeight="1" x14ac:dyDescent="0.3">
      <c r="A37" s="149" t="s">
        <v>75</v>
      </c>
      <c r="B37" s="14" t="s">
        <v>50</v>
      </c>
      <c r="C37" s="15">
        <v>249.11799999999999</v>
      </c>
      <c r="D37" s="15">
        <v>144.73151110000003</v>
      </c>
      <c r="E37" s="16">
        <v>3861.0030000000002</v>
      </c>
      <c r="F37" s="17">
        <f>D37/C37*1000</f>
        <v>580.97572676402365</v>
      </c>
      <c r="G37" s="15">
        <f>D37/E37*1000</f>
        <v>37.485469734159764</v>
      </c>
      <c r="H37" s="16">
        <f>F37/G37</f>
        <v>15.498691383199928</v>
      </c>
    </row>
    <row r="38" spans="1:8" ht="15" customHeight="1" x14ac:dyDescent="0.3">
      <c r="A38" s="150"/>
      <c r="B38" s="18" t="s">
        <v>47</v>
      </c>
      <c r="C38" s="19">
        <v>98.134</v>
      </c>
      <c r="D38" s="19">
        <v>58.989633000000005</v>
      </c>
      <c r="E38" s="20">
        <v>1031.7860000000001</v>
      </c>
      <c r="F38" s="21">
        <f t="shared" ref="F38:F44" si="7">D38/C38*1000</f>
        <v>601.11310045448067</v>
      </c>
      <c r="G38" s="19">
        <f t="shared" ref="G38:G44" si="8">D38/E38*1000</f>
        <v>57.172352600248502</v>
      </c>
      <c r="H38" s="20">
        <f t="shared" ref="H38:H44" si="9">F38/G38</f>
        <v>10.514052214319197</v>
      </c>
    </row>
    <row r="39" spans="1:8" ht="15" customHeight="1" x14ac:dyDescent="0.3">
      <c r="A39" s="150"/>
      <c r="B39" s="22" t="s">
        <v>52</v>
      </c>
      <c r="C39" s="23">
        <v>44.555</v>
      </c>
      <c r="D39" s="23">
        <v>19.761124300000002</v>
      </c>
      <c r="E39" s="24">
        <v>479.08600000000001</v>
      </c>
      <c r="F39" s="25">
        <f t="shared" si="7"/>
        <v>443.52203568623054</v>
      </c>
      <c r="G39" s="23">
        <f t="shared" si="8"/>
        <v>41.247551170353553</v>
      </c>
      <c r="H39" s="24">
        <f t="shared" si="9"/>
        <v>10.752687689372685</v>
      </c>
    </row>
    <row r="40" spans="1:8" ht="15" customHeight="1" x14ac:dyDescent="0.3">
      <c r="A40" s="150"/>
      <c r="B40" s="18" t="s">
        <v>51</v>
      </c>
      <c r="C40" s="19">
        <v>66.703999999999994</v>
      </c>
      <c r="D40" s="19">
        <v>19.172376400000001</v>
      </c>
      <c r="E40" s="20">
        <v>395.10700000000003</v>
      </c>
      <c r="F40" s="21">
        <f t="shared" si="7"/>
        <v>287.42468817462225</v>
      </c>
      <c r="G40" s="19">
        <f t="shared" si="8"/>
        <v>48.52451715611214</v>
      </c>
      <c r="H40" s="20">
        <f t="shared" si="9"/>
        <v>5.9232879587431047</v>
      </c>
    </row>
    <row r="41" spans="1:8" ht="15" customHeight="1" x14ac:dyDescent="0.3">
      <c r="A41" s="150"/>
      <c r="B41" s="22" t="s">
        <v>101</v>
      </c>
      <c r="C41" s="23">
        <v>208.619</v>
      </c>
      <c r="D41" s="23">
        <v>16.8228671</v>
      </c>
      <c r="E41" s="24">
        <v>285.42</v>
      </c>
      <c r="F41" s="25">
        <f t="shared" si="7"/>
        <v>80.639189623188685</v>
      </c>
      <c r="G41" s="23">
        <f t="shared" si="8"/>
        <v>58.940743816130613</v>
      </c>
      <c r="H41" s="24">
        <f t="shared" si="9"/>
        <v>1.3681400064231926</v>
      </c>
    </row>
    <row r="42" spans="1:8" ht="15" customHeight="1" x14ac:dyDescent="0.3">
      <c r="A42" s="150"/>
      <c r="B42" s="18" t="s">
        <v>48</v>
      </c>
      <c r="C42" s="19">
        <v>205.38200000000001</v>
      </c>
      <c r="D42" s="19">
        <v>14.580833799999999</v>
      </c>
      <c r="E42" s="20">
        <v>390.15499999999997</v>
      </c>
      <c r="F42" s="21">
        <f t="shared" si="7"/>
        <v>70.993727785297637</v>
      </c>
      <c r="G42" s="19">
        <f t="shared" si="8"/>
        <v>37.371900398559546</v>
      </c>
      <c r="H42" s="20">
        <f t="shared" si="9"/>
        <v>1.899655276509139</v>
      </c>
    </row>
    <row r="43" spans="1:8" ht="15" customHeight="1" x14ac:dyDescent="0.3">
      <c r="A43" s="150"/>
      <c r="B43" s="22" t="s">
        <v>49</v>
      </c>
      <c r="C43" s="23">
        <v>45.253999999999998</v>
      </c>
      <c r="D43" s="23">
        <v>13.456833300000001</v>
      </c>
      <c r="E43" s="24">
        <v>272.363</v>
      </c>
      <c r="F43" s="25">
        <f t="shared" si="7"/>
        <v>297.36229504574186</v>
      </c>
      <c r="G43" s="23">
        <f t="shared" si="8"/>
        <v>49.407714337116275</v>
      </c>
      <c r="H43" s="24">
        <f t="shared" si="9"/>
        <v>6.0185397975869543</v>
      </c>
    </row>
    <row r="44" spans="1:8" ht="15" customHeight="1" x14ac:dyDescent="0.3">
      <c r="A44" s="151"/>
      <c r="B44" s="26" t="s">
        <v>54</v>
      </c>
      <c r="C44" s="27">
        <f>C45-SUM(C37:C43)</f>
        <v>361.78700000000015</v>
      </c>
      <c r="D44" s="27">
        <f>D45-SUM(D37:D43)</f>
        <v>124.80029159999975</v>
      </c>
      <c r="E44" s="28">
        <f>E45-SUM(E37:E43)</f>
        <v>2453.3679999999995</v>
      </c>
      <c r="F44" s="29">
        <f t="shared" si="7"/>
        <v>344.95515759272638</v>
      </c>
      <c r="G44" s="27">
        <f t="shared" si="8"/>
        <v>50.868965275490581</v>
      </c>
      <c r="H44" s="30">
        <f t="shared" si="9"/>
        <v>6.7812497408696233</v>
      </c>
    </row>
    <row r="45" spans="1:8" ht="15" customHeight="1" x14ac:dyDescent="0.3">
      <c r="A45" s="31"/>
      <c r="B45" s="32" t="s">
        <v>1</v>
      </c>
      <c r="C45" s="33">
        <v>1279.5530000000001</v>
      </c>
      <c r="D45" s="33">
        <v>412.3154705999998</v>
      </c>
      <c r="E45" s="34">
        <v>9168.2880000000005</v>
      </c>
      <c r="F45" s="35">
        <f>D45/C45*1000</f>
        <v>322.23399155798921</v>
      </c>
      <c r="G45" s="33">
        <f>D45/E45*1000</f>
        <v>44.971915214705277</v>
      </c>
      <c r="H45" s="34">
        <f>F45/G45</f>
        <v>7.1652272316973189</v>
      </c>
    </row>
    <row r="46" spans="1:8" ht="15" customHeight="1" x14ac:dyDescent="0.3">
      <c r="A46" s="36"/>
      <c r="B46" s="37" t="s">
        <v>55</v>
      </c>
      <c r="C46" s="38">
        <v>0.15439370973350783</v>
      </c>
      <c r="D46" s="38">
        <v>9.5666359686105554E-2</v>
      </c>
      <c r="E46" s="39">
        <v>0.14313514541710198</v>
      </c>
      <c r="F46" s="40"/>
      <c r="G46" s="41"/>
      <c r="H46" s="42"/>
    </row>
    <row r="47" spans="1:8" ht="15" customHeight="1" x14ac:dyDescent="0.3">
      <c r="A47" s="147" t="s">
        <v>114</v>
      </c>
      <c r="B47" s="147"/>
      <c r="C47" s="147"/>
      <c r="D47" s="147"/>
      <c r="E47" s="1"/>
      <c r="F47" s="2"/>
    </row>
    <row r="50" spans="1:8" ht="15" customHeight="1" x14ac:dyDescent="0.3">
      <c r="A50" s="148" t="s">
        <v>100</v>
      </c>
      <c r="B50" s="148"/>
      <c r="C50" s="148"/>
      <c r="D50" s="148"/>
      <c r="E50" s="148"/>
      <c r="F50" s="148"/>
      <c r="G50" s="148"/>
      <c r="H50" s="148"/>
    </row>
    <row r="51" spans="1:8" ht="40.799999999999997" x14ac:dyDescent="0.3">
      <c r="A51" s="100" t="s">
        <v>109</v>
      </c>
      <c r="B51" s="101" t="s">
        <v>45</v>
      </c>
      <c r="C51" s="102" t="s">
        <v>46</v>
      </c>
      <c r="D51" s="102" t="s">
        <v>65</v>
      </c>
      <c r="E51" s="103" t="s">
        <v>73</v>
      </c>
      <c r="F51" s="102" t="s">
        <v>105</v>
      </c>
      <c r="G51" s="102" t="s">
        <v>106</v>
      </c>
      <c r="H51" s="102" t="s">
        <v>107</v>
      </c>
    </row>
    <row r="52" spans="1:8" ht="15" customHeight="1" x14ac:dyDescent="0.3">
      <c r="A52" s="149" t="s">
        <v>75</v>
      </c>
      <c r="B52" s="14" t="s">
        <v>48</v>
      </c>
      <c r="C52" s="15">
        <v>1330.635</v>
      </c>
      <c r="D52" s="15">
        <v>152.82174850000004</v>
      </c>
      <c r="E52" s="16">
        <v>4553.03</v>
      </c>
      <c r="F52" s="17">
        <f>D52/C52*1000</f>
        <v>114.84873650550306</v>
      </c>
      <c r="G52" s="15">
        <f>D52/E52*1000</f>
        <v>33.564845498492225</v>
      </c>
      <c r="H52" s="16">
        <f>F52/G52</f>
        <v>3.4216971596267949</v>
      </c>
    </row>
    <row r="53" spans="1:8" ht="15" customHeight="1" x14ac:dyDescent="0.3">
      <c r="A53" s="150"/>
      <c r="B53" s="18" t="s">
        <v>101</v>
      </c>
      <c r="C53" s="19">
        <v>874.34299999999996</v>
      </c>
      <c r="D53" s="19">
        <v>110.67707619999999</v>
      </c>
      <c r="E53" s="20">
        <v>2264.2979999999998</v>
      </c>
      <c r="F53" s="21">
        <f t="shared" ref="F53:F60" si="10">D53/C53*1000</f>
        <v>126.58313293524395</v>
      </c>
      <c r="G53" s="19">
        <f t="shared" ref="G53:G60" si="11">D53/E53*1000</f>
        <v>48.879200617586555</v>
      </c>
      <c r="H53" s="20">
        <f t="shared" ref="H53:H60" si="12">F53/G53</f>
        <v>2.5897136478475837</v>
      </c>
    </row>
    <row r="54" spans="1:8" ht="15" customHeight="1" x14ac:dyDescent="0.3">
      <c r="A54" s="150"/>
      <c r="B54" s="22" t="s">
        <v>49</v>
      </c>
      <c r="C54" s="23">
        <v>712.41700000000003</v>
      </c>
      <c r="D54" s="23">
        <v>222.43213419999998</v>
      </c>
      <c r="E54" s="24">
        <v>5651.7179999999998</v>
      </c>
      <c r="F54" s="25">
        <f t="shared" si="10"/>
        <v>312.22182261231831</v>
      </c>
      <c r="G54" s="23">
        <f t="shared" si="11"/>
        <v>39.356552149275672</v>
      </c>
      <c r="H54" s="24">
        <f t="shared" si="12"/>
        <v>7.933159933016757</v>
      </c>
    </row>
    <row r="55" spans="1:8" ht="15" customHeight="1" x14ac:dyDescent="0.3">
      <c r="A55" s="150"/>
      <c r="B55" s="18" t="s">
        <v>50</v>
      </c>
      <c r="C55" s="19">
        <v>624.15899999999999</v>
      </c>
      <c r="D55" s="19">
        <v>361.40335120000003</v>
      </c>
      <c r="E55" s="20">
        <v>5910.3689999999997</v>
      </c>
      <c r="F55" s="21">
        <f t="shared" si="10"/>
        <v>579.02449728354475</v>
      </c>
      <c r="G55" s="19">
        <f t="shared" si="11"/>
        <v>61.147341426567458</v>
      </c>
      <c r="H55" s="20">
        <f t="shared" si="12"/>
        <v>9.4693323335880741</v>
      </c>
    </row>
    <row r="56" spans="1:8" ht="15" customHeight="1" x14ac:dyDescent="0.3">
      <c r="A56" s="150"/>
      <c r="B56" s="22" t="s">
        <v>51</v>
      </c>
      <c r="C56" s="23">
        <v>622.99599999999998</v>
      </c>
      <c r="D56" s="23">
        <v>234.66542980000006</v>
      </c>
      <c r="E56" s="24">
        <v>4477.4040000000005</v>
      </c>
      <c r="F56" s="25">
        <f t="shared" si="10"/>
        <v>376.6724502243996</v>
      </c>
      <c r="G56" s="23">
        <f t="shared" si="11"/>
        <v>52.411046624338574</v>
      </c>
      <c r="H56" s="24">
        <f t="shared" si="12"/>
        <v>7.1868904455245302</v>
      </c>
    </row>
    <row r="57" spans="1:8" ht="15" customHeight="1" x14ac:dyDescent="0.3">
      <c r="A57" s="150"/>
      <c r="B57" s="18" t="s">
        <v>47</v>
      </c>
      <c r="C57" s="19">
        <v>343.89800000000002</v>
      </c>
      <c r="D57" s="19">
        <v>225.75564409999998</v>
      </c>
      <c r="E57" s="20">
        <v>2904.578</v>
      </c>
      <c r="F57" s="21">
        <f t="shared" si="10"/>
        <v>656.46105560369642</v>
      </c>
      <c r="G57" s="19">
        <f t="shared" si="11"/>
        <v>77.724076991562967</v>
      </c>
      <c r="H57" s="20">
        <f t="shared" si="12"/>
        <v>8.4460450482410483</v>
      </c>
    </row>
    <row r="58" spans="1:8" ht="15" customHeight="1" x14ac:dyDescent="0.3">
      <c r="A58" s="150"/>
      <c r="B58" s="22" t="s">
        <v>52</v>
      </c>
      <c r="C58" s="23">
        <v>196.78399999999999</v>
      </c>
      <c r="D58" s="23">
        <v>109.62570910000002</v>
      </c>
      <c r="E58" s="24">
        <v>1323.2919999999999</v>
      </c>
      <c r="F58" s="25">
        <f t="shared" si="10"/>
        <v>557.086496361493</v>
      </c>
      <c r="G58" s="23">
        <f t="shared" si="11"/>
        <v>82.843173766636568</v>
      </c>
      <c r="H58" s="24">
        <f t="shared" si="12"/>
        <v>6.7245914301975773</v>
      </c>
    </row>
    <row r="59" spans="1:8" ht="15" customHeight="1" x14ac:dyDescent="0.3">
      <c r="A59" s="150"/>
      <c r="B59" s="18" t="s">
        <v>53</v>
      </c>
      <c r="C59" s="19">
        <v>106.589</v>
      </c>
      <c r="D59" s="21">
        <v>84.093269800000002</v>
      </c>
      <c r="E59" s="20">
        <v>1229.2339999999999</v>
      </c>
      <c r="F59" s="21">
        <f t="shared" si="10"/>
        <v>788.94885776205808</v>
      </c>
      <c r="G59" s="19">
        <f t="shared" si="11"/>
        <v>68.411116028355877</v>
      </c>
      <c r="H59" s="20">
        <f t="shared" si="12"/>
        <v>11.532465826680051</v>
      </c>
    </row>
    <row r="60" spans="1:8" ht="15" customHeight="1" x14ac:dyDescent="0.3">
      <c r="A60" s="151"/>
      <c r="B60" s="43" t="s">
        <v>54</v>
      </c>
      <c r="C60" s="44">
        <f>C61-SUM(C52:C59)</f>
        <v>1948.9949999999999</v>
      </c>
      <c r="D60" s="44">
        <f>D61-SUM(D52:D59)</f>
        <v>748.3169526000006</v>
      </c>
      <c r="E60" s="45">
        <f>E61-SUM(E52:E59)</f>
        <v>12494.369999999999</v>
      </c>
      <c r="F60" s="46">
        <f t="shared" si="10"/>
        <v>383.95016539293363</v>
      </c>
      <c r="G60" s="44">
        <f t="shared" si="11"/>
        <v>59.892331714204133</v>
      </c>
      <c r="H60" s="47">
        <f t="shared" si="12"/>
        <v>6.4106731931072165</v>
      </c>
    </row>
    <row r="61" spans="1:8" ht="15" customHeight="1" x14ac:dyDescent="0.3">
      <c r="A61" s="31"/>
      <c r="B61" s="32" t="s">
        <v>1</v>
      </c>
      <c r="C61" s="33">
        <v>6760.8159999999998</v>
      </c>
      <c r="D61" s="33">
        <v>2249.7913155000006</v>
      </c>
      <c r="E61" s="34">
        <v>40808.292999999998</v>
      </c>
      <c r="F61" s="35">
        <f>D61/C61*1000</f>
        <v>332.76919760869112</v>
      </c>
      <c r="G61" s="33">
        <f>D61/E61*1000</f>
        <v>55.130738144327687</v>
      </c>
      <c r="H61" s="34">
        <f>F61/G61</f>
        <v>6.0360011276745293</v>
      </c>
    </row>
    <row r="62" spans="1:8" ht="15" customHeight="1" x14ac:dyDescent="0.3">
      <c r="A62" s="36"/>
      <c r="B62" s="37" t="s">
        <v>55</v>
      </c>
      <c r="C62" s="38">
        <v>0.1845046582349118</v>
      </c>
      <c r="D62" s="38">
        <v>0.12725124717599734</v>
      </c>
      <c r="E62" s="39">
        <v>0.1755469500254915</v>
      </c>
      <c r="F62" s="40"/>
      <c r="G62" s="41"/>
      <c r="H62" s="42"/>
    </row>
    <row r="63" spans="1:8" ht="15" customHeight="1" x14ac:dyDescent="0.3">
      <c r="A63" s="147" t="s">
        <v>114</v>
      </c>
      <c r="B63" s="147"/>
      <c r="C63" s="147"/>
      <c r="D63" s="147"/>
      <c r="E63" s="1"/>
      <c r="F63" s="2"/>
    </row>
    <row r="66" spans="1:8" ht="15" customHeight="1" x14ac:dyDescent="0.3">
      <c r="A66" s="148" t="s">
        <v>95</v>
      </c>
      <c r="B66" s="148"/>
      <c r="C66" s="148"/>
      <c r="D66" s="148"/>
      <c r="E66" s="148"/>
      <c r="F66" s="148"/>
      <c r="G66" s="148"/>
      <c r="H66" s="148"/>
    </row>
    <row r="67" spans="1:8" ht="40.799999999999997" x14ac:dyDescent="0.3">
      <c r="A67" s="100" t="s">
        <v>109</v>
      </c>
      <c r="B67" s="101" t="s">
        <v>45</v>
      </c>
      <c r="C67" s="102" t="s">
        <v>46</v>
      </c>
      <c r="D67" s="102" t="s">
        <v>65</v>
      </c>
      <c r="E67" s="103" t="s">
        <v>73</v>
      </c>
      <c r="F67" s="102" t="s">
        <v>105</v>
      </c>
      <c r="G67" s="102" t="s">
        <v>106</v>
      </c>
      <c r="H67" s="102" t="s">
        <v>107</v>
      </c>
    </row>
    <row r="68" spans="1:8" ht="15" customHeight="1" x14ac:dyDescent="0.3">
      <c r="A68" s="149" t="s">
        <v>75</v>
      </c>
      <c r="B68" s="14" t="s">
        <v>48</v>
      </c>
      <c r="C68" s="15">
        <v>1913.9639999999999</v>
      </c>
      <c r="D68" s="15">
        <v>161.38043450000001</v>
      </c>
      <c r="E68" s="16">
        <v>4555.3419999999996</v>
      </c>
      <c r="F68" s="17">
        <f>D68/C68*1000</f>
        <v>84.317382406356657</v>
      </c>
      <c r="G68" s="15">
        <f>D68/E68*1000</f>
        <v>35.426634158313469</v>
      </c>
      <c r="H68" s="16">
        <f>F68/G68</f>
        <v>2.3800562602013415</v>
      </c>
    </row>
    <row r="69" spans="1:8" ht="15" customHeight="1" x14ac:dyDescent="0.3">
      <c r="A69" s="150"/>
      <c r="B69" s="18" t="s">
        <v>101</v>
      </c>
      <c r="C69" s="19">
        <v>1149.049</v>
      </c>
      <c r="D69" s="19">
        <v>148.34619719999998</v>
      </c>
      <c r="E69" s="20">
        <v>3069.511</v>
      </c>
      <c r="F69" s="21">
        <f t="shared" ref="F69:F76" si="13">D69/C69*1000</f>
        <v>129.10345616244388</v>
      </c>
      <c r="G69" s="19">
        <f t="shared" ref="G69:G76" si="14">D69/E69*1000</f>
        <v>48.328934869430334</v>
      </c>
      <c r="H69" s="20">
        <f t="shared" ref="H69:H76" si="15">F69/G69</f>
        <v>2.6713490895514465</v>
      </c>
    </row>
    <row r="70" spans="1:8" ht="15" customHeight="1" x14ac:dyDescent="0.3">
      <c r="A70" s="150"/>
      <c r="B70" s="22" t="s">
        <v>49</v>
      </c>
      <c r="C70" s="23">
        <v>766.56500000000005</v>
      </c>
      <c r="D70" s="23">
        <v>248.61172479999999</v>
      </c>
      <c r="E70" s="24">
        <v>5997.2129999999997</v>
      </c>
      <c r="F70" s="25">
        <f t="shared" si="13"/>
        <v>324.31917032476042</v>
      </c>
      <c r="G70" s="23">
        <f t="shared" si="14"/>
        <v>41.454543101937517</v>
      </c>
      <c r="H70" s="24">
        <f t="shared" si="15"/>
        <v>7.823489201828937</v>
      </c>
    </row>
    <row r="71" spans="1:8" ht="15" customHeight="1" x14ac:dyDescent="0.3">
      <c r="A71" s="150"/>
      <c r="B71" s="18" t="s">
        <v>50</v>
      </c>
      <c r="C71" s="19">
        <v>904.70500000000004</v>
      </c>
      <c r="D71" s="19">
        <v>522.77065949999985</v>
      </c>
      <c r="E71" s="20">
        <v>10014.883</v>
      </c>
      <c r="F71" s="21">
        <f t="shared" si="13"/>
        <v>577.8354927849407</v>
      </c>
      <c r="G71" s="19">
        <f t="shared" si="14"/>
        <v>52.199377616293653</v>
      </c>
      <c r="H71" s="20">
        <f t="shared" si="15"/>
        <v>11.069777441265384</v>
      </c>
    </row>
    <row r="72" spans="1:8" ht="15" customHeight="1" x14ac:dyDescent="0.3">
      <c r="A72" s="150"/>
      <c r="B72" s="22" t="s">
        <v>51</v>
      </c>
      <c r="C72" s="23">
        <v>766.64599999999996</v>
      </c>
      <c r="D72" s="23">
        <v>210.86896960000004</v>
      </c>
      <c r="E72" s="24">
        <v>4513.9949999999999</v>
      </c>
      <c r="F72" s="25">
        <f t="shared" si="13"/>
        <v>275.05389658329926</v>
      </c>
      <c r="G72" s="23">
        <f t="shared" si="14"/>
        <v>46.714488961551808</v>
      </c>
      <c r="H72" s="24">
        <f t="shared" si="15"/>
        <v>5.8879782846320206</v>
      </c>
    </row>
    <row r="73" spans="1:8" ht="15" customHeight="1" x14ac:dyDescent="0.3">
      <c r="A73" s="150"/>
      <c r="B73" s="18" t="s">
        <v>47</v>
      </c>
      <c r="C73" s="19">
        <v>304.63600000000002</v>
      </c>
      <c r="D73" s="19">
        <v>182.69614989999999</v>
      </c>
      <c r="E73" s="20">
        <v>2703.6909999999998</v>
      </c>
      <c r="F73" s="21">
        <f t="shared" si="13"/>
        <v>599.71950097821662</v>
      </c>
      <c r="G73" s="19">
        <f t="shared" si="14"/>
        <v>67.572866093055751</v>
      </c>
      <c r="H73" s="20">
        <f t="shared" si="15"/>
        <v>8.87515264118489</v>
      </c>
    </row>
    <row r="74" spans="1:8" ht="15" customHeight="1" x14ac:dyDescent="0.3">
      <c r="A74" s="150"/>
      <c r="B74" s="22" t="s">
        <v>52</v>
      </c>
      <c r="C74" s="23">
        <v>202.04599999999999</v>
      </c>
      <c r="D74" s="23">
        <v>105.44216360000001</v>
      </c>
      <c r="E74" s="24">
        <v>1867.7180000000001</v>
      </c>
      <c r="F74" s="25">
        <f t="shared" si="13"/>
        <v>521.87206675707523</v>
      </c>
      <c r="G74" s="23">
        <f t="shared" si="14"/>
        <v>56.455077051246498</v>
      </c>
      <c r="H74" s="24">
        <f t="shared" si="15"/>
        <v>9.2440236381814049</v>
      </c>
    </row>
    <row r="75" spans="1:8" ht="15" customHeight="1" x14ac:dyDescent="0.3">
      <c r="A75" s="150"/>
      <c r="B75" s="18" t="s">
        <v>53</v>
      </c>
      <c r="C75" s="19">
        <v>91.161000000000001</v>
      </c>
      <c r="D75" s="21">
        <v>58.106352800000003</v>
      </c>
      <c r="E75" s="20">
        <v>1117.33</v>
      </c>
      <c r="F75" s="21">
        <f t="shared" si="13"/>
        <v>637.4036353265102</v>
      </c>
      <c r="G75" s="19">
        <f t="shared" si="14"/>
        <v>52.004647507898298</v>
      </c>
      <c r="H75" s="20">
        <f t="shared" si="15"/>
        <v>12.256666776362698</v>
      </c>
    </row>
    <row r="76" spans="1:8" ht="15" customHeight="1" x14ac:dyDescent="0.3">
      <c r="A76" s="151"/>
      <c r="B76" s="43" t="s">
        <v>54</v>
      </c>
      <c r="C76" s="44">
        <f>C77-SUM(C68:C75)</f>
        <v>1731.4669999999987</v>
      </c>
      <c r="D76" s="44">
        <f>D77-SUM(D68:D75)</f>
        <v>637.20587180000052</v>
      </c>
      <c r="E76" s="45">
        <f>E77-SUM(E68:E75)</f>
        <v>10850.757000000005</v>
      </c>
      <c r="F76" s="46">
        <f t="shared" si="13"/>
        <v>368.01502529358112</v>
      </c>
      <c r="G76" s="44">
        <f t="shared" si="14"/>
        <v>58.724554590983857</v>
      </c>
      <c r="H76" s="47">
        <f t="shared" si="15"/>
        <v>6.2667997715232309</v>
      </c>
    </row>
    <row r="77" spans="1:8" ht="15" customHeight="1" x14ac:dyDescent="0.3">
      <c r="A77" s="31"/>
      <c r="B77" s="32" t="s">
        <v>1</v>
      </c>
      <c r="C77" s="33">
        <v>7830.2389999999996</v>
      </c>
      <c r="D77" s="33">
        <v>2275.4285237000004</v>
      </c>
      <c r="E77" s="34">
        <v>44690.44</v>
      </c>
      <c r="F77" s="35">
        <f>D77/C77*1000</f>
        <v>290.59502828713153</v>
      </c>
      <c r="G77" s="33">
        <f>D77/E77*1000</f>
        <v>50.915330520352903</v>
      </c>
      <c r="H77" s="34">
        <f>F77/G77</f>
        <v>5.7074171043821273</v>
      </c>
    </row>
    <row r="78" spans="1:8" ht="15" customHeight="1" x14ac:dyDescent="0.3">
      <c r="A78" s="36"/>
      <c r="B78" s="37" t="s">
        <v>55</v>
      </c>
      <c r="C78" s="38">
        <v>0.22480621534899553</v>
      </c>
      <c r="D78" s="38">
        <v>0.14536520403764611</v>
      </c>
      <c r="E78" s="39">
        <v>0.196863777259071</v>
      </c>
      <c r="F78" s="40"/>
      <c r="G78" s="41"/>
      <c r="H78" s="42"/>
    </row>
    <row r="79" spans="1:8" ht="15" customHeight="1" x14ac:dyDescent="0.3">
      <c r="A79" s="147" t="s">
        <v>114</v>
      </c>
      <c r="B79" s="147"/>
      <c r="C79" s="147"/>
      <c r="D79" s="147"/>
      <c r="E79" s="1"/>
      <c r="F79" s="2"/>
    </row>
    <row r="82" spans="1:8" ht="15" customHeight="1" x14ac:dyDescent="0.3">
      <c r="A82" s="148" t="s">
        <v>72</v>
      </c>
      <c r="B82" s="148"/>
      <c r="C82" s="148"/>
      <c r="D82" s="148"/>
      <c r="E82" s="148"/>
      <c r="F82" s="148"/>
      <c r="G82" s="148"/>
      <c r="H82" s="148"/>
    </row>
    <row r="83" spans="1:8" ht="40.799999999999997" x14ac:dyDescent="0.3">
      <c r="A83" s="100" t="s">
        <v>109</v>
      </c>
      <c r="B83" s="101" t="s">
        <v>45</v>
      </c>
      <c r="C83" s="102" t="s">
        <v>46</v>
      </c>
      <c r="D83" s="102" t="s">
        <v>65</v>
      </c>
      <c r="E83" s="103" t="s">
        <v>73</v>
      </c>
      <c r="F83" s="102" t="s">
        <v>105</v>
      </c>
      <c r="G83" s="102" t="s">
        <v>106</v>
      </c>
      <c r="H83" s="102" t="s">
        <v>107</v>
      </c>
    </row>
    <row r="84" spans="1:8" ht="15" customHeight="1" x14ac:dyDescent="0.3">
      <c r="A84" s="149" t="s">
        <v>75</v>
      </c>
      <c r="B84" s="14" t="s">
        <v>48</v>
      </c>
      <c r="C84" s="15">
        <v>1700.201</v>
      </c>
      <c r="D84" s="15">
        <v>143.8073287</v>
      </c>
      <c r="E84" s="16">
        <v>4208.6940000000004</v>
      </c>
      <c r="F84" s="17">
        <f>D84/C84*1000</f>
        <v>84.582545651955257</v>
      </c>
      <c r="G84" s="15">
        <f>D84/E84*1000</f>
        <v>34.16911010874157</v>
      </c>
      <c r="H84" s="16">
        <f>F84/G84</f>
        <v>2.4754096721505277</v>
      </c>
    </row>
    <row r="85" spans="1:8" ht="15" customHeight="1" x14ac:dyDescent="0.3">
      <c r="A85" s="150"/>
      <c r="B85" s="18" t="s">
        <v>101</v>
      </c>
      <c r="C85" s="19">
        <v>1514.1320000000001</v>
      </c>
      <c r="D85" s="19">
        <v>160.38462360000003</v>
      </c>
      <c r="E85" s="20">
        <v>3931.1990000000001</v>
      </c>
      <c r="F85" s="21">
        <f t="shared" ref="F85:F93" si="16">D85/C85*1000</f>
        <v>105.92512647510257</v>
      </c>
      <c r="G85" s="19">
        <f t="shared" ref="G85:G93" si="17">D85/E85*1000</f>
        <v>40.797889804103029</v>
      </c>
      <c r="H85" s="20">
        <f t="shared" ref="H85:H93" si="18">F85/G85</f>
        <v>2.5963383641584747</v>
      </c>
    </row>
    <row r="86" spans="1:8" ht="15" customHeight="1" x14ac:dyDescent="0.3">
      <c r="A86" s="150"/>
      <c r="B86" s="22" t="s">
        <v>49</v>
      </c>
      <c r="C86" s="23">
        <v>887.04399999999998</v>
      </c>
      <c r="D86" s="23">
        <v>280.21113979999996</v>
      </c>
      <c r="E86" s="24">
        <v>7429.924</v>
      </c>
      <c r="F86" s="25">
        <f t="shared" si="16"/>
        <v>315.89316854631784</v>
      </c>
      <c r="G86" s="23">
        <f t="shared" si="17"/>
        <v>37.713863533462785</v>
      </c>
      <c r="H86" s="24">
        <f t="shared" si="18"/>
        <v>8.3760489896780772</v>
      </c>
    </row>
    <row r="87" spans="1:8" ht="15" customHeight="1" x14ac:dyDescent="0.3">
      <c r="A87" s="150"/>
      <c r="B87" s="18" t="s">
        <v>50</v>
      </c>
      <c r="C87" s="19">
        <v>785.63400000000001</v>
      </c>
      <c r="D87" s="19">
        <v>442.50836189999995</v>
      </c>
      <c r="E87" s="20">
        <v>9688.723</v>
      </c>
      <c r="F87" s="21">
        <f t="shared" si="16"/>
        <v>563.25001451057358</v>
      </c>
      <c r="G87" s="19">
        <f t="shared" si="17"/>
        <v>45.672516584486928</v>
      </c>
      <c r="H87" s="20">
        <f t="shared" si="18"/>
        <v>12.332362143186268</v>
      </c>
    </row>
    <row r="88" spans="1:8" ht="15" customHeight="1" x14ac:dyDescent="0.3">
      <c r="A88" s="150"/>
      <c r="B88" s="22" t="s">
        <v>51</v>
      </c>
      <c r="C88" s="23">
        <v>538.798</v>
      </c>
      <c r="D88" s="23">
        <v>139.39495139999997</v>
      </c>
      <c r="E88" s="24">
        <v>3082.2919999999999</v>
      </c>
      <c r="F88" s="25">
        <f t="shared" si="16"/>
        <v>258.71467859940083</v>
      </c>
      <c r="G88" s="23">
        <f t="shared" si="17"/>
        <v>45.224447067312241</v>
      </c>
      <c r="H88" s="24">
        <f t="shared" si="18"/>
        <v>5.7206819624423249</v>
      </c>
    </row>
    <row r="89" spans="1:8" ht="15" customHeight="1" x14ac:dyDescent="0.3">
      <c r="A89" s="150"/>
      <c r="B89" s="18" t="s">
        <v>47</v>
      </c>
      <c r="C89" s="19">
        <v>151.208</v>
      </c>
      <c r="D89" s="19">
        <v>87.045678299999992</v>
      </c>
      <c r="E89" s="20">
        <v>1167.578</v>
      </c>
      <c r="F89" s="21">
        <f t="shared" si="16"/>
        <v>575.66847190624821</v>
      </c>
      <c r="G89" s="19">
        <f t="shared" si="17"/>
        <v>74.552345367932588</v>
      </c>
      <c r="H89" s="20">
        <f t="shared" si="18"/>
        <v>7.7216681657055171</v>
      </c>
    </row>
    <row r="90" spans="1:8" ht="15" customHeight="1" x14ac:dyDescent="0.3">
      <c r="A90" s="150"/>
      <c r="B90" s="22" t="s">
        <v>52</v>
      </c>
      <c r="C90" s="23">
        <v>116.889</v>
      </c>
      <c r="D90" s="23">
        <v>52.768738299999995</v>
      </c>
      <c r="E90" s="24">
        <v>1190.5530000000001</v>
      </c>
      <c r="F90" s="25">
        <f t="shared" si="16"/>
        <v>451.44314948369816</v>
      </c>
      <c r="G90" s="23">
        <f t="shared" si="17"/>
        <v>44.322880459752731</v>
      </c>
      <c r="H90" s="24">
        <f t="shared" si="18"/>
        <v>10.185329671739856</v>
      </c>
    </row>
    <row r="91" spans="1:8" ht="15" customHeight="1" x14ac:dyDescent="0.3">
      <c r="A91" s="150"/>
      <c r="B91" s="18" t="s">
        <v>53</v>
      </c>
      <c r="C91" s="19">
        <v>99.427999999999997</v>
      </c>
      <c r="D91" s="21">
        <v>71.507382800000016</v>
      </c>
      <c r="E91" s="20">
        <v>852.51099999999997</v>
      </c>
      <c r="F91" s="21">
        <f t="shared" si="16"/>
        <v>719.18758096310921</v>
      </c>
      <c r="G91" s="19">
        <f t="shared" si="17"/>
        <v>83.878545614074213</v>
      </c>
      <c r="H91" s="20">
        <f t="shared" si="18"/>
        <v>8.5741541618055273</v>
      </c>
    </row>
    <row r="92" spans="1:8" ht="15" customHeight="1" x14ac:dyDescent="0.3">
      <c r="A92" s="151"/>
      <c r="B92" s="43" t="s">
        <v>54</v>
      </c>
      <c r="C92" s="44">
        <v>1469.0990000000011</v>
      </c>
      <c r="D92" s="44">
        <v>474.29668510000033</v>
      </c>
      <c r="E92" s="45">
        <v>9231.023000000001</v>
      </c>
      <c r="F92" s="46">
        <f t="shared" si="16"/>
        <v>322.84868827764501</v>
      </c>
      <c r="G92" s="44">
        <f t="shared" si="17"/>
        <v>51.380728343976642</v>
      </c>
      <c r="H92" s="47">
        <f t="shared" si="18"/>
        <v>6.2834587730302687</v>
      </c>
    </row>
    <row r="93" spans="1:8" ht="15" customHeight="1" x14ac:dyDescent="0.3">
      <c r="A93" s="31"/>
      <c r="B93" s="32" t="s">
        <v>1</v>
      </c>
      <c r="C93" s="33">
        <f>SUM(C84:C92)</f>
        <v>7262.4330000000009</v>
      </c>
      <c r="D93" s="33">
        <f>SUM(D84:D92)</f>
        <v>1851.9248899000004</v>
      </c>
      <c r="E93" s="34">
        <f>SUM(E84:E92)</f>
        <v>40782.497000000003</v>
      </c>
      <c r="F93" s="35">
        <f t="shared" si="16"/>
        <v>255.00061617091686</v>
      </c>
      <c r="G93" s="33">
        <f t="shared" si="17"/>
        <v>45.409796509026904</v>
      </c>
      <c r="H93" s="34">
        <f t="shared" si="18"/>
        <v>5.6155419265141591</v>
      </c>
    </row>
    <row r="94" spans="1:8" ht="15" customHeight="1" x14ac:dyDescent="0.3">
      <c r="A94" s="36"/>
      <c r="B94" s="37" t="s">
        <v>55</v>
      </c>
      <c r="C94" s="38">
        <v>0.23411097146166571</v>
      </c>
      <c r="D94" s="38">
        <v>0.13039463718599928</v>
      </c>
      <c r="E94" s="39">
        <v>0.19433652549892683</v>
      </c>
      <c r="F94" s="40"/>
      <c r="G94" s="41"/>
      <c r="H94" s="42"/>
    </row>
    <row r="95" spans="1:8" ht="15" customHeight="1" x14ac:dyDescent="0.3">
      <c r="A95" s="147" t="s">
        <v>114</v>
      </c>
      <c r="B95" s="147"/>
      <c r="C95" s="147"/>
      <c r="D95" s="147"/>
      <c r="E95" s="1"/>
      <c r="F95" s="2"/>
    </row>
    <row r="98" spans="1:8" ht="15" customHeight="1" x14ac:dyDescent="0.3">
      <c r="A98" s="148" t="s">
        <v>56</v>
      </c>
      <c r="B98" s="148"/>
      <c r="C98" s="148"/>
      <c r="D98" s="148"/>
      <c r="E98" s="148"/>
      <c r="F98" s="148"/>
      <c r="G98" s="148"/>
      <c r="H98" s="148"/>
    </row>
    <row r="99" spans="1:8" ht="40.799999999999997" x14ac:dyDescent="0.3">
      <c r="A99" s="100" t="s">
        <v>109</v>
      </c>
      <c r="B99" s="101" t="s">
        <v>45</v>
      </c>
      <c r="C99" s="102" t="s">
        <v>46</v>
      </c>
      <c r="D99" s="102" t="s">
        <v>65</v>
      </c>
      <c r="E99" s="103" t="s">
        <v>73</v>
      </c>
      <c r="F99" s="102" t="s">
        <v>105</v>
      </c>
      <c r="G99" s="102" t="s">
        <v>106</v>
      </c>
      <c r="H99" s="102" t="s">
        <v>107</v>
      </c>
    </row>
    <row r="100" spans="1:8" ht="15" customHeight="1" x14ac:dyDescent="0.3">
      <c r="A100" s="149" t="s">
        <v>75</v>
      </c>
      <c r="B100" s="14" t="s">
        <v>101</v>
      </c>
      <c r="C100" s="15">
        <v>1651.787</v>
      </c>
      <c r="D100" s="15">
        <v>172.67180089999997</v>
      </c>
      <c r="E100" s="16">
        <v>4349.3419999999996</v>
      </c>
      <c r="F100" s="17">
        <f>D100/C100*1000</f>
        <v>104.53636025710335</v>
      </c>
      <c r="G100" s="15">
        <f>D100/E100*1000</f>
        <v>39.700672170640978</v>
      </c>
      <c r="H100" s="16">
        <f>F100/G100</f>
        <v>2.6331131071984464</v>
      </c>
    </row>
    <row r="101" spans="1:8" ht="15" customHeight="1" x14ac:dyDescent="0.3">
      <c r="A101" s="150"/>
      <c r="B101" s="18" t="s">
        <v>48</v>
      </c>
      <c r="C101" s="19">
        <v>1453.9970000000001</v>
      </c>
      <c r="D101" s="19">
        <v>155.26964729999995</v>
      </c>
      <c r="E101" s="20">
        <v>4021.277</v>
      </c>
      <c r="F101" s="21">
        <f t="shared" ref="F101:F109" si="19">D101/C101*1000</f>
        <v>106.78814832492772</v>
      </c>
      <c r="G101" s="19">
        <f t="shared" ref="G101:G109" si="20">D101/E101*1000</f>
        <v>38.612024812018653</v>
      </c>
      <c r="H101" s="20">
        <f t="shared" ref="H101:H109" si="21">F101/G101</f>
        <v>2.7656707682340471</v>
      </c>
    </row>
    <row r="102" spans="1:8" ht="15" customHeight="1" x14ac:dyDescent="0.3">
      <c r="A102" s="150"/>
      <c r="B102" s="22" t="s">
        <v>49</v>
      </c>
      <c r="C102" s="23">
        <v>604.67700000000002</v>
      </c>
      <c r="D102" s="23">
        <v>196.01332059999996</v>
      </c>
      <c r="E102" s="24">
        <v>4397.201</v>
      </c>
      <c r="F102" s="25">
        <f t="shared" si="19"/>
        <v>324.1620246842528</v>
      </c>
      <c r="G102" s="23">
        <f t="shared" si="20"/>
        <v>44.57683890274744</v>
      </c>
      <c r="H102" s="24">
        <f t="shared" si="21"/>
        <v>7.2719832241014615</v>
      </c>
    </row>
    <row r="103" spans="1:8" ht="15" customHeight="1" x14ac:dyDescent="0.3">
      <c r="A103" s="150"/>
      <c r="B103" s="18" t="s">
        <v>50</v>
      </c>
      <c r="C103" s="19">
        <v>574.08500000000004</v>
      </c>
      <c r="D103" s="19">
        <v>314.77601280000005</v>
      </c>
      <c r="E103" s="20">
        <v>8034.8149999999996</v>
      </c>
      <c r="F103" s="21">
        <f t="shared" si="19"/>
        <v>548.30907060801098</v>
      </c>
      <c r="G103" s="19">
        <f t="shared" si="20"/>
        <v>39.176510324133169</v>
      </c>
      <c r="H103" s="20">
        <f t="shared" si="21"/>
        <v>13.995862981962599</v>
      </c>
    </row>
    <row r="104" spans="1:8" ht="15" customHeight="1" x14ac:dyDescent="0.3">
      <c r="A104" s="150"/>
      <c r="B104" s="22" t="s">
        <v>51</v>
      </c>
      <c r="C104" s="23">
        <v>520.45100000000002</v>
      </c>
      <c r="D104" s="23">
        <v>175.41849089999997</v>
      </c>
      <c r="E104" s="24">
        <v>3489.4209999999998</v>
      </c>
      <c r="F104" s="25">
        <f t="shared" si="19"/>
        <v>337.05092487092918</v>
      </c>
      <c r="G104" s="23">
        <f t="shared" si="20"/>
        <v>50.271518082799403</v>
      </c>
      <c r="H104" s="24">
        <f t="shared" si="21"/>
        <v>6.704610040138264</v>
      </c>
    </row>
    <row r="105" spans="1:8" ht="15" customHeight="1" x14ac:dyDescent="0.3">
      <c r="A105" s="150"/>
      <c r="B105" s="18" t="s">
        <v>52</v>
      </c>
      <c r="C105" s="19">
        <v>206.56700000000001</v>
      </c>
      <c r="D105" s="19">
        <v>89.086379800000003</v>
      </c>
      <c r="E105" s="20">
        <v>2202.857</v>
      </c>
      <c r="F105" s="21">
        <f t="shared" si="19"/>
        <v>431.27111203628846</v>
      </c>
      <c r="G105" s="19">
        <f t="shared" si="20"/>
        <v>40.441290469603793</v>
      </c>
      <c r="H105" s="20">
        <f t="shared" si="21"/>
        <v>10.664128345766748</v>
      </c>
    </row>
    <row r="106" spans="1:8" ht="15" customHeight="1" x14ac:dyDescent="0.3">
      <c r="A106" s="150"/>
      <c r="B106" s="22" t="s">
        <v>47</v>
      </c>
      <c r="C106" s="23">
        <v>160.74100000000001</v>
      </c>
      <c r="D106" s="23">
        <v>90.542886100000047</v>
      </c>
      <c r="E106" s="24">
        <v>1478.163</v>
      </c>
      <c r="F106" s="25">
        <f t="shared" si="19"/>
        <v>563.28432758288204</v>
      </c>
      <c r="G106" s="23">
        <f t="shared" si="20"/>
        <v>61.253654772849842</v>
      </c>
      <c r="H106" s="24">
        <f t="shared" si="21"/>
        <v>9.1959300987302548</v>
      </c>
    </row>
    <row r="107" spans="1:8" ht="15" customHeight="1" x14ac:dyDescent="0.3">
      <c r="A107" s="150"/>
      <c r="B107" s="18" t="s">
        <v>53</v>
      </c>
      <c r="C107" s="19">
        <v>134.755</v>
      </c>
      <c r="D107" s="21">
        <v>93.127470999999986</v>
      </c>
      <c r="E107" s="20">
        <v>1342.4</v>
      </c>
      <c r="F107" s="21">
        <f t="shared" si="19"/>
        <v>691.08731401432226</v>
      </c>
      <c r="G107" s="19">
        <f t="shared" si="20"/>
        <v>69.373860995232405</v>
      </c>
      <c r="H107" s="20">
        <f t="shared" si="21"/>
        <v>9.9617824941560631</v>
      </c>
    </row>
    <row r="108" spans="1:8" ht="15" customHeight="1" x14ac:dyDescent="0.3">
      <c r="A108" s="151"/>
      <c r="B108" s="43" t="s">
        <v>54</v>
      </c>
      <c r="C108" s="44">
        <v>1087.7609999999995</v>
      </c>
      <c r="D108" s="44">
        <v>401.22207480000043</v>
      </c>
      <c r="E108" s="45">
        <v>7014.344000000001</v>
      </c>
      <c r="F108" s="46">
        <f t="shared" si="19"/>
        <v>368.8513145810528</v>
      </c>
      <c r="G108" s="44">
        <f t="shared" si="20"/>
        <v>57.200227818880904</v>
      </c>
      <c r="H108" s="47">
        <f t="shared" si="21"/>
        <v>6.4484238725234713</v>
      </c>
    </row>
    <row r="109" spans="1:8" ht="15" customHeight="1" x14ac:dyDescent="0.3">
      <c r="A109" s="31"/>
      <c r="B109" s="32" t="s">
        <v>1</v>
      </c>
      <c r="C109" s="33">
        <f>SUM(C100:C108)</f>
        <v>6394.8209999999999</v>
      </c>
      <c r="D109" s="33">
        <f>SUM(D100:D108)</f>
        <v>1688.1280842000003</v>
      </c>
      <c r="E109" s="34">
        <f>SUM(E100:E108)</f>
        <v>36329.82</v>
      </c>
      <c r="F109" s="35">
        <f t="shared" si="19"/>
        <v>263.98363366230274</v>
      </c>
      <c r="G109" s="33">
        <f t="shared" si="20"/>
        <v>46.466734054834298</v>
      </c>
      <c r="H109" s="34">
        <f t="shared" si="21"/>
        <v>5.6811316532550338</v>
      </c>
    </row>
    <row r="110" spans="1:8" ht="15" customHeight="1" x14ac:dyDescent="0.3">
      <c r="A110" s="36"/>
      <c r="B110" s="37" t="s">
        <v>55</v>
      </c>
      <c r="C110" s="38">
        <v>0.22500000000000001</v>
      </c>
      <c r="D110" s="38">
        <v>0.13200000000000001</v>
      </c>
      <c r="E110" s="39">
        <v>0.191</v>
      </c>
      <c r="F110" s="40"/>
      <c r="G110" s="41"/>
      <c r="H110" s="42"/>
    </row>
    <row r="111" spans="1:8" ht="15" customHeight="1" x14ac:dyDescent="0.3">
      <c r="A111" s="147" t="s">
        <v>114</v>
      </c>
      <c r="B111" s="147"/>
      <c r="C111" s="147"/>
      <c r="D111" s="147"/>
      <c r="E111" s="1"/>
      <c r="F111" s="2"/>
    </row>
  </sheetData>
  <mergeCells count="21">
    <mergeCell ref="A111:D111"/>
    <mergeCell ref="A100:A108"/>
    <mergeCell ref="A98:H98"/>
    <mergeCell ref="A82:H82"/>
    <mergeCell ref="A84:A92"/>
    <mergeCell ref="A95:D95"/>
    <mergeCell ref="A32:D32"/>
    <mergeCell ref="A35:H35"/>
    <mergeCell ref="A37:A44"/>
    <mergeCell ref="A47:D47"/>
    <mergeCell ref="A79:D79"/>
    <mergeCell ref="A50:H50"/>
    <mergeCell ref="A52:A60"/>
    <mergeCell ref="A63:D63"/>
    <mergeCell ref="A66:H66"/>
    <mergeCell ref="A68:A76"/>
    <mergeCell ref="A16:D16"/>
    <mergeCell ref="A3:H3"/>
    <mergeCell ref="A5:A13"/>
    <mergeCell ref="A19:H19"/>
    <mergeCell ref="A21:A29"/>
  </mergeCells>
  <pageMargins left="0.70866141732283472" right="0.70866141732283472" top="0.74803149606299213" bottom="0.74803149606299213" header="0.31496062992125984" footer="0.31496062992125984"/>
  <pageSetup paperSize="9" scale="91"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5"/>
  <sheetViews>
    <sheetView showGridLines="0" zoomScaleNormal="100" workbookViewId="0">
      <pane xSplit="1" topLeftCell="B1" activePane="topRight" state="frozen"/>
      <selection sqref="A1:XFD1048576"/>
      <selection pane="topRight" activeCell="N5" sqref="N5:N10"/>
    </sheetView>
  </sheetViews>
  <sheetFormatPr defaultRowHeight="15" customHeight="1" x14ac:dyDescent="0.3"/>
  <cols>
    <col min="1" max="1" width="45.109375" style="13" bestFit="1" customWidth="1"/>
    <col min="2" max="16384" width="8.88671875" style="13"/>
  </cols>
  <sheetData>
    <row r="3" spans="1:14" ht="15" customHeight="1" x14ac:dyDescent="0.3">
      <c r="A3" s="148" t="s">
        <v>124</v>
      </c>
      <c r="B3" s="148"/>
      <c r="C3" s="148"/>
      <c r="D3" s="148"/>
      <c r="E3" s="148"/>
      <c r="F3" s="148"/>
      <c r="G3" s="148"/>
      <c r="H3" s="148"/>
      <c r="I3" s="148"/>
      <c r="J3" s="148"/>
      <c r="K3" s="148"/>
      <c r="L3" s="148"/>
      <c r="M3" s="148"/>
      <c r="N3" s="148"/>
    </row>
    <row r="4" spans="1:14" ht="15" customHeight="1" x14ac:dyDescent="0.3">
      <c r="A4" s="104"/>
      <c r="B4" s="100">
        <v>2010</v>
      </c>
      <c r="C4" s="100">
        <v>2011</v>
      </c>
      <c r="D4" s="100">
        <v>2012</v>
      </c>
      <c r="E4" s="100">
        <v>2013</v>
      </c>
      <c r="F4" s="100">
        <v>2014</v>
      </c>
      <c r="G4" s="100">
        <v>2015</v>
      </c>
      <c r="H4" s="100">
        <v>2016</v>
      </c>
      <c r="I4" s="100">
        <v>2017</v>
      </c>
      <c r="J4" s="100">
        <v>2018</v>
      </c>
      <c r="K4" s="100">
        <v>2019</v>
      </c>
      <c r="L4" s="100">
        <v>2020</v>
      </c>
      <c r="M4" s="100">
        <v>2021</v>
      </c>
      <c r="N4" s="100">
        <v>2022</v>
      </c>
    </row>
    <row r="5" spans="1:14" ht="15" customHeight="1" x14ac:dyDescent="0.3">
      <c r="A5" s="91" t="s">
        <v>98</v>
      </c>
      <c r="B5" s="92">
        <v>45.43159</v>
      </c>
      <c r="C5" s="92">
        <v>46.476612500000037</v>
      </c>
      <c r="D5" s="92">
        <v>40.932027499999975</v>
      </c>
      <c r="E5" s="92">
        <v>41.63051750000011</v>
      </c>
      <c r="F5" s="92">
        <v>45.533345000000104</v>
      </c>
      <c r="G5" s="92">
        <v>48.066715000000016</v>
      </c>
      <c r="H5" s="93">
        <v>50.565004999999999</v>
      </c>
      <c r="I5" s="93">
        <v>48.068539999999956</v>
      </c>
      <c r="J5" s="93">
        <f>46840.8075/1000</f>
        <v>46.840807500000004</v>
      </c>
      <c r="K5" s="93">
        <v>48.442187500000003</v>
      </c>
      <c r="L5" s="93">
        <v>45.56425499999991</v>
      </c>
      <c r="M5" s="93">
        <v>44.40756899276753</v>
      </c>
      <c r="N5" s="93">
        <v>58.050982849555382</v>
      </c>
    </row>
    <row r="6" spans="1:14" ht="15" customHeight="1" x14ac:dyDescent="0.3">
      <c r="A6" s="94" t="s">
        <v>76</v>
      </c>
      <c r="B6" s="19">
        <f>B7-B5</f>
        <v>669.39779499997769</v>
      </c>
      <c r="C6" s="19">
        <f t="shared" ref="C6:H6" si="0">C7-C5</f>
        <v>603.69547500001238</v>
      </c>
      <c r="D6" s="19">
        <f t="shared" si="0"/>
        <v>549.46334000000661</v>
      </c>
      <c r="E6" s="19">
        <f t="shared" si="0"/>
        <v>511.97226500000966</v>
      </c>
      <c r="F6" s="19">
        <f t="shared" si="0"/>
        <v>517.86268500000642</v>
      </c>
      <c r="G6" s="19">
        <f t="shared" si="0"/>
        <v>552.68932499999744</v>
      </c>
      <c r="H6" s="19">
        <f t="shared" si="0"/>
        <v>568.24800499998162</v>
      </c>
      <c r="I6" s="19">
        <f>I7-I5</f>
        <v>577.91496250000603</v>
      </c>
      <c r="J6" s="19">
        <f>J7-J5</f>
        <v>595.20946000000163</v>
      </c>
      <c r="K6" s="19">
        <v>594.24913000001573</v>
      </c>
      <c r="L6" s="19">
        <v>593.25534250000123</v>
      </c>
      <c r="M6" s="19">
        <v>598.61937411403233</v>
      </c>
      <c r="N6" s="19">
        <f>N7-N5</f>
        <v>624.66207045272279</v>
      </c>
    </row>
    <row r="7" spans="1:14" ht="15" customHeight="1" x14ac:dyDescent="0.3">
      <c r="A7" s="91" t="s">
        <v>77</v>
      </c>
      <c r="B7" s="92">
        <v>714.82938499997772</v>
      </c>
      <c r="C7" s="92">
        <v>650.17208750001237</v>
      </c>
      <c r="D7" s="92">
        <v>590.39536750000661</v>
      </c>
      <c r="E7" s="92">
        <v>553.60278250000977</v>
      </c>
      <c r="F7" s="92">
        <v>563.39603000000648</v>
      </c>
      <c r="G7" s="92">
        <v>600.75603999999748</v>
      </c>
      <c r="H7" s="93">
        <v>618.81300999998166</v>
      </c>
      <c r="I7" s="93">
        <v>625.98350250000601</v>
      </c>
      <c r="J7" s="93">
        <v>642.05026750000161</v>
      </c>
      <c r="K7" s="93">
        <v>642.69131750001577</v>
      </c>
      <c r="L7" s="93">
        <v>638.81959750000112</v>
      </c>
      <c r="M7" s="93">
        <v>643.02694310679988</v>
      </c>
      <c r="N7" s="93">
        <v>682.71305330227813</v>
      </c>
    </row>
    <row r="8" spans="1:14" ht="15" customHeight="1" x14ac:dyDescent="0.3">
      <c r="A8" s="105" t="s">
        <v>78</v>
      </c>
      <c r="B8" s="106">
        <v>4389.7539024999469</v>
      </c>
      <c r="C8" s="106">
        <v>4054.3311224999634</v>
      </c>
      <c r="D8" s="106">
        <v>3694.9760949999863</v>
      </c>
      <c r="E8" s="106">
        <v>3513.1972749999732</v>
      </c>
      <c r="F8" s="106">
        <v>3536.2398724999625</v>
      </c>
      <c r="G8" s="106">
        <v>3610.6925649999803</v>
      </c>
      <c r="H8" s="106">
        <v>3673.5592624999863</v>
      </c>
      <c r="I8" s="106">
        <v>3752.6738349998004</v>
      </c>
      <c r="J8" s="106">
        <v>3828.0211174997803</v>
      </c>
      <c r="K8" s="106">
        <v>3911.0299925000186</v>
      </c>
      <c r="L8" s="106">
        <v>3875.4790050002653</v>
      </c>
      <c r="M8" s="142">
        <v>3927.9804227906716</v>
      </c>
      <c r="N8" s="142">
        <v>4140.6331686931735</v>
      </c>
    </row>
    <row r="9" spans="1:14" ht="20.399999999999999" x14ac:dyDescent="0.3">
      <c r="A9" s="95" t="s">
        <v>99</v>
      </c>
      <c r="B9" s="96">
        <f t="shared" ref="B9:J9" si="1">B5/B7</f>
        <v>6.3555851163003621E-2</v>
      </c>
      <c r="C9" s="96">
        <f t="shared" si="1"/>
        <v>7.1483555497911397E-2</v>
      </c>
      <c r="D9" s="96">
        <f t="shared" si="1"/>
        <v>6.9329858859367682E-2</v>
      </c>
      <c r="E9" s="96">
        <f t="shared" si="1"/>
        <v>7.5199256246511692E-2</v>
      </c>
      <c r="F9" s="96">
        <f t="shared" si="1"/>
        <v>8.0819428209317659E-2</v>
      </c>
      <c r="G9" s="96">
        <f t="shared" si="1"/>
        <v>8.0010373262331611E-2</v>
      </c>
      <c r="H9" s="97">
        <f t="shared" si="1"/>
        <v>8.1712899022600538E-2</v>
      </c>
      <c r="I9" s="97">
        <f t="shared" si="1"/>
        <v>7.6788828791857014E-2</v>
      </c>
      <c r="J9" s="97">
        <f t="shared" si="1"/>
        <v>7.2955047090607877E-2</v>
      </c>
      <c r="K9" s="97">
        <f t="shared" ref="K9" si="2">K5/K7</f>
        <v>7.5373956642877493E-2</v>
      </c>
      <c r="L9" s="97">
        <v>7.1325700054153132E-2</v>
      </c>
      <c r="M9" s="97">
        <v>6.9060199527894287E-2</v>
      </c>
      <c r="N9" s="97">
        <f t="shared" ref="N9" si="3">N5/N7</f>
        <v>8.5029841701082465E-2</v>
      </c>
    </row>
    <row r="10" spans="1:14" ht="20.399999999999999" x14ac:dyDescent="0.3">
      <c r="A10" s="98" t="s">
        <v>79</v>
      </c>
      <c r="B10" s="99">
        <f>B6/B7</f>
        <v>0.93644414883699634</v>
      </c>
      <c r="C10" s="99">
        <f t="shared" ref="C10:J10" si="4">C6/C7</f>
        <v>0.9285164445020887</v>
      </c>
      <c r="D10" s="99">
        <f t="shared" si="4"/>
        <v>0.93067014114063229</v>
      </c>
      <c r="E10" s="99">
        <f t="shared" si="4"/>
        <v>0.92480074375348831</v>
      </c>
      <c r="F10" s="99">
        <f t="shared" si="4"/>
        <v>0.91918057179068247</v>
      </c>
      <c r="G10" s="99">
        <f t="shared" si="4"/>
        <v>0.91998962673766838</v>
      </c>
      <c r="H10" s="99">
        <f t="shared" si="4"/>
        <v>0.91828710097739941</v>
      </c>
      <c r="I10" s="99">
        <f t="shared" si="4"/>
        <v>0.923211171208143</v>
      </c>
      <c r="J10" s="99">
        <f t="shared" si="4"/>
        <v>0.92704495290939215</v>
      </c>
      <c r="K10" s="99">
        <f t="shared" ref="K10" si="5">K6/K7</f>
        <v>0.9246260433571224</v>
      </c>
      <c r="L10" s="99">
        <v>0.92867429994584694</v>
      </c>
      <c r="M10" s="99">
        <v>0.93093980047210567</v>
      </c>
      <c r="N10" s="99">
        <f t="shared" ref="N10" si="6">N6/N7</f>
        <v>0.91497015829891759</v>
      </c>
    </row>
    <row r="11" spans="1:14" ht="15" customHeight="1" x14ac:dyDescent="0.3">
      <c r="A11" s="154" t="s">
        <v>115</v>
      </c>
      <c r="B11" s="154"/>
      <c r="C11" s="154"/>
      <c r="D11" s="154"/>
      <c r="E11" s="154"/>
      <c r="F11" s="154"/>
      <c r="G11" s="154"/>
      <c r="H11" s="154"/>
    </row>
    <row r="12" spans="1:14" ht="20.399999999999999" customHeight="1" x14ac:dyDescent="0.3">
      <c r="A12" s="152" t="s">
        <v>112</v>
      </c>
      <c r="B12" s="153"/>
      <c r="C12" s="153"/>
      <c r="D12" s="153"/>
    </row>
    <row r="13" spans="1:14" ht="15" customHeight="1" x14ac:dyDescent="0.3">
      <c r="A13" s="152" t="s">
        <v>113</v>
      </c>
      <c r="B13" s="152"/>
      <c r="C13" s="152"/>
      <c r="D13" s="152"/>
      <c r="E13" s="152"/>
      <c r="F13" s="152"/>
      <c r="G13" s="152"/>
      <c r="H13" s="152"/>
    </row>
    <row r="14" spans="1:14" ht="15" customHeight="1" x14ac:dyDescent="0.3">
      <c r="A14" s="152"/>
      <c r="B14" s="152"/>
      <c r="C14" s="152"/>
      <c r="D14" s="152"/>
      <c r="E14" s="152"/>
      <c r="F14" s="152"/>
      <c r="G14" s="152"/>
      <c r="H14" s="152"/>
    </row>
    <row r="15" spans="1:14" ht="15" customHeight="1" x14ac:dyDescent="0.3">
      <c r="A15" s="152"/>
      <c r="B15" s="152"/>
      <c r="C15" s="152"/>
      <c r="D15" s="152"/>
      <c r="E15" s="152"/>
      <c r="F15" s="152"/>
      <c r="G15" s="152"/>
      <c r="H15" s="152"/>
      <c r="I15" s="152"/>
      <c r="J15" s="152"/>
      <c r="K15" s="11"/>
      <c r="L15" s="11"/>
      <c r="M15" s="11"/>
      <c r="N15" s="11"/>
    </row>
    <row r="16" spans="1:14" ht="15" customHeight="1" x14ac:dyDescent="0.3">
      <c r="A16" s="152"/>
      <c r="B16" s="152"/>
      <c r="C16" s="152"/>
      <c r="D16" s="152"/>
      <c r="E16" s="152"/>
      <c r="F16" s="152"/>
      <c r="G16" s="152"/>
      <c r="H16" s="152"/>
      <c r="I16" s="152"/>
      <c r="J16" s="152"/>
      <c r="K16" s="11"/>
      <c r="L16" s="11"/>
      <c r="M16" s="11"/>
      <c r="N16" s="11"/>
    </row>
    <row r="17" spans="1:14" ht="15" customHeight="1" x14ac:dyDescent="0.3">
      <c r="A17" s="152"/>
      <c r="B17" s="152"/>
      <c r="C17" s="152"/>
      <c r="D17" s="152"/>
      <c r="E17" s="152"/>
      <c r="F17" s="152"/>
      <c r="G17" s="152"/>
      <c r="H17" s="152"/>
      <c r="I17" s="152"/>
      <c r="J17" s="152"/>
      <c r="K17" s="11"/>
      <c r="L17" s="11"/>
      <c r="M17" s="11"/>
      <c r="N17" s="11"/>
    </row>
    <row r="18" spans="1:14" ht="15" customHeight="1" x14ac:dyDescent="0.3">
      <c r="A18" s="12"/>
      <c r="B18" s="12"/>
      <c r="C18" s="12"/>
      <c r="D18" s="12"/>
      <c r="E18" s="12"/>
      <c r="F18" s="12"/>
      <c r="G18" s="12"/>
      <c r="H18" s="12"/>
    </row>
    <row r="19" spans="1:14" ht="15" customHeight="1" x14ac:dyDescent="0.3">
      <c r="A19" s="152"/>
      <c r="B19" s="153"/>
      <c r="C19" s="153"/>
      <c r="D19" s="153"/>
    </row>
    <row r="20" spans="1:14" ht="15" customHeight="1" x14ac:dyDescent="0.3">
      <c r="A20" s="152"/>
      <c r="B20" s="152"/>
      <c r="C20" s="152"/>
      <c r="D20" s="152"/>
      <c r="E20" s="152"/>
      <c r="F20" s="152"/>
      <c r="G20" s="152"/>
      <c r="H20" s="152"/>
    </row>
    <row r="21" spans="1:14" ht="15" customHeight="1" x14ac:dyDescent="0.3">
      <c r="A21" s="152"/>
      <c r="B21" s="152"/>
      <c r="C21" s="152"/>
      <c r="D21" s="152"/>
      <c r="E21" s="152"/>
      <c r="F21" s="152"/>
      <c r="G21" s="152"/>
      <c r="H21" s="152"/>
    </row>
    <row r="22" spans="1:14" ht="15" customHeight="1" x14ac:dyDescent="0.3">
      <c r="A22" s="152"/>
      <c r="B22" s="152"/>
      <c r="C22" s="152"/>
      <c r="D22" s="152"/>
      <c r="E22" s="152"/>
      <c r="F22" s="152"/>
      <c r="G22" s="152"/>
      <c r="H22" s="152"/>
    </row>
    <row r="23" spans="1:14" ht="15" customHeight="1" x14ac:dyDescent="0.3">
      <c r="A23" s="152"/>
      <c r="B23" s="152"/>
      <c r="C23" s="152"/>
      <c r="D23" s="152"/>
      <c r="E23" s="152"/>
      <c r="F23" s="152"/>
      <c r="G23" s="152"/>
      <c r="H23" s="152"/>
    </row>
    <row r="24" spans="1:14" ht="15" customHeight="1" x14ac:dyDescent="0.3">
      <c r="A24" s="152"/>
      <c r="B24" s="152"/>
      <c r="C24" s="152"/>
      <c r="D24" s="152"/>
      <c r="E24" s="152"/>
      <c r="F24" s="152"/>
      <c r="G24" s="152"/>
      <c r="H24" s="152"/>
    </row>
    <row r="25" spans="1:14" ht="15" customHeight="1" x14ac:dyDescent="0.3">
      <c r="A25" s="11"/>
      <c r="B25" s="11"/>
      <c r="C25" s="11"/>
      <c r="D25" s="11"/>
      <c r="E25" s="11"/>
      <c r="F25" s="11"/>
      <c r="G25" s="11"/>
      <c r="H25" s="11"/>
    </row>
  </sheetData>
  <mergeCells count="8">
    <mergeCell ref="A3:N3"/>
    <mergeCell ref="A15:J17"/>
    <mergeCell ref="A19:D19"/>
    <mergeCell ref="A20:H21"/>
    <mergeCell ref="A22:H24"/>
    <mergeCell ref="A11:H11"/>
    <mergeCell ref="A12:D12"/>
    <mergeCell ref="A13:H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90"/>
  <sheetViews>
    <sheetView showGridLines="0" zoomScaleNormal="100" workbookViewId="0">
      <selection activeCell="C6" sqref="C6:G26"/>
    </sheetView>
  </sheetViews>
  <sheetFormatPr defaultRowHeight="15" customHeight="1" x14ac:dyDescent="0.3"/>
  <cols>
    <col min="1" max="1" width="14.109375" style="13" customWidth="1"/>
    <col min="2" max="2" width="10.6640625" style="13" bestFit="1" customWidth="1"/>
    <col min="3" max="3" width="8.33203125" style="13" bestFit="1" customWidth="1"/>
    <col min="4" max="4" width="8" style="13" customWidth="1"/>
    <col min="5" max="8" width="8.33203125" style="13" bestFit="1" customWidth="1"/>
    <col min="9" max="9" width="13.33203125" style="13" bestFit="1" customWidth="1"/>
    <col min="10" max="10" width="11.44140625" style="13" bestFit="1" customWidth="1"/>
    <col min="11" max="11" width="8.6640625" style="13" bestFit="1" customWidth="1"/>
    <col min="12" max="12" width="10.6640625" style="13" bestFit="1" customWidth="1"/>
    <col min="13" max="17" width="7.33203125" style="13" bestFit="1" customWidth="1"/>
    <col min="18" max="18" width="7.44140625" style="13" bestFit="1" customWidth="1"/>
    <col min="19" max="16384" width="8.88671875" style="13"/>
  </cols>
  <sheetData>
    <row r="3" spans="1:8" ht="15" customHeight="1" x14ac:dyDescent="0.3">
      <c r="A3" s="156" t="s">
        <v>80</v>
      </c>
      <c r="B3" s="156"/>
      <c r="C3" s="156"/>
      <c r="D3" s="156"/>
      <c r="E3" s="156"/>
      <c r="F3" s="156"/>
      <c r="G3" s="156"/>
      <c r="H3" s="156"/>
    </row>
    <row r="4" spans="1:8" ht="15" customHeight="1" x14ac:dyDescent="0.3">
      <c r="A4" s="156" t="s">
        <v>126</v>
      </c>
      <c r="B4" s="156"/>
      <c r="C4" s="156"/>
      <c r="D4" s="156"/>
      <c r="E4" s="156"/>
      <c r="F4" s="156"/>
      <c r="G4" s="156"/>
      <c r="H4" s="156"/>
    </row>
    <row r="5" spans="1:8" ht="15" customHeight="1" x14ac:dyDescent="0.3">
      <c r="A5" s="107" t="s">
        <v>108</v>
      </c>
      <c r="B5" s="108"/>
      <c r="C5" s="108" t="s">
        <v>37</v>
      </c>
      <c r="D5" s="108" t="s">
        <v>38</v>
      </c>
      <c r="E5" s="108" t="s">
        <v>39</v>
      </c>
      <c r="F5" s="108" t="s">
        <v>40</v>
      </c>
      <c r="G5" s="108" t="s">
        <v>0</v>
      </c>
      <c r="H5" s="108" t="s">
        <v>1</v>
      </c>
    </row>
    <row r="6" spans="1:8" ht="15" customHeight="1" x14ac:dyDescent="0.3">
      <c r="A6" s="157" t="s">
        <v>2</v>
      </c>
      <c r="B6" s="49" t="s">
        <v>8</v>
      </c>
      <c r="C6" s="86">
        <v>0</v>
      </c>
      <c r="D6" s="86">
        <v>4</v>
      </c>
      <c r="E6" s="86">
        <v>21</v>
      </c>
      <c r="F6" s="86">
        <v>5</v>
      </c>
      <c r="G6" s="86">
        <v>0</v>
      </c>
      <c r="H6" s="87">
        <f t="shared" ref="H6:H26" si="0">SUM(C6:G6)</f>
        <v>30</v>
      </c>
    </row>
    <row r="7" spans="1:8" ht="15" customHeight="1" x14ac:dyDescent="0.3">
      <c r="A7" s="157"/>
      <c r="B7" s="49" t="s">
        <v>9</v>
      </c>
      <c r="C7" s="86">
        <v>0</v>
      </c>
      <c r="D7" s="86">
        <v>83</v>
      </c>
      <c r="E7" s="86">
        <v>480</v>
      </c>
      <c r="F7" s="86">
        <v>147</v>
      </c>
      <c r="G7" s="86">
        <v>0</v>
      </c>
      <c r="H7" s="87">
        <f t="shared" si="0"/>
        <v>710</v>
      </c>
    </row>
    <row r="8" spans="1:8" ht="15" customHeight="1" x14ac:dyDescent="0.3">
      <c r="A8" s="157"/>
      <c r="B8" s="49" t="s">
        <v>10</v>
      </c>
      <c r="C8" s="86">
        <v>0</v>
      </c>
      <c r="D8" s="86">
        <v>169</v>
      </c>
      <c r="E8" s="86">
        <v>1070</v>
      </c>
      <c r="F8" s="86">
        <v>278</v>
      </c>
      <c r="G8" s="86">
        <v>0</v>
      </c>
      <c r="H8" s="87">
        <f t="shared" si="0"/>
        <v>1517</v>
      </c>
    </row>
    <row r="9" spans="1:8" ht="15" customHeight="1" x14ac:dyDescent="0.3">
      <c r="A9" s="158" t="s">
        <v>3</v>
      </c>
      <c r="B9" s="13" t="s">
        <v>8</v>
      </c>
      <c r="C9" s="84">
        <v>21</v>
      </c>
      <c r="D9" s="84">
        <v>36</v>
      </c>
      <c r="E9" s="84">
        <v>42</v>
      </c>
      <c r="F9" s="84">
        <v>22</v>
      </c>
      <c r="G9" s="84">
        <v>28</v>
      </c>
      <c r="H9" s="85">
        <f t="shared" si="0"/>
        <v>149</v>
      </c>
    </row>
    <row r="10" spans="1:8" ht="15" customHeight="1" x14ac:dyDescent="0.3">
      <c r="A10" s="158"/>
      <c r="B10" s="13" t="s">
        <v>9</v>
      </c>
      <c r="C10" s="84">
        <v>2474</v>
      </c>
      <c r="D10" s="84">
        <v>2334</v>
      </c>
      <c r="E10" s="84">
        <v>2191</v>
      </c>
      <c r="F10" s="84">
        <v>741</v>
      </c>
      <c r="G10" s="84">
        <v>727</v>
      </c>
      <c r="H10" s="85">
        <f t="shared" si="0"/>
        <v>8467</v>
      </c>
    </row>
    <row r="11" spans="1:8" ht="15" customHeight="1" x14ac:dyDescent="0.3">
      <c r="A11" s="158"/>
      <c r="B11" s="13" t="s">
        <v>10</v>
      </c>
      <c r="C11" s="84">
        <v>4736</v>
      </c>
      <c r="D11" s="84">
        <v>4388</v>
      </c>
      <c r="E11" s="84">
        <v>4274</v>
      </c>
      <c r="F11" s="84">
        <v>1404</v>
      </c>
      <c r="G11" s="84">
        <v>1492</v>
      </c>
      <c r="H11" s="85">
        <f t="shared" si="0"/>
        <v>16294</v>
      </c>
    </row>
    <row r="12" spans="1:8" ht="15" customHeight="1" x14ac:dyDescent="0.3">
      <c r="A12" s="157" t="s">
        <v>4</v>
      </c>
      <c r="B12" s="49" t="s">
        <v>8</v>
      </c>
      <c r="C12" s="86">
        <v>0</v>
      </c>
      <c r="D12" s="86">
        <v>0</v>
      </c>
      <c r="E12" s="86">
        <v>9</v>
      </c>
      <c r="F12" s="86">
        <v>4</v>
      </c>
      <c r="G12" s="86">
        <v>4</v>
      </c>
      <c r="H12" s="87">
        <f t="shared" si="0"/>
        <v>17</v>
      </c>
    </row>
    <row r="13" spans="1:8" ht="15" customHeight="1" x14ac:dyDescent="0.3">
      <c r="A13" s="157"/>
      <c r="B13" s="49" t="s">
        <v>9</v>
      </c>
      <c r="C13" s="86">
        <v>0</v>
      </c>
      <c r="D13" s="86">
        <v>0</v>
      </c>
      <c r="E13" s="86">
        <v>252</v>
      </c>
      <c r="F13" s="86">
        <v>135</v>
      </c>
      <c r="G13" s="86">
        <v>57</v>
      </c>
      <c r="H13" s="87">
        <f t="shared" si="0"/>
        <v>444</v>
      </c>
    </row>
    <row r="14" spans="1:8" ht="15" customHeight="1" x14ac:dyDescent="0.3">
      <c r="A14" s="157"/>
      <c r="B14" s="49" t="s">
        <v>10</v>
      </c>
      <c r="C14" s="86">
        <v>0</v>
      </c>
      <c r="D14" s="86">
        <v>0</v>
      </c>
      <c r="E14" s="86">
        <v>515</v>
      </c>
      <c r="F14" s="86">
        <v>392</v>
      </c>
      <c r="G14" s="86">
        <v>131</v>
      </c>
      <c r="H14" s="87">
        <f t="shared" si="0"/>
        <v>1038</v>
      </c>
    </row>
    <row r="15" spans="1:8" ht="15" customHeight="1" x14ac:dyDescent="0.3">
      <c r="A15" s="158" t="s">
        <v>5</v>
      </c>
      <c r="B15" s="13" t="s">
        <v>8</v>
      </c>
      <c r="C15" s="84">
        <v>0</v>
      </c>
      <c r="D15" s="84">
        <v>9</v>
      </c>
      <c r="E15" s="84">
        <v>30</v>
      </c>
      <c r="F15" s="84">
        <v>14</v>
      </c>
      <c r="G15" s="84">
        <v>9</v>
      </c>
      <c r="H15" s="85">
        <f t="shared" si="0"/>
        <v>62</v>
      </c>
    </row>
    <row r="16" spans="1:8" ht="15" customHeight="1" x14ac:dyDescent="0.3">
      <c r="A16" s="158"/>
      <c r="B16" s="13" t="s">
        <v>9</v>
      </c>
      <c r="C16" s="84">
        <v>0</v>
      </c>
      <c r="D16" s="84">
        <v>260</v>
      </c>
      <c r="E16" s="84">
        <v>617</v>
      </c>
      <c r="F16" s="84">
        <v>254</v>
      </c>
      <c r="G16" s="84">
        <v>166</v>
      </c>
      <c r="H16" s="85">
        <f t="shared" si="0"/>
        <v>1297</v>
      </c>
    </row>
    <row r="17" spans="1:8" ht="15" customHeight="1" x14ac:dyDescent="0.3">
      <c r="A17" s="158"/>
      <c r="B17" s="13" t="s">
        <v>10</v>
      </c>
      <c r="C17" s="84">
        <v>0</v>
      </c>
      <c r="D17" s="84">
        <v>545</v>
      </c>
      <c r="E17" s="84">
        <v>1307</v>
      </c>
      <c r="F17" s="84">
        <v>564</v>
      </c>
      <c r="G17" s="84">
        <v>335</v>
      </c>
      <c r="H17" s="85">
        <f t="shared" si="0"/>
        <v>2751</v>
      </c>
    </row>
    <row r="18" spans="1:8" ht="15" customHeight="1" x14ac:dyDescent="0.3">
      <c r="A18" s="157" t="s">
        <v>6</v>
      </c>
      <c r="B18" s="49" t="s">
        <v>8</v>
      </c>
      <c r="C18" s="86">
        <v>4</v>
      </c>
      <c r="D18" s="86">
        <v>25</v>
      </c>
      <c r="E18" s="86">
        <v>69</v>
      </c>
      <c r="F18" s="86">
        <v>109</v>
      </c>
      <c r="G18" s="86">
        <v>148</v>
      </c>
      <c r="H18" s="87">
        <f t="shared" si="0"/>
        <v>355</v>
      </c>
    </row>
    <row r="19" spans="1:8" ht="15" customHeight="1" x14ac:dyDescent="0.3">
      <c r="A19" s="157"/>
      <c r="B19" s="49" t="s">
        <v>9</v>
      </c>
      <c r="C19" s="86">
        <v>598</v>
      </c>
      <c r="D19" s="86">
        <v>1460</v>
      </c>
      <c r="E19" s="86">
        <v>1868</v>
      </c>
      <c r="F19" s="86">
        <v>2804</v>
      </c>
      <c r="G19" s="86">
        <v>2955</v>
      </c>
      <c r="H19" s="87">
        <f t="shared" si="0"/>
        <v>9685</v>
      </c>
    </row>
    <row r="20" spans="1:8" ht="15" customHeight="1" x14ac:dyDescent="0.3">
      <c r="A20" s="157"/>
      <c r="B20" s="49" t="s">
        <v>10</v>
      </c>
      <c r="C20" s="86">
        <v>1234</v>
      </c>
      <c r="D20" s="86">
        <v>3178</v>
      </c>
      <c r="E20" s="86">
        <v>3915</v>
      </c>
      <c r="F20" s="86">
        <v>5551</v>
      </c>
      <c r="G20" s="86">
        <v>6251</v>
      </c>
      <c r="H20" s="87">
        <f t="shared" si="0"/>
        <v>20129</v>
      </c>
    </row>
    <row r="21" spans="1:8" ht="15" customHeight="1" x14ac:dyDescent="0.3">
      <c r="A21" s="158" t="s">
        <v>7</v>
      </c>
      <c r="B21" s="13" t="s">
        <v>8</v>
      </c>
      <c r="C21" s="84">
        <v>0</v>
      </c>
      <c r="D21" s="84">
        <v>6</v>
      </c>
      <c r="E21" s="84">
        <v>20</v>
      </c>
      <c r="F21" s="84">
        <v>5</v>
      </c>
      <c r="G21" s="84">
        <v>1</v>
      </c>
      <c r="H21" s="85">
        <f t="shared" si="0"/>
        <v>32</v>
      </c>
    </row>
    <row r="22" spans="1:8" ht="15" customHeight="1" x14ac:dyDescent="0.3">
      <c r="A22" s="158"/>
      <c r="B22" s="13" t="s">
        <v>9</v>
      </c>
      <c r="C22" s="84">
        <v>0</v>
      </c>
      <c r="D22" s="84">
        <v>299</v>
      </c>
      <c r="E22" s="84">
        <v>568</v>
      </c>
      <c r="F22" s="84">
        <v>131</v>
      </c>
      <c r="G22" s="84">
        <v>4</v>
      </c>
      <c r="H22" s="85">
        <f t="shared" si="0"/>
        <v>1002</v>
      </c>
    </row>
    <row r="23" spans="1:8" ht="15" customHeight="1" x14ac:dyDescent="0.3">
      <c r="A23" s="158"/>
      <c r="B23" s="13" t="s">
        <v>10</v>
      </c>
      <c r="C23" s="84">
        <v>0</v>
      </c>
      <c r="D23" s="84">
        <v>706</v>
      </c>
      <c r="E23" s="84">
        <v>1183</v>
      </c>
      <c r="F23" s="84">
        <v>245</v>
      </c>
      <c r="G23" s="84">
        <v>9</v>
      </c>
      <c r="H23" s="85">
        <f t="shared" si="0"/>
        <v>2143</v>
      </c>
    </row>
    <row r="24" spans="1:8" ht="15" customHeight="1" x14ac:dyDescent="0.3">
      <c r="A24" s="157" t="s">
        <v>35</v>
      </c>
      <c r="B24" s="49" t="s">
        <v>8</v>
      </c>
      <c r="C24" s="86">
        <v>40</v>
      </c>
      <c r="D24" s="86">
        <v>66</v>
      </c>
      <c r="E24" s="86">
        <v>100</v>
      </c>
      <c r="F24" s="86">
        <v>138</v>
      </c>
      <c r="G24" s="86">
        <v>159</v>
      </c>
      <c r="H24" s="87">
        <f t="shared" si="0"/>
        <v>503</v>
      </c>
    </row>
    <row r="25" spans="1:8" ht="15" customHeight="1" x14ac:dyDescent="0.3">
      <c r="A25" s="157"/>
      <c r="B25" s="49" t="s">
        <v>9</v>
      </c>
      <c r="C25" s="86">
        <v>7037</v>
      </c>
      <c r="D25" s="86">
        <v>6640</v>
      </c>
      <c r="E25" s="86">
        <v>4103</v>
      </c>
      <c r="F25" s="86">
        <v>3452</v>
      </c>
      <c r="G25" s="86">
        <v>3497</v>
      </c>
      <c r="H25" s="87">
        <f t="shared" si="0"/>
        <v>24729</v>
      </c>
    </row>
    <row r="26" spans="1:8" ht="15" customHeight="1" x14ac:dyDescent="0.3">
      <c r="A26" s="157"/>
      <c r="B26" s="49" t="s">
        <v>10</v>
      </c>
      <c r="C26" s="86">
        <v>15350</v>
      </c>
      <c r="D26" s="86">
        <v>13433</v>
      </c>
      <c r="E26" s="86">
        <v>8353</v>
      </c>
      <c r="F26" s="86">
        <v>6786</v>
      </c>
      <c r="G26" s="86">
        <v>6763</v>
      </c>
      <c r="H26" s="87">
        <f t="shared" si="0"/>
        <v>50685</v>
      </c>
    </row>
    <row r="27" spans="1:8" ht="15" customHeight="1" x14ac:dyDescent="0.3">
      <c r="A27" s="155" t="s">
        <v>1</v>
      </c>
      <c r="B27" s="109" t="s">
        <v>8</v>
      </c>
      <c r="C27" s="110">
        <f t="shared" ref="C27:H27" si="1">C6+C9+C12+C15+C18+C21+C24</f>
        <v>65</v>
      </c>
      <c r="D27" s="110">
        <f t="shared" si="1"/>
        <v>146</v>
      </c>
      <c r="E27" s="110">
        <f t="shared" si="1"/>
        <v>291</v>
      </c>
      <c r="F27" s="110">
        <f t="shared" si="1"/>
        <v>297</v>
      </c>
      <c r="G27" s="110">
        <f t="shared" si="1"/>
        <v>349</v>
      </c>
      <c r="H27" s="110">
        <f t="shared" si="1"/>
        <v>1148</v>
      </c>
    </row>
    <row r="28" spans="1:8" ht="15" customHeight="1" x14ac:dyDescent="0.3">
      <c r="A28" s="155"/>
      <c r="B28" s="109" t="s">
        <v>9</v>
      </c>
      <c r="C28" s="110">
        <f t="shared" ref="C28:H28" si="2">C7+C10+C13+C16+C19+C22+C25</f>
        <v>10109</v>
      </c>
      <c r="D28" s="110">
        <f t="shared" si="2"/>
        <v>11076</v>
      </c>
      <c r="E28" s="110">
        <f t="shared" si="2"/>
        <v>10079</v>
      </c>
      <c r="F28" s="110">
        <f t="shared" si="2"/>
        <v>7664</v>
      </c>
      <c r="G28" s="110">
        <f t="shared" si="2"/>
        <v>7406</v>
      </c>
      <c r="H28" s="110">
        <f t="shared" si="2"/>
        <v>46334</v>
      </c>
    </row>
    <row r="29" spans="1:8" ht="15" customHeight="1" x14ac:dyDescent="0.3">
      <c r="A29" s="155"/>
      <c r="B29" s="109" t="s">
        <v>10</v>
      </c>
      <c r="C29" s="110">
        <f t="shared" ref="C29:H29" si="3">C8+C11+C14+C17+C20+C23+C26</f>
        <v>21320</v>
      </c>
      <c r="D29" s="110">
        <f t="shared" si="3"/>
        <v>22419</v>
      </c>
      <c r="E29" s="110">
        <f t="shared" si="3"/>
        <v>20617</v>
      </c>
      <c r="F29" s="110">
        <f t="shared" si="3"/>
        <v>15220</v>
      </c>
      <c r="G29" s="110">
        <f t="shared" si="3"/>
        <v>14981</v>
      </c>
      <c r="H29" s="110">
        <f t="shared" si="3"/>
        <v>94557</v>
      </c>
    </row>
    <row r="30" spans="1:8" ht="15" customHeight="1" x14ac:dyDescent="0.3">
      <c r="A30" s="10" t="s">
        <v>116</v>
      </c>
      <c r="B30" s="9"/>
      <c r="C30" s="9"/>
      <c r="D30" s="9"/>
      <c r="E30" s="9"/>
      <c r="F30" s="9"/>
      <c r="G30" s="9"/>
      <c r="H30" s="9"/>
    </row>
    <row r="33" spans="1:8" ht="15" customHeight="1" x14ac:dyDescent="0.3">
      <c r="A33" s="156" t="s">
        <v>80</v>
      </c>
      <c r="B33" s="156"/>
      <c r="C33" s="156"/>
      <c r="D33" s="156"/>
      <c r="E33" s="156"/>
      <c r="F33" s="156"/>
      <c r="G33" s="156"/>
      <c r="H33" s="156"/>
    </row>
    <row r="34" spans="1:8" ht="15" customHeight="1" x14ac:dyDescent="0.3">
      <c r="A34" s="156" t="s">
        <v>122</v>
      </c>
      <c r="B34" s="156"/>
      <c r="C34" s="156"/>
      <c r="D34" s="156"/>
      <c r="E34" s="156"/>
      <c r="F34" s="156"/>
      <c r="G34" s="156"/>
      <c r="H34" s="156"/>
    </row>
    <row r="35" spans="1:8" ht="15" customHeight="1" x14ac:dyDescent="0.3">
      <c r="A35" s="107" t="s">
        <v>108</v>
      </c>
      <c r="B35" s="108"/>
      <c r="C35" s="108" t="s">
        <v>37</v>
      </c>
      <c r="D35" s="108" t="s">
        <v>38</v>
      </c>
      <c r="E35" s="108" t="s">
        <v>39</v>
      </c>
      <c r="F35" s="108" t="s">
        <v>40</v>
      </c>
      <c r="G35" s="108" t="s">
        <v>0</v>
      </c>
      <c r="H35" s="108" t="s">
        <v>1</v>
      </c>
    </row>
    <row r="36" spans="1:8" ht="15" customHeight="1" x14ac:dyDescent="0.3">
      <c r="A36" s="157" t="s">
        <v>2</v>
      </c>
      <c r="B36" s="49" t="s">
        <v>8</v>
      </c>
      <c r="C36" s="86">
        <v>0</v>
      </c>
      <c r="D36" s="86">
        <v>4</v>
      </c>
      <c r="E36" s="86">
        <v>22</v>
      </c>
      <c r="F36" s="86">
        <v>6</v>
      </c>
      <c r="G36" s="86">
        <v>0</v>
      </c>
      <c r="H36" s="87">
        <f t="shared" ref="H36:H56" si="4">SUM(C36:G36)</f>
        <v>32</v>
      </c>
    </row>
    <row r="37" spans="1:8" ht="15" customHeight="1" x14ac:dyDescent="0.3">
      <c r="A37" s="157"/>
      <c r="B37" s="49" t="s">
        <v>9</v>
      </c>
      <c r="C37" s="86">
        <v>0</v>
      </c>
      <c r="D37" s="86">
        <v>83</v>
      </c>
      <c r="E37" s="86">
        <v>491</v>
      </c>
      <c r="F37" s="86">
        <v>151</v>
      </c>
      <c r="G37" s="86">
        <v>0</v>
      </c>
      <c r="H37" s="87">
        <f t="shared" si="4"/>
        <v>725</v>
      </c>
    </row>
    <row r="38" spans="1:8" ht="15" customHeight="1" x14ac:dyDescent="0.3">
      <c r="A38" s="157"/>
      <c r="B38" s="49" t="s">
        <v>10</v>
      </c>
      <c r="C38" s="86">
        <v>0</v>
      </c>
      <c r="D38" s="86">
        <v>169</v>
      </c>
      <c r="E38" s="86">
        <v>1093</v>
      </c>
      <c r="F38" s="86">
        <v>286</v>
      </c>
      <c r="G38" s="86">
        <v>0</v>
      </c>
      <c r="H38" s="87">
        <f t="shared" si="4"/>
        <v>1548</v>
      </c>
    </row>
    <row r="39" spans="1:8" ht="15" customHeight="1" x14ac:dyDescent="0.3">
      <c r="A39" s="158" t="s">
        <v>3</v>
      </c>
      <c r="B39" s="13" t="s">
        <v>8</v>
      </c>
      <c r="C39" s="84">
        <v>19</v>
      </c>
      <c r="D39" s="84">
        <v>32</v>
      </c>
      <c r="E39" s="84">
        <v>42</v>
      </c>
      <c r="F39" s="84">
        <v>23</v>
      </c>
      <c r="G39" s="84">
        <v>29</v>
      </c>
      <c r="H39" s="85">
        <f t="shared" si="4"/>
        <v>145</v>
      </c>
    </row>
    <row r="40" spans="1:8" ht="15" customHeight="1" x14ac:dyDescent="0.3">
      <c r="A40" s="158"/>
      <c r="B40" s="13" t="s">
        <v>9</v>
      </c>
      <c r="C40" s="84">
        <v>2286</v>
      </c>
      <c r="D40" s="84">
        <v>2166</v>
      </c>
      <c r="E40" s="84">
        <v>2190</v>
      </c>
      <c r="F40" s="84">
        <v>775</v>
      </c>
      <c r="G40" s="84">
        <v>760</v>
      </c>
      <c r="H40" s="85">
        <f t="shared" si="4"/>
        <v>8177</v>
      </c>
    </row>
    <row r="41" spans="1:8" ht="15" customHeight="1" x14ac:dyDescent="0.3">
      <c r="A41" s="158"/>
      <c r="B41" s="13" t="s">
        <v>10</v>
      </c>
      <c r="C41" s="84">
        <v>4286</v>
      </c>
      <c r="D41" s="84">
        <v>4060</v>
      </c>
      <c r="E41" s="84">
        <v>4263</v>
      </c>
      <c r="F41" s="84">
        <v>1469</v>
      </c>
      <c r="G41" s="84">
        <v>1571</v>
      </c>
      <c r="H41" s="85">
        <f t="shared" si="4"/>
        <v>15649</v>
      </c>
    </row>
    <row r="42" spans="1:8" ht="15" customHeight="1" x14ac:dyDescent="0.3">
      <c r="A42" s="157" t="s">
        <v>4</v>
      </c>
      <c r="B42" s="49" t="s">
        <v>8</v>
      </c>
      <c r="C42" s="86">
        <v>0</v>
      </c>
      <c r="D42" s="86">
        <v>0</v>
      </c>
      <c r="E42" s="86">
        <v>9</v>
      </c>
      <c r="F42" s="86">
        <v>4</v>
      </c>
      <c r="G42" s="86">
        <v>4</v>
      </c>
      <c r="H42" s="87">
        <f t="shared" si="4"/>
        <v>17</v>
      </c>
    </row>
    <row r="43" spans="1:8" ht="15" customHeight="1" x14ac:dyDescent="0.3">
      <c r="A43" s="157"/>
      <c r="B43" s="49" t="s">
        <v>9</v>
      </c>
      <c r="C43" s="86">
        <v>0</v>
      </c>
      <c r="D43" s="86">
        <v>0</v>
      </c>
      <c r="E43" s="86">
        <v>252</v>
      </c>
      <c r="F43" s="86">
        <v>133</v>
      </c>
      <c r="G43" s="86">
        <v>57</v>
      </c>
      <c r="H43" s="87">
        <f t="shared" si="4"/>
        <v>442</v>
      </c>
    </row>
    <row r="44" spans="1:8" ht="15" customHeight="1" x14ac:dyDescent="0.3">
      <c r="A44" s="157"/>
      <c r="B44" s="49" t="s">
        <v>10</v>
      </c>
      <c r="C44" s="86">
        <v>0</v>
      </c>
      <c r="D44" s="86">
        <v>0</v>
      </c>
      <c r="E44" s="86">
        <v>515</v>
      </c>
      <c r="F44" s="86">
        <v>388</v>
      </c>
      <c r="G44" s="86">
        <v>131</v>
      </c>
      <c r="H44" s="87">
        <f t="shared" si="4"/>
        <v>1034</v>
      </c>
    </row>
    <row r="45" spans="1:8" ht="15" customHeight="1" x14ac:dyDescent="0.3">
      <c r="A45" s="158" t="s">
        <v>5</v>
      </c>
      <c r="B45" s="13" t="s">
        <v>8</v>
      </c>
      <c r="C45" s="84">
        <v>0</v>
      </c>
      <c r="D45" s="84">
        <v>8</v>
      </c>
      <c r="E45" s="84">
        <v>31</v>
      </c>
      <c r="F45" s="84">
        <v>14</v>
      </c>
      <c r="G45" s="84">
        <v>9</v>
      </c>
      <c r="H45" s="85">
        <f t="shared" si="4"/>
        <v>62</v>
      </c>
    </row>
    <row r="46" spans="1:8" ht="15" customHeight="1" x14ac:dyDescent="0.3">
      <c r="A46" s="158"/>
      <c r="B46" s="13" t="s">
        <v>9</v>
      </c>
      <c r="C46" s="84">
        <v>0</v>
      </c>
      <c r="D46" s="84">
        <v>217</v>
      </c>
      <c r="E46" s="84">
        <v>660</v>
      </c>
      <c r="F46" s="84">
        <v>254</v>
      </c>
      <c r="G46" s="84">
        <v>166</v>
      </c>
      <c r="H46" s="85">
        <f t="shared" si="4"/>
        <v>1297</v>
      </c>
    </row>
    <row r="47" spans="1:8" ht="15" customHeight="1" x14ac:dyDescent="0.3">
      <c r="A47" s="158"/>
      <c r="B47" s="13" t="s">
        <v>10</v>
      </c>
      <c r="C47" s="84">
        <v>0</v>
      </c>
      <c r="D47" s="84">
        <v>454</v>
      </c>
      <c r="E47" s="84">
        <v>1398</v>
      </c>
      <c r="F47" s="84">
        <v>564</v>
      </c>
      <c r="G47" s="84">
        <v>337</v>
      </c>
      <c r="H47" s="85">
        <f t="shared" si="4"/>
        <v>2753</v>
      </c>
    </row>
    <row r="48" spans="1:8" ht="15" customHeight="1" x14ac:dyDescent="0.3">
      <c r="A48" s="157" t="s">
        <v>6</v>
      </c>
      <c r="B48" s="49" t="s">
        <v>8</v>
      </c>
      <c r="C48" s="86">
        <v>4</v>
      </c>
      <c r="D48" s="86">
        <v>22</v>
      </c>
      <c r="E48" s="86">
        <v>67</v>
      </c>
      <c r="F48" s="86">
        <v>117</v>
      </c>
      <c r="G48" s="86">
        <v>158</v>
      </c>
      <c r="H48" s="87">
        <f t="shared" si="4"/>
        <v>368</v>
      </c>
    </row>
    <row r="49" spans="1:8" ht="15" customHeight="1" x14ac:dyDescent="0.3">
      <c r="A49" s="157"/>
      <c r="B49" s="49" t="s">
        <v>9</v>
      </c>
      <c r="C49" s="86">
        <v>598</v>
      </c>
      <c r="D49" s="86">
        <v>1295</v>
      </c>
      <c r="E49" s="86">
        <v>1877</v>
      </c>
      <c r="F49" s="86">
        <v>3075</v>
      </c>
      <c r="G49" s="86">
        <v>3216</v>
      </c>
      <c r="H49" s="87">
        <f t="shared" si="4"/>
        <v>10061</v>
      </c>
    </row>
    <row r="50" spans="1:8" ht="15" customHeight="1" x14ac:dyDescent="0.3">
      <c r="A50" s="157"/>
      <c r="B50" s="49" t="s">
        <v>10</v>
      </c>
      <c r="C50" s="86">
        <v>1250</v>
      </c>
      <c r="D50" s="86">
        <v>2813</v>
      </c>
      <c r="E50" s="86">
        <v>3948</v>
      </c>
      <c r="F50" s="86">
        <v>6066</v>
      </c>
      <c r="G50" s="86">
        <v>6616</v>
      </c>
      <c r="H50" s="87">
        <f t="shared" si="4"/>
        <v>20693</v>
      </c>
    </row>
    <row r="51" spans="1:8" ht="15" customHeight="1" x14ac:dyDescent="0.3">
      <c r="A51" s="158" t="s">
        <v>7</v>
      </c>
      <c r="B51" s="13" t="s">
        <v>8</v>
      </c>
      <c r="C51" s="84">
        <v>0</v>
      </c>
      <c r="D51" s="84">
        <v>6</v>
      </c>
      <c r="E51" s="84">
        <v>21</v>
      </c>
      <c r="F51" s="84">
        <v>5</v>
      </c>
      <c r="G51" s="84">
        <v>1</v>
      </c>
      <c r="H51" s="85">
        <f t="shared" si="4"/>
        <v>33</v>
      </c>
    </row>
    <row r="52" spans="1:8" ht="15" customHeight="1" x14ac:dyDescent="0.3">
      <c r="A52" s="158"/>
      <c r="B52" s="13" t="s">
        <v>9</v>
      </c>
      <c r="C52" s="84">
        <v>0</v>
      </c>
      <c r="D52" s="84">
        <v>299</v>
      </c>
      <c r="E52" s="84">
        <v>596</v>
      </c>
      <c r="F52" s="84">
        <v>131</v>
      </c>
      <c r="G52" s="84">
        <v>4</v>
      </c>
      <c r="H52" s="85">
        <f t="shared" si="4"/>
        <v>1030</v>
      </c>
    </row>
    <row r="53" spans="1:8" ht="15" customHeight="1" x14ac:dyDescent="0.3">
      <c r="A53" s="158"/>
      <c r="B53" s="13" t="s">
        <v>10</v>
      </c>
      <c r="C53" s="84">
        <v>0</v>
      </c>
      <c r="D53" s="84">
        <v>706</v>
      </c>
      <c r="E53" s="84">
        <v>1248</v>
      </c>
      <c r="F53" s="84">
        <v>245</v>
      </c>
      <c r="G53" s="84">
        <v>9</v>
      </c>
      <c r="H53" s="85">
        <f t="shared" si="4"/>
        <v>2208</v>
      </c>
    </row>
    <row r="54" spans="1:8" ht="15" customHeight="1" x14ac:dyDescent="0.3">
      <c r="A54" s="157" t="s">
        <v>35</v>
      </c>
      <c r="B54" s="49" t="s">
        <v>8</v>
      </c>
      <c r="C54" s="86">
        <v>39</v>
      </c>
      <c r="D54" s="86">
        <v>66</v>
      </c>
      <c r="E54" s="86">
        <v>96</v>
      </c>
      <c r="F54" s="86">
        <v>143</v>
      </c>
      <c r="G54" s="86">
        <v>161</v>
      </c>
      <c r="H54" s="87">
        <f t="shared" si="4"/>
        <v>505</v>
      </c>
    </row>
    <row r="55" spans="1:8" ht="15" customHeight="1" x14ac:dyDescent="0.3">
      <c r="A55" s="157"/>
      <c r="B55" s="49" t="s">
        <v>9</v>
      </c>
      <c r="C55" s="86">
        <v>6874</v>
      </c>
      <c r="D55" s="86">
        <v>6638</v>
      </c>
      <c r="E55" s="86">
        <v>4027</v>
      </c>
      <c r="F55" s="86">
        <v>3589</v>
      </c>
      <c r="G55" s="86">
        <v>3444</v>
      </c>
      <c r="H55" s="87">
        <f t="shared" si="4"/>
        <v>24572</v>
      </c>
    </row>
    <row r="56" spans="1:8" ht="15" customHeight="1" x14ac:dyDescent="0.3">
      <c r="A56" s="157"/>
      <c r="B56" s="49" t="s">
        <v>10</v>
      </c>
      <c r="C56" s="86">
        <v>14972</v>
      </c>
      <c r="D56" s="86">
        <v>13370</v>
      </c>
      <c r="E56" s="86">
        <v>8150</v>
      </c>
      <c r="F56" s="86">
        <v>7109</v>
      </c>
      <c r="G56" s="86">
        <v>6688</v>
      </c>
      <c r="H56" s="87">
        <f t="shared" si="4"/>
        <v>50289</v>
      </c>
    </row>
    <row r="57" spans="1:8" ht="15" customHeight="1" x14ac:dyDescent="0.3">
      <c r="A57" s="155" t="s">
        <v>1</v>
      </c>
      <c r="B57" s="109" t="s">
        <v>8</v>
      </c>
      <c r="C57" s="110">
        <f t="shared" ref="C57:H57" si="5">C36+C39+C42+C45+C48+C51+C54</f>
        <v>62</v>
      </c>
      <c r="D57" s="110">
        <f t="shared" si="5"/>
        <v>138</v>
      </c>
      <c r="E57" s="110">
        <f t="shared" si="5"/>
        <v>288</v>
      </c>
      <c r="F57" s="110">
        <f t="shared" si="5"/>
        <v>312</v>
      </c>
      <c r="G57" s="110">
        <f t="shared" si="5"/>
        <v>362</v>
      </c>
      <c r="H57" s="110">
        <f t="shared" si="5"/>
        <v>1162</v>
      </c>
    </row>
    <row r="58" spans="1:8" ht="15" customHeight="1" x14ac:dyDescent="0.3">
      <c r="A58" s="155"/>
      <c r="B58" s="109" t="s">
        <v>9</v>
      </c>
      <c r="C58" s="110">
        <f t="shared" ref="C58:H58" si="6">C37+C40+C43+C46+C49+C52+C55</f>
        <v>9758</v>
      </c>
      <c r="D58" s="110">
        <f t="shared" si="6"/>
        <v>10698</v>
      </c>
      <c r="E58" s="110">
        <f t="shared" si="6"/>
        <v>10093</v>
      </c>
      <c r="F58" s="110">
        <f t="shared" si="6"/>
        <v>8108</v>
      </c>
      <c r="G58" s="110">
        <f t="shared" si="6"/>
        <v>7647</v>
      </c>
      <c r="H58" s="110">
        <f t="shared" si="6"/>
        <v>46304</v>
      </c>
    </row>
    <row r="59" spans="1:8" ht="15" customHeight="1" x14ac:dyDescent="0.3">
      <c r="A59" s="155"/>
      <c r="B59" s="109" t="s">
        <v>10</v>
      </c>
      <c r="C59" s="110">
        <f t="shared" ref="C59:H59" si="7">C38+C41+C44+C47+C50+C53+C56</f>
        <v>20508</v>
      </c>
      <c r="D59" s="110">
        <f t="shared" si="7"/>
        <v>21572</v>
      </c>
      <c r="E59" s="110">
        <f t="shared" si="7"/>
        <v>20615</v>
      </c>
      <c r="F59" s="110">
        <f t="shared" si="7"/>
        <v>16127</v>
      </c>
      <c r="G59" s="110">
        <f t="shared" si="7"/>
        <v>15352</v>
      </c>
      <c r="H59" s="110">
        <f t="shared" si="7"/>
        <v>94174</v>
      </c>
    </row>
    <row r="60" spans="1:8" ht="15" customHeight="1" x14ac:dyDescent="0.3">
      <c r="A60" s="10" t="s">
        <v>116</v>
      </c>
      <c r="B60" s="9"/>
      <c r="C60" s="9"/>
      <c r="D60" s="9"/>
      <c r="E60" s="9"/>
      <c r="F60" s="9"/>
      <c r="G60" s="9"/>
      <c r="H60" s="9"/>
    </row>
    <row r="63" spans="1:8" ht="15" customHeight="1" x14ac:dyDescent="0.3">
      <c r="A63" s="156" t="s">
        <v>80</v>
      </c>
      <c r="B63" s="156"/>
      <c r="C63" s="156"/>
      <c r="D63" s="156"/>
      <c r="E63" s="156"/>
      <c r="F63" s="156"/>
      <c r="G63" s="156"/>
      <c r="H63" s="156"/>
    </row>
    <row r="64" spans="1:8" ht="15" customHeight="1" x14ac:dyDescent="0.3">
      <c r="A64" s="156" t="s">
        <v>102</v>
      </c>
      <c r="B64" s="156"/>
      <c r="C64" s="156"/>
      <c r="D64" s="156"/>
      <c r="E64" s="156"/>
      <c r="F64" s="156"/>
      <c r="G64" s="156"/>
      <c r="H64" s="156"/>
    </row>
    <row r="65" spans="1:8" ht="15" customHeight="1" x14ac:dyDescent="0.3">
      <c r="A65" s="107" t="s">
        <v>108</v>
      </c>
      <c r="B65" s="108"/>
      <c r="C65" s="108" t="s">
        <v>37</v>
      </c>
      <c r="D65" s="108" t="s">
        <v>38</v>
      </c>
      <c r="E65" s="108" t="s">
        <v>39</v>
      </c>
      <c r="F65" s="108" t="s">
        <v>40</v>
      </c>
      <c r="G65" s="108" t="s">
        <v>0</v>
      </c>
      <c r="H65" s="108" t="s">
        <v>1</v>
      </c>
    </row>
    <row r="66" spans="1:8" ht="15" customHeight="1" x14ac:dyDescent="0.3">
      <c r="A66" s="157" t="s">
        <v>2</v>
      </c>
      <c r="B66" s="49" t="s">
        <v>8</v>
      </c>
      <c r="C66" s="86">
        <v>0</v>
      </c>
      <c r="D66" s="86">
        <v>4</v>
      </c>
      <c r="E66" s="86">
        <v>22</v>
      </c>
      <c r="F66" s="86">
        <v>6</v>
      </c>
      <c r="G66" s="86">
        <v>0</v>
      </c>
      <c r="H66" s="87">
        <f t="shared" ref="H66:H86" si="8">SUM(C66:G66)</f>
        <v>32</v>
      </c>
    </row>
    <row r="67" spans="1:8" ht="15" customHeight="1" x14ac:dyDescent="0.3">
      <c r="A67" s="157"/>
      <c r="B67" s="49" t="s">
        <v>9</v>
      </c>
      <c r="C67" s="86">
        <v>0</v>
      </c>
      <c r="D67" s="86">
        <v>83</v>
      </c>
      <c r="E67" s="86">
        <v>491</v>
      </c>
      <c r="F67" s="86">
        <v>151</v>
      </c>
      <c r="G67" s="86">
        <v>0</v>
      </c>
      <c r="H67" s="87">
        <f t="shared" si="8"/>
        <v>725</v>
      </c>
    </row>
    <row r="68" spans="1:8" ht="15" customHeight="1" x14ac:dyDescent="0.3">
      <c r="A68" s="157"/>
      <c r="B68" s="49" t="s">
        <v>10</v>
      </c>
      <c r="C68" s="86">
        <v>0</v>
      </c>
      <c r="D68" s="86">
        <v>169</v>
      </c>
      <c r="E68" s="86">
        <v>1089</v>
      </c>
      <c r="F68" s="86">
        <v>286</v>
      </c>
      <c r="G68" s="86">
        <v>0</v>
      </c>
      <c r="H68" s="87">
        <f t="shared" si="8"/>
        <v>1544</v>
      </c>
    </row>
    <row r="69" spans="1:8" ht="15" customHeight="1" x14ac:dyDescent="0.3">
      <c r="A69" s="158" t="s">
        <v>3</v>
      </c>
      <c r="B69" s="13" t="s">
        <v>8</v>
      </c>
      <c r="C69" s="84">
        <v>15</v>
      </c>
      <c r="D69" s="84">
        <v>31</v>
      </c>
      <c r="E69" s="84">
        <v>42</v>
      </c>
      <c r="F69" s="84">
        <v>24</v>
      </c>
      <c r="G69" s="84">
        <v>31</v>
      </c>
      <c r="H69" s="85">
        <f t="shared" si="8"/>
        <v>143</v>
      </c>
    </row>
    <row r="70" spans="1:8" ht="15" customHeight="1" x14ac:dyDescent="0.3">
      <c r="A70" s="158"/>
      <c r="B70" s="13" t="s">
        <v>9</v>
      </c>
      <c r="C70" s="84">
        <v>2113</v>
      </c>
      <c r="D70" s="84">
        <v>2099</v>
      </c>
      <c r="E70" s="84">
        <v>2314</v>
      </c>
      <c r="F70" s="84">
        <v>812</v>
      </c>
      <c r="G70" s="84">
        <v>740</v>
      </c>
      <c r="H70" s="85">
        <f t="shared" si="8"/>
        <v>8078</v>
      </c>
    </row>
    <row r="71" spans="1:8" ht="15" customHeight="1" x14ac:dyDescent="0.3">
      <c r="A71" s="158"/>
      <c r="B71" s="13" t="s">
        <v>10</v>
      </c>
      <c r="C71" s="84">
        <v>3924</v>
      </c>
      <c r="D71" s="84">
        <v>3937</v>
      </c>
      <c r="E71" s="84">
        <v>4469</v>
      </c>
      <c r="F71" s="84">
        <v>1540</v>
      </c>
      <c r="G71" s="84">
        <v>1570</v>
      </c>
      <c r="H71" s="85">
        <f t="shared" si="8"/>
        <v>15440</v>
      </c>
    </row>
    <row r="72" spans="1:8" ht="15" customHeight="1" x14ac:dyDescent="0.3">
      <c r="A72" s="157" t="s">
        <v>4</v>
      </c>
      <c r="B72" s="49" t="s">
        <v>8</v>
      </c>
      <c r="C72" s="86">
        <v>0</v>
      </c>
      <c r="D72" s="86">
        <v>0</v>
      </c>
      <c r="E72" s="86">
        <v>9</v>
      </c>
      <c r="F72" s="86">
        <v>4</v>
      </c>
      <c r="G72" s="86">
        <v>4</v>
      </c>
      <c r="H72" s="87">
        <f t="shared" si="8"/>
        <v>17</v>
      </c>
    </row>
    <row r="73" spans="1:8" ht="15" customHeight="1" x14ac:dyDescent="0.3">
      <c r="A73" s="157"/>
      <c r="B73" s="49" t="s">
        <v>9</v>
      </c>
      <c r="C73" s="86">
        <v>0</v>
      </c>
      <c r="D73" s="86">
        <v>0</v>
      </c>
      <c r="E73" s="86">
        <v>252</v>
      </c>
      <c r="F73" s="86">
        <v>133</v>
      </c>
      <c r="G73" s="86">
        <v>55</v>
      </c>
      <c r="H73" s="87">
        <f t="shared" si="8"/>
        <v>440</v>
      </c>
    </row>
    <row r="74" spans="1:8" ht="15" customHeight="1" x14ac:dyDescent="0.3">
      <c r="A74" s="157"/>
      <c r="B74" s="49" t="s">
        <v>10</v>
      </c>
      <c r="C74" s="86">
        <v>0</v>
      </c>
      <c r="D74" s="86">
        <v>0</v>
      </c>
      <c r="E74" s="86">
        <v>515</v>
      </c>
      <c r="F74" s="86">
        <v>388</v>
      </c>
      <c r="G74" s="86">
        <v>127</v>
      </c>
      <c r="H74" s="87">
        <f t="shared" si="8"/>
        <v>1030</v>
      </c>
    </row>
    <row r="75" spans="1:8" ht="15" customHeight="1" x14ac:dyDescent="0.3">
      <c r="A75" s="158" t="s">
        <v>5</v>
      </c>
      <c r="B75" s="13" t="s">
        <v>8</v>
      </c>
      <c r="C75" s="84">
        <v>0</v>
      </c>
      <c r="D75" s="84">
        <v>7</v>
      </c>
      <c r="E75" s="84">
        <v>32</v>
      </c>
      <c r="F75" s="84">
        <v>14</v>
      </c>
      <c r="G75" s="84">
        <v>9</v>
      </c>
      <c r="H75" s="85">
        <f t="shared" si="8"/>
        <v>62</v>
      </c>
    </row>
    <row r="76" spans="1:8" ht="15" customHeight="1" x14ac:dyDescent="0.3">
      <c r="A76" s="158"/>
      <c r="B76" s="13" t="s">
        <v>9</v>
      </c>
      <c r="C76" s="84">
        <v>0</v>
      </c>
      <c r="D76" s="84">
        <v>207</v>
      </c>
      <c r="E76" s="84">
        <v>671</v>
      </c>
      <c r="F76" s="84">
        <v>254</v>
      </c>
      <c r="G76" s="84">
        <v>166</v>
      </c>
      <c r="H76" s="85">
        <f t="shared" si="8"/>
        <v>1298</v>
      </c>
    </row>
    <row r="77" spans="1:8" ht="15" customHeight="1" x14ac:dyDescent="0.3">
      <c r="A77" s="158"/>
      <c r="B77" s="13" t="s">
        <v>10</v>
      </c>
      <c r="C77" s="84">
        <v>0</v>
      </c>
      <c r="D77" s="84">
        <v>430</v>
      </c>
      <c r="E77" s="84">
        <v>1422</v>
      </c>
      <c r="F77" s="84">
        <v>564</v>
      </c>
      <c r="G77" s="84">
        <v>337</v>
      </c>
      <c r="H77" s="85">
        <f t="shared" si="8"/>
        <v>2753</v>
      </c>
    </row>
    <row r="78" spans="1:8" ht="15" customHeight="1" x14ac:dyDescent="0.3">
      <c r="A78" s="157" t="s">
        <v>6</v>
      </c>
      <c r="B78" s="49" t="s">
        <v>8</v>
      </c>
      <c r="C78" s="86">
        <v>4</v>
      </c>
      <c r="D78" s="86">
        <v>22</v>
      </c>
      <c r="E78" s="86">
        <v>66</v>
      </c>
      <c r="F78" s="86">
        <v>121</v>
      </c>
      <c r="G78" s="86">
        <v>162</v>
      </c>
      <c r="H78" s="87">
        <f t="shared" si="8"/>
        <v>375</v>
      </c>
    </row>
    <row r="79" spans="1:8" ht="15" customHeight="1" x14ac:dyDescent="0.3">
      <c r="A79" s="157"/>
      <c r="B79" s="49" t="s">
        <v>9</v>
      </c>
      <c r="C79" s="86">
        <v>598</v>
      </c>
      <c r="D79" s="86">
        <v>1294</v>
      </c>
      <c r="E79" s="86">
        <v>1861</v>
      </c>
      <c r="F79" s="86">
        <v>3133</v>
      </c>
      <c r="G79" s="86">
        <v>3303</v>
      </c>
      <c r="H79" s="87">
        <f t="shared" si="8"/>
        <v>10189</v>
      </c>
    </row>
    <row r="80" spans="1:8" ht="15" customHeight="1" x14ac:dyDescent="0.3">
      <c r="A80" s="157"/>
      <c r="B80" s="49" t="s">
        <v>10</v>
      </c>
      <c r="C80" s="86">
        <v>1250</v>
      </c>
      <c r="D80" s="86">
        <v>2733</v>
      </c>
      <c r="E80" s="86">
        <v>3931</v>
      </c>
      <c r="F80" s="86">
        <v>6149</v>
      </c>
      <c r="G80" s="86">
        <v>6573</v>
      </c>
      <c r="H80" s="87">
        <f t="shared" si="8"/>
        <v>20636</v>
      </c>
    </row>
    <row r="81" spans="1:8" ht="15" customHeight="1" x14ac:dyDescent="0.3">
      <c r="A81" s="158" t="s">
        <v>7</v>
      </c>
      <c r="B81" s="13" t="s">
        <v>8</v>
      </c>
      <c r="C81" s="84">
        <v>0</v>
      </c>
      <c r="D81" s="84">
        <v>6</v>
      </c>
      <c r="E81" s="84">
        <v>20</v>
      </c>
      <c r="F81" s="84">
        <v>6</v>
      </c>
      <c r="G81" s="84">
        <v>1</v>
      </c>
      <c r="H81" s="85">
        <f t="shared" si="8"/>
        <v>33</v>
      </c>
    </row>
    <row r="82" spans="1:8" ht="15" customHeight="1" x14ac:dyDescent="0.3">
      <c r="A82" s="158"/>
      <c r="B82" s="13" t="s">
        <v>9</v>
      </c>
      <c r="C82" s="84">
        <v>0</v>
      </c>
      <c r="D82" s="84">
        <v>299</v>
      </c>
      <c r="E82" s="84">
        <v>548</v>
      </c>
      <c r="F82" s="84">
        <v>179</v>
      </c>
      <c r="G82" s="84">
        <v>4</v>
      </c>
      <c r="H82" s="85">
        <f t="shared" si="8"/>
        <v>1030</v>
      </c>
    </row>
    <row r="83" spans="1:8" ht="15" customHeight="1" x14ac:dyDescent="0.3">
      <c r="A83" s="158"/>
      <c r="B83" s="13" t="s">
        <v>10</v>
      </c>
      <c r="C83" s="84">
        <v>0</v>
      </c>
      <c r="D83" s="84">
        <v>706</v>
      </c>
      <c r="E83" s="84">
        <v>1142</v>
      </c>
      <c r="F83" s="84">
        <v>392</v>
      </c>
      <c r="G83" s="84">
        <v>9</v>
      </c>
      <c r="H83" s="85">
        <f t="shared" si="8"/>
        <v>2249</v>
      </c>
    </row>
    <row r="84" spans="1:8" ht="15" customHeight="1" x14ac:dyDescent="0.3">
      <c r="A84" s="157" t="s">
        <v>35</v>
      </c>
      <c r="B84" s="49" t="s">
        <v>8</v>
      </c>
      <c r="C84" s="86">
        <v>38</v>
      </c>
      <c r="D84" s="86">
        <v>62</v>
      </c>
      <c r="E84" s="86">
        <v>98</v>
      </c>
      <c r="F84" s="86">
        <v>147</v>
      </c>
      <c r="G84" s="86">
        <v>168</v>
      </c>
      <c r="H84" s="87">
        <f t="shared" si="8"/>
        <v>513</v>
      </c>
    </row>
    <row r="85" spans="1:8" ht="15" customHeight="1" x14ac:dyDescent="0.3">
      <c r="A85" s="157"/>
      <c r="B85" s="49" t="s">
        <v>9</v>
      </c>
      <c r="C85" s="86">
        <v>6734</v>
      </c>
      <c r="D85" s="86">
        <v>6349</v>
      </c>
      <c r="E85" s="86">
        <v>4229</v>
      </c>
      <c r="F85" s="86">
        <v>3694</v>
      </c>
      <c r="G85" s="86">
        <v>3634</v>
      </c>
      <c r="H85" s="87">
        <f t="shared" si="8"/>
        <v>24640</v>
      </c>
    </row>
    <row r="86" spans="1:8" ht="15" customHeight="1" x14ac:dyDescent="0.3">
      <c r="A86" s="157"/>
      <c r="B86" s="49" t="s">
        <v>10</v>
      </c>
      <c r="C86" s="86">
        <v>14552</v>
      </c>
      <c r="D86" s="86">
        <v>12881</v>
      </c>
      <c r="E86" s="86">
        <v>8515</v>
      </c>
      <c r="F86" s="86">
        <v>7229</v>
      </c>
      <c r="G86" s="86">
        <v>7011</v>
      </c>
      <c r="H86" s="87">
        <f t="shared" si="8"/>
        <v>50188</v>
      </c>
    </row>
    <row r="87" spans="1:8" ht="15" customHeight="1" x14ac:dyDescent="0.3">
      <c r="A87" s="155" t="s">
        <v>1</v>
      </c>
      <c r="B87" s="109" t="s">
        <v>8</v>
      </c>
      <c r="C87" s="110">
        <f t="shared" ref="C87:H87" si="9">C66+C69+C72+C75+C78+C81+C84</f>
        <v>57</v>
      </c>
      <c r="D87" s="110">
        <f t="shared" si="9"/>
        <v>132</v>
      </c>
      <c r="E87" s="110">
        <f t="shared" si="9"/>
        <v>289</v>
      </c>
      <c r="F87" s="110">
        <f t="shared" si="9"/>
        <v>322</v>
      </c>
      <c r="G87" s="110">
        <f t="shared" si="9"/>
        <v>375</v>
      </c>
      <c r="H87" s="110">
        <f t="shared" si="9"/>
        <v>1175</v>
      </c>
    </row>
    <row r="88" spans="1:8" ht="15" customHeight="1" x14ac:dyDescent="0.3">
      <c r="A88" s="155"/>
      <c r="B88" s="109" t="s">
        <v>9</v>
      </c>
      <c r="C88" s="110">
        <f t="shared" ref="C88:H88" si="10">C67+C70+C73+C76+C79+C82+C85</f>
        <v>9445</v>
      </c>
      <c r="D88" s="110">
        <f t="shared" si="10"/>
        <v>10331</v>
      </c>
      <c r="E88" s="110">
        <f t="shared" si="10"/>
        <v>10366</v>
      </c>
      <c r="F88" s="110">
        <f t="shared" si="10"/>
        <v>8356</v>
      </c>
      <c r="G88" s="110">
        <f t="shared" si="10"/>
        <v>7902</v>
      </c>
      <c r="H88" s="110">
        <f t="shared" si="10"/>
        <v>46400</v>
      </c>
    </row>
    <row r="89" spans="1:8" ht="15" customHeight="1" x14ac:dyDescent="0.3">
      <c r="A89" s="155"/>
      <c r="B89" s="109" t="s">
        <v>10</v>
      </c>
      <c r="C89" s="110">
        <f t="shared" ref="C89:H89" si="11">C68+C71+C74+C77+C80+C83+C86</f>
        <v>19726</v>
      </c>
      <c r="D89" s="110">
        <f t="shared" si="11"/>
        <v>20856</v>
      </c>
      <c r="E89" s="110">
        <f t="shared" si="11"/>
        <v>21083</v>
      </c>
      <c r="F89" s="110">
        <f t="shared" si="11"/>
        <v>16548</v>
      </c>
      <c r="G89" s="110">
        <f t="shared" si="11"/>
        <v>15627</v>
      </c>
      <c r="H89" s="110">
        <f t="shared" si="11"/>
        <v>93840</v>
      </c>
    </row>
    <row r="90" spans="1:8" ht="15" customHeight="1" x14ac:dyDescent="0.3">
      <c r="A90" s="10" t="s">
        <v>116</v>
      </c>
      <c r="B90" s="9"/>
      <c r="C90" s="9"/>
      <c r="D90" s="9"/>
      <c r="E90" s="9"/>
      <c r="F90" s="9"/>
      <c r="G90" s="9"/>
      <c r="H90" s="9"/>
    </row>
    <row r="93" spans="1:8" ht="15" customHeight="1" x14ac:dyDescent="0.3">
      <c r="A93" s="156" t="s">
        <v>80</v>
      </c>
      <c r="B93" s="156"/>
      <c r="C93" s="156"/>
      <c r="D93" s="156"/>
      <c r="E93" s="156"/>
      <c r="F93" s="156"/>
      <c r="G93" s="156"/>
      <c r="H93" s="156"/>
    </row>
    <row r="94" spans="1:8" ht="15" customHeight="1" x14ac:dyDescent="0.3">
      <c r="A94" s="156" t="s">
        <v>97</v>
      </c>
      <c r="B94" s="156"/>
      <c r="C94" s="156"/>
      <c r="D94" s="156"/>
      <c r="E94" s="156"/>
      <c r="F94" s="156"/>
      <c r="G94" s="156"/>
      <c r="H94" s="156"/>
    </row>
    <row r="95" spans="1:8" ht="15" customHeight="1" x14ac:dyDescent="0.3">
      <c r="A95" s="107" t="s">
        <v>108</v>
      </c>
      <c r="B95" s="108"/>
      <c r="C95" s="108" t="s">
        <v>37</v>
      </c>
      <c r="D95" s="108" t="s">
        <v>38</v>
      </c>
      <c r="E95" s="108" t="s">
        <v>39</v>
      </c>
      <c r="F95" s="108" t="s">
        <v>40</v>
      </c>
      <c r="G95" s="108" t="s">
        <v>0</v>
      </c>
      <c r="H95" s="108" t="s">
        <v>1</v>
      </c>
    </row>
    <row r="96" spans="1:8" ht="15" customHeight="1" x14ac:dyDescent="0.3">
      <c r="A96" s="157" t="s">
        <v>2</v>
      </c>
      <c r="B96" s="49" t="s">
        <v>8</v>
      </c>
      <c r="C96" s="86">
        <v>0</v>
      </c>
      <c r="D96" s="86">
        <v>4</v>
      </c>
      <c r="E96" s="86">
        <v>21</v>
      </c>
      <c r="F96" s="86">
        <v>6</v>
      </c>
      <c r="G96" s="86">
        <v>0</v>
      </c>
      <c r="H96" s="87">
        <f t="shared" ref="H96:H116" si="12">SUM(C96:G96)</f>
        <v>31</v>
      </c>
    </row>
    <row r="97" spans="1:8" ht="15" customHeight="1" x14ac:dyDescent="0.3">
      <c r="A97" s="157"/>
      <c r="B97" s="49" t="s">
        <v>9</v>
      </c>
      <c r="C97" s="86">
        <v>0</v>
      </c>
      <c r="D97" s="86">
        <v>83</v>
      </c>
      <c r="E97" s="86">
        <v>461</v>
      </c>
      <c r="F97" s="86">
        <v>151</v>
      </c>
      <c r="G97" s="86">
        <v>0</v>
      </c>
      <c r="H97" s="87">
        <f t="shared" si="12"/>
        <v>695</v>
      </c>
    </row>
    <row r="98" spans="1:8" ht="15" customHeight="1" x14ac:dyDescent="0.3">
      <c r="A98" s="157"/>
      <c r="B98" s="49" t="s">
        <v>10</v>
      </c>
      <c r="C98" s="86">
        <v>0</v>
      </c>
      <c r="D98" s="86">
        <v>169</v>
      </c>
      <c r="E98" s="86">
        <v>964</v>
      </c>
      <c r="F98" s="86">
        <v>286</v>
      </c>
      <c r="G98" s="86">
        <v>0</v>
      </c>
      <c r="H98" s="87">
        <f t="shared" si="12"/>
        <v>1419</v>
      </c>
    </row>
    <row r="99" spans="1:8" ht="15" customHeight="1" x14ac:dyDescent="0.3">
      <c r="A99" s="158" t="s">
        <v>3</v>
      </c>
      <c r="B99" s="13" t="s">
        <v>8</v>
      </c>
      <c r="C99" s="84">
        <v>15</v>
      </c>
      <c r="D99" s="84">
        <v>31</v>
      </c>
      <c r="E99" s="84">
        <v>42</v>
      </c>
      <c r="F99" s="84">
        <v>25</v>
      </c>
      <c r="G99" s="84">
        <v>32</v>
      </c>
      <c r="H99" s="85">
        <f t="shared" si="12"/>
        <v>145</v>
      </c>
    </row>
    <row r="100" spans="1:8" ht="15" customHeight="1" x14ac:dyDescent="0.3">
      <c r="A100" s="158"/>
      <c r="B100" s="13" t="s">
        <v>9</v>
      </c>
      <c r="C100" s="84">
        <v>2034</v>
      </c>
      <c r="D100" s="84">
        <v>2159</v>
      </c>
      <c r="E100" s="84">
        <v>2308</v>
      </c>
      <c r="F100" s="84">
        <v>836</v>
      </c>
      <c r="G100" s="84">
        <v>751</v>
      </c>
      <c r="H100" s="85">
        <f t="shared" si="12"/>
        <v>8088</v>
      </c>
    </row>
    <row r="101" spans="1:8" ht="15" customHeight="1" x14ac:dyDescent="0.3">
      <c r="A101" s="158"/>
      <c r="B101" s="13" t="s">
        <v>10</v>
      </c>
      <c r="C101" s="84">
        <v>3839</v>
      </c>
      <c r="D101" s="84">
        <v>3944</v>
      </c>
      <c r="E101" s="84">
        <v>4461</v>
      </c>
      <c r="F101" s="84">
        <v>1588</v>
      </c>
      <c r="G101" s="84">
        <v>1507</v>
      </c>
      <c r="H101" s="85">
        <f t="shared" si="12"/>
        <v>15339</v>
      </c>
    </row>
    <row r="102" spans="1:8" ht="15" customHeight="1" x14ac:dyDescent="0.3">
      <c r="A102" s="157" t="s">
        <v>4</v>
      </c>
      <c r="B102" s="49" t="s">
        <v>8</v>
      </c>
      <c r="C102" s="86">
        <v>0</v>
      </c>
      <c r="D102" s="86">
        <v>0</v>
      </c>
      <c r="E102" s="86">
        <v>9</v>
      </c>
      <c r="F102" s="86">
        <v>4</v>
      </c>
      <c r="G102" s="86">
        <v>4</v>
      </c>
      <c r="H102" s="87">
        <f t="shared" si="12"/>
        <v>17</v>
      </c>
    </row>
    <row r="103" spans="1:8" ht="15" customHeight="1" x14ac:dyDescent="0.3">
      <c r="A103" s="157"/>
      <c r="B103" s="49" t="s">
        <v>9</v>
      </c>
      <c r="C103" s="86">
        <v>0</v>
      </c>
      <c r="D103" s="86">
        <v>0</v>
      </c>
      <c r="E103" s="86">
        <v>252</v>
      </c>
      <c r="F103" s="86">
        <v>133</v>
      </c>
      <c r="G103" s="86">
        <v>55</v>
      </c>
      <c r="H103" s="87">
        <f t="shared" si="12"/>
        <v>440</v>
      </c>
    </row>
    <row r="104" spans="1:8" ht="15" customHeight="1" x14ac:dyDescent="0.3">
      <c r="A104" s="157"/>
      <c r="B104" s="49" t="s">
        <v>10</v>
      </c>
      <c r="C104" s="86">
        <v>0</v>
      </c>
      <c r="D104" s="86">
        <v>0</v>
      </c>
      <c r="E104" s="86">
        <v>515</v>
      </c>
      <c r="F104" s="86">
        <v>353</v>
      </c>
      <c r="G104" s="86">
        <v>103</v>
      </c>
      <c r="H104" s="87">
        <f t="shared" si="12"/>
        <v>971</v>
      </c>
    </row>
    <row r="105" spans="1:8" ht="15" customHeight="1" x14ac:dyDescent="0.3">
      <c r="A105" s="158" t="s">
        <v>5</v>
      </c>
      <c r="B105" s="13" t="s">
        <v>8</v>
      </c>
      <c r="C105" s="84">
        <v>0</v>
      </c>
      <c r="D105" s="84">
        <v>7</v>
      </c>
      <c r="E105" s="84">
        <v>32</v>
      </c>
      <c r="F105" s="84">
        <v>16</v>
      </c>
      <c r="G105" s="84">
        <v>9</v>
      </c>
      <c r="H105" s="85">
        <f t="shared" si="12"/>
        <v>64</v>
      </c>
    </row>
    <row r="106" spans="1:8" ht="15" customHeight="1" x14ac:dyDescent="0.3">
      <c r="A106" s="158"/>
      <c r="B106" s="13" t="s">
        <v>9</v>
      </c>
      <c r="C106" s="84">
        <v>0</v>
      </c>
      <c r="D106" s="84">
        <v>207</v>
      </c>
      <c r="E106" s="84">
        <v>684</v>
      </c>
      <c r="F106" s="84">
        <v>277</v>
      </c>
      <c r="G106" s="84">
        <v>166</v>
      </c>
      <c r="H106" s="85">
        <f t="shared" si="12"/>
        <v>1334</v>
      </c>
    </row>
    <row r="107" spans="1:8" ht="15" customHeight="1" x14ac:dyDescent="0.3">
      <c r="A107" s="158"/>
      <c r="B107" s="13" t="s">
        <v>10</v>
      </c>
      <c r="C107" s="84">
        <v>0</v>
      </c>
      <c r="D107" s="84">
        <v>430</v>
      </c>
      <c r="E107" s="84">
        <v>1396</v>
      </c>
      <c r="F107" s="84">
        <v>606</v>
      </c>
      <c r="G107" s="84">
        <v>337</v>
      </c>
      <c r="H107" s="85">
        <f t="shared" si="12"/>
        <v>2769</v>
      </c>
    </row>
    <row r="108" spans="1:8" ht="15" customHeight="1" x14ac:dyDescent="0.3">
      <c r="A108" s="157" t="s">
        <v>6</v>
      </c>
      <c r="B108" s="49" t="s">
        <v>8</v>
      </c>
      <c r="C108" s="86">
        <v>4</v>
      </c>
      <c r="D108" s="86">
        <v>21</v>
      </c>
      <c r="E108" s="86">
        <v>62</v>
      </c>
      <c r="F108" s="86">
        <v>125</v>
      </c>
      <c r="G108" s="86">
        <v>163</v>
      </c>
      <c r="H108" s="87">
        <f t="shared" si="12"/>
        <v>375</v>
      </c>
    </row>
    <row r="109" spans="1:8" ht="15" customHeight="1" x14ac:dyDescent="0.3">
      <c r="A109" s="157"/>
      <c r="B109" s="49" t="s">
        <v>9</v>
      </c>
      <c r="C109" s="86">
        <v>598</v>
      </c>
      <c r="D109" s="86">
        <v>1290</v>
      </c>
      <c r="E109" s="86">
        <v>1713</v>
      </c>
      <c r="F109" s="86">
        <v>3317</v>
      </c>
      <c r="G109" s="86">
        <v>3280</v>
      </c>
      <c r="H109" s="87">
        <f t="shared" si="12"/>
        <v>10198</v>
      </c>
    </row>
    <row r="110" spans="1:8" ht="15" customHeight="1" x14ac:dyDescent="0.3">
      <c r="A110" s="157"/>
      <c r="B110" s="49" t="s">
        <v>10</v>
      </c>
      <c r="C110" s="86">
        <v>1250</v>
      </c>
      <c r="D110" s="86">
        <v>2723</v>
      </c>
      <c r="E110" s="86">
        <v>3631</v>
      </c>
      <c r="F110" s="86">
        <v>6503</v>
      </c>
      <c r="G110" s="86">
        <v>6509</v>
      </c>
      <c r="H110" s="87">
        <f t="shared" si="12"/>
        <v>20616</v>
      </c>
    </row>
    <row r="111" spans="1:8" ht="15" customHeight="1" x14ac:dyDescent="0.3">
      <c r="A111" s="158" t="s">
        <v>7</v>
      </c>
      <c r="B111" s="13" t="s">
        <v>8</v>
      </c>
      <c r="C111" s="84">
        <v>0</v>
      </c>
      <c r="D111" s="84">
        <v>6</v>
      </c>
      <c r="E111" s="84">
        <v>19</v>
      </c>
      <c r="F111" s="84">
        <v>6</v>
      </c>
      <c r="G111" s="84">
        <v>2</v>
      </c>
      <c r="H111" s="85">
        <f t="shared" si="12"/>
        <v>33</v>
      </c>
    </row>
    <row r="112" spans="1:8" ht="15" customHeight="1" x14ac:dyDescent="0.3">
      <c r="A112" s="158"/>
      <c r="B112" s="13" t="s">
        <v>9</v>
      </c>
      <c r="C112" s="84">
        <v>0</v>
      </c>
      <c r="D112" s="84">
        <v>299</v>
      </c>
      <c r="E112" s="84">
        <v>457</v>
      </c>
      <c r="F112" s="84">
        <v>179</v>
      </c>
      <c r="G112" s="84">
        <v>95</v>
      </c>
      <c r="H112" s="85">
        <f t="shared" si="12"/>
        <v>1030</v>
      </c>
    </row>
    <row r="113" spans="1:8" ht="15" customHeight="1" x14ac:dyDescent="0.3">
      <c r="A113" s="158"/>
      <c r="B113" s="13" t="s">
        <v>10</v>
      </c>
      <c r="C113" s="84">
        <v>0</v>
      </c>
      <c r="D113" s="84">
        <v>690</v>
      </c>
      <c r="E113" s="84">
        <v>956</v>
      </c>
      <c r="F113" s="84">
        <v>392</v>
      </c>
      <c r="G113" s="84">
        <v>193</v>
      </c>
      <c r="H113" s="85">
        <f t="shared" si="12"/>
        <v>2231</v>
      </c>
    </row>
    <row r="114" spans="1:8" ht="15" customHeight="1" x14ac:dyDescent="0.3">
      <c r="A114" s="157" t="s">
        <v>35</v>
      </c>
      <c r="B114" s="49" t="s">
        <v>8</v>
      </c>
      <c r="C114" s="86">
        <v>36</v>
      </c>
      <c r="D114" s="86">
        <v>61</v>
      </c>
      <c r="E114" s="86">
        <v>97</v>
      </c>
      <c r="F114" s="86">
        <v>150</v>
      </c>
      <c r="G114" s="86">
        <v>166</v>
      </c>
      <c r="H114" s="87">
        <f t="shared" si="12"/>
        <v>510</v>
      </c>
    </row>
    <row r="115" spans="1:8" ht="15" customHeight="1" x14ac:dyDescent="0.3">
      <c r="A115" s="157"/>
      <c r="B115" s="49" t="s">
        <v>9</v>
      </c>
      <c r="C115" s="86">
        <v>6675</v>
      </c>
      <c r="D115" s="86">
        <v>6294</v>
      </c>
      <c r="E115" s="86">
        <v>4204</v>
      </c>
      <c r="F115" s="86">
        <v>3745</v>
      </c>
      <c r="G115" s="86">
        <v>3518</v>
      </c>
      <c r="H115" s="87">
        <f t="shared" si="12"/>
        <v>24436</v>
      </c>
    </row>
    <row r="116" spans="1:8" ht="15" customHeight="1" x14ac:dyDescent="0.3">
      <c r="A116" s="157"/>
      <c r="B116" s="49" t="s">
        <v>10</v>
      </c>
      <c r="C116" s="86">
        <v>14408</v>
      </c>
      <c r="D116" s="86">
        <v>12754</v>
      </c>
      <c r="E116" s="86">
        <v>8444</v>
      </c>
      <c r="F116" s="86">
        <v>7319</v>
      </c>
      <c r="G116" s="86">
        <v>6766</v>
      </c>
      <c r="H116" s="87">
        <f t="shared" si="12"/>
        <v>49691</v>
      </c>
    </row>
    <row r="117" spans="1:8" ht="15" customHeight="1" x14ac:dyDescent="0.3">
      <c r="A117" s="155" t="s">
        <v>1</v>
      </c>
      <c r="B117" s="109" t="s">
        <v>8</v>
      </c>
      <c r="C117" s="110">
        <f t="shared" ref="C117:H117" si="13">C96+C99+C102+C105+C108+C111+C114</f>
        <v>55</v>
      </c>
      <c r="D117" s="110">
        <f t="shared" si="13"/>
        <v>130</v>
      </c>
      <c r="E117" s="110">
        <f t="shared" si="13"/>
        <v>282</v>
      </c>
      <c r="F117" s="110">
        <f t="shared" si="13"/>
        <v>332</v>
      </c>
      <c r="G117" s="110">
        <f t="shared" si="13"/>
        <v>376</v>
      </c>
      <c r="H117" s="110">
        <f t="shared" si="13"/>
        <v>1175</v>
      </c>
    </row>
    <row r="118" spans="1:8" ht="15" customHeight="1" x14ac:dyDescent="0.3">
      <c r="A118" s="155"/>
      <c r="B118" s="109" t="s">
        <v>9</v>
      </c>
      <c r="C118" s="110">
        <f t="shared" ref="C118:H118" si="14">C97+C100+C103+C106+C109+C112+C115</f>
        <v>9307</v>
      </c>
      <c r="D118" s="110">
        <f t="shared" si="14"/>
        <v>10332</v>
      </c>
      <c r="E118" s="110">
        <f t="shared" si="14"/>
        <v>10079</v>
      </c>
      <c r="F118" s="110">
        <f t="shared" si="14"/>
        <v>8638</v>
      </c>
      <c r="G118" s="110">
        <f t="shared" si="14"/>
        <v>7865</v>
      </c>
      <c r="H118" s="110">
        <f t="shared" si="14"/>
        <v>46221</v>
      </c>
    </row>
    <row r="119" spans="1:8" ht="15" customHeight="1" x14ac:dyDescent="0.3">
      <c r="A119" s="155"/>
      <c r="B119" s="109" t="s">
        <v>10</v>
      </c>
      <c r="C119" s="110">
        <f t="shared" ref="C119:H119" si="15">C98+C101+C104+C107+C110+C113+C116</f>
        <v>19497</v>
      </c>
      <c r="D119" s="110">
        <f t="shared" si="15"/>
        <v>20710</v>
      </c>
      <c r="E119" s="110">
        <f t="shared" si="15"/>
        <v>20367</v>
      </c>
      <c r="F119" s="110">
        <f t="shared" si="15"/>
        <v>17047</v>
      </c>
      <c r="G119" s="110">
        <f t="shared" si="15"/>
        <v>15415</v>
      </c>
      <c r="H119" s="110">
        <f t="shared" si="15"/>
        <v>93036</v>
      </c>
    </row>
    <row r="120" spans="1:8" ht="15" customHeight="1" x14ac:dyDescent="0.3">
      <c r="A120" s="112" t="s">
        <v>116</v>
      </c>
      <c r="B120" s="9"/>
      <c r="C120" s="9"/>
      <c r="D120" s="9"/>
      <c r="E120" s="9"/>
      <c r="F120" s="9"/>
      <c r="G120" s="9"/>
      <c r="H120" s="9"/>
    </row>
    <row r="123" spans="1:8" ht="15" customHeight="1" x14ac:dyDescent="0.3">
      <c r="A123" s="156" t="s">
        <v>80</v>
      </c>
      <c r="B123" s="156"/>
      <c r="C123" s="156"/>
      <c r="D123" s="156"/>
      <c r="E123" s="156"/>
      <c r="F123" s="156"/>
      <c r="G123" s="156"/>
      <c r="H123" s="156"/>
    </row>
    <row r="124" spans="1:8" ht="15" customHeight="1" x14ac:dyDescent="0.3">
      <c r="A124" s="156" t="s">
        <v>94</v>
      </c>
      <c r="B124" s="156"/>
      <c r="C124" s="156"/>
      <c r="D124" s="156"/>
      <c r="E124" s="156"/>
      <c r="F124" s="156"/>
      <c r="G124" s="156"/>
      <c r="H124" s="156"/>
    </row>
    <row r="125" spans="1:8" ht="15" customHeight="1" x14ac:dyDescent="0.3">
      <c r="A125" s="107" t="s">
        <v>108</v>
      </c>
      <c r="B125" s="108"/>
      <c r="C125" s="108" t="s">
        <v>37</v>
      </c>
      <c r="D125" s="108" t="s">
        <v>38</v>
      </c>
      <c r="E125" s="108" t="s">
        <v>39</v>
      </c>
      <c r="F125" s="108" t="s">
        <v>40</v>
      </c>
      <c r="G125" s="108" t="s">
        <v>0</v>
      </c>
      <c r="H125" s="108" t="s">
        <v>1</v>
      </c>
    </row>
    <row r="126" spans="1:8" ht="15" customHeight="1" x14ac:dyDescent="0.3">
      <c r="A126" s="157" t="s">
        <v>2</v>
      </c>
      <c r="B126" s="49" t="s">
        <v>8</v>
      </c>
      <c r="C126" s="86">
        <v>0</v>
      </c>
      <c r="D126" s="86">
        <v>4</v>
      </c>
      <c r="E126" s="86">
        <v>21</v>
      </c>
      <c r="F126" s="86">
        <v>7</v>
      </c>
      <c r="G126" s="86">
        <v>0</v>
      </c>
      <c r="H126" s="87">
        <f t="shared" ref="H126:H146" si="16">SUM(C126:G126)</f>
        <v>32</v>
      </c>
    </row>
    <row r="127" spans="1:8" ht="15" customHeight="1" x14ac:dyDescent="0.3">
      <c r="A127" s="157"/>
      <c r="B127" s="49" t="s">
        <v>9</v>
      </c>
      <c r="C127" s="86">
        <v>0</v>
      </c>
      <c r="D127" s="86">
        <v>83</v>
      </c>
      <c r="E127" s="86">
        <v>462</v>
      </c>
      <c r="F127" s="86">
        <v>182</v>
      </c>
      <c r="G127" s="86">
        <v>0</v>
      </c>
      <c r="H127" s="87">
        <f t="shared" si="16"/>
        <v>727</v>
      </c>
    </row>
    <row r="128" spans="1:8" ht="15" customHeight="1" x14ac:dyDescent="0.3">
      <c r="A128" s="157"/>
      <c r="B128" s="49" t="s">
        <v>10</v>
      </c>
      <c r="C128" s="86">
        <v>0</v>
      </c>
      <c r="D128" s="86">
        <v>169</v>
      </c>
      <c r="E128" s="86">
        <v>969</v>
      </c>
      <c r="F128" s="86">
        <v>348</v>
      </c>
      <c r="G128" s="86">
        <v>0</v>
      </c>
      <c r="H128" s="87">
        <f t="shared" si="16"/>
        <v>1486</v>
      </c>
    </row>
    <row r="129" spans="1:8" ht="15" customHeight="1" x14ac:dyDescent="0.3">
      <c r="A129" s="158" t="s">
        <v>3</v>
      </c>
      <c r="B129" s="13" t="s">
        <v>8</v>
      </c>
      <c r="C129" s="84">
        <v>14</v>
      </c>
      <c r="D129" s="84">
        <v>28</v>
      </c>
      <c r="E129" s="84">
        <v>41</v>
      </c>
      <c r="F129" s="84">
        <v>27</v>
      </c>
      <c r="G129" s="84">
        <v>33</v>
      </c>
      <c r="H129" s="85">
        <f t="shared" si="16"/>
        <v>143</v>
      </c>
    </row>
    <row r="130" spans="1:8" ht="15" customHeight="1" x14ac:dyDescent="0.3">
      <c r="A130" s="158"/>
      <c r="B130" s="13" t="s">
        <v>9</v>
      </c>
      <c r="C130" s="84">
        <v>1854</v>
      </c>
      <c r="D130" s="84">
        <v>2124</v>
      </c>
      <c r="E130" s="84">
        <v>2301</v>
      </c>
      <c r="F130" s="84">
        <v>950</v>
      </c>
      <c r="G130" s="84">
        <v>778</v>
      </c>
      <c r="H130" s="85">
        <f t="shared" si="16"/>
        <v>8007</v>
      </c>
    </row>
    <row r="131" spans="1:8" ht="15" customHeight="1" x14ac:dyDescent="0.3">
      <c r="A131" s="158"/>
      <c r="B131" s="13" t="s">
        <v>10</v>
      </c>
      <c r="C131" s="84">
        <v>3473</v>
      </c>
      <c r="D131" s="84">
        <v>3876</v>
      </c>
      <c r="E131" s="84">
        <v>4409</v>
      </c>
      <c r="F131" s="84">
        <v>1789</v>
      </c>
      <c r="G131" s="84">
        <v>1515</v>
      </c>
      <c r="H131" s="85">
        <f t="shared" si="16"/>
        <v>15062</v>
      </c>
    </row>
    <row r="132" spans="1:8" ht="15" customHeight="1" x14ac:dyDescent="0.3">
      <c r="A132" s="157" t="s">
        <v>4</v>
      </c>
      <c r="B132" s="49" t="s">
        <v>8</v>
      </c>
      <c r="C132" s="86">
        <v>0</v>
      </c>
      <c r="D132" s="86">
        <v>0</v>
      </c>
      <c r="E132" s="86">
        <v>9</v>
      </c>
      <c r="F132" s="86">
        <v>4</v>
      </c>
      <c r="G132" s="86">
        <v>4</v>
      </c>
      <c r="H132" s="87">
        <f t="shared" si="16"/>
        <v>17</v>
      </c>
    </row>
    <row r="133" spans="1:8" ht="15" customHeight="1" x14ac:dyDescent="0.3">
      <c r="A133" s="157"/>
      <c r="B133" s="49" t="s">
        <v>9</v>
      </c>
      <c r="C133" s="86">
        <v>0</v>
      </c>
      <c r="D133" s="86">
        <v>0</v>
      </c>
      <c r="E133" s="86">
        <v>249</v>
      </c>
      <c r="F133" s="86">
        <v>106</v>
      </c>
      <c r="G133" s="86">
        <v>55</v>
      </c>
      <c r="H133" s="87">
        <f t="shared" si="16"/>
        <v>410</v>
      </c>
    </row>
    <row r="134" spans="1:8" ht="15" customHeight="1" x14ac:dyDescent="0.3">
      <c r="A134" s="157"/>
      <c r="B134" s="49" t="s">
        <v>10</v>
      </c>
      <c r="C134" s="86">
        <v>0</v>
      </c>
      <c r="D134" s="86">
        <v>0</v>
      </c>
      <c r="E134" s="86">
        <v>506</v>
      </c>
      <c r="F134" s="86">
        <v>191</v>
      </c>
      <c r="G134" s="86">
        <v>103</v>
      </c>
      <c r="H134" s="87">
        <f t="shared" si="16"/>
        <v>800</v>
      </c>
    </row>
    <row r="135" spans="1:8" ht="15" customHeight="1" x14ac:dyDescent="0.3">
      <c r="A135" s="158" t="s">
        <v>5</v>
      </c>
      <c r="B135" s="13" t="s">
        <v>8</v>
      </c>
      <c r="C135" s="84">
        <v>0</v>
      </c>
      <c r="D135" s="84">
        <v>7</v>
      </c>
      <c r="E135" s="84">
        <v>33</v>
      </c>
      <c r="F135" s="84">
        <v>15</v>
      </c>
      <c r="G135" s="84">
        <v>9</v>
      </c>
      <c r="H135" s="85">
        <f t="shared" si="16"/>
        <v>64</v>
      </c>
    </row>
    <row r="136" spans="1:8" ht="15" customHeight="1" x14ac:dyDescent="0.3">
      <c r="A136" s="158"/>
      <c r="B136" s="13" t="s">
        <v>9</v>
      </c>
      <c r="C136" s="84">
        <v>0</v>
      </c>
      <c r="D136" s="84">
        <v>207</v>
      </c>
      <c r="E136" s="84">
        <v>694</v>
      </c>
      <c r="F136" s="84">
        <v>267</v>
      </c>
      <c r="G136" s="84">
        <v>166</v>
      </c>
      <c r="H136" s="85">
        <f t="shared" si="16"/>
        <v>1334</v>
      </c>
    </row>
    <row r="137" spans="1:8" ht="15" customHeight="1" x14ac:dyDescent="0.3">
      <c r="A137" s="158"/>
      <c r="B137" s="13" t="s">
        <v>10</v>
      </c>
      <c r="C137" s="84">
        <v>0</v>
      </c>
      <c r="D137" s="84">
        <v>430</v>
      </c>
      <c r="E137" s="84">
        <v>1411</v>
      </c>
      <c r="F137" s="84">
        <v>558</v>
      </c>
      <c r="G137" s="84">
        <v>337</v>
      </c>
      <c r="H137" s="85">
        <f t="shared" si="16"/>
        <v>2736</v>
      </c>
    </row>
    <row r="138" spans="1:8" ht="15" customHeight="1" x14ac:dyDescent="0.3">
      <c r="A138" s="157" t="s">
        <v>6</v>
      </c>
      <c r="B138" s="49" t="s">
        <v>8</v>
      </c>
      <c r="C138" s="86">
        <v>4</v>
      </c>
      <c r="D138" s="86">
        <v>19</v>
      </c>
      <c r="E138" s="86">
        <v>57</v>
      </c>
      <c r="F138" s="86">
        <v>129</v>
      </c>
      <c r="G138" s="86">
        <v>175</v>
      </c>
      <c r="H138" s="87">
        <f t="shared" si="16"/>
        <v>384</v>
      </c>
    </row>
    <row r="139" spans="1:8" ht="15" customHeight="1" x14ac:dyDescent="0.3">
      <c r="A139" s="157"/>
      <c r="B139" s="49" t="s">
        <v>9</v>
      </c>
      <c r="C139" s="86">
        <v>598</v>
      </c>
      <c r="D139" s="86">
        <v>1230</v>
      </c>
      <c r="E139" s="86">
        <v>1558</v>
      </c>
      <c r="F139" s="86">
        <v>3410</v>
      </c>
      <c r="G139" s="86">
        <v>3493</v>
      </c>
      <c r="H139" s="87">
        <f t="shared" si="16"/>
        <v>10289</v>
      </c>
    </row>
    <row r="140" spans="1:8" ht="15" customHeight="1" x14ac:dyDescent="0.3">
      <c r="A140" s="157"/>
      <c r="B140" s="49" t="s">
        <v>10</v>
      </c>
      <c r="C140" s="86">
        <v>1250</v>
      </c>
      <c r="D140" s="86">
        <v>2547</v>
      </c>
      <c r="E140" s="86">
        <v>3270</v>
      </c>
      <c r="F140" s="86">
        <v>6634</v>
      </c>
      <c r="G140" s="86">
        <v>6873</v>
      </c>
      <c r="H140" s="87">
        <f t="shared" si="16"/>
        <v>20574</v>
      </c>
    </row>
    <row r="141" spans="1:8" ht="15" customHeight="1" x14ac:dyDescent="0.3">
      <c r="A141" s="158" t="s">
        <v>7</v>
      </c>
      <c r="B141" s="13" t="s">
        <v>8</v>
      </c>
      <c r="C141" s="84">
        <v>0</v>
      </c>
      <c r="D141" s="84">
        <v>6</v>
      </c>
      <c r="E141" s="84">
        <v>19</v>
      </c>
      <c r="F141" s="84">
        <v>6</v>
      </c>
      <c r="G141" s="84">
        <v>2</v>
      </c>
      <c r="H141" s="85">
        <f t="shared" si="16"/>
        <v>33</v>
      </c>
    </row>
    <row r="142" spans="1:8" ht="15" customHeight="1" x14ac:dyDescent="0.3">
      <c r="A142" s="158"/>
      <c r="B142" s="13" t="s">
        <v>9</v>
      </c>
      <c r="C142" s="84">
        <v>0</v>
      </c>
      <c r="D142" s="84">
        <v>299</v>
      </c>
      <c r="E142" s="84">
        <v>481</v>
      </c>
      <c r="F142" s="84">
        <v>155</v>
      </c>
      <c r="G142" s="84">
        <v>95</v>
      </c>
      <c r="H142" s="85">
        <f t="shared" si="16"/>
        <v>1030</v>
      </c>
    </row>
    <row r="143" spans="1:8" ht="15" customHeight="1" x14ac:dyDescent="0.3">
      <c r="A143" s="158"/>
      <c r="B143" s="13" t="s">
        <v>10</v>
      </c>
      <c r="C143" s="84">
        <v>0</v>
      </c>
      <c r="D143" s="84">
        <v>642</v>
      </c>
      <c r="E143" s="84">
        <v>928</v>
      </c>
      <c r="F143" s="84">
        <v>293</v>
      </c>
      <c r="G143" s="84">
        <v>193</v>
      </c>
      <c r="H143" s="85">
        <f t="shared" si="16"/>
        <v>2056</v>
      </c>
    </row>
    <row r="144" spans="1:8" ht="15" customHeight="1" x14ac:dyDescent="0.3">
      <c r="A144" s="157" t="s">
        <v>35</v>
      </c>
      <c r="B144" s="49" t="s">
        <v>8</v>
      </c>
      <c r="C144" s="86">
        <v>34</v>
      </c>
      <c r="D144" s="86">
        <v>54</v>
      </c>
      <c r="E144" s="86">
        <v>98</v>
      </c>
      <c r="F144" s="86">
        <v>155</v>
      </c>
      <c r="G144" s="86">
        <v>172</v>
      </c>
      <c r="H144" s="87">
        <f t="shared" si="16"/>
        <v>513</v>
      </c>
    </row>
    <row r="145" spans="1:8" ht="15" customHeight="1" x14ac:dyDescent="0.3">
      <c r="A145" s="157"/>
      <c r="B145" s="49" t="s">
        <v>9</v>
      </c>
      <c r="C145" s="86">
        <v>6515</v>
      </c>
      <c r="D145" s="86">
        <v>5730</v>
      </c>
      <c r="E145" s="86">
        <v>4401</v>
      </c>
      <c r="F145" s="86">
        <v>4107</v>
      </c>
      <c r="G145" s="86">
        <v>3707</v>
      </c>
      <c r="H145" s="87">
        <f t="shared" si="16"/>
        <v>24460</v>
      </c>
    </row>
    <row r="146" spans="1:8" ht="15" customHeight="1" x14ac:dyDescent="0.3">
      <c r="A146" s="157"/>
      <c r="B146" s="49" t="s">
        <v>10</v>
      </c>
      <c r="C146" s="86">
        <v>13995</v>
      </c>
      <c r="D146" s="86">
        <v>11558</v>
      </c>
      <c r="E146" s="86">
        <v>8888</v>
      </c>
      <c r="F146" s="86">
        <v>8018</v>
      </c>
      <c r="G146" s="86">
        <v>7117</v>
      </c>
      <c r="H146" s="87">
        <f t="shared" si="16"/>
        <v>49576</v>
      </c>
    </row>
    <row r="147" spans="1:8" ht="15" customHeight="1" x14ac:dyDescent="0.3">
      <c r="A147" s="155" t="s">
        <v>1</v>
      </c>
      <c r="B147" s="109" t="s">
        <v>8</v>
      </c>
      <c r="C147" s="110">
        <f t="shared" ref="C147:H149" si="17">C126+C129+C132+C135+C138+C141+C144</f>
        <v>52</v>
      </c>
      <c r="D147" s="110">
        <f t="shared" si="17"/>
        <v>118</v>
      </c>
      <c r="E147" s="110">
        <f t="shared" si="17"/>
        <v>278</v>
      </c>
      <c r="F147" s="110">
        <f t="shared" si="17"/>
        <v>343</v>
      </c>
      <c r="G147" s="110">
        <f t="shared" si="17"/>
        <v>395</v>
      </c>
      <c r="H147" s="110">
        <f t="shared" si="17"/>
        <v>1186</v>
      </c>
    </row>
    <row r="148" spans="1:8" ht="15" customHeight="1" x14ac:dyDescent="0.3">
      <c r="A148" s="155"/>
      <c r="B148" s="109" t="s">
        <v>9</v>
      </c>
      <c r="C148" s="110">
        <f t="shared" si="17"/>
        <v>8967</v>
      </c>
      <c r="D148" s="110">
        <f t="shared" si="17"/>
        <v>9673</v>
      </c>
      <c r="E148" s="110">
        <f t="shared" si="17"/>
        <v>10146</v>
      </c>
      <c r="F148" s="110">
        <f t="shared" si="17"/>
        <v>9177</v>
      </c>
      <c r="G148" s="110">
        <f t="shared" si="17"/>
        <v>8294</v>
      </c>
      <c r="H148" s="110">
        <f t="shared" si="17"/>
        <v>46257</v>
      </c>
    </row>
    <row r="149" spans="1:8" ht="15" customHeight="1" x14ac:dyDescent="0.3">
      <c r="A149" s="155"/>
      <c r="B149" s="109" t="s">
        <v>10</v>
      </c>
      <c r="C149" s="110">
        <f t="shared" si="17"/>
        <v>18718</v>
      </c>
      <c r="D149" s="110">
        <f t="shared" si="17"/>
        <v>19222</v>
      </c>
      <c r="E149" s="110">
        <f t="shared" si="17"/>
        <v>20381</v>
      </c>
      <c r="F149" s="110">
        <f t="shared" si="17"/>
        <v>17831</v>
      </c>
      <c r="G149" s="110">
        <f t="shared" si="17"/>
        <v>16138</v>
      </c>
      <c r="H149" s="110">
        <f t="shared" si="17"/>
        <v>92290</v>
      </c>
    </row>
    <row r="150" spans="1:8" ht="15" customHeight="1" x14ac:dyDescent="0.3">
      <c r="A150" s="112" t="s">
        <v>116</v>
      </c>
      <c r="B150" s="9"/>
      <c r="C150" s="9"/>
      <c r="D150" s="9"/>
      <c r="E150" s="9"/>
      <c r="F150" s="9"/>
      <c r="G150" s="9"/>
      <c r="H150" s="9"/>
    </row>
    <row r="153" spans="1:8" ht="15" customHeight="1" x14ac:dyDescent="0.3">
      <c r="A153" s="156" t="s">
        <v>80</v>
      </c>
      <c r="B153" s="156"/>
      <c r="C153" s="156"/>
      <c r="D153" s="156"/>
      <c r="E153" s="156"/>
      <c r="F153" s="156"/>
      <c r="G153" s="156"/>
      <c r="H153" s="156"/>
    </row>
    <row r="154" spans="1:8" ht="15" customHeight="1" x14ac:dyDescent="0.3">
      <c r="A154" s="156" t="s">
        <v>81</v>
      </c>
      <c r="B154" s="156"/>
      <c r="C154" s="156"/>
      <c r="D154" s="156"/>
      <c r="E154" s="156"/>
      <c r="F154" s="156"/>
      <c r="G154" s="156"/>
      <c r="H154" s="156"/>
    </row>
    <row r="155" spans="1:8" ht="15" customHeight="1" x14ac:dyDescent="0.3">
      <c r="A155" s="107" t="s">
        <v>108</v>
      </c>
      <c r="B155" s="108"/>
      <c r="C155" s="108" t="s">
        <v>37</v>
      </c>
      <c r="D155" s="108" t="s">
        <v>38</v>
      </c>
      <c r="E155" s="108" t="s">
        <v>39</v>
      </c>
      <c r="F155" s="108" t="s">
        <v>40</v>
      </c>
      <c r="G155" s="108" t="s">
        <v>0</v>
      </c>
      <c r="H155" s="108" t="s">
        <v>1</v>
      </c>
    </row>
    <row r="156" spans="1:8" ht="15" customHeight="1" x14ac:dyDescent="0.3">
      <c r="A156" s="160" t="s">
        <v>2</v>
      </c>
      <c r="B156" s="49" t="s">
        <v>8</v>
      </c>
      <c r="C156" s="86">
        <v>0</v>
      </c>
      <c r="D156" s="86">
        <v>4</v>
      </c>
      <c r="E156" s="86">
        <v>21</v>
      </c>
      <c r="F156" s="86">
        <v>7</v>
      </c>
      <c r="G156" s="86">
        <v>0</v>
      </c>
      <c r="H156" s="87">
        <f t="shared" ref="H156:H176" si="18">SUM(C156:G156)</f>
        <v>32</v>
      </c>
    </row>
    <row r="157" spans="1:8" ht="15" customHeight="1" x14ac:dyDescent="0.3">
      <c r="A157" s="160"/>
      <c r="B157" s="49" t="s">
        <v>9</v>
      </c>
      <c r="C157" s="86">
        <v>0</v>
      </c>
      <c r="D157" s="86">
        <v>83</v>
      </c>
      <c r="E157" s="86">
        <v>462</v>
      </c>
      <c r="F157" s="86">
        <v>182</v>
      </c>
      <c r="G157" s="86">
        <v>0</v>
      </c>
      <c r="H157" s="87">
        <f t="shared" si="18"/>
        <v>727</v>
      </c>
    </row>
    <row r="158" spans="1:8" ht="15" customHeight="1" x14ac:dyDescent="0.3">
      <c r="A158" s="160"/>
      <c r="B158" s="49" t="s">
        <v>10</v>
      </c>
      <c r="C158" s="86">
        <v>0</v>
      </c>
      <c r="D158" s="86">
        <v>169</v>
      </c>
      <c r="E158" s="86">
        <v>969</v>
      </c>
      <c r="F158" s="86">
        <v>348</v>
      </c>
      <c r="G158" s="86">
        <v>0</v>
      </c>
      <c r="H158" s="87">
        <f t="shared" si="18"/>
        <v>1486</v>
      </c>
    </row>
    <row r="159" spans="1:8" ht="15" customHeight="1" x14ac:dyDescent="0.3">
      <c r="A159" s="159" t="s">
        <v>3</v>
      </c>
      <c r="B159" s="13" t="s">
        <v>8</v>
      </c>
      <c r="C159" s="84">
        <v>11</v>
      </c>
      <c r="D159" s="84">
        <v>26</v>
      </c>
      <c r="E159" s="84">
        <v>39</v>
      </c>
      <c r="F159" s="84">
        <v>27</v>
      </c>
      <c r="G159" s="84">
        <v>34</v>
      </c>
      <c r="H159" s="85">
        <f t="shared" si="18"/>
        <v>137</v>
      </c>
    </row>
    <row r="160" spans="1:8" ht="15" customHeight="1" x14ac:dyDescent="0.3">
      <c r="A160" s="159"/>
      <c r="B160" s="13" t="s">
        <v>9</v>
      </c>
      <c r="C160" s="84">
        <v>1661</v>
      </c>
      <c r="D160" s="84">
        <v>2007</v>
      </c>
      <c r="E160" s="84">
        <v>2304</v>
      </c>
      <c r="F160" s="84">
        <v>967</v>
      </c>
      <c r="G160" s="84">
        <v>760</v>
      </c>
      <c r="H160" s="85">
        <f t="shared" si="18"/>
        <v>7699</v>
      </c>
    </row>
    <row r="161" spans="1:8" ht="15" customHeight="1" x14ac:dyDescent="0.3">
      <c r="A161" s="159"/>
      <c r="B161" s="13" t="s">
        <v>10</v>
      </c>
      <c r="C161" s="84">
        <v>3067</v>
      </c>
      <c r="D161" s="84">
        <v>3689</v>
      </c>
      <c r="E161" s="84">
        <v>4381</v>
      </c>
      <c r="F161" s="84">
        <v>1838</v>
      </c>
      <c r="G161" s="84">
        <v>1427</v>
      </c>
      <c r="H161" s="85">
        <f t="shared" si="18"/>
        <v>14402</v>
      </c>
    </row>
    <row r="162" spans="1:8" ht="15" customHeight="1" x14ac:dyDescent="0.3">
      <c r="A162" s="160" t="s">
        <v>4</v>
      </c>
      <c r="B162" s="49" t="s">
        <v>8</v>
      </c>
      <c r="C162" s="86">
        <v>0</v>
      </c>
      <c r="D162" s="86">
        <v>0</v>
      </c>
      <c r="E162" s="86">
        <v>8</v>
      </c>
      <c r="F162" s="86">
        <v>5</v>
      </c>
      <c r="G162" s="86">
        <v>4</v>
      </c>
      <c r="H162" s="87">
        <f t="shared" si="18"/>
        <v>17</v>
      </c>
    </row>
    <row r="163" spans="1:8" ht="15" customHeight="1" x14ac:dyDescent="0.3">
      <c r="A163" s="160"/>
      <c r="B163" s="49" t="s">
        <v>9</v>
      </c>
      <c r="C163" s="86">
        <v>0</v>
      </c>
      <c r="D163" s="86">
        <v>0</v>
      </c>
      <c r="E163" s="86">
        <v>207</v>
      </c>
      <c r="F163" s="86">
        <v>150</v>
      </c>
      <c r="G163" s="86">
        <v>55</v>
      </c>
      <c r="H163" s="87">
        <f t="shared" si="18"/>
        <v>412</v>
      </c>
    </row>
    <row r="164" spans="1:8" ht="15" customHeight="1" x14ac:dyDescent="0.3">
      <c r="A164" s="160"/>
      <c r="B164" s="49" t="s">
        <v>10</v>
      </c>
      <c r="C164" s="86">
        <v>0</v>
      </c>
      <c r="D164" s="86">
        <v>0</v>
      </c>
      <c r="E164" s="86">
        <v>424</v>
      </c>
      <c r="F164" s="86">
        <v>275</v>
      </c>
      <c r="G164" s="86">
        <v>103</v>
      </c>
      <c r="H164" s="87">
        <f t="shared" si="18"/>
        <v>802</v>
      </c>
    </row>
    <row r="165" spans="1:8" ht="15" customHeight="1" x14ac:dyDescent="0.3">
      <c r="A165" s="159" t="s">
        <v>5</v>
      </c>
      <c r="B165" s="13" t="s">
        <v>8</v>
      </c>
      <c r="C165" s="84">
        <v>0</v>
      </c>
      <c r="D165" s="84">
        <v>7</v>
      </c>
      <c r="E165" s="84">
        <v>35</v>
      </c>
      <c r="F165" s="84">
        <v>15</v>
      </c>
      <c r="G165" s="84">
        <v>9</v>
      </c>
      <c r="H165" s="85">
        <f t="shared" si="18"/>
        <v>66</v>
      </c>
    </row>
    <row r="166" spans="1:8" ht="15" customHeight="1" x14ac:dyDescent="0.3">
      <c r="A166" s="159"/>
      <c r="B166" s="13" t="s">
        <v>9</v>
      </c>
      <c r="C166" s="84">
        <v>0</v>
      </c>
      <c r="D166" s="84">
        <v>186</v>
      </c>
      <c r="E166" s="84">
        <v>779</v>
      </c>
      <c r="F166" s="84">
        <v>267</v>
      </c>
      <c r="G166" s="84">
        <v>166</v>
      </c>
      <c r="H166" s="85">
        <f t="shared" si="18"/>
        <v>1398</v>
      </c>
    </row>
    <row r="167" spans="1:8" ht="15" customHeight="1" x14ac:dyDescent="0.3">
      <c r="A167" s="159"/>
      <c r="B167" s="13" t="s">
        <v>10</v>
      </c>
      <c r="C167" s="84">
        <v>0</v>
      </c>
      <c r="D167" s="84">
        <v>388</v>
      </c>
      <c r="E167" s="84">
        <v>1581</v>
      </c>
      <c r="F167" s="84">
        <v>558</v>
      </c>
      <c r="G167" s="84">
        <v>337</v>
      </c>
      <c r="H167" s="85">
        <f t="shared" si="18"/>
        <v>2864</v>
      </c>
    </row>
    <row r="168" spans="1:8" ht="15" customHeight="1" x14ac:dyDescent="0.3">
      <c r="A168" s="160" t="s">
        <v>6</v>
      </c>
      <c r="B168" s="49" t="s">
        <v>8</v>
      </c>
      <c r="C168" s="86">
        <v>4</v>
      </c>
      <c r="D168" s="86">
        <v>15</v>
      </c>
      <c r="E168" s="86">
        <v>53</v>
      </c>
      <c r="F168" s="86">
        <v>135</v>
      </c>
      <c r="G168" s="86">
        <v>180</v>
      </c>
      <c r="H168" s="87">
        <f t="shared" si="18"/>
        <v>387</v>
      </c>
    </row>
    <row r="169" spans="1:8" ht="15" customHeight="1" x14ac:dyDescent="0.3">
      <c r="A169" s="160"/>
      <c r="B169" s="49" t="s">
        <v>9</v>
      </c>
      <c r="C169" s="86">
        <v>599</v>
      </c>
      <c r="D169" s="86">
        <v>955</v>
      </c>
      <c r="E169" s="86">
        <v>1568</v>
      </c>
      <c r="F169" s="86">
        <v>3515</v>
      </c>
      <c r="G169" s="86">
        <v>3587</v>
      </c>
      <c r="H169" s="87">
        <f t="shared" si="18"/>
        <v>10224</v>
      </c>
    </row>
    <row r="170" spans="1:8" ht="15" customHeight="1" x14ac:dyDescent="0.3">
      <c r="A170" s="160"/>
      <c r="B170" s="49" t="s">
        <v>10</v>
      </c>
      <c r="C170" s="86">
        <v>1234</v>
      </c>
      <c r="D170" s="86">
        <v>1967</v>
      </c>
      <c r="E170" s="86">
        <v>3241</v>
      </c>
      <c r="F170" s="86">
        <v>6816</v>
      </c>
      <c r="G170" s="86">
        <v>6972</v>
      </c>
      <c r="H170" s="87">
        <f t="shared" si="18"/>
        <v>20230</v>
      </c>
    </row>
    <row r="171" spans="1:8" ht="15" customHeight="1" x14ac:dyDescent="0.3">
      <c r="A171" s="159" t="s">
        <v>7</v>
      </c>
      <c r="B171" s="13" t="s">
        <v>8</v>
      </c>
      <c r="C171" s="84">
        <v>0</v>
      </c>
      <c r="D171" s="84">
        <v>6</v>
      </c>
      <c r="E171" s="84">
        <v>19</v>
      </c>
      <c r="F171" s="84">
        <v>6</v>
      </c>
      <c r="G171" s="84">
        <v>2</v>
      </c>
      <c r="H171" s="85">
        <f t="shared" si="18"/>
        <v>33</v>
      </c>
    </row>
    <row r="172" spans="1:8" ht="15" customHeight="1" x14ac:dyDescent="0.3">
      <c r="A172" s="159"/>
      <c r="B172" s="13" t="s">
        <v>9</v>
      </c>
      <c r="C172" s="84">
        <v>0</v>
      </c>
      <c r="D172" s="84">
        <v>299</v>
      </c>
      <c r="E172" s="84">
        <v>481</v>
      </c>
      <c r="F172" s="84">
        <v>155</v>
      </c>
      <c r="G172" s="84">
        <v>95</v>
      </c>
      <c r="H172" s="85">
        <f t="shared" si="18"/>
        <v>1030</v>
      </c>
    </row>
    <row r="173" spans="1:8" ht="15" customHeight="1" x14ac:dyDescent="0.3">
      <c r="A173" s="159"/>
      <c r="B173" s="13" t="s">
        <v>10</v>
      </c>
      <c r="C173" s="84">
        <v>0</v>
      </c>
      <c r="D173" s="84">
        <v>642</v>
      </c>
      <c r="E173" s="84">
        <v>928</v>
      </c>
      <c r="F173" s="84">
        <v>293</v>
      </c>
      <c r="G173" s="84">
        <v>193</v>
      </c>
      <c r="H173" s="85">
        <f t="shared" si="18"/>
        <v>2056</v>
      </c>
    </row>
    <row r="174" spans="1:8" ht="15" customHeight="1" x14ac:dyDescent="0.3">
      <c r="A174" s="160" t="s">
        <v>35</v>
      </c>
      <c r="B174" s="49" t="s">
        <v>8</v>
      </c>
      <c r="C174" s="86">
        <v>32</v>
      </c>
      <c r="D174" s="86">
        <v>50</v>
      </c>
      <c r="E174" s="86">
        <v>95</v>
      </c>
      <c r="F174" s="86">
        <v>163</v>
      </c>
      <c r="G174" s="86">
        <v>180</v>
      </c>
      <c r="H174" s="87">
        <f t="shared" si="18"/>
        <v>520</v>
      </c>
    </row>
    <row r="175" spans="1:8" ht="15" customHeight="1" x14ac:dyDescent="0.3">
      <c r="A175" s="160"/>
      <c r="B175" s="49" t="s">
        <v>9</v>
      </c>
      <c r="C175" s="86">
        <v>6300</v>
      </c>
      <c r="D175" s="86">
        <v>5201</v>
      </c>
      <c r="E175" s="86">
        <v>4591</v>
      </c>
      <c r="F175" s="86">
        <v>4388</v>
      </c>
      <c r="G175" s="86">
        <v>3855</v>
      </c>
      <c r="H175" s="87">
        <f t="shared" si="18"/>
        <v>24335</v>
      </c>
    </row>
    <row r="176" spans="1:8" ht="15" customHeight="1" x14ac:dyDescent="0.3">
      <c r="A176" s="160"/>
      <c r="B176" s="49" t="s">
        <v>10</v>
      </c>
      <c r="C176" s="86">
        <v>13468</v>
      </c>
      <c r="D176" s="86">
        <v>10273</v>
      </c>
      <c r="E176" s="86">
        <v>9195</v>
      </c>
      <c r="F176" s="86">
        <v>8576</v>
      </c>
      <c r="G176" s="86">
        <v>7375</v>
      </c>
      <c r="H176" s="87">
        <f t="shared" si="18"/>
        <v>48887</v>
      </c>
    </row>
    <row r="177" spans="1:8" ht="15" customHeight="1" x14ac:dyDescent="0.3">
      <c r="A177" s="161" t="s">
        <v>1</v>
      </c>
      <c r="B177" s="109" t="s">
        <v>8</v>
      </c>
      <c r="C177" s="110">
        <f t="shared" ref="C177:H177" si="19">C156+C159+C162+C165+C168+C171+C174</f>
        <v>47</v>
      </c>
      <c r="D177" s="110">
        <f t="shared" si="19"/>
        <v>108</v>
      </c>
      <c r="E177" s="110">
        <f t="shared" si="19"/>
        <v>270</v>
      </c>
      <c r="F177" s="110">
        <f t="shared" si="19"/>
        <v>358</v>
      </c>
      <c r="G177" s="110">
        <f t="shared" si="19"/>
        <v>409</v>
      </c>
      <c r="H177" s="110">
        <f t="shared" si="19"/>
        <v>1192</v>
      </c>
    </row>
    <row r="178" spans="1:8" ht="15" customHeight="1" x14ac:dyDescent="0.3">
      <c r="A178" s="161"/>
      <c r="B178" s="109" t="s">
        <v>9</v>
      </c>
      <c r="C178" s="110">
        <f t="shared" ref="C178:H178" si="20">C157+C160+C163+C166+C169+C172+C175</f>
        <v>8560</v>
      </c>
      <c r="D178" s="110">
        <f t="shared" si="20"/>
        <v>8731</v>
      </c>
      <c r="E178" s="110">
        <f t="shared" si="20"/>
        <v>10392</v>
      </c>
      <c r="F178" s="110">
        <f t="shared" si="20"/>
        <v>9624</v>
      </c>
      <c r="G178" s="110">
        <f t="shared" si="20"/>
        <v>8518</v>
      </c>
      <c r="H178" s="110">
        <f t="shared" si="20"/>
        <v>45825</v>
      </c>
    </row>
    <row r="179" spans="1:8" ht="15" customHeight="1" x14ac:dyDescent="0.3">
      <c r="A179" s="161"/>
      <c r="B179" s="109" t="s">
        <v>10</v>
      </c>
      <c r="C179" s="110">
        <f t="shared" ref="C179:H179" si="21">C158+C161+C164+C167+C170+C173+C176</f>
        <v>17769</v>
      </c>
      <c r="D179" s="110">
        <f t="shared" si="21"/>
        <v>17128</v>
      </c>
      <c r="E179" s="110">
        <f t="shared" si="21"/>
        <v>20719</v>
      </c>
      <c r="F179" s="110">
        <f t="shared" si="21"/>
        <v>18704</v>
      </c>
      <c r="G179" s="110">
        <f t="shared" si="21"/>
        <v>16407</v>
      </c>
      <c r="H179" s="110">
        <f t="shared" si="21"/>
        <v>90727</v>
      </c>
    </row>
    <row r="180" spans="1:8" ht="15" customHeight="1" x14ac:dyDescent="0.3">
      <c r="A180" s="112" t="s">
        <v>116</v>
      </c>
      <c r="B180" s="9"/>
      <c r="C180" s="9"/>
      <c r="D180" s="9"/>
      <c r="E180" s="9"/>
      <c r="F180" s="9"/>
      <c r="G180" s="9"/>
      <c r="H180" s="9"/>
    </row>
    <row r="181" spans="1:8" ht="15" customHeight="1" x14ac:dyDescent="0.3">
      <c r="A181" s="88"/>
      <c r="B181" s="88"/>
      <c r="C181" s="88"/>
      <c r="D181" s="88"/>
      <c r="E181" s="88"/>
      <c r="F181" s="88"/>
      <c r="G181" s="88"/>
      <c r="H181" s="88"/>
    </row>
    <row r="183" spans="1:8" ht="15" customHeight="1" x14ac:dyDescent="0.3">
      <c r="A183" s="156" t="s">
        <v>80</v>
      </c>
      <c r="B183" s="156"/>
      <c r="C183" s="156"/>
      <c r="D183" s="156"/>
      <c r="E183" s="156"/>
      <c r="F183" s="156"/>
      <c r="G183" s="156"/>
      <c r="H183" s="156"/>
    </row>
    <row r="184" spans="1:8" ht="15" customHeight="1" x14ac:dyDescent="0.3">
      <c r="A184" s="156" t="s">
        <v>92</v>
      </c>
      <c r="B184" s="156"/>
      <c r="C184" s="156"/>
      <c r="D184" s="156"/>
      <c r="E184" s="156"/>
      <c r="F184" s="156"/>
      <c r="G184" s="156"/>
      <c r="H184" s="156"/>
    </row>
    <row r="185" spans="1:8" ht="15" customHeight="1" x14ac:dyDescent="0.3">
      <c r="A185" s="107" t="s">
        <v>108</v>
      </c>
      <c r="B185" s="108"/>
      <c r="C185" s="108" t="s">
        <v>37</v>
      </c>
      <c r="D185" s="108" t="s">
        <v>38</v>
      </c>
      <c r="E185" s="108" t="s">
        <v>39</v>
      </c>
      <c r="F185" s="108" t="s">
        <v>40</v>
      </c>
      <c r="G185" s="108" t="s">
        <v>0</v>
      </c>
      <c r="H185" s="108" t="s">
        <v>1</v>
      </c>
    </row>
    <row r="186" spans="1:8" ht="15" customHeight="1" x14ac:dyDescent="0.3">
      <c r="A186" s="160" t="s">
        <v>2</v>
      </c>
      <c r="B186" s="49" t="s">
        <v>8</v>
      </c>
      <c r="C186" s="86">
        <v>0</v>
      </c>
      <c r="D186" s="86">
        <v>4</v>
      </c>
      <c r="E186" s="86">
        <v>21</v>
      </c>
      <c r="F186" s="86">
        <v>7</v>
      </c>
      <c r="G186" s="86">
        <v>0</v>
      </c>
      <c r="H186" s="87">
        <f t="shared" ref="H186:H206" si="22">SUM(C186:G186)</f>
        <v>32</v>
      </c>
    </row>
    <row r="187" spans="1:8" ht="15" customHeight="1" x14ac:dyDescent="0.3">
      <c r="A187" s="160"/>
      <c r="B187" s="49" t="s">
        <v>9</v>
      </c>
      <c r="C187" s="86">
        <v>0</v>
      </c>
      <c r="D187" s="86">
        <v>83</v>
      </c>
      <c r="E187" s="86">
        <v>462</v>
      </c>
      <c r="F187" s="86">
        <v>182</v>
      </c>
      <c r="G187" s="86">
        <v>0</v>
      </c>
      <c r="H187" s="87">
        <f t="shared" si="22"/>
        <v>727</v>
      </c>
    </row>
    <row r="188" spans="1:8" ht="15" customHeight="1" x14ac:dyDescent="0.3">
      <c r="A188" s="160"/>
      <c r="B188" s="49" t="s">
        <v>10</v>
      </c>
      <c r="C188" s="86">
        <v>0</v>
      </c>
      <c r="D188" s="86">
        <v>169</v>
      </c>
      <c r="E188" s="86">
        <v>969</v>
      </c>
      <c r="F188" s="86">
        <v>348</v>
      </c>
      <c r="G188" s="86">
        <v>0</v>
      </c>
      <c r="H188" s="87">
        <f t="shared" si="22"/>
        <v>1486</v>
      </c>
    </row>
    <row r="189" spans="1:8" ht="15" customHeight="1" x14ac:dyDescent="0.3">
      <c r="A189" s="159" t="s">
        <v>3</v>
      </c>
      <c r="B189" s="13" t="s">
        <v>8</v>
      </c>
      <c r="C189" s="84">
        <v>13</v>
      </c>
      <c r="D189" s="84">
        <v>22</v>
      </c>
      <c r="E189" s="84">
        <v>39</v>
      </c>
      <c r="F189" s="84">
        <v>29</v>
      </c>
      <c r="G189" s="84">
        <v>35</v>
      </c>
      <c r="H189" s="85">
        <f t="shared" si="22"/>
        <v>138</v>
      </c>
    </row>
    <row r="190" spans="1:8" ht="15" customHeight="1" x14ac:dyDescent="0.3">
      <c r="A190" s="159"/>
      <c r="B190" s="13" t="s">
        <v>9</v>
      </c>
      <c r="C190" s="84">
        <v>1870</v>
      </c>
      <c r="D190" s="84">
        <v>1685</v>
      </c>
      <c r="E190" s="84">
        <v>2360</v>
      </c>
      <c r="F190" s="84">
        <v>1015</v>
      </c>
      <c r="G190" s="84">
        <v>782</v>
      </c>
      <c r="H190" s="85">
        <f t="shared" si="22"/>
        <v>7712</v>
      </c>
    </row>
    <row r="191" spans="1:8" ht="15" customHeight="1" x14ac:dyDescent="0.3">
      <c r="A191" s="159"/>
      <c r="B191" s="13" t="s">
        <v>10</v>
      </c>
      <c r="C191" s="84">
        <v>3453</v>
      </c>
      <c r="D191" s="84">
        <v>3019</v>
      </c>
      <c r="E191" s="84">
        <v>4500</v>
      </c>
      <c r="F191" s="84">
        <v>1933</v>
      </c>
      <c r="G191" s="84">
        <v>1473</v>
      </c>
      <c r="H191" s="85">
        <f t="shared" si="22"/>
        <v>14378</v>
      </c>
    </row>
    <row r="192" spans="1:8" ht="15" customHeight="1" x14ac:dyDescent="0.3">
      <c r="A192" s="160" t="s">
        <v>4</v>
      </c>
      <c r="B192" s="49" t="s">
        <v>8</v>
      </c>
      <c r="C192" s="86">
        <v>0</v>
      </c>
      <c r="D192" s="86">
        <v>1</v>
      </c>
      <c r="E192" s="86">
        <v>8</v>
      </c>
      <c r="F192" s="86">
        <v>4</v>
      </c>
      <c r="G192" s="86">
        <v>4</v>
      </c>
      <c r="H192" s="87">
        <f t="shared" si="22"/>
        <v>17</v>
      </c>
    </row>
    <row r="193" spans="1:8" ht="15" customHeight="1" x14ac:dyDescent="0.3">
      <c r="A193" s="160"/>
      <c r="B193" s="49" t="s">
        <v>9</v>
      </c>
      <c r="C193" s="86">
        <v>0</v>
      </c>
      <c r="D193" s="86">
        <v>50</v>
      </c>
      <c r="E193" s="86">
        <v>207</v>
      </c>
      <c r="F193" s="86">
        <v>90</v>
      </c>
      <c r="G193" s="86">
        <v>55</v>
      </c>
      <c r="H193" s="87">
        <f t="shared" si="22"/>
        <v>402</v>
      </c>
    </row>
    <row r="194" spans="1:8" ht="15" customHeight="1" x14ac:dyDescent="0.3">
      <c r="A194" s="160"/>
      <c r="B194" s="49" t="s">
        <v>10</v>
      </c>
      <c r="C194" s="86">
        <v>0</v>
      </c>
      <c r="D194" s="86">
        <v>100</v>
      </c>
      <c r="E194" s="86">
        <v>424</v>
      </c>
      <c r="F194" s="86">
        <v>176</v>
      </c>
      <c r="G194" s="86">
        <v>103</v>
      </c>
      <c r="H194" s="87">
        <f t="shared" si="22"/>
        <v>803</v>
      </c>
    </row>
    <row r="195" spans="1:8" ht="15" customHeight="1" x14ac:dyDescent="0.3">
      <c r="A195" s="159" t="s">
        <v>5</v>
      </c>
      <c r="B195" s="13" t="s">
        <v>8</v>
      </c>
      <c r="C195" s="84">
        <v>0</v>
      </c>
      <c r="D195" s="84">
        <v>7</v>
      </c>
      <c r="E195" s="84">
        <v>35</v>
      </c>
      <c r="F195" s="84">
        <v>15</v>
      </c>
      <c r="G195" s="84">
        <v>9</v>
      </c>
      <c r="H195" s="85">
        <f t="shared" si="22"/>
        <v>66</v>
      </c>
    </row>
    <row r="196" spans="1:8" ht="15" customHeight="1" x14ac:dyDescent="0.3">
      <c r="A196" s="159"/>
      <c r="B196" s="13" t="s">
        <v>9</v>
      </c>
      <c r="C196" s="84">
        <v>0</v>
      </c>
      <c r="D196" s="84">
        <v>186</v>
      </c>
      <c r="E196" s="84">
        <v>775</v>
      </c>
      <c r="F196" s="84">
        <v>267</v>
      </c>
      <c r="G196" s="84">
        <v>166</v>
      </c>
      <c r="H196" s="85">
        <f t="shared" si="22"/>
        <v>1394</v>
      </c>
    </row>
    <row r="197" spans="1:8" ht="15" customHeight="1" x14ac:dyDescent="0.3">
      <c r="A197" s="159"/>
      <c r="B197" s="13" t="s">
        <v>10</v>
      </c>
      <c r="C197" s="84">
        <v>0</v>
      </c>
      <c r="D197" s="84">
        <v>388</v>
      </c>
      <c r="E197" s="84">
        <v>1563</v>
      </c>
      <c r="F197" s="84">
        <v>558</v>
      </c>
      <c r="G197" s="84">
        <v>337</v>
      </c>
      <c r="H197" s="85">
        <f t="shared" si="22"/>
        <v>2846</v>
      </c>
    </row>
    <row r="198" spans="1:8" ht="15" customHeight="1" x14ac:dyDescent="0.3">
      <c r="A198" s="160" t="s">
        <v>6</v>
      </c>
      <c r="B198" s="49" t="s">
        <v>8</v>
      </c>
      <c r="C198" s="86">
        <v>4</v>
      </c>
      <c r="D198" s="86">
        <v>14</v>
      </c>
      <c r="E198" s="86">
        <v>51</v>
      </c>
      <c r="F198" s="86">
        <v>137</v>
      </c>
      <c r="G198" s="86">
        <v>182</v>
      </c>
      <c r="H198" s="87">
        <f t="shared" si="22"/>
        <v>388</v>
      </c>
    </row>
    <row r="199" spans="1:8" ht="15" customHeight="1" x14ac:dyDescent="0.3">
      <c r="A199" s="160"/>
      <c r="B199" s="49" t="s">
        <v>9</v>
      </c>
      <c r="C199" s="86">
        <v>599</v>
      </c>
      <c r="D199" s="86">
        <v>937</v>
      </c>
      <c r="E199" s="86">
        <v>1502</v>
      </c>
      <c r="F199" s="86">
        <v>3561</v>
      </c>
      <c r="G199" s="86">
        <v>3615</v>
      </c>
      <c r="H199" s="87">
        <f t="shared" si="22"/>
        <v>10214</v>
      </c>
    </row>
    <row r="200" spans="1:8" ht="15" customHeight="1" x14ac:dyDescent="0.3">
      <c r="A200" s="160"/>
      <c r="B200" s="49" t="s">
        <v>10</v>
      </c>
      <c r="C200" s="86">
        <v>1234</v>
      </c>
      <c r="D200" s="86">
        <v>1915</v>
      </c>
      <c r="E200" s="86">
        <v>3108</v>
      </c>
      <c r="F200" s="86">
        <v>6889</v>
      </c>
      <c r="G200" s="86">
        <v>7034</v>
      </c>
      <c r="H200" s="87">
        <f t="shared" si="22"/>
        <v>20180</v>
      </c>
    </row>
    <row r="201" spans="1:8" ht="15" customHeight="1" x14ac:dyDescent="0.3">
      <c r="A201" s="159" t="s">
        <v>7</v>
      </c>
      <c r="B201" s="13" t="s">
        <v>8</v>
      </c>
      <c r="C201" s="84">
        <v>0</v>
      </c>
      <c r="D201" s="84">
        <v>5</v>
      </c>
      <c r="E201" s="84">
        <v>20</v>
      </c>
      <c r="F201" s="84">
        <v>6</v>
      </c>
      <c r="G201" s="84">
        <v>2</v>
      </c>
      <c r="H201" s="85">
        <f t="shared" si="22"/>
        <v>33</v>
      </c>
    </row>
    <row r="202" spans="1:8" ht="15" customHeight="1" x14ac:dyDescent="0.3">
      <c r="A202" s="159"/>
      <c r="B202" s="13" t="s">
        <v>9</v>
      </c>
      <c r="C202" s="84">
        <v>0</v>
      </c>
      <c r="D202" s="84">
        <v>283</v>
      </c>
      <c r="E202" s="84">
        <v>497</v>
      </c>
      <c r="F202" s="84">
        <v>155</v>
      </c>
      <c r="G202" s="84">
        <v>95</v>
      </c>
      <c r="H202" s="85">
        <f t="shared" si="22"/>
        <v>1030</v>
      </c>
    </row>
    <row r="203" spans="1:8" ht="15" customHeight="1" x14ac:dyDescent="0.3">
      <c r="A203" s="159"/>
      <c r="B203" s="13" t="s">
        <v>10</v>
      </c>
      <c r="C203" s="84">
        <v>0</v>
      </c>
      <c r="D203" s="84">
        <v>610</v>
      </c>
      <c r="E203" s="84">
        <v>960</v>
      </c>
      <c r="F203" s="84">
        <v>293</v>
      </c>
      <c r="G203" s="84">
        <v>193</v>
      </c>
      <c r="H203" s="85">
        <f t="shared" si="22"/>
        <v>2056</v>
      </c>
    </row>
    <row r="204" spans="1:8" ht="15" customHeight="1" x14ac:dyDescent="0.3">
      <c r="A204" s="160" t="s">
        <v>35</v>
      </c>
      <c r="B204" s="49" t="s">
        <v>8</v>
      </c>
      <c r="C204" s="86">
        <v>31</v>
      </c>
      <c r="D204" s="86">
        <v>47</v>
      </c>
      <c r="E204" s="86">
        <v>95</v>
      </c>
      <c r="F204" s="86">
        <v>163</v>
      </c>
      <c r="G204" s="86">
        <v>185</v>
      </c>
      <c r="H204" s="87">
        <f t="shared" si="22"/>
        <v>521</v>
      </c>
    </row>
    <row r="205" spans="1:8" ht="15" customHeight="1" x14ac:dyDescent="0.3">
      <c r="A205" s="160"/>
      <c r="B205" s="49" t="s">
        <v>9</v>
      </c>
      <c r="C205" s="86">
        <v>6037</v>
      </c>
      <c r="D205" s="86">
        <v>4844</v>
      </c>
      <c r="E205" s="86">
        <v>4773</v>
      </c>
      <c r="F205" s="86">
        <v>4393</v>
      </c>
      <c r="G205" s="86">
        <v>3968</v>
      </c>
      <c r="H205" s="87">
        <f t="shared" si="22"/>
        <v>24015</v>
      </c>
    </row>
    <row r="206" spans="1:8" ht="15" customHeight="1" x14ac:dyDescent="0.3">
      <c r="A206" s="160"/>
      <c r="B206" s="49" t="s">
        <v>10</v>
      </c>
      <c r="C206" s="86">
        <v>12772</v>
      </c>
      <c r="D206" s="86">
        <v>9510</v>
      </c>
      <c r="E206" s="86">
        <v>9610</v>
      </c>
      <c r="F206" s="86">
        <v>8568</v>
      </c>
      <c r="G206" s="86">
        <v>7579</v>
      </c>
      <c r="H206" s="87">
        <f t="shared" si="22"/>
        <v>48039</v>
      </c>
    </row>
    <row r="207" spans="1:8" ht="15" customHeight="1" x14ac:dyDescent="0.3">
      <c r="A207" s="161" t="s">
        <v>1</v>
      </c>
      <c r="B207" s="109" t="s">
        <v>8</v>
      </c>
      <c r="C207" s="110">
        <f t="shared" ref="C207:H209" si="23">C186+C189+C192+C195+C198+C201+C204</f>
        <v>48</v>
      </c>
      <c r="D207" s="110">
        <f t="shared" si="23"/>
        <v>100</v>
      </c>
      <c r="E207" s="110">
        <f t="shared" si="23"/>
        <v>269</v>
      </c>
      <c r="F207" s="110">
        <f t="shared" si="23"/>
        <v>361</v>
      </c>
      <c r="G207" s="110">
        <f t="shared" si="23"/>
        <v>417</v>
      </c>
      <c r="H207" s="110">
        <f t="shared" si="23"/>
        <v>1195</v>
      </c>
    </row>
    <row r="208" spans="1:8" ht="15" customHeight="1" x14ac:dyDescent="0.3">
      <c r="A208" s="161"/>
      <c r="B208" s="109" t="s">
        <v>9</v>
      </c>
      <c r="C208" s="110">
        <f t="shared" si="23"/>
        <v>8506</v>
      </c>
      <c r="D208" s="110">
        <f t="shared" si="23"/>
        <v>8068</v>
      </c>
      <c r="E208" s="110">
        <f t="shared" si="23"/>
        <v>10576</v>
      </c>
      <c r="F208" s="110">
        <f t="shared" si="23"/>
        <v>9663</v>
      </c>
      <c r="G208" s="110">
        <f t="shared" si="23"/>
        <v>8681</v>
      </c>
      <c r="H208" s="110">
        <f t="shared" si="23"/>
        <v>45494</v>
      </c>
    </row>
    <row r="209" spans="1:8" ht="15" customHeight="1" x14ac:dyDescent="0.3">
      <c r="A209" s="161"/>
      <c r="B209" s="109" t="s">
        <v>10</v>
      </c>
      <c r="C209" s="110">
        <f t="shared" si="23"/>
        <v>17459</v>
      </c>
      <c r="D209" s="110">
        <f t="shared" si="23"/>
        <v>15711</v>
      </c>
      <c r="E209" s="110">
        <f t="shared" si="23"/>
        <v>21134</v>
      </c>
      <c r="F209" s="110">
        <f t="shared" si="23"/>
        <v>18765</v>
      </c>
      <c r="G209" s="110">
        <f t="shared" si="23"/>
        <v>16719</v>
      </c>
      <c r="H209" s="110">
        <f t="shared" si="23"/>
        <v>89788</v>
      </c>
    </row>
    <row r="210" spans="1:8" ht="15" customHeight="1" x14ac:dyDescent="0.3">
      <c r="A210" s="112" t="s">
        <v>116</v>
      </c>
      <c r="B210" s="9"/>
      <c r="C210" s="9"/>
      <c r="D210" s="9"/>
    </row>
    <row r="211" spans="1:8" ht="15" customHeight="1" x14ac:dyDescent="0.3">
      <c r="A211" s="4"/>
      <c r="B211" s="4"/>
      <c r="C211" s="4"/>
      <c r="D211" s="4"/>
    </row>
    <row r="212" spans="1:8" ht="15" customHeight="1" x14ac:dyDescent="0.3">
      <c r="A212" s="4"/>
      <c r="B212" s="4"/>
      <c r="C212" s="4"/>
      <c r="D212" s="4"/>
    </row>
    <row r="213" spans="1:8" ht="15" customHeight="1" x14ac:dyDescent="0.3">
      <c r="A213" s="156" t="s">
        <v>80</v>
      </c>
      <c r="B213" s="156"/>
      <c r="C213" s="156"/>
      <c r="D213" s="156"/>
      <c r="E213" s="156"/>
      <c r="F213" s="156"/>
      <c r="G213" s="156"/>
      <c r="H213" s="156"/>
    </row>
    <row r="214" spans="1:8" ht="15" customHeight="1" x14ac:dyDescent="0.3">
      <c r="A214" s="156" t="s">
        <v>91</v>
      </c>
      <c r="B214" s="156"/>
      <c r="C214" s="156"/>
      <c r="D214" s="156"/>
      <c r="E214" s="156"/>
      <c r="F214" s="156"/>
      <c r="G214" s="156"/>
      <c r="H214" s="156"/>
    </row>
    <row r="215" spans="1:8" ht="15" customHeight="1" x14ac:dyDescent="0.3">
      <c r="A215" s="107" t="s">
        <v>108</v>
      </c>
      <c r="B215" s="108"/>
      <c r="C215" s="108" t="s">
        <v>37</v>
      </c>
      <c r="D215" s="108" t="s">
        <v>38</v>
      </c>
      <c r="E215" s="108" t="s">
        <v>39</v>
      </c>
      <c r="F215" s="108" t="s">
        <v>40</v>
      </c>
      <c r="G215" s="108" t="s">
        <v>0</v>
      </c>
      <c r="H215" s="108" t="s">
        <v>1</v>
      </c>
    </row>
    <row r="216" spans="1:8" ht="15" customHeight="1" x14ac:dyDescent="0.3">
      <c r="A216" s="160" t="s">
        <v>2</v>
      </c>
      <c r="B216" s="49" t="s">
        <v>8</v>
      </c>
      <c r="C216" s="86">
        <v>0</v>
      </c>
      <c r="D216" s="86">
        <v>4</v>
      </c>
      <c r="E216" s="86">
        <v>21</v>
      </c>
      <c r="F216" s="86">
        <v>8</v>
      </c>
      <c r="G216" s="86">
        <v>0</v>
      </c>
      <c r="H216" s="87">
        <f>SUM(C216:G216)</f>
        <v>33</v>
      </c>
    </row>
    <row r="217" spans="1:8" ht="15" customHeight="1" x14ac:dyDescent="0.3">
      <c r="A217" s="160"/>
      <c r="B217" s="49" t="s">
        <v>9</v>
      </c>
      <c r="C217" s="86">
        <v>0</v>
      </c>
      <c r="D217" s="86">
        <v>83</v>
      </c>
      <c r="E217" s="86">
        <v>462</v>
      </c>
      <c r="F217" s="86">
        <v>187</v>
      </c>
      <c r="G217" s="86">
        <v>0</v>
      </c>
      <c r="H217" s="87">
        <f t="shared" ref="H217:H236" si="24">SUM(C217:G217)</f>
        <v>732</v>
      </c>
    </row>
    <row r="218" spans="1:8" ht="15" customHeight="1" x14ac:dyDescent="0.3">
      <c r="A218" s="160"/>
      <c r="B218" s="49" t="s">
        <v>10</v>
      </c>
      <c r="C218" s="86">
        <v>0</v>
      </c>
      <c r="D218" s="86">
        <v>169</v>
      </c>
      <c r="E218" s="86">
        <v>969</v>
      </c>
      <c r="F218" s="86">
        <v>359</v>
      </c>
      <c r="G218" s="86">
        <v>0</v>
      </c>
      <c r="H218" s="87">
        <f t="shared" si="24"/>
        <v>1497</v>
      </c>
    </row>
    <row r="219" spans="1:8" ht="15" customHeight="1" x14ac:dyDescent="0.3">
      <c r="A219" s="159" t="s">
        <v>3</v>
      </c>
      <c r="B219" s="13" t="s">
        <v>8</v>
      </c>
      <c r="C219" s="84">
        <v>13</v>
      </c>
      <c r="D219" s="84">
        <v>20</v>
      </c>
      <c r="E219" s="84">
        <v>38</v>
      </c>
      <c r="F219" s="84">
        <v>31</v>
      </c>
      <c r="G219" s="84">
        <v>36</v>
      </c>
      <c r="H219" s="85">
        <f t="shared" si="24"/>
        <v>138</v>
      </c>
    </row>
    <row r="220" spans="1:8" ht="15" customHeight="1" x14ac:dyDescent="0.3">
      <c r="A220" s="159"/>
      <c r="B220" s="13" t="s">
        <v>9</v>
      </c>
      <c r="C220" s="84">
        <v>1870</v>
      </c>
      <c r="D220" s="84">
        <v>1591</v>
      </c>
      <c r="E220" s="84">
        <v>2248</v>
      </c>
      <c r="F220" s="84">
        <v>1089</v>
      </c>
      <c r="G220" s="84">
        <v>804</v>
      </c>
      <c r="H220" s="85">
        <f t="shared" si="24"/>
        <v>7602</v>
      </c>
    </row>
    <row r="221" spans="1:8" ht="15" customHeight="1" x14ac:dyDescent="0.3">
      <c r="A221" s="159"/>
      <c r="B221" s="13" t="s">
        <v>10</v>
      </c>
      <c r="C221" s="84">
        <v>3453</v>
      </c>
      <c r="D221" s="84">
        <v>2854</v>
      </c>
      <c r="E221" s="84">
        <v>4266</v>
      </c>
      <c r="F221" s="84">
        <v>2069</v>
      </c>
      <c r="G221" s="84">
        <v>1520</v>
      </c>
      <c r="H221" s="85">
        <f t="shared" si="24"/>
        <v>14162</v>
      </c>
    </row>
    <row r="222" spans="1:8" ht="15" customHeight="1" x14ac:dyDescent="0.3">
      <c r="A222" s="160" t="s">
        <v>4</v>
      </c>
      <c r="B222" s="49" t="s">
        <v>8</v>
      </c>
      <c r="C222" s="86">
        <v>0</v>
      </c>
      <c r="D222" s="86">
        <v>1</v>
      </c>
      <c r="E222" s="86">
        <v>8</v>
      </c>
      <c r="F222" s="86">
        <v>4</v>
      </c>
      <c r="G222" s="86">
        <v>4</v>
      </c>
      <c r="H222" s="87">
        <f t="shared" si="24"/>
        <v>17</v>
      </c>
    </row>
    <row r="223" spans="1:8" ht="15" customHeight="1" x14ac:dyDescent="0.3">
      <c r="A223" s="160"/>
      <c r="B223" s="49" t="s">
        <v>9</v>
      </c>
      <c r="C223" s="86">
        <v>0</v>
      </c>
      <c r="D223" s="86">
        <v>50</v>
      </c>
      <c r="E223" s="86">
        <v>207</v>
      </c>
      <c r="F223" s="86">
        <v>90</v>
      </c>
      <c r="G223" s="86">
        <v>55</v>
      </c>
      <c r="H223" s="87">
        <f t="shared" si="24"/>
        <v>402</v>
      </c>
    </row>
    <row r="224" spans="1:8" ht="15" customHeight="1" x14ac:dyDescent="0.3">
      <c r="A224" s="160"/>
      <c r="B224" s="49" t="s">
        <v>10</v>
      </c>
      <c r="C224" s="86">
        <v>0</v>
      </c>
      <c r="D224" s="86">
        <v>100</v>
      </c>
      <c r="E224" s="86">
        <v>424</v>
      </c>
      <c r="F224" s="86">
        <v>176</v>
      </c>
      <c r="G224" s="86">
        <v>103</v>
      </c>
      <c r="H224" s="87">
        <f t="shared" si="24"/>
        <v>803</v>
      </c>
    </row>
    <row r="225" spans="1:8" ht="15" customHeight="1" x14ac:dyDescent="0.3">
      <c r="A225" s="159" t="s">
        <v>5</v>
      </c>
      <c r="B225" s="13" t="s">
        <v>8</v>
      </c>
      <c r="C225" s="84">
        <v>0</v>
      </c>
      <c r="D225" s="84">
        <v>6</v>
      </c>
      <c r="E225" s="84">
        <v>35</v>
      </c>
      <c r="F225" s="84">
        <v>15</v>
      </c>
      <c r="G225" s="84">
        <v>9</v>
      </c>
      <c r="H225" s="85">
        <f t="shared" si="24"/>
        <v>65</v>
      </c>
    </row>
    <row r="226" spans="1:8" ht="15" customHeight="1" x14ac:dyDescent="0.3">
      <c r="A226" s="159"/>
      <c r="B226" s="13" t="s">
        <v>9</v>
      </c>
      <c r="C226" s="84">
        <v>0</v>
      </c>
      <c r="D226" s="84">
        <v>169</v>
      </c>
      <c r="E226" s="84">
        <v>775</v>
      </c>
      <c r="F226" s="84">
        <v>267</v>
      </c>
      <c r="G226" s="84">
        <v>166</v>
      </c>
      <c r="H226" s="85">
        <f t="shared" si="24"/>
        <v>1377</v>
      </c>
    </row>
    <row r="227" spans="1:8" ht="15" customHeight="1" x14ac:dyDescent="0.3">
      <c r="A227" s="159"/>
      <c r="B227" s="13" t="s">
        <v>10</v>
      </c>
      <c r="C227" s="84">
        <v>0</v>
      </c>
      <c r="D227" s="84">
        <v>356</v>
      </c>
      <c r="E227" s="84">
        <v>1563</v>
      </c>
      <c r="F227" s="84">
        <v>558</v>
      </c>
      <c r="G227" s="84">
        <v>337</v>
      </c>
      <c r="H227" s="85">
        <f t="shared" si="24"/>
        <v>2814</v>
      </c>
    </row>
    <row r="228" spans="1:8" ht="15" customHeight="1" x14ac:dyDescent="0.3">
      <c r="A228" s="160" t="s">
        <v>6</v>
      </c>
      <c r="B228" s="49" t="s">
        <v>8</v>
      </c>
      <c r="C228" s="86">
        <v>3</v>
      </c>
      <c r="D228" s="86">
        <v>14</v>
      </c>
      <c r="E228" s="86">
        <v>49</v>
      </c>
      <c r="F228" s="86">
        <v>138</v>
      </c>
      <c r="G228" s="86">
        <v>185</v>
      </c>
      <c r="H228" s="87">
        <f t="shared" si="24"/>
        <v>389</v>
      </c>
    </row>
    <row r="229" spans="1:8" ht="15" customHeight="1" x14ac:dyDescent="0.3">
      <c r="A229" s="160"/>
      <c r="B229" s="49" t="s">
        <v>9</v>
      </c>
      <c r="C229" s="86">
        <v>403</v>
      </c>
      <c r="D229" s="86">
        <v>1095</v>
      </c>
      <c r="E229" s="86">
        <v>1493</v>
      </c>
      <c r="F229" s="86">
        <v>3585</v>
      </c>
      <c r="G229" s="86">
        <v>3644</v>
      </c>
      <c r="H229" s="87">
        <f t="shared" si="24"/>
        <v>10220</v>
      </c>
    </row>
    <row r="230" spans="1:8" ht="15" customHeight="1" x14ac:dyDescent="0.3">
      <c r="A230" s="160"/>
      <c r="B230" s="49" t="s">
        <v>10</v>
      </c>
      <c r="C230" s="86">
        <v>840</v>
      </c>
      <c r="D230" s="86">
        <v>2197</v>
      </c>
      <c r="E230" s="86">
        <v>3072</v>
      </c>
      <c r="F230" s="86">
        <v>6913</v>
      </c>
      <c r="G230" s="86">
        <v>7086</v>
      </c>
      <c r="H230" s="87">
        <f t="shared" si="24"/>
        <v>20108</v>
      </c>
    </row>
    <row r="231" spans="1:8" ht="15" customHeight="1" x14ac:dyDescent="0.3">
      <c r="A231" s="159" t="s">
        <v>7</v>
      </c>
      <c r="B231" s="13" t="s">
        <v>8</v>
      </c>
      <c r="C231" s="84">
        <v>0</v>
      </c>
      <c r="D231" s="84">
        <v>5</v>
      </c>
      <c r="E231" s="84">
        <v>21</v>
      </c>
      <c r="F231" s="84">
        <v>7</v>
      </c>
      <c r="G231" s="84">
        <v>2</v>
      </c>
      <c r="H231" s="85">
        <f t="shared" si="24"/>
        <v>35</v>
      </c>
    </row>
    <row r="232" spans="1:8" ht="15" customHeight="1" x14ac:dyDescent="0.3">
      <c r="A232" s="159"/>
      <c r="B232" s="13" t="s">
        <v>9</v>
      </c>
      <c r="C232" s="84">
        <v>0</v>
      </c>
      <c r="D232" s="84">
        <v>283</v>
      </c>
      <c r="E232" s="84">
        <v>504</v>
      </c>
      <c r="F232" s="84">
        <v>167</v>
      </c>
      <c r="G232" s="84">
        <v>95</v>
      </c>
      <c r="H232" s="85">
        <f t="shared" si="24"/>
        <v>1049</v>
      </c>
    </row>
    <row r="233" spans="1:8" ht="15" customHeight="1" x14ac:dyDescent="0.3">
      <c r="A233" s="159"/>
      <c r="B233" s="13" t="s">
        <v>10</v>
      </c>
      <c r="C233" s="84">
        <v>0</v>
      </c>
      <c r="D233" s="84">
        <v>610</v>
      </c>
      <c r="E233" s="84">
        <v>975</v>
      </c>
      <c r="F233" s="84">
        <v>320</v>
      </c>
      <c r="G233" s="84">
        <v>193</v>
      </c>
      <c r="H233" s="85">
        <f t="shared" si="24"/>
        <v>2098</v>
      </c>
    </row>
    <row r="234" spans="1:8" ht="15" customHeight="1" x14ac:dyDescent="0.3">
      <c r="A234" s="160" t="s">
        <v>35</v>
      </c>
      <c r="B234" s="49" t="s">
        <v>8</v>
      </c>
      <c r="C234" s="86">
        <v>27</v>
      </c>
      <c r="D234" s="86">
        <v>45</v>
      </c>
      <c r="E234" s="86">
        <v>92</v>
      </c>
      <c r="F234" s="86">
        <v>167</v>
      </c>
      <c r="G234" s="86">
        <v>187</v>
      </c>
      <c r="H234" s="87">
        <f t="shared" si="24"/>
        <v>518</v>
      </c>
    </row>
    <row r="235" spans="1:8" ht="15" customHeight="1" x14ac:dyDescent="0.3">
      <c r="A235" s="160"/>
      <c r="B235" s="49" t="s">
        <v>9</v>
      </c>
      <c r="C235" s="86">
        <v>4823</v>
      </c>
      <c r="D235" s="86">
        <v>5527</v>
      </c>
      <c r="E235" s="86">
        <v>4701</v>
      </c>
      <c r="F235" s="86">
        <v>4533</v>
      </c>
      <c r="G235" s="86">
        <v>3972</v>
      </c>
      <c r="H235" s="87">
        <f t="shared" si="24"/>
        <v>23556</v>
      </c>
    </row>
    <row r="236" spans="1:8" ht="15" customHeight="1" x14ac:dyDescent="0.3">
      <c r="A236" s="160"/>
      <c r="B236" s="49" t="s">
        <v>10</v>
      </c>
      <c r="C236" s="86">
        <v>10241</v>
      </c>
      <c r="D236" s="86">
        <v>10886</v>
      </c>
      <c r="E236" s="86">
        <v>9306</v>
      </c>
      <c r="F236" s="86">
        <v>8769</v>
      </c>
      <c r="G236" s="86">
        <v>7561</v>
      </c>
      <c r="H236" s="87">
        <f t="shared" si="24"/>
        <v>46763</v>
      </c>
    </row>
    <row r="237" spans="1:8" ht="15" customHeight="1" x14ac:dyDescent="0.3">
      <c r="A237" s="161" t="s">
        <v>1</v>
      </c>
      <c r="B237" s="111" t="s">
        <v>8</v>
      </c>
      <c r="C237" s="110">
        <f>C216+C219+C222+C225+C228+C231+C234</f>
        <v>43</v>
      </c>
      <c r="D237" s="110">
        <f t="shared" ref="D237:H237" si="25">D216+D219+D222+D225+D228+D231+D234</f>
        <v>95</v>
      </c>
      <c r="E237" s="110">
        <f t="shared" si="25"/>
        <v>264</v>
      </c>
      <c r="F237" s="110">
        <f t="shared" si="25"/>
        <v>370</v>
      </c>
      <c r="G237" s="110">
        <f t="shared" si="25"/>
        <v>423</v>
      </c>
      <c r="H237" s="110">
        <f t="shared" si="25"/>
        <v>1195</v>
      </c>
    </row>
    <row r="238" spans="1:8" ht="15" customHeight="1" x14ac:dyDescent="0.3">
      <c r="A238" s="161"/>
      <c r="B238" s="111" t="s">
        <v>9</v>
      </c>
      <c r="C238" s="110">
        <f>C217+C220+C223+C226+C229+C232+C235</f>
        <v>7096</v>
      </c>
      <c r="D238" s="110">
        <f t="shared" ref="D238:H238" si="26">D217+D220+D223+D226+D229+D232+D235</f>
        <v>8798</v>
      </c>
      <c r="E238" s="110">
        <f t="shared" si="26"/>
        <v>10390</v>
      </c>
      <c r="F238" s="110">
        <f t="shared" si="26"/>
        <v>9918</v>
      </c>
      <c r="G238" s="110">
        <f t="shared" si="26"/>
        <v>8736</v>
      </c>
      <c r="H238" s="110">
        <f t="shared" si="26"/>
        <v>44938</v>
      </c>
    </row>
    <row r="239" spans="1:8" ht="15" customHeight="1" x14ac:dyDescent="0.3">
      <c r="A239" s="161"/>
      <c r="B239" s="111" t="s">
        <v>10</v>
      </c>
      <c r="C239" s="110">
        <f>C218+C221+C224+C227+C230+C233+C236</f>
        <v>14534</v>
      </c>
      <c r="D239" s="110">
        <f t="shared" ref="D239:H239" si="27">D218+D221+D224+D227+D230+D233+D236</f>
        <v>17172</v>
      </c>
      <c r="E239" s="110">
        <f t="shared" si="27"/>
        <v>20575</v>
      </c>
      <c r="F239" s="110">
        <f t="shared" si="27"/>
        <v>19164</v>
      </c>
      <c r="G239" s="110">
        <f t="shared" si="27"/>
        <v>16800</v>
      </c>
      <c r="H239" s="110">
        <f t="shared" si="27"/>
        <v>88245</v>
      </c>
    </row>
    <row r="240" spans="1:8" ht="15" customHeight="1" x14ac:dyDescent="0.3">
      <c r="A240" s="112" t="s">
        <v>116</v>
      </c>
      <c r="B240" s="6"/>
      <c r="C240" s="6"/>
      <c r="D240" s="6"/>
    </row>
    <row r="241" spans="1:8" ht="15" customHeight="1" x14ac:dyDescent="0.3">
      <c r="A241" s="4"/>
      <c r="B241" s="4"/>
      <c r="C241" s="4"/>
      <c r="D241" s="4"/>
    </row>
    <row r="242" spans="1:8" ht="15" customHeight="1" x14ac:dyDescent="0.3">
      <c r="A242" s="4"/>
      <c r="B242" s="4"/>
      <c r="C242" s="4"/>
      <c r="D242" s="4"/>
    </row>
    <row r="243" spans="1:8" ht="15" customHeight="1" x14ac:dyDescent="0.3">
      <c r="A243" s="156" t="s">
        <v>80</v>
      </c>
      <c r="B243" s="156"/>
      <c r="C243" s="156"/>
      <c r="D243" s="156"/>
      <c r="E243" s="156"/>
      <c r="F243" s="156"/>
      <c r="G243" s="156"/>
      <c r="H243" s="156"/>
    </row>
    <row r="244" spans="1:8" ht="15" customHeight="1" x14ac:dyDescent="0.3">
      <c r="A244" s="156" t="s">
        <v>90</v>
      </c>
      <c r="B244" s="156"/>
      <c r="C244" s="156"/>
      <c r="D244" s="156"/>
      <c r="E244" s="156"/>
      <c r="F244" s="156"/>
      <c r="G244" s="156"/>
      <c r="H244" s="156"/>
    </row>
    <row r="245" spans="1:8" ht="15" customHeight="1" x14ac:dyDescent="0.3">
      <c r="A245" s="107" t="s">
        <v>108</v>
      </c>
      <c r="B245" s="108"/>
      <c r="C245" s="108" t="s">
        <v>37</v>
      </c>
      <c r="D245" s="108" t="s">
        <v>38</v>
      </c>
      <c r="E245" s="108" t="s">
        <v>39</v>
      </c>
      <c r="F245" s="108" t="s">
        <v>40</v>
      </c>
      <c r="G245" s="108" t="s">
        <v>0</v>
      </c>
      <c r="H245" s="108" t="s">
        <v>1</v>
      </c>
    </row>
    <row r="246" spans="1:8" ht="15" customHeight="1" x14ac:dyDescent="0.3">
      <c r="A246" s="160" t="s">
        <v>2</v>
      </c>
      <c r="B246" s="49" t="s">
        <v>8</v>
      </c>
      <c r="C246" s="86">
        <v>0</v>
      </c>
      <c r="D246" s="86">
        <v>4</v>
      </c>
      <c r="E246" s="86">
        <v>21</v>
      </c>
      <c r="F246" s="86">
        <v>9</v>
      </c>
      <c r="G246" s="86">
        <v>0</v>
      </c>
      <c r="H246" s="87">
        <f>SUM(C246:G246)</f>
        <v>34</v>
      </c>
    </row>
    <row r="247" spans="1:8" ht="15" customHeight="1" x14ac:dyDescent="0.3">
      <c r="A247" s="160"/>
      <c r="B247" s="49" t="s">
        <v>9</v>
      </c>
      <c r="C247" s="86">
        <v>0</v>
      </c>
      <c r="D247" s="86">
        <v>83</v>
      </c>
      <c r="E247" s="86">
        <v>462</v>
      </c>
      <c r="F247" s="86">
        <v>235</v>
      </c>
      <c r="G247" s="86">
        <v>0</v>
      </c>
      <c r="H247" s="87">
        <f t="shared" ref="H247:H254" si="28">SUM(C247:G247)</f>
        <v>780</v>
      </c>
    </row>
    <row r="248" spans="1:8" ht="15" customHeight="1" x14ac:dyDescent="0.3">
      <c r="A248" s="160"/>
      <c r="B248" s="49" t="s">
        <v>10</v>
      </c>
      <c r="C248" s="86">
        <v>0</v>
      </c>
      <c r="D248" s="86">
        <v>169</v>
      </c>
      <c r="E248" s="86">
        <v>969</v>
      </c>
      <c r="F248" s="86">
        <v>448</v>
      </c>
      <c r="G248" s="86">
        <v>0</v>
      </c>
      <c r="H248" s="87">
        <f t="shared" si="28"/>
        <v>1586</v>
      </c>
    </row>
    <row r="249" spans="1:8" ht="15" customHeight="1" x14ac:dyDescent="0.3">
      <c r="A249" s="159" t="s">
        <v>3</v>
      </c>
      <c r="B249" s="13" t="s">
        <v>8</v>
      </c>
      <c r="C249" s="84">
        <v>13</v>
      </c>
      <c r="D249" s="84">
        <v>20</v>
      </c>
      <c r="E249" s="84">
        <v>39</v>
      </c>
      <c r="F249" s="84">
        <v>30</v>
      </c>
      <c r="G249" s="84">
        <v>37</v>
      </c>
      <c r="H249" s="85">
        <f t="shared" si="28"/>
        <v>139</v>
      </c>
    </row>
    <row r="250" spans="1:8" ht="15" customHeight="1" x14ac:dyDescent="0.3">
      <c r="A250" s="159"/>
      <c r="B250" s="13" t="s">
        <v>9</v>
      </c>
      <c r="C250" s="84">
        <v>1870</v>
      </c>
      <c r="D250" s="84">
        <v>1591</v>
      </c>
      <c r="E250" s="84">
        <v>2328</v>
      </c>
      <c r="F250" s="84">
        <v>1079</v>
      </c>
      <c r="G250" s="84">
        <v>815</v>
      </c>
      <c r="H250" s="85">
        <f t="shared" si="28"/>
        <v>7683</v>
      </c>
    </row>
    <row r="251" spans="1:8" ht="15" customHeight="1" x14ac:dyDescent="0.3">
      <c r="A251" s="159"/>
      <c r="B251" s="13" t="s">
        <v>10</v>
      </c>
      <c r="C251" s="84">
        <v>3453</v>
      </c>
      <c r="D251" s="84">
        <v>2854</v>
      </c>
      <c r="E251" s="84">
        <v>4432</v>
      </c>
      <c r="F251" s="84">
        <v>2050</v>
      </c>
      <c r="G251" s="84">
        <v>1546</v>
      </c>
      <c r="H251" s="85">
        <f t="shared" si="28"/>
        <v>14335</v>
      </c>
    </row>
    <row r="252" spans="1:8" ht="15" customHeight="1" x14ac:dyDescent="0.3">
      <c r="A252" s="160" t="s">
        <v>4</v>
      </c>
      <c r="B252" s="49" t="s">
        <v>8</v>
      </c>
      <c r="C252" s="86">
        <v>0</v>
      </c>
      <c r="D252" s="86">
        <v>1</v>
      </c>
      <c r="E252" s="86">
        <v>8</v>
      </c>
      <c r="F252" s="86">
        <v>5</v>
      </c>
      <c r="G252" s="86">
        <v>4</v>
      </c>
      <c r="H252" s="87">
        <f t="shared" si="28"/>
        <v>18</v>
      </c>
    </row>
    <row r="253" spans="1:8" ht="15" customHeight="1" x14ac:dyDescent="0.3">
      <c r="A253" s="160"/>
      <c r="B253" s="49" t="s">
        <v>9</v>
      </c>
      <c r="C253" s="86">
        <v>0</v>
      </c>
      <c r="D253" s="86">
        <v>50</v>
      </c>
      <c r="E253" s="86">
        <v>207</v>
      </c>
      <c r="F253" s="86">
        <v>102</v>
      </c>
      <c r="G253" s="86">
        <v>55</v>
      </c>
      <c r="H253" s="87">
        <f t="shared" si="28"/>
        <v>414</v>
      </c>
    </row>
    <row r="254" spans="1:8" ht="15" customHeight="1" x14ac:dyDescent="0.3">
      <c r="A254" s="160"/>
      <c r="B254" s="49" t="s">
        <v>10</v>
      </c>
      <c r="C254" s="86">
        <v>0</v>
      </c>
      <c r="D254" s="86">
        <v>100</v>
      </c>
      <c r="E254" s="86">
        <v>424</v>
      </c>
      <c r="F254" s="86">
        <v>198</v>
      </c>
      <c r="G254" s="86">
        <v>103</v>
      </c>
      <c r="H254" s="87">
        <f t="shared" si="28"/>
        <v>825</v>
      </c>
    </row>
    <row r="255" spans="1:8" ht="15" customHeight="1" x14ac:dyDescent="0.3">
      <c r="A255" s="159" t="s">
        <v>5</v>
      </c>
      <c r="B255" s="13" t="s">
        <v>8</v>
      </c>
      <c r="C255" s="84">
        <v>0</v>
      </c>
      <c r="D255" s="84">
        <v>6</v>
      </c>
      <c r="E255" s="84">
        <v>34</v>
      </c>
      <c r="F255" s="84">
        <v>15</v>
      </c>
      <c r="G255" s="84">
        <v>9</v>
      </c>
      <c r="H255" s="85">
        <f>SUM(C255:G255)</f>
        <v>64</v>
      </c>
    </row>
    <row r="256" spans="1:8" ht="15" customHeight="1" x14ac:dyDescent="0.3">
      <c r="A256" s="159"/>
      <c r="B256" s="13" t="s">
        <v>9</v>
      </c>
      <c r="C256" s="84">
        <v>0</v>
      </c>
      <c r="D256" s="84">
        <v>169</v>
      </c>
      <c r="E256" s="84">
        <v>764</v>
      </c>
      <c r="F256" s="84">
        <v>267</v>
      </c>
      <c r="G256" s="84">
        <v>166</v>
      </c>
      <c r="H256" s="85">
        <f t="shared" ref="H256:H266" si="29">SUM(C256:G256)</f>
        <v>1366</v>
      </c>
    </row>
    <row r="257" spans="1:8" ht="15" customHeight="1" x14ac:dyDescent="0.3">
      <c r="A257" s="159"/>
      <c r="B257" s="13" t="s">
        <v>10</v>
      </c>
      <c r="C257" s="84">
        <v>0</v>
      </c>
      <c r="D257" s="84">
        <v>356</v>
      </c>
      <c r="E257" s="84">
        <v>1536</v>
      </c>
      <c r="F257" s="84">
        <v>558</v>
      </c>
      <c r="G257" s="84">
        <v>337</v>
      </c>
      <c r="H257" s="85">
        <f t="shared" si="29"/>
        <v>2787</v>
      </c>
    </row>
    <row r="258" spans="1:8" ht="15" customHeight="1" x14ac:dyDescent="0.3">
      <c r="A258" s="160" t="s">
        <v>6</v>
      </c>
      <c r="B258" s="49" t="s">
        <v>8</v>
      </c>
      <c r="C258" s="86">
        <v>3</v>
      </c>
      <c r="D258" s="86">
        <v>13</v>
      </c>
      <c r="E258" s="86">
        <v>48</v>
      </c>
      <c r="F258" s="86">
        <v>139</v>
      </c>
      <c r="G258" s="86">
        <v>186</v>
      </c>
      <c r="H258" s="87">
        <f t="shared" si="29"/>
        <v>389</v>
      </c>
    </row>
    <row r="259" spans="1:8" ht="15" customHeight="1" x14ac:dyDescent="0.3">
      <c r="A259" s="160"/>
      <c r="B259" s="49" t="s">
        <v>9</v>
      </c>
      <c r="C259" s="86">
        <v>403</v>
      </c>
      <c r="D259" s="86">
        <v>1079</v>
      </c>
      <c r="E259" s="86">
        <v>1470</v>
      </c>
      <c r="F259" s="86">
        <v>3596</v>
      </c>
      <c r="G259" s="86">
        <v>3680</v>
      </c>
      <c r="H259" s="87">
        <f t="shared" si="29"/>
        <v>10228</v>
      </c>
    </row>
    <row r="260" spans="1:8" ht="15" customHeight="1" x14ac:dyDescent="0.3">
      <c r="A260" s="160"/>
      <c r="B260" s="49" t="s">
        <v>10</v>
      </c>
      <c r="C260" s="86">
        <v>840</v>
      </c>
      <c r="D260" s="86">
        <v>2165</v>
      </c>
      <c r="E260" s="86">
        <v>2998</v>
      </c>
      <c r="F260" s="86">
        <v>6935</v>
      </c>
      <c r="G260" s="86">
        <v>7151</v>
      </c>
      <c r="H260" s="87">
        <f t="shared" si="29"/>
        <v>20089</v>
      </c>
    </row>
    <row r="261" spans="1:8" ht="15" customHeight="1" x14ac:dyDescent="0.3">
      <c r="A261" s="159" t="s">
        <v>7</v>
      </c>
      <c r="B261" s="13" t="s">
        <v>8</v>
      </c>
      <c r="C261" s="84">
        <v>0</v>
      </c>
      <c r="D261" s="84">
        <v>5</v>
      </c>
      <c r="E261" s="84">
        <v>20</v>
      </c>
      <c r="F261" s="84">
        <v>7</v>
      </c>
      <c r="G261" s="84">
        <v>2</v>
      </c>
      <c r="H261" s="85">
        <f t="shared" si="29"/>
        <v>34</v>
      </c>
    </row>
    <row r="262" spans="1:8" ht="15" customHeight="1" x14ac:dyDescent="0.3">
      <c r="A262" s="159"/>
      <c r="B262" s="13" t="s">
        <v>9</v>
      </c>
      <c r="C262" s="84">
        <v>0</v>
      </c>
      <c r="D262" s="84">
        <v>283</v>
      </c>
      <c r="E262" s="84">
        <v>492</v>
      </c>
      <c r="F262" s="84">
        <v>167</v>
      </c>
      <c r="G262" s="84">
        <v>95</v>
      </c>
      <c r="H262" s="85">
        <f t="shared" si="29"/>
        <v>1037</v>
      </c>
    </row>
    <row r="263" spans="1:8" ht="15" customHeight="1" x14ac:dyDescent="0.3">
      <c r="A263" s="159"/>
      <c r="B263" s="13" t="s">
        <v>10</v>
      </c>
      <c r="C263" s="84">
        <v>0</v>
      </c>
      <c r="D263" s="84">
        <v>610</v>
      </c>
      <c r="E263" s="84">
        <v>956</v>
      </c>
      <c r="F263" s="84">
        <v>320</v>
      </c>
      <c r="G263" s="84">
        <v>193</v>
      </c>
      <c r="H263" s="85">
        <f t="shared" si="29"/>
        <v>2079</v>
      </c>
    </row>
    <row r="264" spans="1:8" ht="15" customHeight="1" x14ac:dyDescent="0.3">
      <c r="A264" s="160" t="s">
        <v>35</v>
      </c>
      <c r="B264" s="49" t="s">
        <v>8</v>
      </c>
      <c r="C264" s="86">
        <v>23</v>
      </c>
      <c r="D264" s="86">
        <v>42</v>
      </c>
      <c r="E264" s="86">
        <v>88</v>
      </c>
      <c r="F264" s="86">
        <v>174</v>
      </c>
      <c r="G264" s="86">
        <v>190</v>
      </c>
      <c r="H264" s="87">
        <f t="shared" si="29"/>
        <v>517</v>
      </c>
    </row>
    <row r="265" spans="1:8" ht="15" customHeight="1" x14ac:dyDescent="0.3">
      <c r="A265" s="160"/>
      <c r="B265" s="49" t="s">
        <v>9</v>
      </c>
      <c r="C265" s="86">
        <v>4427</v>
      </c>
      <c r="D265" s="86">
        <v>5302</v>
      </c>
      <c r="E265" s="86">
        <v>4871</v>
      </c>
      <c r="F265" s="86">
        <v>4823</v>
      </c>
      <c r="G265" s="86">
        <v>4047</v>
      </c>
      <c r="H265" s="87">
        <f t="shared" si="29"/>
        <v>23470</v>
      </c>
    </row>
    <row r="266" spans="1:8" ht="15" customHeight="1" x14ac:dyDescent="0.3">
      <c r="A266" s="160"/>
      <c r="B266" s="49" t="s">
        <v>10</v>
      </c>
      <c r="C266" s="86">
        <v>9304</v>
      </c>
      <c r="D266" s="86">
        <v>10520</v>
      </c>
      <c r="E266" s="86">
        <v>9659</v>
      </c>
      <c r="F266" s="86">
        <v>9303</v>
      </c>
      <c r="G266" s="86">
        <v>7709</v>
      </c>
      <c r="H266" s="87">
        <f t="shared" si="29"/>
        <v>46495</v>
      </c>
    </row>
    <row r="267" spans="1:8" ht="15" customHeight="1" x14ac:dyDescent="0.3">
      <c r="A267" s="161" t="s">
        <v>1</v>
      </c>
      <c r="B267" s="109" t="s">
        <v>8</v>
      </c>
      <c r="C267" s="110">
        <f>C246+C249+C252+C255+C258+C261+C264</f>
        <v>39</v>
      </c>
      <c r="D267" s="110">
        <f t="shared" ref="D267:H267" si="30">D246+D249+D252+D255+D258+D261+D264</f>
        <v>91</v>
      </c>
      <c r="E267" s="110">
        <f t="shared" si="30"/>
        <v>258</v>
      </c>
      <c r="F267" s="110">
        <f t="shared" si="30"/>
        <v>379</v>
      </c>
      <c r="G267" s="110">
        <f t="shared" si="30"/>
        <v>428</v>
      </c>
      <c r="H267" s="110">
        <f t="shared" si="30"/>
        <v>1195</v>
      </c>
    </row>
    <row r="268" spans="1:8" ht="15" customHeight="1" x14ac:dyDescent="0.3">
      <c r="A268" s="161"/>
      <c r="B268" s="109" t="s">
        <v>9</v>
      </c>
      <c r="C268" s="110">
        <f t="shared" ref="C268:H268" si="31">C247+C250+C253+C256+C259+C262+C265</f>
        <v>6700</v>
      </c>
      <c r="D268" s="110">
        <f t="shared" si="31"/>
        <v>8557</v>
      </c>
      <c r="E268" s="110">
        <f t="shared" si="31"/>
        <v>10594</v>
      </c>
      <c r="F268" s="110">
        <f t="shared" si="31"/>
        <v>10269</v>
      </c>
      <c r="G268" s="110">
        <f t="shared" si="31"/>
        <v>8858</v>
      </c>
      <c r="H268" s="110">
        <f t="shared" si="31"/>
        <v>44978</v>
      </c>
    </row>
    <row r="269" spans="1:8" ht="15" customHeight="1" x14ac:dyDescent="0.3">
      <c r="A269" s="161"/>
      <c r="B269" s="109" t="s">
        <v>10</v>
      </c>
      <c r="C269" s="110">
        <f t="shared" ref="C269:H269" si="32">C248+C251+C254+C257+C260+C263+C266</f>
        <v>13597</v>
      </c>
      <c r="D269" s="110">
        <f t="shared" si="32"/>
        <v>16774</v>
      </c>
      <c r="E269" s="110">
        <f t="shared" si="32"/>
        <v>20974</v>
      </c>
      <c r="F269" s="110">
        <f t="shared" si="32"/>
        <v>19812</v>
      </c>
      <c r="G269" s="110">
        <f t="shared" si="32"/>
        <v>17039</v>
      </c>
      <c r="H269" s="110">
        <f t="shared" si="32"/>
        <v>88196</v>
      </c>
    </row>
    <row r="270" spans="1:8" ht="15" customHeight="1" x14ac:dyDescent="0.3">
      <c r="A270" s="112" t="s">
        <v>116</v>
      </c>
      <c r="B270" s="6"/>
      <c r="C270" s="6"/>
      <c r="D270" s="6"/>
      <c r="E270" s="6"/>
    </row>
    <row r="271" spans="1:8" ht="15" customHeight="1" x14ac:dyDescent="0.3">
      <c r="A271" s="4"/>
      <c r="B271" s="4"/>
      <c r="C271" s="4"/>
      <c r="D271" s="4"/>
    </row>
    <row r="272" spans="1:8" ht="15" customHeight="1" x14ac:dyDescent="0.3">
      <c r="A272" s="4"/>
      <c r="B272" s="4"/>
      <c r="C272" s="4"/>
      <c r="D272" s="4"/>
    </row>
    <row r="273" spans="1:8" ht="15" customHeight="1" x14ac:dyDescent="0.3">
      <c r="A273" s="156" t="s">
        <v>80</v>
      </c>
      <c r="B273" s="156"/>
      <c r="C273" s="156"/>
      <c r="D273" s="156"/>
      <c r="E273" s="156"/>
      <c r="F273" s="156"/>
      <c r="G273" s="156"/>
      <c r="H273" s="156"/>
    </row>
    <row r="274" spans="1:8" ht="15" customHeight="1" x14ac:dyDescent="0.3">
      <c r="A274" s="156" t="s">
        <v>89</v>
      </c>
      <c r="B274" s="156"/>
      <c r="C274" s="156"/>
      <c r="D274" s="156"/>
      <c r="E274" s="156"/>
      <c r="F274" s="156"/>
      <c r="G274" s="156"/>
      <c r="H274" s="156"/>
    </row>
    <row r="275" spans="1:8" ht="15" customHeight="1" x14ac:dyDescent="0.3">
      <c r="A275" s="107" t="s">
        <v>108</v>
      </c>
      <c r="B275" s="108"/>
      <c r="C275" s="108" t="s">
        <v>37</v>
      </c>
      <c r="D275" s="108" t="s">
        <v>38</v>
      </c>
      <c r="E275" s="108" t="s">
        <v>39</v>
      </c>
      <c r="F275" s="108" t="s">
        <v>40</v>
      </c>
      <c r="G275" s="108" t="s">
        <v>0</v>
      </c>
      <c r="H275" s="108" t="s">
        <v>1</v>
      </c>
    </row>
    <row r="276" spans="1:8" ht="15" customHeight="1" x14ac:dyDescent="0.3">
      <c r="A276" s="160" t="s">
        <v>2</v>
      </c>
      <c r="B276" s="49" t="s">
        <v>8</v>
      </c>
      <c r="C276" s="86">
        <v>0</v>
      </c>
      <c r="D276" s="86">
        <v>3</v>
      </c>
      <c r="E276" s="86">
        <v>21</v>
      </c>
      <c r="F276" s="86">
        <v>9</v>
      </c>
      <c r="G276" s="86">
        <v>0</v>
      </c>
      <c r="H276" s="87">
        <f>SUM(C276:G276)</f>
        <v>33</v>
      </c>
    </row>
    <row r="277" spans="1:8" ht="15" customHeight="1" x14ac:dyDescent="0.3">
      <c r="A277" s="160"/>
      <c r="B277" s="49" t="s">
        <v>9</v>
      </c>
      <c r="C277" s="86">
        <v>0</v>
      </c>
      <c r="D277" s="86">
        <v>77</v>
      </c>
      <c r="E277" s="86">
        <v>462</v>
      </c>
      <c r="F277" s="86">
        <v>235</v>
      </c>
      <c r="G277" s="86">
        <v>0</v>
      </c>
      <c r="H277" s="87">
        <f t="shared" ref="H277:H296" si="33">SUM(C277:G277)</f>
        <v>774</v>
      </c>
    </row>
    <row r="278" spans="1:8" ht="15" customHeight="1" x14ac:dyDescent="0.3">
      <c r="A278" s="160"/>
      <c r="B278" s="49" t="s">
        <v>10</v>
      </c>
      <c r="C278" s="86">
        <v>0</v>
      </c>
      <c r="D278" s="86">
        <v>156</v>
      </c>
      <c r="E278" s="86">
        <v>969</v>
      </c>
      <c r="F278" s="86">
        <v>448</v>
      </c>
      <c r="G278" s="86">
        <v>0</v>
      </c>
      <c r="H278" s="87">
        <f t="shared" si="33"/>
        <v>1573</v>
      </c>
    </row>
    <row r="279" spans="1:8" ht="15" customHeight="1" x14ac:dyDescent="0.3">
      <c r="A279" s="159" t="s">
        <v>3</v>
      </c>
      <c r="B279" s="13" t="s">
        <v>8</v>
      </c>
      <c r="C279" s="84">
        <v>13</v>
      </c>
      <c r="D279" s="84">
        <v>20</v>
      </c>
      <c r="E279" s="84">
        <v>39</v>
      </c>
      <c r="F279" s="84">
        <v>30</v>
      </c>
      <c r="G279" s="84">
        <v>36</v>
      </c>
      <c r="H279" s="85">
        <f t="shared" si="33"/>
        <v>138</v>
      </c>
    </row>
    <row r="280" spans="1:8" ht="15" customHeight="1" x14ac:dyDescent="0.3">
      <c r="A280" s="159"/>
      <c r="B280" s="13" t="s">
        <v>9</v>
      </c>
      <c r="C280" s="84">
        <v>1870</v>
      </c>
      <c r="D280" s="84">
        <v>1591</v>
      </c>
      <c r="E280" s="84">
        <v>2328</v>
      </c>
      <c r="F280" s="84">
        <v>1079</v>
      </c>
      <c r="G280" s="84">
        <v>797</v>
      </c>
      <c r="H280" s="85">
        <f t="shared" si="33"/>
        <v>7665</v>
      </c>
    </row>
    <row r="281" spans="1:8" ht="15" customHeight="1" x14ac:dyDescent="0.3">
      <c r="A281" s="159"/>
      <c r="B281" s="13" t="s">
        <v>10</v>
      </c>
      <c r="C281" s="84">
        <v>3453</v>
      </c>
      <c r="D281" s="84">
        <v>2854</v>
      </c>
      <c r="E281" s="84">
        <v>4432</v>
      </c>
      <c r="F281" s="84">
        <v>2050</v>
      </c>
      <c r="G281" s="84">
        <v>1492</v>
      </c>
      <c r="H281" s="85">
        <f t="shared" si="33"/>
        <v>14281</v>
      </c>
    </row>
    <row r="282" spans="1:8" ht="15" customHeight="1" x14ac:dyDescent="0.3">
      <c r="A282" s="160" t="s">
        <v>4</v>
      </c>
      <c r="B282" s="49" t="s">
        <v>8</v>
      </c>
      <c r="C282" s="86">
        <v>0</v>
      </c>
      <c r="D282" s="86">
        <v>1</v>
      </c>
      <c r="E282" s="86">
        <v>8</v>
      </c>
      <c r="F282" s="86">
        <v>5</v>
      </c>
      <c r="G282" s="86">
        <v>4</v>
      </c>
      <c r="H282" s="87">
        <f t="shared" si="33"/>
        <v>18</v>
      </c>
    </row>
    <row r="283" spans="1:8" ht="15" customHeight="1" x14ac:dyDescent="0.3">
      <c r="A283" s="160"/>
      <c r="B283" s="49" t="s">
        <v>9</v>
      </c>
      <c r="C283" s="86">
        <v>0</v>
      </c>
      <c r="D283" s="86">
        <v>50</v>
      </c>
      <c r="E283" s="86">
        <v>207</v>
      </c>
      <c r="F283" s="86">
        <v>102</v>
      </c>
      <c r="G283" s="86">
        <v>55</v>
      </c>
      <c r="H283" s="87">
        <f t="shared" si="33"/>
        <v>414</v>
      </c>
    </row>
    <row r="284" spans="1:8" ht="15" customHeight="1" x14ac:dyDescent="0.3">
      <c r="A284" s="160"/>
      <c r="B284" s="49" t="s">
        <v>10</v>
      </c>
      <c r="C284" s="86">
        <v>0</v>
      </c>
      <c r="D284" s="86">
        <v>100</v>
      </c>
      <c r="E284" s="86">
        <v>424</v>
      </c>
      <c r="F284" s="86">
        <v>198</v>
      </c>
      <c r="G284" s="86">
        <v>103</v>
      </c>
      <c r="H284" s="87">
        <f t="shared" si="33"/>
        <v>825</v>
      </c>
    </row>
    <row r="285" spans="1:8" ht="15" customHeight="1" x14ac:dyDescent="0.3">
      <c r="A285" s="159" t="s">
        <v>5</v>
      </c>
      <c r="B285" s="13" t="s">
        <v>8</v>
      </c>
      <c r="C285" s="89">
        <v>0</v>
      </c>
      <c r="D285" s="89">
        <v>6</v>
      </c>
      <c r="E285" s="89">
        <v>34</v>
      </c>
      <c r="F285" s="89">
        <v>15</v>
      </c>
      <c r="G285" s="89">
        <v>8</v>
      </c>
      <c r="H285" s="90">
        <f t="shared" si="33"/>
        <v>63</v>
      </c>
    </row>
    <row r="286" spans="1:8" ht="15" customHeight="1" x14ac:dyDescent="0.3">
      <c r="A286" s="159"/>
      <c r="B286" s="13" t="s">
        <v>9</v>
      </c>
      <c r="C286" s="89">
        <v>0</v>
      </c>
      <c r="D286" s="89">
        <v>161</v>
      </c>
      <c r="E286" s="89">
        <v>764</v>
      </c>
      <c r="F286" s="89">
        <v>267</v>
      </c>
      <c r="G286" s="89">
        <v>148</v>
      </c>
      <c r="H286" s="90">
        <f t="shared" si="33"/>
        <v>1340</v>
      </c>
    </row>
    <row r="287" spans="1:8" ht="15" customHeight="1" x14ac:dyDescent="0.3">
      <c r="A287" s="159"/>
      <c r="B287" s="13" t="s">
        <v>10</v>
      </c>
      <c r="C287" s="89">
        <v>0</v>
      </c>
      <c r="D287" s="89">
        <v>337</v>
      </c>
      <c r="E287" s="89">
        <v>1536</v>
      </c>
      <c r="F287" s="89">
        <v>558</v>
      </c>
      <c r="G287" s="89">
        <v>301</v>
      </c>
      <c r="H287" s="90">
        <f t="shared" si="33"/>
        <v>2732</v>
      </c>
    </row>
    <row r="288" spans="1:8" ht="15" customHeight="1" x14ac:dyDescent="0.3">
      <c r="A288" s="160" t="s">
        <v>6</v>
      </c>
      <c r="B288" s="49" t="s">
        <v>8</v>
      </c>
      <c r="C288" s="86">
        <v>3</v>
      </c>
      <c r="D288" s="86">
        <v>13</v>
      </c>
      <c r="E288" s="86">
        <v>47</v>
      </c>
      <c r="F288" s="86">
        <v>139</v>
      </c>
      <c r="G288" s="86">
        <v>186</v>
      </c>
      <c r="H288" s="87">
        <f t="shared" si="33"/>
        <v>388</v>
      </c>
    </row>
    <row r="289" spans="1:8" ht="15" customHeight="1" x14ac:dyDescent="0.3">
      <c r="A289" s="160"/>
      <c r="B289" s="49" t="s">
        <v>9</v>
      </c>
      <c r="C289" s="86">
        <v>403</v>
      </c>
      <c r="D289" s="86">
        <v>1064</v>
      </c>
      <c r="E289" s="86">
        <v>1460</v>
      </c>
      <c r="F289" s="86">
        <v>3602</v>
      </c>
      <c r="G289" s="86">
        <v>3680</v>
      </c>
      <c r="H289" s="87">
        <f t="shared" si="33"/>
        <v>10209</v>
      </c>
    </row>
    <row r="290" spans="1:8" ht="15" customHeight="1" x14ac:dyDescent="0.3">
      <c r="A290" s="160"/>
      <c r="B290" s="49" t="s">
        <v>10</v>
      </c>
      <c r="C290" s="86">
        <v>840</v>
      </c>
      <c r="D290" s="86">
        <v>2144</v>
      </c>
      <c r="E290" s="86">
        <v>2975</v>
      </c>
      <c r="F290" s="86">
        <v>6936</v>
      </c>
      <c r="G290" s="86">
        <v>7151</v>
      </c>
      <c r="H290" s="87">
        <f t="shared" si="33"/>
        <v>20046</v>
      </c>
    </row>
    <row r="291" spans="1:8" ht="15" customHeight="1" x14ac:dyDescent="0.3">
      <c r="A291" s="159" t="s">
        <v>7</v>
      </c>
      <c r="B291" s="13" t="s">
        <v>8</v>
      </c>
      <c r="C291" s="84">
        <v>0</v>
      </c>
      <c r="D291" s="84">
        <v>5</v>
      </c>
      <c r="E291" s="84">
        <v>20</v>
      </c>
      <c r="F291" s="84">
        <v>7</v>
      </c>
      <c r="G291" s="84">
        <v>2</v>
      </c>
      <c r="H291" s="85">
        <f t="shared" si="33"/>
        <v>34</v>
      </c>
    </row>
    <row r="292" spans="1:8" ht="15" customHeight="1" x14ac:dyDescent="0.3">
      <c r="A292" s="159"/>
      <c r="B292" s="13" t="s">
        <v>9</v>
      </c>
      <c r="C292" s="84">
        <v>0</v>
      </c>
      <c r="D292" s="84">
        <v>283</v>
      </c>
      <c r="E292" s="84">
        <v>492</v>
      </c>
      <c r="F292" s="84">
        <v>167</v>
      </c>
      <c r="G292" s="84">
        <v>95</v>
      </c>
      <c r="H292" s="85">
        <f t="shared" si="33"/>
        <v>1037</v>
      </c>
    </row>
    <row r="293" spans="1:8" ht="15" customHeight="1" x14ac:dyDescent="0.3">
      <c r="A293" s="159"/>
      <c r="B293" s="13" t="s">
        <v>10</v>
      </c>
      <c r="C293" s="84">
        <v>0</v>
      </c>
      <c r="D293" s="84">
        <v>610</v>
      </c>
      <c r="E293" s="84">
        <v>956</v>
      </c>
      <c r="F293" s="84">
        <v>320</v>
      </c>
      <c r="G293" s="84">
        <v>193</v>
      </c>
      <c r="H293" s="85">
        <f t="shared" si="33"/>
        <v>2079</v>
      </c>
    </row>
    <row r="294" spans="1:8" ht="15" customHeight="1" x14ac:dyDescent="0.3">
      <c r="A294" s="160" t="s">
        <v>35</v>
      </c>
      <c r="B294" s="49" t="s">
        <v>8</v>
      </c>
      <c r="C294" s="86">
        <v>22</v>
      </c>
      <c r="D294" s="86">
        <v>39</v>
      </c>
      <c r="E294" s="86">
        <v>85</v>
      </c>
      <c r="F294" s="86">
        <v>177</v>
      </c>
      <c r="G294" s="86">
        <v>188</v>
      </c>
      <c r="H294" s="87">
        <f t="shared" si="33"/>
        <v>511</v>
      </c>
    </row>
    <row r="295" spans="1:8" ht="15" customHeight="1" x14ac:dyDescent="0.3">
      <c r="A295" s="160"/>
      <c r="B295" s="49" t="s">
        <v>9</v>
      </c>
      <c r="C295" s="86">
        <v>4247</v>
      </c>
      <c r="D295" s="86">
        <v>4658</v>
      </c>
      <c r="E295" s="86">
        <v>4726</v>
      </c>
      <c r="F295" s="86">
        <v>4967</v>
      </c>
      <c r="G295" s="86">
        <v>3985</v>
      </c>
      <c r="H295" s="87">
        <f t="shared" si="33"/>
        <v>22583</v>
      </c>
    </row>
    <row r="296" spans="1:8" ht="15" customHeight="1" x14ac:dyDescent="0.3">
      <c r="A296" s="160"/>
      <c r="B296" s="49" t="s">
        <v>10</v>
      </c>
      <c r="C296" s="86">
        <v>8959</v>
      </c>
      <c r="D296" s="86">
        <v>9163</v>
      </c>
      <c r="E296" s="86">
        <v>9297</v>
      </c>
      <c r="F296" s="86">
        <v>9567</v>
      </c>
      <c r="G296" s="86">
        <v>7593</v>
      </c>
      <c r="H296" s="87">
        <f t="shared" si="33"/>
        <v>44579</v>
      </c>
    </row>
    <row r="297" spans="1:8" ht="15" customHeight="1" x14ac:dyDescent="0.3">
      <c r="A297" s="161" t="s">
        <v>1</v>
      </c>
      <c r="B297" s="109" t="s">
        <v>8</v>
      </c>
      <c r="C297" s="110">
        <f>C276+C279+C282+C285+C288+C291+C294</f>
        <v>38</v>
      </c>
      <c r="D297" s="110">
        <f t="shared" ref="D297:H297" si="34">D276+D279+D282+D285+D288+D291+D294</f>
        <v>87</v>
      </c>
      <c r="E297" s="110">
        <f t="shared" si="34"/>
        <v>254</v>
      </c>
      <c r="F297" s="110">
        <f t="shared" si="34"/>
        <v>382</v>
      </c>
      <c r="G297" s="110">
        <f t="shared" si="34"/>
        <v>424</v>
      </c>
      <c r="H297" s="110">
        <f t="shared" si="34"/>
        <v>1185</v>
      </c>
    </row>
    <row r="298" spans="1:8" ht="15" customHeight="1" x14ac:dyDescent="0.3">
      <c r="A298" s="161"/>
      <c r="B298" s="109" t="s">
        <v>9</v>
      </c>
      <c r="C298" s="110">
        <f>C277+C280+C283+C286+C289+C292+C295</f>
        <v>6520</v>
      </c>
      <c r="D298" s="110">
        <f t="shared" ref="D298:H298" si="35">D277+D280+D283+D286+D289+D292+D295</f>
        <v>7884</v>
      </c>
      <c r="E298" s="110">
        <f t="shared" si="35"/>
        <v>10439</v>
      </c>
      <c r="F298" s="110">
        <f t="shared" si="35"/>
        <v>10419</v>
      </c>
      <c r="G298" s="110">
        <f t="shared" si="35"/>
        <v>8760</v>
      </c>
      <c r="H298" s="110">
        <f t="shared" si="35"/>
        <v>44022</v>
      </c>
    </row>
    <row r="299" spans="1:8" ht="15" customHeight="1" x14ac:dyDescent="0.3">
      <c r="A299" s="161"/>
      <c r="B299" s="109" t="s">
        <v>10</v>
      </c>
      <c r="C299" s="110">
        <f t="shared" ref="C299:H299" si="36">C278+C281+C284+C287+C290+C293+C296</f>
        <v>13252</v>
      </c>
      <c r="D299" s="110">
        <f t="shared" si="36"/>
        <v>15364</v>
      </c>
      <c r="E299" s="110">
        <f t="shared" si="36"/>
        <v>20589</v>
      </c>
      <c r="F299" s="110">
        <f t="shared" si="36"/>
        <v>20077</v>
      </c>
      <c r="G299" s="110">
        <f t="shared" si="36"/>
        <v>16833</v>
      </c>
      <c r="H299" s="110">
        <f t="shared" si="36"/>
        <v>86115</v>
      </c>
    </row>
    <row r="300" spans="1:8" ht="15" customHeight="1" x14ac:dyDescent="0.3">
      <c r="A300" s="112" t="s">
        <v>116</v>
      </c>
      <c r="B300" s="6"/>
      <c r="C300" s="6"/>
      <c r="D300" s="6"/>
      <c r="E300" s="6"/>
    </row>
    <row r="303" spans="1:8" ht="15" customHeight="1" x14ac:dyDescent="0.3">
      <c r="A303" s="156" t="s">
        <v>80</v>
      </c>
      <c r="B303" s="156"/>
      <c r="C303" s="156"/>
      <c r="D303" s="156"/>
      <c r="E303" s="156"/>
      <c r="F303" s="156"/>
      <c r="G303" s="156"/>
      <c r="H303" s="156"/>
    </row>
    <row r="304" spans="1:8" ht="15" customHeight="1" x14ac:dyDescent="0.3">
      <c r="A304" s="156" t="s">
        <v>88</v>
      </c>
      <c r="B304" s="156"/>
      <c r="C304" s="156"/>
      <c r="D304" s="156"/>
      <c r="E304" s="156"/>
      <c r="F304" s="156"/>
      <c r="G304" s="156"/>
      <c r="H304" s="156"/>
    </row>
    <row r="305" spans="1:8" ht="15" customHeight="1" x14ac:dyDescent="0.3">
      <c r="A305" s="107" t="s">
        <v>108</v>
      </c>
      <c r="B305" s="108"/>
      <c r="C305" s="108" t="s">
        <v>37</v>
      </c>
      <c r="D305" s="108" t="s">
        <v>38</v>
      </c>
      <c r="E305" s="108" t="s">
        <v>39</v>
      </c>
      <c r="F305" s="108" t="s">
        <v>40</v>
      </c>
      <c r="G305" s="108" t="s">
        <v>0</v>
      </c>
      <c r="H305" s="108" t="s">
        <v>1</v>
      </c>
    </row>
    <row r="306" spans="1:8" ht="15" customHeight="1" x14ac:dyDescent="0.3">
      <c r="A306" s="160" t="s">
        <v>2</v>
      </c>
      <c r="B306" s="49" t="s">
        <v>8</v>
      </c>
      <c r="C306" s="86">
        <v>0</v>
      </c>
      <c r="D306" s="86">
        <v>3</v>
      </c>
      <c r="E306" s="86">
        <v>21</v>
      </c>
      <c r="F306" s="86">
        <v>9</v>
      </c>
      <c r="G306" s="86">
        <v>0</v>
      </c>
      <c r="H306" s="87">
        <f>SUM(C306:G306)</f>
        <v>33</v>
      </c>
    </row>
    <row r="307" spans="1:8" ht="15" customHeight="1" x14ac:dyDescent="0.3">
      <c r="A307" s="160"/>
      <c r="B307" s="49" t="s">
        <v>9</v>
      </c>
      <c r="C307" s="86">
        <v>0</v>
      </c>
      <c r="D307" s="86">
        <v>77</v>
      </c>
      <c r="E307" s="86">
        <v>462</v>
      </c>
      <c r="F307" s="86">
        <v>235</v>
      </c>
      <c r="G307" s="86">
        <v>0</v>
      </c>
      <c r="H307" s="87">
        <f t="shared" ref="H307:H326" si="37">SUM(C307:G307)</f>
        <v>774</v>
      </c>
    </row>
    <row r="308" spans="1:8" ht="15" customHeight="1" x14ac:dyDescent="0.3">
      <c r="A308" s="160"/>
      <c r="B308" s="49" t="s">
        <v>10</v>
      </c>
      <c r="C308" s="86">
        <v>0</v>
      </c>
      <c r="D308" s="86">
        <v>156</v>
      </c>
      <c r="E308" s="86">
        <v>962</v>
      </c>
      <c r="F308" s="86">
        <v>448</v>
      </c>
      <c r="G308" s="86">
        <v>0</v>
      </c>
      <c r="H308" s="87">
        <f t="shared" si="37"/>
        <v>1566</v>
      </c>
    </row>
    <row r="309" spans="1:8" ht="15" customHeight="1" x14ac:dyDescent="0.3">
      <c r="A309" s="159" t="s">
        <v>3</v>
      </c>
      <c r="B309" s="13" t="s">
        <v>8</v>
      </c>
      <c r="C309" s="84">
        <v>13</v>
      </c>
      <c r="D309" s="84">
        <v>20</v>
      </c>
      <c r="E309" s="84">
        <v>41</v>
      </c>
      <c r="F309" s="84">
        <v>29</v>
      </c>
      <c r="G309" s="84">
        <v>37</v>
      </c>
      <c r="H309" s="85">
        <f t="shared" si="37"/>
        <v>140</v>
      </c>
    </row>
    <row r="310" spans="1:8" ht="15" customHeight="1" x14ac:dyDescent="0.3">
      <c r="A310" s="159"/>
      <c r="B310" s="13" t="s">
        <v>9</v>
      </c>
      <c r="C310" s="84">
        <v>1865</v>
      </c>
      <c r="D310" s="84">
        <v>1571</v>
      </c>
      <c r="E310" s="84">
        <v>2454</v>
      </c>
      <c r="F310" s="84">
        <v>1046</v>
      </c>
      <c r="G310" s="84">
        <v>821</v>
      </c>
      <c r="H310" s="85">
        <f t="shared" si="37"/>
        <v>7757</v>
      </c>
    </row>
    <row r="311" spans="1:8" ht="15" customHeight="1" x14ac:dyDescent="0.3">
      <c r="A311" s="159"/>
      <c r="B311" s="13" t="s">
        <v>10</v>
      </c>
      <c r="C311" s="84">
        <v>3420</v>
      </c>
      <c r="D311" s="84">
        <v>2762</v>
      </c>
      <c r="E311" s="84">
        <v>4659</v>
      </c>
      <c r="F311" s="84">
        <v>1975</v>
      </c>
      <c r="G311" s="84">
        <v>1537</v>
      </c>
      <c r="H311" s="85">
        <f t="shared" si="37"/>
        <v>14353</v>
      </c>
    </row>
    <row r="312" spans="1:8" ht="15" customHeight="1" x14ac:dyDescent="0.3">
      <c r="A312" s="160" t="s">
        <v>4</v>
      </c>
      <c r="B312" s="49" t="s">
        <v>8</v>
      </c>
      <c r="C312" s="86">
        <v>0</v>
      </c>
      <c r="D312" s="86">
        <v>1</v>
      </c>
      <c r="E312" s="86">
        <v>8</v>
      </c>
      <c r="F312" s="86">
        <v>7</v>
      </c>
      <c r="G312" s="86">
        <v>3</v>
      </c>
      <c r="H312" s="87">
        <f t="shared" si="37"/>
        <v>19</v>
      </c>
    </row>
    <row r="313" spans="1:8" ht="15" customHeight="1" x14ac:dyDescent="0.3">
      <c r="A313" s="160"/>
      <c r="B313" s="49" t="s">
        <v>9</v>
      </c>
      <c r="C313" s="86">
        <v>0</v>
      </c>
      <c r="D313" s="86">
        <v>50</v>
      </c>
      <c r="E313" s="86">
        <v>207</v>
      </c>
      <c r="F313" s="86">
        <v>135</v>
      </c>
      <c r="G313" s="86">
        <v>31</v>
      </c>
      <c r="H313" s="87">
        <f t="shared" si="37"/>
        <v>423</v>
      </c>
    </row>
    <row r="314" spans="1:8" ht="15" customHeight="1" x14ac:dyDescent="0.3">
      <c r="A314" s="160"/>
      <c r="B314" s="49" t="s">
        <v>10</v>
      </c>
      <c r="C314" s="86">
        <v>0</v>
      </c>
      <c r="D314" s="86">
        <v>100</v>
      </c>
      <c r="E314" s="86">
        <v>424</v>
      </c>
      <c r="F314" s="86">
        <v>258</v>
      </c>
      <c r="G314" s="86">
        <v>63</v>
      </c>
      <c r="H314" s="87">
        <f t="shared" si="37"/>
        <v>845</v>
      </c>
    </row>
    <row r="315" spans="1:8" ht="15" customHeight="1" x14ac:dyDescent="0.3">
      <c r="A315" s="159" t="s">
        <v>5</v>
      </c>
      <c r="B315" s="13" t="s">
        <v>8</v>
      </c>
      <c r="C315" s="84">
        <v>0</v>
      </c>
      <c r="D315" s="84">
        <v>6</v>
      </c>
      <c r="E315" s="84">
        <v>34</v>
      </c>
      <c r="F315" s="84">
        <v>15</v>
      </c>
      <c r="G315" s="84">
        <v>8</v>
      </c>
      <c r="H315" s="85">
        <f t="shared" si="37"/>
        <v>63</v>
      </c>
    </row>
    <row r="316" spans="1:8" ht="15" customHeight="1" x14ac:dyDescent="0.3">
      <c r="A316" s="159"/>
      <c r="B316" s="13" t="s">
        <v>9</v>
      </c>
      <c r="C316" s="84">
        <v>0</v>
      </c>
      <c r="D316" s="84">
        <v>179</v>
      </c>
      <c r="E316" s="84">
        <v>751</v>
      </c>
      <c r="F316" s="84">
        <v>267</v>
      </c>
      <c r="G316" s="84">
        <v>148</v>
      </c>
      <c r="H316" s="85">
        <f t="shared" si="37"/>
        <v>1345</v>
      </c>
    </row>
    <row r="317" spans="1:8" ht="15" customHeight="1" x14ac:dyDescent="0.3">
      <c r="A317" s="159"/>
      <c r="B317" s="13" t="s">
        <v>10</v>
      </c>
      <c r="C317" s="84">
        <v>0</v>
      </c>
      <c r="D317" s="84">
        <v>365</v>
      </c>
      <c r="E317" s="84">
        <v>1513</v>
      </c>
      <c r="F317" s="84">
        <v>558</v>
      </c>
      <c r="G317" s="84">
        <v>301</v>
      </c>
      <c r="H317" s="85">
        <f t="shared" si="37"/>
        <v>2737</v>
      </c>
    </row>
    <row r="318" spans="1:8" ht="15" customHeight="1" x14ac:dyDescent="0.3">
      <c r="A318" s="160" t="s">
        <v>6</v>
      </c>
      <c r="B318" s="49" t="s">
        <v>8</v>
      </c>
      <c r="C318" s="86">
        <v>2</v>
      </c>
      <c r="D318" s="86">
        <v>13</v>
      </c>
      <c r="E318" s="86">
        <v>48</v>
      </c>
      <c r="F318" s="86">
        <v>138</v>
      </c>
      <c r="G318" s="86">
        <v>187</v>
      </c>
      <c r="H318" s="87">
        <f t="shared" si="37"/>
        <v>388</v>
      </c>
    </row>
    <row r="319" spans="1:8" ht="15" customHeight="1" x14ac:dyDescent="0.3">
      <c r="A319" s="160"/>
      <c r="B319" s="49" t="s">
        <v>9</v>
      </c>
      <c r="C319" s="86">
        <v>354</v>
      </c>
      <c r="D319" s="86">
        <v>1064</v>
      </c>
      <c r="E319" s="86">
        <v>1513</v>
      </c>
      <c r="F319" s="86">
        <v>3576</v>
      </c>
      <c r="G319" s="86">
        <v>3668</v>
      </c>
      <c r="H319" s="87">
        <f t="shared" si="37"/>
        <v>10175</v>
      </c>
    </row>
    <row r="320" spans="1:8" ht="15" customHeight="1" x14ac:dyDescent="0.3">
      <c r="A320" s="160"/>
      <c r="B320" s="49" t="s">
        <v>10</v>
      </c>
      <c r="C320" s="86">
        <v>726</v>
      </c>
      <c r="D320" s="86">
        <v>2144</v>
      </c>
      <c r="E320" s="86">
        <v>3070</v>
      </c>
      <c r="F320" s="86">
        <v>6889</v>
      </c>
      <c r="G320" s="86">
        <v>7112</v>
      </c>
      <c r="H320" s="87">
        <f t="shared" si="37"/>
        <v>19941</v>
      </c>
    </row>
    <row r="321" spans="1:8" ht="15" customHeight="1" x14ac:dyDescent="0.3">
      <c r="A321" s="159" t="s">
        <v>7</v>
      </c>
      <c r="B321" s="13" t="s">
        <v>8</v>
      </c>
      <c r="C321" s="84">
        <v>0</v>
      </c>
      <c r="D321" s="84">
        <v>5</v>
      </c>
      <c r="E321" s="84">
        <v>20</v>
      </c>
      <c r="F321" s="84">
        <v>7</v>
      </c>
      <c r="G321" s="84">
        <v>3</v>
      </c>
      <c r="H321" s="85">
        <f t="shared" si="37"/>
        <v>35</v>
      </c>
    </row>
    <row r="322" spans="1:8" ht="15" customHeight="1" x14ac:dyDescent="0.3">
      <c r="A322" s="159"/>
      <c r="B322" s="13" t="s">
        <v>9</v>
      </c>
      <c r="C322" s="84">
        <v>0</v>
      </c>
      <c r="D322" s="84">
        <v>284</v>
      </c>
      <c r="E322" s="84">
        <v>492</v>
      </c>
      <c r="F322" s="84">
        <v>167</v>
      </c>
      <c r="G322" s="84">
        <v>107</v>
      </c>
      <c r="H322" s="85">
        <f t="shared" si="37"/>
        <v>1050</v>
      </c>
    </row>
    <row r="323" spans="1:8" ht="15" customHeight="1" x14ac:dyDescent="0.3">
      <c r="A323" s="159"/>
      <c r="B323" s="13" t="s">
        <v>10</v>
      </c>
      <c r="C323" s="84">
        <v>0</v>
      </c>
      <c r="D323" s="84">
        <v>610</v>
      </c>
      <c r="E323" s="84">
        <v>956</v>
      </c>
      <c r="F323" s="84">
        <v>320</v>
      </c>
      <c r="G323" s="84">
        <v>217</v>
      </c>
      <c r="H323" s="85">
        <f t="shared" si="37"/>
        <v>2103</v>
      </c>
    </row>
    <row r="324" spans="1:8" ht="15" customHeight="1" x14ac:dyDescent="0.3">
      <c r="A324" s="160" t="s">
        <v>35</v>
      </c>
      <c r="B324" s="49" t="s">
        <v>8</v>
      </c>
      <c r="C324" s="86">
        <v>22</v>
      </c>
      <c r="D324" s="86">
        <v>40</v>
      </c>
      <c r="E324" s="86">
        <v>89</v>
      </c>
      <c r="F324" s="86">
        <v>179</v>
      </c>
      <c r="G324" s="86">
        <v>184</v>
      </c>
      <c r="H324" s="87">
        <f t="shared" si="37"/>
        <v>514</v>
      </c>
    </row>
    <row r="325" spans="1:8" ht="15" customHeight="1" x14ac:dyDescent="0.3">
      <c r="A325" s="160"/>
      <c r="B325" s="49" t="s">
        <v>9</v>
      </c>
      <c r="C325" s="86">
        <v>3899</v>
      </c>
      <c r="D325" s="86">
        <v>5113</v>
      </c>
      <c r="E325" s="86">
        <v>5483</v>
      </c>
      <c r="F325" s="86">
        <v>5002</v>
      </c>
      <c r="G325" s="86">
        <v>3915</v>
      </c>
      <c r="H325" s="87">
        <f t="shared" si="37"/>
        <v>23412</v>
      </c>
    </row>
    <row r="326" spans="1:8" ht="15" customHeight="1" x14ac:dyDescent="0.3">
      <c r="A326" s="160"/>
      <c r="B326" s="49" t="s">
        <v>10</v>
      </c>
      <c r="C326" s="86">
        <v>8268</v>
      </c>
      <c r="D326" s="86">
        <v>9987</v>
      </c>
      <c r="E326" s="86">
        <v>10727</v>
      </c>
      <c r="F326" s="86">
        <v>9627</v>
      </c>
      <c r="G326" s="86">
        <v>7442</v>
      </c>
      <c r="H326" s="87">
        <f t="shared" si="37"/>
        <v>46051</v>
      </c>
    </row>
    <row r="327" spans="1:8" ht="15" customHeight="1" x14ac:dyDescent="0.3">
      <c r="A327" s="161" t="s">
        <v>1</v>
      </c>
      <c r="B327" s="109" t="s">
        <v>8</v>
      </c>
      <c r="C327" s="110">
        <f>C306+C309+C312+C315+C318+C321+C324</f>
        <v>37</v>
      </c>
      <c r="D327" s="110">
        <f t="shared" ref="D327:H327" si="38">D306+D309+D312+D315+D318+D321+D324</f>
        <v>88</v>
      </c>
      <c r="E327" s="110">
        <f t="shared" si="38"/>
        <v>261</v>
      </c>
      <c r="F327" s="110">
        <f t="shared" si="38"/>
        <v>384</v>
      </c>
      <c r="G327" s="110">
        <f t="shared" si="38"/>
        <v>422</v>
      </c>
      <c r="H327" s="110">
        <f t="shared" si="38"/>
        <v>1192</v>
      </c>
    </row>
    <row r="328" spans="1:8" ht="15" customHeight="1" x14ac:dyDescent="0.3">
      <c r="A328" s="161"/>
      <c r="B328" s="109" t="s">
        <v>9</v>
      </c>
      <c r="C328" s="110">
        <f t="shared" ref="C328:H328" si="39">C307+C310+C313+C316+C319+C322+C325</f>
        <v>6118</v>
      </c>
      <c r="D328" s="110">
        <f t="shared" si="39"/>
        <v>8338</v>
      </c>
      <c r="E328" s="110">
        <f t="shared" si="39"/>
        <v>11362</v>
      </c>
      <c r="F328" s="110">
        <f t="shared" si="39"/>
        <v>10428</v>
      </c>
      <c r="G328" s="110">
        <f t="shared" si="39"/>
        <v>8690</v>
      </c>
      <c r="H328" s="110">
        <f t="shared" si="39"/>
        <v>44936</v>
      </c>
    </row>
    <row r="329" spans="1:8" ht="15" customHeight="1" x14ac:dyDescent="0.3">
      <c r="A329" s="161"/>
      <c r="B329" s="109" t="s">
        <v>10</v>
      </c>
      <c r="C329" s="110">
        <f t="shared" ref="C329:H329" si="40">C308+C311+C314+C317+C320+C323+C326</f>
        <v>12414</v>
      </c>
      <c r="D329" s="110">
        <f t="shared" si="40"/>
        <v>16124</v>
      </c>
      <c r="E329" s="110">
        <f t="shared" si="40"/>
        <v>22311</v>
      </c>
      <c r="F329" s="110">
        <f t="shared" si="40"/>
        <v>20075</v>
      </c>
      <c r="G329" s="110">
        <f t="shared" si="40"/>
        <v>16672</v>
      </c>
      <c r="H329" s="110">
        <f t="shared" si="40"/>
        <v>87596</v>
      </c>
    </row>
    <row r="330" spans="1:8" ht="15" customHeight="1" x14ac:dyDescent="0.3">
      <c r="A330" s="112" t="s">
        <v>116</v>
      </c>
      <c r="B330" s="6"/>
      <c r="C330" s="6"/>
      <c r="D330" s="6"/>
      <c r="E330" s="6"/>
    </row>
    <row r="333" spans="1:8" ht="15" customHeight="1" x14ac:dyDescent="0.3">
      <c r="A333" s="156" t="s">
        <v>80</v>
      </c>
      <c r="B333" s="156"/>
      <c r="C333" s="156"/>
      <c r="D333" s="156"/>
      <c r="E333" s="156"/>
      <c r="F333" s="156"/>
      <c r="G333" s="156"/>
      <c r="H333" s="156"/>
    </row>
    <row r="334" spans="1:8" ht="15" customHeight="1" x14ac:dyDescent="0.3">
      <c r="A334" s="156" t="s">
        <v>87</v>
      </c>
      <c r="B334" s="156"/>
      <c r="C334" s="156"/>
      <c r="D334" s="156"/>
      <c r="E334" s="156"/>
      <c r="F334" s="156"/>
      <c r="G334" s="156"/>
      <c r="H334" s="156"/>
    </row>
    <row r="335" spans="1:8" ht="15" customHeight="1" x14ac:dyDescent="0.3">
      <c r="A335" s="107" t="s">
        <v>108</v>
      </c>
      <c r="B335" s="108"/>
      <c r="C335" s="108" t="s">
        <v>37</v>
      </c>
      <c r="D335" s="108" t="s">
        <v>38</v>
      </c>
      <c r="E335" s="108" t="s">
        <v>39</v>
      </c>
      <c r="F335" s="108" t="s">
        <v>40</v>
      </c>
      <c r="G335" s="108" t="s">
        <v>0</v>
      </c>
      <c r="H335" s="108" t="s">
        <v>1</v>
      </c>
    </row>
    <row r="336" spans="1:8" ht="15" customHeight="1" x14ac:dyDescent="0.3">
      <c r="A336" s="160" t="s">
        <v>2</v>
      </c>
      <c r="B336" s="49" t="s">
        <v>8</v>
      </c>
      <c r="C336" s="86">
        <v>0</v>
      </c>
      <c r="D336" s="86">
        <v>3</v>
      </c>
      <c r="E336" s="86">
        <v>21</v>
      </c>
      <c r="F336" s="86">
        <v>9</v>
      </c>
      <c r="G336" s="86">
        <v>0</v>
      </c>
      <c r="H336" s="87">
        <f>SUM(C336:G336)</f>
        <v>33</v>
      </c>
    </row>
    <row r="337" spans="1:8" ht="15" customHeight="1" x14ac:dyDescent="0.3">
      <c r="A337" s="160"/>
      <c r="B337" s="49" t="s">
        <v>9</v>
      </c>
      <c r="C337" s="86">
        <v>0</v>
      </c>
      <c r="D337" s="86">
        <v>77</v>
      </c>
      <c r="E337" s="86">
        <v>462</v>
      </c>
      <c r="F337" s="86">
        <v>235</v>
      </c>
      <c r="G337" s="86">
        <v>0</v>
      </c>
      <c r="H337" s="87">
        <f t="shared" ref="H337:H356" si="41">SUM(C337:G337)</f>
        <v>774</v>
      </c>
    </row>
    <row r="338" spans="1:8" ht="15" customHeight="1" x14ac:dyDescent="0.3">
      <c r="A338" s="160"/>
      <c r="B338" s="49" t="s">
        <v>10</v>
      </c>
      <c r="C338" s="86">
        <v>0</v>
      </c>
      <c r="D338" s="86">
        <v>156</v>
      </c>
      <c r="E338" s="86">
        <v>962</v>
      </c>
      <c r="F338" s="86">
        <v>448</v>
      </c>
      <c r="G338" s="86">
        <v>0</v>
      </c>
      <c r="H338" s="87">
        <f t="shared" si="41"/>
        <v>1566</v>
      </c>
    </row>
    <row r="339" spans="1:8" ht="15" customHeight="1" x14ac:dyDescent="0.3">
      <c r="A339" s="159" t="s">
        <v>3</v>
      </c>
      <c r="B339" s="13" t="s">
        <v>8</v>
      </c>
      <c r="C339" s="84">
        <v>13</v>
      </c>
      <c r="D339" s="84">
        <v>20</v>
      </c>
      <c r="E339" s="84">
        <v>40</v>
      </c>
      <c r="F339" s="84">
        <v>30</v>
      </c>
      <c r="G339" s="84">
        <v>38</v>
      </c>
      <c r="H339" s="85">
        <f t="shared" si="41"/>
        <v>141</v>
      </c>
    </row>
    <row r="340" spans="1:8" ht="15" customHeight="1" x14ac:dyDescent="0.3">
      <c r="A340" s="159"/>
      <c r="B340" s="13" t="s">
        <v>9</v>
      </c>
      <c r="C340" s="84">
        <v>1865</v>
      </c>
      <c r="D340" s="84">
        <v>1571</v>
      </c>
      <c r="E340" s="84">
        <v>2396</v>
      </c>
      <c r="F340" s="84">
        <v>1088</v>
      </c>
      <c r="G340" s="84">
        <v>837</v>
      </c>
      <c r="H340" s="85">
        <f t="shared" si="41"/>
        <v>7757</v>
      </c>
    </row>
    <row r="341" spans="1:8" ht="15" customHeight="1" x14ac:dyDescent="0.3">
      <c r="A341" s="159"/>
      <c r="B341" s="13" t="s">
        <v>10</v>
      </c>
      <c r="C341" s="84">
        <v>3420</v>
      </c>
      <c r="D341" s="84">
        <v>2762</v>
      </c>
      <c r="E341" s="84">
        <v>4538</v>
      </c>
      <c r="F341" s="84">
        <v>2062</v>
      </c>
      <c r="G341" s="84">
        <v>1563</v>
      </c>
      <c r="H341" s="85">
        <f t="shared" si="41"/>
        <v>14345</v>
      </c>
    </row>
    <row r="342" spans="1:8" ht="15" customHeight="1" x14ac:dyDescent="0.3">
      <c r="A342" s="160" t="s">
        <v>4</v>
      </c>
      <c r="B342" s="49" t="s">
        <v>8</v>
      </c>
      <c r="C342" s="86">
        <v>0</v>
      </c>
      <c r="D342" s="86">
        <v>1</v>
      </c>
      <c r="E342" s="86">
        <v>8</v>
      </c>
      <c r="F342" s="86">
        <v>7</v>
      </c>
      <c r="G342" s="86">
        <v>3</v>
      </c>
      <c r="H342" s="87">
        <f t="shared" si="41"/>
        <v>19</v>
      </c>
    </row>
    <row r="343" spans="1:8" ht="15" customHeight="1" x14ac:dyDescent="0.3">
      <c r="A343" s="160"/>
      <c r="B343" s="49" t="s">
        <v>9</v>
      </c>
      <c r="C343" s="86">
        <v>0</v>
      </c>
      <c r="D343" s="86">
        <v>50</v>
      </c>
      <c r="E343" s="86">
        <v>207</v>
      </c>
      <c r="F343" s="86">
        <v>135</v>
      </c>
      <c r="G343" s="86">
        <v>31</v>
      </c>
      <c r="H343" s="87">
        <f t="shared" si="41"/>
        <v>423</v>
      </c>
    </row>
    <row r="344" spans="1:8" ht="15" customHeight="1" x14ac:dyDescent="0.3">
      <c r="A344" s="160"/>
      <c r="B344" s="49" t="s">
        <v>10</v>
      </c>
      <c r="C344" s="86">
        <v>0</v>
      </c>
      <c r="D344" s="86">
        <v>100</v>
      </c>
      <c r="E344" s="86">
        <v>424</v>
      </c>
      <c r="F344" s="86">
        <v>258</v>
      </c>
      <c r="G344" s="86">
        <v>63</v>
      </c>
      <c r="H344" s="87">
        <f t="shared" si="41"/>
        <v>845</v>
      </c>
    </row>
    <row r="345" spans="1:8" ht="15" customHeight="1" x14ac:dyDescent="0.3">
      <c r="A345" s="159" t="s">
        <v>5</v>
      </c>
      <c r="B345" s="13" t="s">
        <v>8</v>
      </c>
      <c r="C345" s="84">
        <v>0</v>
      </c>
      <c r="D345" s="84">
        <v>6</v>
      </c>
      <c r="E345" s="84">
        <v>34</v>
      </c>
      <c r="F345" s="84">
        <v>17</v>
      </c>
      <c r="G345" s="84">
        <v>9</v>
      </c>
      <c r="H345" s="85">
        <f t="shared" si="41"/>
        <v>66</v>
      </c>
    </row>
    <row r="346" spans="1:8" ht="15" customHeight="1" x14ac:dyDescent="0.3">
      <c r="A346" s="159"/>
      <c r="B346" s="13" t="s">
        <v>9</v>
      </c>
      <c r="C346" s="84">
        <v>0</v>
      </c>
      <c r="D346" s="84">
        <v>179</v>
      </c>
      <c r="E346" s="84">
        <v>755</v>
      </c>
      <c r="F346" s="84">
        <v>289</v>
      </c>
      <c r="G346" s="84">
        <v>157</v>
      </c>
      <c r="H346" s="85">
        <f t="shared" si="41"/>
        <v>1380</v>
      </c>
    </row>
    <row r="347" spans="1:8" ht="15" customHeight="1" x14ac:dyDescent="0.3">
      <c r="A347" s="159"/>
      <c r="B347" s="13" t="s">
        <v>10</v>
      </c>
      <c r="C347" s="84">
        <v>0</v>
      </c>
      <c r="D347" s="84">
        <v>365</v>
      </c>
      <c r="E347" s="84">
        <v>1519</v>
      </c>
      <c r="F347" s="84">
        <v>600</v>
      </c>
      <c r="G347" s="84">
        <v>321</v>
      </c>
      <c r="H347" s="85">
        <f t="shared" si="41"/>
        <v>2805</v>
      </c>
    </row>
    <row r="348" spans="1:8" ht="15" customHeight="1" x14ac:dyDescent="0.3">
      <c r="A348" s="160" t="s">
        <v>6</v>
      </c>
      <c r="B348" s="49" t="s">
        <v>8</v>
      </c>
      <c r="C348" s="86">
        <v>2</v>
      </c>
      <c r="D348" s="86">
        <v>12</v>
      </c>
      <c r="E348" s="86">
        <v>48</v>
      </c>
      <c r="F348" s="86">
        <v>137</v>
      </c>
      <c r="G348" s="86">
        <v>191</v>
      </c>
      <c r="H348" s="87">
        <f t="shared" si="41"/>
        <v>390</v>
      </c>
    </row>
    <row r="349" spans="1:8" ht="15" customHeight="1" x14ac:dyDescent="0.3">
      <c r="A349" s="160"/>
      <c r="B349" s="49" t="s">
        <v>9</v>
      </c>
      <c r="C349" s="86">
        <v>354</v>
      </c>
      <c r="D349" s="86">
        <v>1045</v>
      </c>
      <c r="E349" s="86">
        <v>1492</v>
      </c>
      <c r="F349" s="86">
        <v>3534</v>
      </c>
      <c r="G349" s="86">
        <v>3748</v>
      </c>
      <c r="H349" s="87">
        <f t="shared" si="41"/>
        <v>10173</v>
      </c>
    </row>
    <row r="350" spans="1:8" ht="15" customHeight="1" x14ac:dyDescent="0.3">
      <c r="A350" s="160"/>
      <c r="B350" s="49" t="s">
        <v>10</v>
      </c>
      <c r="C350" s="86">
        <v>726</v>
      </c>
      <c r="D350" s="86">
        <v>2109</v>
      </c>
      <c r="E350" s="86">
        <v>3016</v>
      </c>
      <c r="F350" s="86">
        <v>6807</v>
      </c>
      <c r="G350" s="86">
        <v>7246</v>
      </c>
      <c r="H350" s="87">
        <f t="shared" si="41"/>
        <v>19904</v>
      </c>
    </row>
    <row r="351" spans="1:8" ht="15" customHeight="1" x14ac:dyDescent="0.3">
      <c r="A351" s="159" t="s">
        <v>7</v>
      </c>
      <c r="B351" s="13" t="s">
        <v>8</v>
      </c>
      <c r="C351" s="84">
        <v>0</v>
      </c>
      <c r="D351" s="84">
        <v>4</v>
      </c>
      <c r="E351" s="84">
        <v>20</v>
      </c>
      <c r="F351" s="84">
        <v>7</v>
      </c>
      <c r="G351" s="84">
        <v>3</v>
      </c>
      <c r="H351" s="85">
        <f t="shared" si="41"/>
        <v>34</v>
      </c>
    </row>
    <row r="352" spans="1:8" ht="15" customHeight="1" x14ac:dyDescent="0.3">
      <c r="A352" s="159"/>
      <c r="B352" s="13" t="s">
        <v>9</v>
      </c>
      <c r="C352" s="84">
        <v>0</v>
      </c>
      <c r="D352" s="84">
        <v>202</v>
      </c>
      <c r="E352" s="84">
        <v>492</v>
      </c>
      <c r="F352" s="84">
        <v>167</v>
      </c>
      <c r="G352" s="84">
        <v>107</v>
      </c>
      <c r="H352" s="85">
        <f t="shared" si="41"/>
        <v>968</v>
      </c>
    </row>
    <row r="353" spans="1:8" ht="15" customHeight="1" x14ac:dyDescent="0.3">
      <c r="A353" s="159"/>
      <c r="B353" s="13" t="s">
        <v>10</v>
      </c>
      <c r="C353" s="84">
        <v>0</v>
      </c>
      <c r="D353" s="84">
        <v>405</v>
      </c>
      <c r="E353" s="84">
        <v>956</v>
      </c>
      <c r="F353" s="84">
        <v>320</v>
      </c>
      <c r="G353" s="84">
        <v>217</v>
      </c>
      <c r="H353" s="85">
        <f t="shared" si="41"/>
        <v>1898</v>
      </c>
    </row>
    <row r="354" spans="1:8" ht="15" customHeight="1" x14ac:dyDescent="0.3">
      <c r="A354" s="160" t="s">
        <v>35</v>
      </c>
      <c r="B354" s="49" t="s">
        <v>8</v>
      </c>
      <c r="C354" s="86">
        <v>22</v>
      </c>
      <c r="D354" s="86">
        <v>40</v>
      </c>
      <c r="E354" s="86">
        <v>90</v>
      </c>
      <c r="F354" s="86">
        <v>182</v>
      </c>
      <c r="G354" s="86">
        <v>183</v>
      </c>
      <c r="H354" s="87">
        <f t="shared" si="41"/>
        <v>517</v>
      </c>
    </row>
    <row r="355" spans="1:8" ht="15" customHeight="1" x14ac:dyDescent="0.3">
      <c r="A355" s="160"/>
      <c r="B355" s="49" t="s">
        <v>9</v>
      </c>
      <c r="C355" s="86">
        <v>3899</v>
      </c>
      <c r="D355" s="86">
        <v>5073</v>
      </c>
      <c r="E355" s="86">
        <v>5573</v>
      </c>
      <c r="F355" s="86">
        <v>5077</v>
      </c>
      <c r="G355" s="86">
        <v>3857</v>
      </c>
      <c r="H355" s="87">
        <f t="shared" si="41"/>
        <v>23479</v>
      </c>
    </row>
    <row r="356" spans="1:8" ht="15" customHeight="1" x14ac:dyDescent="0.3">
      <c r="A356" s="160"/>
      <c r="B356" s="49" t="s">
        <v>10</v>
      </c>
      <c r="C356" s="86">
        <v>8268</v>
      </c>
      <c r="D356" s="86">
        <v>9900</v>
      </c>
      <c r="E356" s="86">
        <v>10900</v>
      </c>
      <c r="F356" s="86">
        <v>9781</v>
      </c>
      <c r="G356" s="86">
        <v>7344</v>
      </c>
      <c r="H356" s="87">
        <f t="shared" si="41"/>
        <v>46193</v>
      </c>
    </row>
    <row r="357" spans="1:8" ht="15" customHeight="1" x14ac:dyDescent="0.3">
      <c r="A357" s="161" t="s">
        <v>1</v>
      </c>
      <c r="B357" s="111" t="s">
        <v>8</v>
      </c>
      <c r="C357" s="110">
        <f>C336+C339+C342+C345+C348+C351+C354</f>
        <v>37</v>
      </c>
      <c r="D357" s="110">
        <f t="shared" ref="D357:H357" si="42">D336+D339+D342+D345+D348+D351+D354</f>
        <v>86</v>
      </c>
      <c r="E357" s="110">
        <f t="shared" si="42"/>
        <v>261</v>
      </c>
      <c r="F357" s="110">
        <f t="shared" si="42"/>
        <v>389</v>
      </c>
      <c r="G357" s="110">
        <f t="shared" si="42"/>
        <v>427</v>
      </c>
      <c r="H357" s="110">
        <f t="shared" si="42"/>
        <v>1200</v>
      </c>
    </row>
    <row r="358" spans="1:8" ht="15" customHeight="1" x14ac:dyDescent="0.3">
      <c r="A358" s="161"/>
      <c r="B358" s="111" t="s">
        <v>9</v>
      </c>
      <c r="C358" s="110">
        <f t="shared" ref="C358:H358" si="43">C337+C340+C343+C346+C349+C352+C355</f>
        <v>6118</v>
      </c>
      <c r="D358" s="110">
        <f t="shared" si="43"/>
        <v>8197</v>
      </c>
      <c r="E358" s="110">
        <f t="shared" si="43"/>
        <v>11377</v>
      </c>
      <c r="F358" s="110">
        <f t="shared" si="43"/>
        <v>10525</v>
      </c>
      <c r="G358" s="110">
        <f t="shared" si="43"/>
        <v>8737</v>
      </c>
      <c r="H358" s="110">
        <f t="shared" si="43"/>
        <v>44954</v>
      </c>
    </row>
    <row r="359" spans="1:8" ht="15" customHeight="1" x14ac:dyDescent="0.3">
      <c r="A359" s="161"/>
      <c r="B359" s="111" t="s">
        <v>10</v>
      </c>
      <c r="C359" s="110">
        <f t="shared" ref="C359:H359" si="44">C338+C341+C344+C347+C350+C353+C356</f>
        <v>12414</v>
      </c>
      <c r="D359" s="110">
        <f t="shared" si="44"/>
        <v>15797</v>
      </c>
      <c r="E359" s="110">
        <f t="shared" si="44"/>
        <v>22315</v>
      </c>
      <c r="F359" s="110">
        <f t="shared" si="44"/>
        <v>20276</v>
      </c>
      <c r="G359" s="110">
        <f t="shared" si="44"/>
        <v>16754</v>
      </c>
      <c r="H359" s="110">
        <f t="shared" si="44"/>
        <v>87556</v>
      </c>
    </row>
    <row r="360" spans="1:8" ht="15" customHeight="1" x14ac:dyDescent="0.3">
      <c r="A360" s="112" t="s">
        <v>116</v>
      </c>
      <c r="B360" s="6"/>
      <c r="C360" s="6"/>
      <c r="D360" s="6"/>
      <c r="E360" s="6"/>
    </row>
    <row r="363" spans="1:8" ht="15" customHeight="1" x14ac:dyDescent="0.3">
      <c r="A363" s="156" t="s">
        <v>80</v>
      </c>
      <c r="B363" s="156"/>
      <c r="C363" s="156"/>
      <c r="D363" s="156"/>
      <c r="E363" s="156"/>
      <c r="F363" s="156"/>
      <c r="G363" s="156"/>
      <c r="H363" s="156"/>
    </row>
    <row r="364" spans="1:8" ht="15" customHeight="1" x14ac:dyDescent="0.3">
      <c r="A364" s="156" t="s">
        <v>86</v>
      </c>
      <c r="B364" s="156"/>
      <c r="C364" s="156"/>
      <c r="D364" s="156"/>
      <c r="E364" s="156"/>
      <c r="F364" s="156"/>
      <c r="G364" s="156"/>
      <c r="H364" s="156"/>
    </row>
    <row r="365" spans="1:8" ht="15" customHeight="1" x14ac:dyDescent="0.3">
      <c r="A365" s="107" t="s">
        <v>108</v>
      </c>
      <c r="B365" s="108"/>
      <c r="C365" s="108" t="s">
        <v>37</v>
      </c>
      <c r="D365" s="108" t="s">
        <v>38</v>
      </c>
      <c r="E365" s="108" t="s">
        <v>39</v>
      </c>
      <c r="F365" s="108" t="s">
        <v>40</v>
      </c>
      <c r="G365" s="108" t="s">
        <v>0</v>
      </c>
      <c r="H365" s="108" t="s">
        <v>1</v>
      </c>
    </row>
    <row r="366" spans="1:8" ht="15" customHeight="1" x14ac:dyDescent="0.3">
      <c r="A366" s="160" t="s">
        <v>2</v>
      </c>
      <c r="B366" s="49" t="s">
        <v>8</v>
      </c>
      <c r="C366" s="86">
        <v>0</v>
      </c>
      <c r="D366" s="86">
        <v>3</v>
      </c>
      <c r="E366" s="86">
        <v>21</v>
      </c>
      <c r="F366" s="86">
        <v>9</v>
      </c>
      <c r="G366" s="86">
        <v>0</v>
      </c>
      <c r="H366" s="87">
        <f>SUM(C366:G366)</f>
        <v>33</v>
      </c>
    </row>
    <row r="367" spans="1:8" ht="15" customHeight="1" x14ac:dyDescent="0.3">
      <c r="A367" s="160"/>
      <c r="B367" s="49" t="s">
        <v>9</v>
      </c>
      <c r="C367" s="86">
        <v>0</v>
      </c>
      <c r="D367" s="86">
        <v>77</v>
      </c>
      <c r="E367" s="86">
        <v>462</v>
      </c>
      <c r="F367" s="86">
        <v>235</v>
      </c>
      <c r="G367" s="86">
        <v>0</v>
      </c>
      <c r="H367" s="87">
        <f t="shared" ref="H367:H386" si="45">SUM(C367:G367)</f>
        <v>774</v>
      </c>
    </row>
    <row r="368" spans="1:8" ht="15" customHeight="1" x14ac:dyDescent="0.3">
      <c r="A368" s="160"/>
      <c r="B368" s="49" t="s">
        <v>10</v>
      </c>
      <c r="C368" s="86">
        <v>0</v>
      </c>
      <c r="D368" s="86">
        <v>156</v>
      </c>
      <c r="E368" s="86">
        <v>962</v>
      </c>
      <c r="F368" s="86">
        <v>448</v>
      </c>
      <c r="G368" s="86">
        <v>0</v>
      </c>
      <c r="H368" s="87">
        <f t="shared" si="45"/>
        <v>1566</v>
      </c>
    </row>
    <row r="369" spans="1:8" ht="15" customHeight="1" x14ac:dyDescent="0.3">
      <c r="A369" s="159" t="s">
        <v>3</v>
      </c>
      <c r="B369" s="13" t="s">
        <v>8</v>
      </c>
      <c r="C369" s="84">
        <v>13</v>
      </c>
      <c r="D369" s="84">
        <v>20</v>
      </c>
      <c r="E369" s="84">
        <v>39</v>
      </c>
      <c r="F369" s="84">
        <v>30</v>
      </c>
      <c r="G369" s="84">
        <v>37</v>
      </c>
      <c r="H369" s="85">
        <f t="shared" si="45"/>
        <v>139</v>
      </c>
    </row>
    <row r="370" spans="1:8" ht="15" customHeight="1" x14ac:dyDescent="0.3">
      <c r="A370" s="159"/>
      <c r="B370" s="13" t="s">
        <v>9</v>
      </c>
      <c r="C370" s="84">
        <v>1865</v>
      </c>
      <c r="D370" s="84">
        <v>1565</v>
      </c>
      <c r="E370" s="84">
        <v>2359</v>
      </c>
      <c r="F370" s="84">
        <v>1067</v>
      </c>
      <c r="G370" s="84">
        <v>781</v>
      </c>
      <c r="H370" s="85">
        <f t="shared" si="45"/>
        <v>7637</v>
      </c>
    </row>
    <row r="371" spans="1:8" ht="15" customHeight="1" x14ac:dyDescent="0.3">
      <c r="A371" s="159"/>
      <c r="B371" s="13" t="s">
        <v>10</v>
      </c>
      <c r="C371" s="84">
        <v>3420</v>
      </c>
      <c r="D371" s="84">
        <v>2750</v>
      </c>
      <c r="E371" s="84">
        <v>4463</v>
      </c>
      <c r="F371" s="84">
        <v>2020</v>
      </c>
      <c r="G371" s="84">
        <v>1486</v>
      </c>
      <c r="H371" s="85">
        <f t="shared" si="45"/>
        <v>14139</v>
      </c>
    </row>
    <row r="372" spans="1:8" ht="15" customHeight="1" x14ac:dyDescent="0.3">
      <c r="A372" s="160" t="s">
        <v>4</v>
      </c>
      <c r="B372" s="49" t="s">
        <v>8</v>
      </c>
      <c r="C372" s="86">
        <v>0</v>
      </c>
      <c r="D372" s="86">
        <v>1</v>
      </c>
      <c r="E372" s="86">
        <v>8</v>
      </c>
      <c r="F372" s="86">
        <v>7</v>
      </c>
      <c r="G372" s="86">
        <v>3</v>
      </c>
      <c r="H372" s="87">
        <f t="shared" si="45"/>
        <v>19</v>
      </c>
    </row>
    <row r="373" spans="1:8" ht="15" customHeight="1" x14ac:dyDescent="0.3">
      <c r="A373" s="160"/>
      <c r="B373" s="49" t="s">
        <v>9</v>
      </c>
      <c r="C373" s="86">
        <v>0</v>
      </c>
      <c r="D373" s="86">
        <v>50</v>
      </c>
      <c r="E373" s="86">
        <v>207</v>
      </c>
      <c r="F373" s="86">
        <v>135</v>
      </c>
      <c r="G373" s="86">
        <v>31</v>
      </c>
      <c r="H373" s="87">
        <f t="shared" si="45"/>
        <v>423</v>
      </c>
    </row>
    <row r="374" spans="1:8" ht="15" customHeight="1" x14ac:dyDescent="0.3">
      <c r="A374" s="160"/>
      <c r="B374" s="49" t="s">
        <v>10</v>
      </c>
      <c r="C374" s="86">
        <v>0</v>
      </c>
      <c r="D374" s="86">
        <v>100</v>
      </c>
      <c r="E374" s="86">
        <v>424</v>
      </c>
      <c r="F374" s="86">
        <v>258</v>
      </c>
      <c r="G374" s="86">
        <v>63</v>
      </c>
      <c r="H374" s="87">
        <f t="shared" si="45"/>
        <v>845</v>
      </c>
    </row>
    <row r="375" spans="1:8" ht="15" customHeight="1" x14ac:dyDescent="0.3">
      <c r="A375" s="159" t="s">
        <v>5</v>
      </c>
      <c r="B375" s="13" t="s">
        <v>8</v>
      </c>
      <c r="C375" s="84">
        <v>0</v>
      </c>
      <c r="D375" s="84">
        <v>5</v>
      </c>
      <c r="E375" s="84">
        <v>32</v>
      </c>
      <c r="F375" s="84">
        <v>19</v>
      </c>
      <c r="G375" s="84">
        <v>8</v>
      </c>
      <c r="H375" s="85">
        <f t="shared" si="45"/>
        <v>64</v>
      </c>
    </row>
    <row r="376" spans="1:8" ht="15" customHeight="1" x14ac:dyDescent="0.3">
      <c r="A376" s="159"/>
      <c r="B376" s="13" t="s">
        <v>9</v>
      </c>
      <c r="C376" s="84">
        <v>0</v>
      </c>
      <c r="D376" s="84">
        <v>139</v>
      </c>
      <c r="E376" s="84">
        <v>664</v>
      </c>
      <c r="F376" s="84">
        <v>336</v>
      </c>
      <c r="G376" s="84">
        <v>146</v>
      </c>
      <c r="H376" s="85">
        <f t="shared" si="45"/>
        <v>1285</v>
      </c>
    </row>
    <row r="377" spans="1:8" ht="15" customHeight="1" x14ac:dyDescent="0.3">
      <c r="A377" s="159"/>
      <c r="B377" s="13" t="s">
        <v>10</v>
      </c>
      <c r="C377" s="84">
        <v>0</v>
      </c>
      <c r="D377" s="84">
        <v>285</v>
      </c>
      <c r="E377" s="84">
        <v>1337</v>
      </c>
      <c r="F377" s="84">
        <v>692</v>
      </c>
      <c r="G377" s="84">
        <v>293</v>
      </c>
      <c r="H377" s="85">
        <f t="shared" si="45"/>
        <v>2607</v>
      </c>
    </row>
    <row r="378" spans="1:8" ht="15" customHeight="1" x14ac:dyDescent="0.3">
      <c r="A378" s="160" t="s">
        <v>6</v>
      </c>
      <c r="B378" s="49" t="s">
        <v>8</v>
      </c>
      <c r="C378" s="86">
        <v>3</v>
      </c>
      <c r="D378" s="86">
        <v>8</v>
      </c>
      <c r="E378" s="86">
        <v>51</v>
      </c>
      <c r="F378" s="86">
        <v>138</v>
      </c>
      <c r="G378" s="86">
        <v>193</v>
      </c>
      <c r="H378" s="87">
        <f t="shared" si="45"/>
        <v>393</v>
      </c>
    </row>
    <row r="379" spans="1:8" ht="15" customHeight="1" x14ac:dyDescent="0.3">
      <c r="A379" s="160"/>
      <c r="B379" s="49" t="s">
        <v>9</v>
      </c>
      <c r="C379" s="86">
        <v>537</v>
      </c>
      <c r="D379" s="86">
        <v>727</v>
      </c>
      <c r="E379" s="86">
        <v>1588</v>
      </c>
      <c r="F379" s="86">
        <v>3555</v>
      </c>
      <c r="G379" s="86">
        <v>3719</v>
      </c>
      <c r="H379" s="87">
        <f t="shared" si="45"/>
        <v>10126</v>
      </c>
    </row>
    <row r="380" spans="1:8" ht="15" customHeight="1" x14ac:dyDescent="0.3">
      <c r="A380" s="160"/>
      <c r="B380" s="49" t="s">
        <v>10</v>
      </c>
      <c r="C380" s="86">
        <v>1067</v>
      </c>
      <c r="D380" s="86">
        <v>1427</v>
      </c>
      <c r="E380" s="86">
        <v>3227</v>
      </c>
      <c r="F380" s="86">
        <v>6876</v>
      </c>
      <c r="G380" s="86">
        <v>7164</v>
      </c>
      <c r="H380" s="87">
        <f t="shared" si="45"/>
        <v>19761</v>
      </c>
    </row>
    <row r="381" spans="1:8" ht="15" customHeight="1" x14ac:dyDescent="0.3">
      <c r="A381" s="159" t="s">
        <v>7</v>
      </c>
      <c r="B381" s="13" t="s">
        <v>8</v>
      </c>
      <c r="C381" s="84">
        <v>0</v>
      </c>
      <c r="D381" s="84">
        <v>4</v>
      </c>
      <c r="E381" s="84">
        <v>19</v>
      </c>
      <c r="F381" s="84">
        <v>8</v>
      </c>
      <c r="G381" s="84">
        <v>3</v>
      </c>
      <c r="H381" s="85">
        <f t="shared" si="45"/>
        <v>34</v>
      </c>
    </row>
    <row r="382" spans="1:8" ht="15" customHeight="1" x14ac:dyDescent="0.3">
      <c r="A382" s="159"/>
      <c r="B382" s="13" t="s">
        <v>9</v>
      </c>
      <c r="C382" s="84">
        <v>0</v>
      </c>
      <c r="D382" s="84">
        <v>202</v>
      </c>
      <c r="E382" s="84">
        <v>504</v>
      </c>
      <c r="F382" s="84">
        <v>218</v>
      </c>
      <c r="G382" s="84">
        <v>64</v>
      </c>
      <c r="H382" s="85">
        <f t="shared" si="45"/>
        <v>988</v>
      </c>
    </row>
    <row r="383" spans="1:8" ht="15" customHeight="1" x14ac:dyDescent="0.3">
      <c r="A383" s="159"/>
      <c r="B383" s="13" t="s">
        <v>10</v>
      </c>
      <c r="C383" s="84">
        <v>0</v>
      </c>
      <c r="D383" s="84">
        <v>405</v>
      </c>
      <c r="E383" s="84">
        <v>966</v>
      </c>
      <c r="F383" s="84">
        <v>423</v>
      </c>
      <c r="G383" s="84">
        <v>130</v>
      </c>
      <c r="H383" s="85">
        <f t="shared" si="45"/>
        <v>1924</v>
      </c>
    </row>
    <row r="384" spans="1:8" ht="15" customHeight="1" x14ac:dyDescent="0.3">
      <c r="A384" s="160" t="s">
        <v>35</v>
      </c>
      <c r="B384" s="49" t="s">
        <v>8</v>
      </c>
      <c r="C384" s="86">
        <v>19</v>
      </c>
      <c r="D384" s="86">
        <v>44</v>
      </c>
      <c r="E384" s="86">
        <v>90</v>
      </c>
      <c r="F384" s="86">
        <v>184</v>
      </c>
      <c r="G384" s="86">
        <v>189</v>
      </c>
      <c r="H384" s="87">
        <f t="shared" si="45"/>
        <v>526</v>
      </c>
    </row>
    <row r="385" spans="1:8" ht="15" customHeight="1" x14ac:dyDescent="0.3">
      <c r="A385" s="160"/>
      <c r="B385" s="49" t="s">
        <v>9</v>
      </c>
      <c r="C385" s="86">
        <v>3213</v>
      </c>
      <c r="D385" s="86">
        <v>5946</v>
      </c>
      <c r="E385" s="86">
        <v>5525</v>
      </c>
      <c r="F385" s="86">
        <v>5058</v>
      </c>
      <c r="G385" s="86">
        <v>3925</v>
      </c>
      <c r="H385" s="87">
        <f t="shared" si="45"/>
        <v>23667</v>
      </c>
    </row>
    <row r="386" spans="1:8" ht="15" customHeight="1" x14ac:dyDescent="0.3">
      <c r="A386" s="160"/>
      <c r="B386" s="49" t="s">
        <v>10</v>
      </c>
      <c r="C386" s="86">
        <v>6852</v>
      </c>
      <c r="D386" s="86">
        <v>11666</v>
      </c>
      <c r="E386" s="86">
        <v>10806</v>
      </c>
      <c r="F386" s="86">
        <v>9736</v>
      </c>
      <c r="G386" s="86">
        <v>7466</v>
      </c>
      <c r="H386" s="87">
        <f t="shared" si="45"/>
        <v>46526</v>
      </c>
    </row>
    <row r="387" spans="1:8" ht="15" customHeight="1" x14ac:dyDescent="0.3">
      <c r="A387" s="161" t="s">
        <v>1</v>
      </c>
      <c r="B387" s="109" t="s">
        <v>8</v>
      </c>
      <c r="C387" s="110">
        <f>C366+C369+C372+C375+C378+C381+C384</f>
        <v>35</v>
      </c>
      <c r="D387" s="110">
        <f t="shared" ref="D387:H387" si="46">D366+D369+D372+D375+D378+D381+D384</f>
        <v>85</v>
      </c>
      <c r="E387" s="110">
        <f t="shared" si="46"/>
        <v>260</v>
      </c>
      <c r="F387" s="110">
        <f t="shared" si="46"/>
        <v>395</v>
      </c>
      <c r="G387" s="110">
        <f t="shared" si="46"/>
        <v>433</v>
      </c>
      <c r="H387" s="110">
        <f t="shared" si="46"/>
        <v>1208</v>
      </c>
    </row>
    <row r="388" spans="1:8" ht="15" customHeight="1" x14ac:dyDescent="0.3">
      <c r="A388" s="161"/>
      <c r="B388" s="109" t="s">
        <v>9</v>
      </c>
      <c r="C388" s="110">
        <f t="shared" ref="C388:H388" si="47">C367+C370+C373+C376+C379+C382+C385</f>
        <v>5615</v>
      </c>
      <c r="D388" s="110">
        <f t="shared" si="47"/>
        <v>8706</v>
      </c>
      <c r="E388" s="110">
        <f t="shared" si="47"/>
        <v>11309</v>
      </c>
      <c r="F388" s="110">
        <f t="shared" si="47"/>
        <v>10604</v>
      </c>
      <c r="G388" s="110">
        <f t="shared" si="47"/>
        <v>8666</v>
      </c>
      <c r="H388" s="110">
        <f t="shared" si="47"/>
        <v>44900</v>
      </c>
    </row>
    <row r="389" spans="1:8" ht="15" customHeight="1" x14ac:dyDescent="0.3">
      <c r="A389" s="161"/>
      <c r="B389" s="109" t="s">
        <v>10</v>
      </c>
      <c r="C389" s="110">
        <f t="shared" ref="C389:H389" si="48">C368+C371+C374+C377+C380+C383+C386</f>
        <v>11339</v>
      </c>
      <c r="D389" s="110">
        <f t="shared" si="48"/>
        <v>16789</v>
      </c>
      <c r="E389" s="110">
        <f t="shared" si="48"/>
        <v>22185</v>
      </c>
      <c r="F389" s="110">
        <f t="shared" si="48"/>
        <v>20453</v>
      </c>
      <c r="G389" s="110">
        <f t="shared" si="48"/>
        <v>16602</v>
      </c>
      <c r="H389" s="110">
        <f t="shared" si="48"/>
        <v>87368</v>
      </c>
    </row>
    <row r="390" spans="1:8" ht="15" customHeight="1" x14ac:dyDescent="0.3">
      <c r="A390" s="112" t="s">
        <v>116</v>
      </c>
      <c r="B390" s="6"/>
      <c r="C390" s="6"/>
      <c r="D390" s="6"/>
      <c r="E390" s="6"/>
    </row>
  </sheetData>
  <mergeCells count="130">
    <mergeCell ref="A75:A77"/>
    <mergeCell ref="A78:A80"/>
    <mergeCell ref="A81:A83"/>
    <mergeCell ref="A84:A86"/>
    <mergeCell ref="A87:A89"/>
    <mergeCell ref="A63:H63"/>
    <mergeCell ref="A64:H64"/>
    <mergeCell ref="A66:A68"/>
    <mergeCell ref="A69:A71"/>
    <mergeCell ref="A72:A74"/>
    <mergeCell ref="A105:A107"/>
    <mergeCell ref="A108:A110"/>
    <mergeCell ref="A111:A113"/>
    <mergeCell ref="A114:A116"/>
    <mergeCell ref="A117:A119"/>
    <mergeCell ref="A93:H93"/>
    <mergeCell ref="A94:H94"/>
    <mergeCell ref="A96:A98"/>
    <mergeCell ref="A99:A101"/>
    <mergeCell ref="A102:A104"/>
    <mergeCell ref="A135:A137"/>
    <mergeCell ref="A138:A140"/>
    <mergeCell ref="A141:A143"/>
    <mergeCell ref="A144:A146"/>
    <mergeCell ref="A147:A149"/>
    <mergeCell ref="A123:H123"/>
    <mergeCell ref="A124:H124"/>
    <mergeCell ref="A126:A128"/>
    <mergeCell ref="A129:A131"/>
    <mergeCell ref="A132:A134"/>
    <mergeCell ref="A165:A167"/>
    <mergeCell ref="A168:A170"/>
    <mergeCell ref="A171:A173"/>
    <mergeCell ref="A174:A176"/>
    <mergeCell ref="A177:A179"/>
    <mergeCell ref="A156:A158"/>
    <mergeCell ref="A159:A161"/>
    <mergeCell ref="A162:A164"/>
    <mergeCell ref="A153:H153"/>
    <mergeCell ref="A154:H154"/>
    <mergeCell ref="A195:A197"/>
    <mergeCell ref="A198:A200"/>
    <mergeCell ref="A201:A203"/>
    <mergeCell ref="A204:A206"/>
    <mergeCell ref="A207:A209"/>
    <mergeCell ref="A183:H183"/>
    <mergeCell ref="A184:H184"/>
    <mergeCell ref="A186:A188"/>
    <mergeCell ref="A189:A191"/>
    <mergeCell ref="A192:A194"/>
    <mergeCell ref="A381:A383"/>
    <mergeCell ref="A384:A386"/>
    <mergeCell ref="A387:A389"/>
    <mergeCell ref="A366:A368"/>
    <mergeCell ref="A369:A371"/>
    <mergeCell ref="A372:A374"/>
    <mergeCell ref="A375:A377"/>
    <mergeCell ref="A378:A380"/>
    <mergeCell ref="A318:A320"/>
    <mergeCell ref="A321:A323"/>
    <mergeCell ref="A324:A326"/>
    <mergeCell ref="A327:A329"/>
    <mergeCell ref="A334:H334"/>
    <mergeCell ref="A333:H333"/>
    <mergeCell ref="A363:H363"/>
    <mergeCell ref="A364:H364"/>
    <mergeCell ref="A354:A356"/>
    <mergeCell ref="A357:A359"/>
    <mergeCell ref="A336:A338"/>
    <mergeCell ref="A339:A341"/>
    <mergeCell ref="A342:A344"/>
    <mergeCell ref="A345:A347"/>
    <mergeCell ref="A348:A350"/>
    <mergeCell ref="A351:A353"/>
    <mergeCell ref="A228:A230"/>
    <mergeCell ref="A231:A233"/>
    <mergeCell ref="A234:A236"/>
    <mergeCell ref="A264:A266"/>
    <mergeCell ref="A306:A308"/>
    <mergeCell ref="A309:A311"/>
    <mergeCell ref="A312:A314"/>
    <mergeCell ref="A303:H303"/>
    <mergeCell ref="A304:H304"/>
    <mergeCell ref="A294:A296"/>
    <mergeCell ref="A297:A299"/>
    <mergeCell ref="A267:A269"/>
    <mergeCell ref="A315:A317"/>
    <mergeCell ref="A213:H213"/>
    <mergeCell ref="A252:A254"/>
    <mergeCell ref="A255:A257"/>
    <mergeCell ref="A258:A260"/>
    <mergeCell ref="A261:A263"/>
    <mergeCell ref="A237:A239"/>
    <mergeCell ref="A276:A278"/>
    <mergeCell ref="A279:A281"/>
    <mergeCell ref="A282:A284"/>
    <mergeCell ref="A285:A287"/>
    <mergeCell ref="A288:A290"/>
    <mergeCell ref="A291:A293"/>
    <mergeCell ref="A214:H214"/>
    <mergeCell ref="A273:H273"/>
    <mergeCell ref="A274:H274"/>
    <mergeCell ref="A249:A251"/>
    <mergeCell ref="A246:A248"/>
    <mergeCell ref="A216:A218"/>
    <mergeCell ref="A219:A221"/>
    <mergeCell ref="A222:A224"/>
    <mergeCell ref="A243:H243"/>
    <mergeCell ref="A244:H244"/>
    <mergeCell ref="A225:A227"/>
    <mergeCell ref="A57:A59"/>
    <mergeCell ref="A33:H33"/>
    <mergeCell ref="A34:H34"/>
    <mergeCell ref="A36:A38"/>
    <mergeCell ref="A39:A41"/>
    <mergeCell ref="A42:A44"/>
    <mergeCell ref="A45:A47"/>
    <mergeCell ref="A48:A50"/>
    <mergeCell ref="A51:A53"/>
    <mergeCell ref="A54:A56"/>
    <mergeCell ref="A27:A29"/>
    <mergeCell ref="A3:H3"/>
    <mergeCell ref="A4:H4"/>
    <mergeCell ref="A6:A8"/>
    <mergeCell ref="A9:A11"/>
    <mergeCell ref="A12:A14"/>
    <mergeCell ref="A15:A17"/>
    <mergeCell ref="A18:A20"/>
    <mergeCell ref="A21:A23"/>
    <mergeCell ref="A24:A2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20" max="16383" man="1"/>
    <brk id="150" max="16383" man="1"/>
    <brk id="180" max="16383" man="1"/>
    <brk id="210" max="16383" man="1"/>
    <brk id="240" max="16383" man="1"/>
    <brk id="270" max="16383" man="1"/>
    <brk id="300" max="16383" man="1"/>
    <brk id="330" max="16383" man="1"/>
    <brk id="360"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45B9-475F-40CA-A743-937E8D981157}">
  <sheetPr>
    <tabColor theme="5" tint="-0.249977111117893"/>
  </sheetPr>
  <dimension ref="A3:G90"/>
  <sheetViews>
    <sheetView showGridLines="0" zoomScaleNormal="100" workbookViewId="0">
      <selection activeCell="A90" sqref="A90"/>
    </sheetView>
  </sheetViews>
  <sheetFormatPr defaultRowHeight="15" customHeight="1" x14ac:dyDescent="0.3"/>
  <cols>
    <col min="1" max="1" width="14.109375" style="13" customWidth="1"/>
    <col min="2" max="2" width="11.33203125" style="13" customWidth="1"/>
    <col min="3" max="16384" width="8.88671875" style="13"/>
  </cols>
  <sheetData>
    <row r="3" spans="1:7" ht="15" customHeight="1" x14ac:dyDescent="0.3">
      <c r="A3" s="156" t="s">
        <v>82</v>
      </c>
      <c r="B3" s="156"/>
      <c r="C3" s="156"/>
      <c r="D3" s="156"/>
      <c r="E3" s="156"/>
      <c r="F3" s="156"/>
      <c r="G3" s="156"/>
    </row>
    <row r="4" spans="1:7" ht="15" customHeight="1" x14ac:dyDescent="0.3">
      <c r="A4" s="156" t="s">
        <v>96</v>
      </c>
      <c r="B4" s="156"/>
      <c r="C4" s="156"/>
      <c r="D4" s="156"/>
      <c r="E4" s="156"/>
      <c r="F4" s="156"/>
      <c r="G4" s="156"/>
    </row>
    <row r="5" spans="1:7" ht="15" customHeight="1" x14ac:dyDescent="0.3">
      <c r="A5" s="107" t="s">
        <v>108</v>
      </c>
      <c r="B5" s="108"/>
      <c r="C5" s="108" t="s">
        <v>57</v>
      </c>
      <c r="D5" s="108" t="s">
        <v>58</v>
      </c>
      <c r="E5" s="108" t="s">
        <v>59</v>
      </c>
      <c r="F5" s="108" t="s">
        <v>60</v>
      </c>
      <c r="G5" s="108" t="s">
        <v>1</v>
      </c>
    </row>
    <row r="6" spans="1:7" ht="15" customHeight="1" x14ac:dyDescent="0.3">
      <c r="A6" s="158" t="s">
        <v>64</v>
      </c>
      <c r="B6" s="13" t="s">
        <v>8</v>
      </c>
      <c r="C6" s="56">
        <v>61</v>
      </c>
      <c r="D6" s="56">
        <v>615</v>
      </c>
      <c r="E6" s="56">
        <v>1080</v>
      </c>
      <c r="F6" s="56">
        <v>556</v>
      </c>
      <c r="G6" s="81">
        <f t="shared" ref="G6:G15" si="0">SUM(C6:F6)</f>
        <v>2312</v>
      </c>
    </row>
    <row r="7" spans="1:7" ht="15" customHeight="1" x14ac:dyDescent="0.3">
      <c r="A7" s="158" t="s">
        <v>61</v>
      </c>
      <c r="B7" s="13" t="s">
        <v>9</v>
      </c>
      <c r="C7" s="56">
        <v>516</v>
      </c>
      <c r="D7" s="56">
        <v>4320</v>
      </c>
      <c r="E7" s="56">
        <v>7066</v>
      </c>
      <c r="F7" s="56">
        <v>3206</v>
      </c>
      <c r="G7" s="81">
        <f t="shared" si="0"/>
        <v>15108</v>
      </c>
    </row>
    <row r="8" spans="1:7" ht="15" customHeight="1" x14ac:dyDescent="0.3">
      <c r="A8" s="158"/>
      <c r="B8" s="13" t="s">
        <v>10</v>
      </c>
      <c r="C8" s="56">
        <v>1325</v>
      </c>
      <c r="D8" s="56">
        <v>10181</v>
      </c>
      <c r="E8" s="56">
        <v>17222</v>
      </c>
      <c r="F8" s="56">
        <v>7634</v>
      </c>
      <c r="G8" s="81">
        <f t="shared" si="0"/>
        <v>36362</v>
      </c>
    </row>
    <row r="9" spans="1:7" ht="15" customHeight="1" x14ac:dyDescent="0.3">
      <c r="A9" s="157" t="s">
        <v>63</v>
      </c>
      <c r="B9" s="49" t="s">
        <v>8</v>
      </c>
      <c r="C9" s="82">
        <v>7</v>
      </c>
      <c r="D9" s="82">
        <v>184</v>
      </c>
      <c r="E9" s="82">
        <v>458</v>
      </c>
      <c r="F9" s="82">
        <v>448</v>
      </c>
      <c r="G9" s="83">
        <f t="shared" si="0"/>
        <v>1097</v>
      </c>
    </row>
    <row r="10" spans="1:7" ht="15" customHeight="1" x14ac:dyDescent="0.3">
      <c r="A10" s="157"/>
      <c r="B10" s="49" t="s">
        <v>9</v>
      </c>
      <c r="C10" s="82">
        <v>61</v>
      </c>
      <c r="D10" s="82">
        <v>1875</v>
      </c>
      <c r="E10" s="82">
        <v>3859</v>
      </c>
      <c r="F10" s="82">
        <v>3246</v>
      </c>
      <c r="G10" s="83">
        <f t="shared" si="0"/>
        <v>9041</v>
      </c>
    </row>
    <row r="11" spans="1:7" ht="15" customHeight="1" x14ac:dyDescent="0.3">
      <c r="A11" s="157"/>
      <c r="B11" s="49" t="s">
        <v>10</v>
      </c>
      <c r="C11" s="82">
        <v>131</v>
      </c>
      <c r="D11" s="82">
        <v>3785</v>
      </c>
      <c r="E11" s="82">
        <v>8904</v>
      </c>
      <c r="F11" s="82">
        <v>7547</v>
      </c>
      <c r="G11" s="83">
        <f t="shared" si="0"/>
        <v>20367</v>
      </c>
    </row>
    <row r="12" spans="1:7" ht="15" customHeight="1" x14ac:dyDescent="0.3">
      <c r="A12" s="158" t="s">
        <v>3</v>
      </c>
      <c r="B12" s="13" t="s">
        <v>8</v>
      </c>
      <c r="C12" s="56">
        <v>12</v>
      </c>
      <c r="D12" s="56">
        <v>105</v>
      </c>
      <c r="E12" s="56">
        <v>282</v>
      </c>
      <c r="F12" s="56">
        <v>121</v>
      </c>
      <c r="G12" s="81">
        <f t="shared" si="0"/>
        <v>520</v>
      </c>
    </row>
    <row r="13" spans="1:7" ht="15" customHeight="1" x14ac:dyDescent="0.3">
      <c r="A13" s="158"/>
      <c r="B13" s="13" t="s">
        <v>9</v>
      </c>
      <c r="C13" s="56">
        <v>127</v>
      </c>
      <c r="D13" s="56">
        <v>1055</v>
      </c>
      <c r="E13" s="56">
        <v>2137</v>
      </c>
      <c r="F13" s="56">
        <v>790</v>
      </c>
      <c r="G13" s="81">
        <f t="shared" si="0"/>
        <v>4109</v>
      </c>
    </row>
    <row r="14" spans="1:7" ht="15" customHeight="1" x14ac:dyDescent="0.3">
      <c r="A14" s="158"/>
      <c r="B14" s="13" t="s">
        <v>10</v>
      </c>
      <c r="C14" s="56">
        <v>324</v>
      </c>
      <c r="D14" s="56">
        <v>2254</v>
      </c>
      <c r="E14" s="56">
        <v>5158</v>
      </c>
      <c r="F14" s="56">
        <v>2015</v>
      </c>
      <c r="G14" s="81">
        <f t="shared" si="0"/>
        <v>9751</v>
      </c>
    </row>
    <row r="15" spans="1:7" ht="15" customHeight="1" x14ac:dyDescent="0.3">
      <c r="A15" s="157" t="s">
        <v>62</v>
      </c>
      <c r="B15" s="49" t="s">
        <v>8</v>
      </c>
      <c r="C15" s="82">
        <v>8</v>
      </c>
      <c r="D15" s="82">
        <v>55</v>
      </c>
      <c r="E15" s="82">
        <v>32</v>
      </c>
      <c r="F15" s="82">
        <v>2</v>
      </c>
      <c r="G15" s="83">
        <f t="shared" si="0"/>
        <v>97</v>
      </c>
    </row>
    <row r="16" spans="1:7" ht="15" customHeight="1" x14ac:dyDescent="0.3">
      <c r="A16" s="157"/>
      <c r="B16" s="49" t="s">
        <v>9</v>
      </c>
      <c r="C16" s="82">
        <v>51</v>
      </c>
      <c r="D16" s="82">
        <v>324</v>
      </c>
      <c r="E16" s="82">
        <v>161</v>
      </c>
      <c r="F16" s="82">
        <v>10</v>
      </c>
      <c r="G16" s="83">
        <f t="shared" ref="G16:G17" si="1">SUM(C16:F16)</f>
        <v>546</v>
      </c>
    </row>
    <row r="17" spans="1:7" ht="15" customHeight="1" x14ac:dyDescent="0.3">
      <c r="A17" s="157"/>
      <c r="B17" s="49" t="s">
        <v>10</v>
      </c>
      <c r="C17" s="82">
        <v>119</v>
      </c>
      <c r="D17" s="82">
        <v>733</v>
      </c>
      <c r="E17" s="82">
        <v>351</v>
      </c>
      <c r="F17" s="82">
        <v>20</v>
      </c>
      <c r="G17" s="83">
        <f t="shared" si="1"/>
        <v>1223</v>
      </c>
    </row>
    <row r="18" spans="1:7" ht="15" customHeight="1" x14ac:dyDescent="0.3">
      <c r="A18" s="158" t="s">
        <v>2</v>
      </c>
      <c r="B18" s="13" t="s">
        <v>8</v>
      </c>
      <c r="C18" s="56">
        <v>12</v>
      </c>
      <c r="D18" s="56">
        <v>8</v>
      </c>
      <c r="E18" s="56">
        <v>2</v>
      </c>
      <c r="F18" s="56">
        <v>1</v>
      </c>
      <c r="G18" s="81">
        <f t="shared" ref="G18:G20" si="2">SUM(C18:F18)</f>
        <v>23</v>
      </c>
    </row>
    <row r="19" spans="1:7" ht="15" customHeight="1" x14ac:dyDescent="0.3">
      <c r="A19" s="158"/>
      <c r="B19" s="13" t="s">
        <v>9</v>
      </c>
      <c r="C19" s="56">
        <v>89</v>
      </c>
      <c r="D19" s="56">
        <v>45</v>
      </c>
      <c r="E19" s="56">
        <v>14</v>
      </c>
      <c r="F19" s="56">
        <v>3</v>
      </c>
      <c r="G19" s="81">
        <f t="shared" si="2"/>
        <v>151</v>
      </c>
    </row>
    <row r="20" spans="1:7" ht="15" customHeight="1" x14ac:dyDescent="0.3">
      <c r="A20" s="158"/>
      <c r="B20" s="13" t="s">
        <v>10</v>
      </c>
      <c r="C20" s="56">
        <v>197</v>
      </c>
      <c r="D20" s="56">
        <v>106</v>
      </c>
      <c r="E20" s="56">
        <v>33</v>
      </c>
      <c r="F20" s="56">
        <v>9</v>
      </c>
      <c r="G20" s="81">
        <f t="shared" si="2"/>
        <v>345</v>
      </c>
    </row>
    <row r="21" spans="1:7" ht="15" customHeight="1" x14ac:dyDescent="0.3">
      <c r="A21" s="157" t="s">
        <v>7</v>
      </c>
      <c r="B21" s="49" t="s">
        <v>8</v>
      </c>
      <c r="C21" s="82">
        <v>2</v>
      </c>
      <c r="D21" s="82">
        <v>9</v>
      </c>
      <c r="E21" s="82">
        <v>1</v>
      </c>
      <c r="F21" s="82">
        <v>0</v>
      </c>
      <c r="G21" s="83">
        <f t="shared" ref="G21:G23" si="3">SUM(C21:F21)</f>
        <v>12</v>
      </c>
    </row>
    <row r="22" spans="1:7" ht="15" customHeight="1" x14ac:dyDescent="0.3">
      <c r="A22" s="157"/>
      <c r="B22" s="49" t="s">
        <v>9</v>
      </c>
      <c r="C22" s="82">
        <v>17</v>
      </c>
      <c r="D22" s="82">
        <v>62</v>
      </c>
      <c r="E22" s="82">
        <v>4</v>
      </c>
      <c r="F22" s="82">
        <v>0</v>
      </c>
      <c r="G22" s="83">
        <f t="shared" si="3"/>
        <v>83</v>
      </c>
    </row>
    <row r="23" spans="1:7" ht="15" customHeight="1" x14ac:dyDescent="0.3">
      <c r="A23" s="157"/>
      <c r="B23" s="49" t="s">
        <v>10</v>
      </c>
      <c r="C23" s="82">
        <v>32</v>
      </c>
      <c r="D23" s="82">
        <v>138</v>
      </c>
      <c r="E23" s="82">
        <v>8</v>
      </c>
      <c r="F23" s="82">
        <v>0</v>
      </c>
      <c r="G23" s="83">
        <f t="shared" si="3"/>
        <v>178</v>
      </c>
    </row>
    <row r="24" spans="1:7" ht="15" customHeight="1" x14ac:dyDescent="0.3">
      <c r="A24" s="158" t="s">
        <v>4</v>
      </c>
      <c r="B24" s="13" t="s">
        <v>8</v>
      </c>
      <c r="C24" s="56">
        <v>1</v>
      </c>
      <c r="D24" s="56">
        <v>1</v>
      </c>
      <c r="E24" s="56">
        <v>2</v>
      </c>
      <c r="F24" s="56">
        <v>0</v>
      </c>
      <c r="G24" s="81">
        <f t="shared" ref="G24:G26" si="4">SUM(C24:F24)</f>
        <v>4</v>
      </c>
    </row>
    <row r="25" spans="1:7" ht="15" customHeight="1" x14ac:dyDescent="0.3">
      <c r="A25" s="158"/>
      <c r="B25" s="13" t="s">
        <v>9</v>
      </c>
      <c r="C25" s="56">
        <v>8</v>
      </c>
      <c r="D25" s="56">
        <v>7</v>
      </c>
      <c r="E25" s="56">
        <v>8</v>
      </c>
      <c r="F25" s="56">
        <v>0</v>
      </c>
      <c r="G25" s="81">
        <f t="shared" si="4"/>
        <v>23</v>
      </c>
    </row>
    <row r="26" spans="1:7" ht="15" customHeight="1" x14ac:dyDescent="0.3">
      <c r="A26" s="158"/>
      <c r="B26" s="13" t="s">
        <v>10</v>
      </c>
      <c r="C26" s="56">
        <v>16</v>
      </c>
      <c r="D26" s="56">
        <v>14</v>
      </c>
      <c r="E26" s="56">
        <v>31</v>
      </c>
      <c r="F26" s="56">
        <v>0</v>
      </c>
      <c r="G26" s="81">
        <f t="shared" si="4"/>
        <v>61</v>
      </c>
    </row>
    <row r="27" spans="1:7" ht="15" customHeight="1" x14ac:dyDescent="0.3">
      <c r="A27" s="162" t="s">
        <v>1</v>
      </c>
      <c r="B27" s="109" t="s">
        <v>8</v>
      </c>
      <c r="C27" s="114">
        <f t="shared" ref="C27:G29" si="5">C18+C12+C24+C15+C9+C21+C6</f>
        <v>103</v>
      </c>
      <c r="D27" s="114">
        <f t="shared" si="5"/>
        <v>977</v>
      </c>
      <c r="E27" s="114">
        <f t="shared" si="5"/>
        <v>1857</v>
      </c>
      <c r="F27" s="114">
        <f t="shared" si="5"/>
        <v>1128</v>
      </c>
      <c r="G27" s="114">
        <f t="shared" si="5"/>
        <v>4065</v>
      </c>
    </row>
    <row r="28" spans="1:7" ht="15" customHeight="1" x14ac:dyDescent="0.3">
      <c r="A28" s="162"/>
      <c r="B28" s="109" t="s">
        <v>9</v>
      </c>
      <c r="C28" s="114">
        <f t="shared" si="5"/>
        <v>869</v>
      </c>
      <c r="D28" s="114">
        <f t="shared" si="5"/>
        <v>7688</v>
      </c>
      <c r="E28" s="114">
        <f t="shared" si="5"/>
        <v>13249</v>
      </c>
      <c r="F28" s="114">
        <f t="shared" si="5"/>
        <v>7255</v>
      </c>
      <c r="G28" s="114">
        <f t="shared" si="5"/>
        <v>29061</v>
      </c>
    </row>
    <row r="29" spans="1:7" ht="15" customHeight="1" x14ac:dyDescent="0.3">
      <c r="A29" s="162"/>
      <c r="B29" s="109" t="s">
        <v>10</v>
      </c>
      <c r="C29" s="114">
        <f t="shared" si="5"/>
        <v>2144</v>
      </c>
      <c r="D29" s="114">
        <f t="shared" si="5"/>
        <v>17211</v>
      </c>
      <c r="E29" s="114">
        <f t="shared" si="5"/>
        <v>31707</v>
      </c>
      <c r="F29" s="114">
        <f t="shared" si="5"/>
        <v>17225</v>
      </c>
      <c r="G29" s="114">
        <f t="shared" si="5"/>
        <v>68287</v>
      </c>
    </row>
    <row r="30" spans="1:7" ht="15" customHeight="1" x14ac:dyDescent="0.3">
      <c r="A30" s="7" t="s">
        <v>117</v>
      </c>
      <c r="B30" s="8"/>
      <c r="C30" s="8"/>
      <c r="D30" s="8"/>
      <c r="E30" s="8"/>
      <c r="F30" s="8"/>
      <c r="G30" s="8"/>
    </row>
    <row r="33" spans="1:7" ht="15" customHeight="1" x14ac:dyDescent="0.3">
      <c r="A33" s="156" t="s">
        <v>82</v>
      </c>
      <c r="B33" s="156"/>
      <c r="C33" s="156"/>
      <c r="D33" s="156"/>
      <c r="E33" s="156"/>
      <c r="F33" s="156"/>
      <c r="G33" s="156"/>
    </row>
    <row r="34" spans="1:7" ht="15" customHeight="1" x14ac:dyDescent="0.3">
      <c r="A34" s="156" t="s">
        <v>93</v>
      </c>
      <c r="B34" s="156"/>
      <c r="C34" s="156"/>
      <c r="D34" s="156"/>
      <c r="E34" s="156"/>
      <c r="F34" s="156"/>
      <c r="G34" s="156"/>
    </row>
    <row r="35" spans="1:7" ht="15" customHeight="1" x14ac:dyDescent="0.3">
      <c r="A35" s="107" t="s">
        <v>108</v>
      </c>
      <c r="B35" s="108"/>
      <c r="C35" s="108" t="s">
        <v>57</v>
      </c>
      <c r="D35" s="108" t="s">
        <v>58</v>
      </c>
      <c r="E35" s="108" t="s">
        <v>59</v>
      </c>
      <c r="F35" s="108" t="s">
        <v>60</v>
      </c>
      <c r="G35" s="108" t="s">
        <v>1</v>
      </c>
    </row>
    <row r="36" spans="1:7" ht="15" customHeight="1" x14ac:dyDescent="0.3">
      <c r="A36" s="158" t="s">
        <v>64</v>
      </c>
      <c r="B36" s="13" t="s">
        <v>8</v>
      </c>
      <c r="C36" s="56">
        <v>61</v>
      </c>
      <c r="D36" s="56">
        <v>615</v>
      </c>
      <c r="E36" s="56">
        <v>1081</v>
      </c>
      <c r="F36" s="56">
        <v>556</v>
      </c>
      <c r="G36" s="81">
        <f t="shared" ref="G36:G45" si="6">SUM(C36:F36)</f>
        <v>2313</v>
      </c>
    </row>
    <row r="37" spans="1:7" ht="15" customHeight="1" x14ac:dyDescent="0.3">
      <c r="A37" s="158" t="s">
        <v>61</v>
      </c>
      <c r="B37" s="13" t="s">
        <v>9</v>
      </c>
      <c r="C37" s="56">
        <v>516</v>
      </c>
      <c r="D37" s="56">
        <v>4320</v>
      </c>
      <c r="E37" s="56">
        <v>7070</v>
      </c>
      <c r="F37" s="56">
        <v>3200</v>
      </c>
      <c r="G37" s="81">
        <f t="shared" si="6"/>
        <v>15106</v>
      </c>
    </row>
    <row r="38" spans="1:7" ht="15" customHeight="1" x14ac:dyDescent="0.3">
      <c r="A38" s="158"/>
      <c r="B38" s="13" t="s">
        <v>10</v>
      </c>
      <c r="C38" s="56">
        <v>1325</v>
      </c>
      <c r="D38" s="56">
        <v>10181</v>
      </c>
      <c r="E38" s="56">
        <v>17236</v>
      </c>
      <c r="F38" s="56">
        <v>7616</v>
      </c>
      <c r="G38" s="81">
        <f t="shared" si="6"/>
        <v>36358</v>
      </c>
    </row>
    <row r="39" spans="1:7" ht="15" customHeight="1" x14ac:dyDescent="0.3">
      <c r="A39" s="157" t="s">
        <v>63</v>
      </c>
      <c r="B39" s="49" t="s">
        <v>8</v>
      </c>
      <c r="C39" s="82">
        <v>7</v>
      </c>
      <c r="D39" s="82">
        <v>184</v>
      </c>
      <c r="E39" s="82">
        <v>458</v>
      </c>
      <c r="F39" s="82">
        <v>448</v>
      </c>
      <c r="G39" s="83">
        <f t="shared" si="6"/>
        <v>1097</v>
      </c>
    </row>
    <row r="40" spans="1:7" ht="15" customHeight="1" x14ac:dyDescent="0.3">
      <c r="A40" s="157"/>
      <c r="B40" s="49" t="s">
        <v>9</v>
      </c>
      <c r="C40" s="82">
        <v>61</v>
      </c>
      <c r="D40" s="82">
        <v>1875</v>
      </c>
      <c r="E40" s="82">
        <v>3859</v>
      </c>
      <c r="F40" s="82">
        <v>3246</v>
      </c>
      <c r="G40" s="83">
        <f t="shared" si="6"/>
        <v>9041</v>
      </c>
    </row>
    <row r="41" spans="1:7" ht="15" customHeight="1" x14ac:dyDescent="0.3">
      <c r="A41" s="157"/>
      <c r="B41" s="49" t="s">
        <v>10</v>
      </c>
      <c r="C41" s="82">
        <v>131</v>
      </c>
      <c r="D41" s="82">
        <v>3785</v>
      </c>
      <c r="E41" s="82">
        <v>8904</v>
      </c>
      <c r="F41" s="82">
        <v>7547</v>
      </c>
      <c r="G41" s="83">
        <f t="shared" si="6"/>
        <v>20367</v>
      </c>
    </row>
    <row r="42" spans="1:7" ht="15" customHeight="1" x14ac:dyDescent="0.3">
      <c r="A42" s="158" t="s">
        <v>3</v>
      </c>
      <c r="B42" s="13" t="s">
        <v>8</v>
      </c>
      <c r="C42" s="56">
        <v>12</v>
      </c>
      <c r="D42" s="56">
        <v>106</v>
      </c>
      <c r="E42" s="56">
        <v>283</v>
      </c>
      <c r="F42" s="56">
        <v>121</v>
      </c>
      <c r="G42" s="81">
        <f t="shared" si="6"/>
        <v>522</v>
      </c>
    </row>
    <row r="43" spans="1:7" ht="15" customHeight="1" x14ac:dyDescent="0.3">
      <c r="A43" s="158"/>
      <c r="B43" s="13" t="s">
        <v>9</v>
      </c>
      <c r="C43" s="56">
        <v>127</v>
      </c>
      <c r="D43" s="56">
        <v>1064</v>
      </c>
      <c r="E43" s="56">
        <v>2156</v>
      </c>
      <c r="F43" s="56">
        <v>790</v>
      </c>
      <c r="G43" s="81">
        <f t="shared" si="6"/>
        <v>4137</v>
      </c>
    </row>
    <row r="44" spans="1:7" ht="15" customHeight="1" x14ac:dyDescent="0.3">
      <c r="A44" s="158"/>
      <c r="B44" s="13" t="s">
        <v>10</v>
      </c>
      <c r="C44" s="56">
        <v>324</v>
      </c>
      <c r="D44" s="56">
        <v>2272</v>
      </c>
      <c r="E44" s="56">
        <v>5196</v>
      </c>
      <c r="F44" s="56">
        <v>2015</v>
      </c>
      <c r="G44" s="81">
        <f t="shared" si="6"/>
        <v>9807</v>
      </c>
    </row>
    <row r="45" spans="1:7" ht="15" customHeight="1" x14ac:dyDescent="0.3">
      <c r="A45" s="157" t="s">
        <v>62</v>
      </c>
      <c r="B45" s="49" t="s">
        <v>8</v>
      </c>
      <c r="C45" s="82">
        <v>8</v>
      </c>
      <c r="D45" s="82">
        <v>55</v>
      </c>
      <c r="E45" s="82">
        <v>32</v>
      </c>
      <c r="F45" s="82">
        <v>2</v>
      </c>
      <c r="G45" s="83">
        <f t="shared" si="6"/>
        <v>97</v>
      </c>
    </row>
    <row r="46" spans="1:7" ht="15" customHeight="1" x14ac:dyDescent="0.3">
      <c r="A46" s="157"/>
      <c r="B46" s="49" t="s">
        <v>9</v>
      </c>
      <c r="C46" s="82">
        <v>51</v>
      </c>
      <c r="D46" s="82">
        <v>324</v>
      </c>
      <c r="E46" s="82">
        <v>161</v>
      </c>
      <c r="F46" s="82">
        <v>10</v>
      </c>
      <c r="G46" s="83">
        <f t="shared" ref="G46:G47" si="7">SUM(C46:F46)</f>
        <v>546</v>
      </c>
    </row>
    <row r="47" spans="1:7" ht="15" customHeight="1" x14ac:dyDescent="0.3">
      <c r="A47" s="157"/>
      <c r="B47" s="49" t="s">
        <v>10</v>
      </c>
      <c r="C47" s="82">
        <v>119</v>
      </c>
      <c r="D47" s="82">
        <v>733</v>
      </c>
      <c r="E47" s="82">
        <v>351</v>
      </c>
      <c r="F47" s="82">
        <v>20</v>
      </c>
      <c r="G47" s="83">
        <f t="shared" si="7"/>
        <v>1223</v>
      </c>
    </row>
    <row r="48" spans="1:7" ht="15" customHeight="1" x14ac:dyDescent="0.3">
      <c r="A48" s="158" t="s">
        <v>2</v>
      </c>
      <c r="B48" s="13" t="s">
        <v>8</v>
      </c>
      <c r="C48" s="56">
        <v>12</v>
      </c>
      <c r="D48" s="56">
        <v>8</v>
      </c>
      <c r="E48" s="56">
        <v>2</v>
      </c>
      <c r="F48" s="56">
        <v>1</v>
      </c>
      <c r="G48" s="81">
        <f t="shared" ref="G48:G56" si="8">SUM(C48:F48)</f>
        <v>23</v>
      </c>
    </row>
    <row r="49" spans="1:7" ht="15" customHeight="1" x14ac:dyDescent="0.3">
      <c r="A49" s="158"/>
      <c r="B49" s="13" t="s">
        <v>9</v>
      </c>
      <c r="C49" s="56">
        <v>89</v>
      </c>
      <c r="D49" s="56">
        <v>45</v>
      </c>
      <c r="E49" s="56">
        <v>14</v>
      </c>
      <c r="F49" s="56">
        <v>3</v>
      </c>
      <c r="G49" s="81">
        <f t="shared" si="8"/>
        <v>151</v>
      </c>
    </row>
    <row r="50" spans="1:7" ht="15" customHeight="1" x14ac:dyDescent="0.3">
      <c r="A50" s="158"/>
      <c r="B50" s="13" t="s">
        <v>10</v>
      </c>
      <c r="C50" s="56">
        <v>197</v>
      </c>
      <c r="D50" s="56">
        <v>106</v>
      </c>
      <c r="E50" s="56">
        <v>33</v>
      </c>
      <c r="F50" s="56">
        <v>9</v>
      </c>
      <c r="G50" s="81">
        <f t="shared" si="8"/>
        <v>345</v>
      </c>
    </row>
    <row r="51" spans="1:7" ht="15" customHeight="1" x14ac:dyDescent="0.3">
      <c r="A51" s="157" t="s">
        <v>7</v>
      </c>
      <c r="B51" s="49" t="s">
        <v>8</v>
      </c>
      <c r="C51" s="82">
        <v>2</v>
      </c>
      <c r="D51" s="82">
        <v>9</v>
      </c>
      <c r="E51" s="82">
        <v>1</v>
      </c>
      <c r="F51" s="82">
        <v>0</v>
      </c>
      <c r="G51" s="83">
        <f t="shared" ref="G51:G53" si="9">SUM(C51:F51)</f>
        <v>12</v>
      </c>
    </row>
    <row r="52" spans="1:7" ht="15" customHeight="1" x14ac:dyDescent="0.3">
      <c r="A52" s="157"/>
      <c r="B52" s="49" t="s">
        <v>9</v>
      </c>
      <c r="C52" s="82">
        <v>17</v>
      </c>
      <c r="D52" s="82">
        <v>62</v>
      </c>
      <c r="E52" s="82">
        <v>4</v>
      </c>
      <c r="F52" s="82">
        <v>0</v>
      </c>
      <c r="G52" s="83">
        <f t="shared" si="9"/>
        <v>83</v>
      </c>
    </row>
    <row r="53" spans="1:7" ht="15" customHeight="1" x14ac:dyDescent="0.3">
      <c r="A53" s="157"/>
      <c r="B53" s="49" t="s">
        <v>10</v>
      </c>
      <c r="C53" s="82">
        <v>32</v>
      </c>
      <c r="D53" s="82">
        <v>138</v>
      </c>
      <c r="E53" s="82">
        <v>8</v>
      </c>
      <c r="F53" s="82">
        <v>0</v>
      </c>
      <c r="G53" s="83">
        <f t="shared" si="9"/>
        <v>178</v>
      </c>
    </row>
    <row r="54" spans="1:7" ht="15" customHeight="1" x14ac:dyDescent="0.3">
      <c r="A54" s="158" t="s">
        <v>4</v>
      </c>
      <c r="B54" s="13" t="s">
        <v>8</v>
      </c>
      <c r="C54" s="56">
        <v>1</v>
      </c>
      <c r="D54" s="56">
        <v>1</v>
      </c>
      <c r="E54" s="56">
        <v>2</v>
      </c>
      <c r="F54" s="56">
        <v>0</v>
      </c>
      <c r="G54" s="81">
        <f t="shared" si="8"/>
        <v>4</v>
      </c>
    </row>
    <row r="55" spans="1:7" ht="15" customHeight="1" x14ac:dyDescent="0.3">
      <c r="A55" s="158"/>
      <c r="B55" s="13" t="s">
        <v>9</v>
      </c>
      <c r="C55" s="56">
        <v>8</v>
      </c>
      <c r="D55" s="56">
        <v>7</v>
      </c>
      <c r="E55" s="56">
        <v>8</v>
      </c>
      <c r="F55" s="56">
        <v>0</v>
      </c>
      <c r="G55" s="81">
        <f t="shared" si="8"/>
        <v>23</v>
      </c>
    </row>
    <row r="56" spans="1:7" ht="15" customHeight="1" x14ac:dyDescent="0.3">
      <c r="A56" s="158"/>
      <c r="B56" s="13" t="s">
        <v>10</v>
      </c>
      <c r="C56" s="56">
        <v>16</v>
      </c>
      <c r="D56" s="56">
        <v>14</v>
      </c>
      <c r="E56" s="56">
        <v>31</v>
      </c>
      <c r="F56" s="56">
        <v>0</v>
      </c>
      <c r="G56" s="81">
        <f t="shared" si="8"/>
        <v>61</v>
      </c>
    </row>
    <row r="57" spans="1:7" ht="15" customHeight="1" x14ac:dyDescent="0.3">
      <c r="A57" s="162" t="s">
        <v>1</v>
      </c>
      <c r="B57" s="109" t="s">
        <v>8</v>
      </c>
      <c r="C57" s="114">
        <f t="shared" ref="C57:G59" si="10">C48+C42+C54+C45+C39+C51+C36</f>
        <v>103</v>
      </c>
      <c r="D57" s="114">
        <f t="shared" si="10"/>
        <v>978</v>
      </c>
      <c r="E57" s="114">
        <f t="shared" si="10"/>
        <v>1859</v>
      </c>
      <c r="F57" s="114">
        <f t="shared" si="10"/>
        <v>1128</v>
      </c>
      <c r="G57" s="114">
        <f t="shared" si="10"/>
        <v>4068</v>
      </c>
    </row>
    <row r="58" spans="1:7" ht="15" customHeight="1" x14ac:dyDescent="0.3">
      <c r="A58" s="162"/>
      <c r="B58" s="109" t="s">
        <v>9</v>
      </c>
      <c r="C58" s="114">
        <f t="shared" si="10"/>
        <v>869</v>
      </c>
      <c r="D58" s="114">
        <f t="shared" si="10"/>
        <v>7697</v>
      </c>
      <c r="E58" s="114">
        <f t="shared" si="10"/>
        <v>13272</v>
      </c>
      <c r="F58" s="114">
        <f t="shared" si="10"/>
        <v>7249</v>
      </c>
      <c r="G58" s="114">
        <f t="shared" si="10"/>
        <v>29087</v>
      </c>
    </row>
    <row r="59" spans="1:7" ht="15" customHeight="1" x14ac:dyDescent="0.3">
      <c r="A59" s="162"/>
      <c r="B59" s="109" t="s">
        <v>10</v>
      </c>
      <c r="C59" s="114">
        <f t="shared" si="10"/>
        <v>2144</v>
      </c>
      <c r="D59" s="114">
        <f t="shared" si="10"/>
        <v>17229</v>
      </c>
      <c r="E59" s="114">
        <f t="shared" si="10"/>
        <v>31759</v>
      </c>
      <c r="F59" s="114">
        <f t="shared" si="10"/>
        <v>17207</v>
      </c>
      <c r="G59" s="114">
        <f t="shared" si="10"/>
        <v>68339</v>
      </c>
    </row>
    <row r="60" spans="1:7" ht="15" customHeight="1" x14ac:dyDescent="0.3">
      <c r="A60" s="7" t="s">
        <v>117</v>
      </c>
      <c r="B60" s="8"/>
      <c r="C60" s="8"/>
      <c r="D60" s="8"/>
      <c r="E60" s="8"/>
      <c r="F60" s="8"/>
      <c r="G60" s="8"/>
    </row>
    <row r="63" spans="1:7" ht="15" customHeight="1" x14ac:dyDescent="0.3">
      <c r="A63" s="156" t="s">
        <v>82</v>
      </c>
      <c r="B63" s="156"/>
      <c r="C63" s="156"/>
      <c r="D63" s="156"/>
      <c r="E63" s="156"/>
      <c r="F63" s="156"/>
      <c r="G63" s="156"/>
    </row>
    <row r="64" spans="1:7" ht="15" customHeight="1" x14ac:dyDescent="0.3">
      <c r="A64" s="156" t="s">
        <v>83</v>
      </c>
      <c r="B64" s="156"/>
      <c r="C64" s="156"/>
      <c r="D64" s="156"/>
      <c r="E64" s="156"/>
      <c r="F64" s="156"/>
      <c r="G64" s="156"/>
    </row>
    <row r="65" spans="1:7" ht="15" customHeight="1" x14ac:dyDescent="0.3">
      <c r="A65" s="107" t="s">
        <v>108</v>
      </c>
      <c r="B65" s="108"/>
      <c r="C65" s="108" t="s">
        <v>57</v>
      </c>
      <c r="D65" s="108" t="s">
        <v>58</v>
      </c>
      <c r="E65" s="108" t="s">
        <v>59</v>
      </c>
      <c r="F65" s="108" t="s">
        <v>60</v>
      </c>
      <c r="G65" s="108" t="s">
        <v>1</v>
      </c>
    </row>
    <row r="66" spans="1:7" ht="15" customHeight="1" x14ac:dyDescent="0.3">
      <c r="A66" s="158" t="s">
        <v>64</v>
      </c>
      <c r="B66" s="13" t="s">
        <v>8</v>
      </c>
      <c r="C66" s="84">
        <v>61</v>
      </c>
      <c r="D66" s="84">
        <v>616</v>
      </c>
      <c r="E66" s="84">
        <v>1077</v>
      </c>
      <c r="F66" s="84">
        <v>526</v>
      </c>
      <c r="G66" s="85">
        <f>SUM(C66:F66)</f>
        <v>2280</v>
      </c>
    </row>
    <row r="67" spans="1:7" ht="15" customHeight="1" x14ac:dyDescent="0.3">
      <c r="A67" s="158" t="s">
        <v>61</v>
      </c>
      <c r="B67" s="13" t="s">
        <v>9</v>
      </c>
      <c r="C67" s="84">
        <v>516</v>
      </c>
      <c r="D67" s="84">
        <v>4318</v>
      </c>
      <c r="E67" s="84">
        <v>7032</v>
      </c>
      <c r="F67" s="84">
        <v>2954</v>
      </c>
      <c r="G67" s="85">
        <f>SUM(C67:F67)</f>
        <v>14820</v>
      </c>
    </row>
    <row r="68" spans="1:7" ht="15" customHeight="1" x14ac:dyDescent="0.3">
      <c r="A68" s="158"/>
      <c r="B68" s="13" t="s">
        <v>10</v>
      </c>
      <c r="C68" s="84">
        <v>1325</v>
      </c>
      <c r="D68" s="84">
        <v>10164</v>
      </c>
      <c r="E68" s="84">
        <v>17154</v>
      </c>
      <c r="F68" s="84">
        <v>6933</v>
      </c>
      <c r="G68" s="85">
        <f>SUM(C68:F68)</f>
        <v>35576</v>
      </c>
    </row>
    <row r="69" spans="1:7" ht="15" customHeight="1" x14ac:dyDescent="0.3">
      <c r="A69" s="157" t="s">
        <v>63</v>
      </c>
      <c r="B69" s="49" t="s">
        <v>8</v>
      </c>
      <c r="C69" s="86">
        <v>6</v>
      </c>
      <c r="D69" s="86">
        <v>184</v>
      </c>
      <c r="E69" s="86">
        <v>457</v>
      </c>
      <c r="F69" s="86">
        <v>436</v>
      </c>
      <c r="G69" s="87">
        <f>SUM(C69:F69)</f>
        <v>1083</v>
      </c>
    </row>
    <row r="70" spans="1:7" ht="15" customHeight="1" x14ac:dyDescent="0.3">
      <c r="A70" s="157"/>
      <c r="B70" s="49" t="s">
        <v>9</v>
      </c>
      <c r="C70" s="86">
        <v>56</v>
      </c>
      <c r="D70" s="86">
        <v>1875</v>
      </c>
      <c r="E70" s="86">
        <v>3853</v>
      </c>
      <c r="F70" s="86">
        <v>3118</v>
      </c>
      <c r="G70" s="87">
        <f t="shared" ref="G70:G71" si="11">SUM(C70:F70)</f>
        <v>8902</v>
      </c>
    </row>
    <row r="71" spans="1:7" ht="15" customHeight="1" x14ac:dyDescent="0.3">
      <c r="A71" s="157"/>
      <c r="B71" s="49" t="s">
        <v>10</v>
      </c>
      <c r="C71" s="86">
        <v>119</v>
      </c>
      <c r="D71" s="86">
        <v>3785</v>
      </c>
      <c r="E71" s="86">
        <v>8858</v>
      </c>
      <c r="F71" s="86">
        <v>7171</v>
      </c>
      <c r="G71" s="87">
        <f t="shared" si="11"/>
        <v>19933</v>
      </c>
    </row>
    <row r="72" spans="1:7" ht="15" customHeight="1" x14ac:dyDescent="0.3">
      <c r="A72" s="158" t="s">
        <v>3</v>
      </c>
      <c r="B72" s="13" t="s">
        <v>8</v>
      </c>
      <c r="C72" s="84">
        <v>12</v>
      </c>
      <c r="D72" s="84">
        <v>106</v>
      </c>
      <c r="E72" s="84">
        <v>282</v>
      </c>
      <c r="F72" s="84">
        <v>110</v>
      </c>
      <c r="G72" s="85">
        <f t="shared" ref="G72:G77" si="12">SUM(C72:F72)</f>
        <v>510</v>
      </c>
    </row>
    <row r="73" spans="1:7" ht="15" customHeight="1" x14ac:dyDescent="0.3">
      <c r="A73" s="158"/>
      <c r="B73" s="13" t="s">
        <v>9</v>
      </c>
      <c r="C73" s="84">
        <v>127</v>
      </c>
      <c r="D73" s="84">
        <v>1064</v>
      </c>
      <c r="E73" s="84">
        <v>2144</v>
      </c>
      <c r="F73" s="84">
        <v>717</v>
      </c>
      <c r="G73" s="85">
        <f t="shared" si="12"/>
        <v>4052</v>
      </c>
    </row>
    <row r="74" spans="1:7" ht="15" customHeight="1" x14ac:dyDescent="0.3">
      <c r="A74" s="158"/>
      <c r="B74" s="13" t="s">
        <v>10</v>
      </c>
      <c r="C74" s="84">
        <v>324</v>
      </c>
      <c r="D74" s="84">
        <v>2272</v>
      </c>
      <c r="E74" s="84">
        <v>5141</v>
      </c>
      <c r="F74" s="84">
        <v>1830</v>
      </c>
      <c r="G74" s="85">
        <f t="shared" si="12"/>
        <v>9567</v>
      </c>
    </row>
    <row r="75" spans="1:7" ht="15" customHeight="1" x14ac:dyDescent="0.3">
      <c r="A75" s="157" t="s">
        <v>62</v>
      </c>
      <c r="B75" s="49" t="s">
        <v>8</v>
      </c>
      <c r="C75" s="86">
        <v>8</v>
      </c>
      <c r="D75" s="86">
        <v>55</v>
      </c>
      <c r="E75" s="86">
        <v>32</v>
      </c>
      <c r="F75" s="86">
        <v>1</v>
      </c>
      <c r="G75" s="87">
        <f t="shared" si="12"/>
        <v>96</v>
      </c>
    </row>
    <row r="76" spans="1:7" ht="15" customHeight="1" x14ac:dyDescent="0.3">
      <c r="A76" s="157"/>
      <c r="B76" s="49" t="s">
        <v>9</v>
      </c>
      <c r="C76" s="86">
        <v>51</v>
      </c>
      <c r="D76" s="86">
        <v>324</v>
      </c>
      <c r="E76" s="86">
        <v>161</v>
      </c>
      <c r="F76" s="86">
        <v>3</v>
      </c>
      <c r="G76" s="87">
        <f t="shared" si="12"/>
        <v>539</v>
      </c>
    </row>
    <row r="77" spans="1:7" ht="15" customHeight="1" x14ac:dyDescent="0.3">
      <c r="A77" s="157"/>
      <c r="B77" s="49" t="s">
        <v>10</v>
      </c>
      <c r="C77" s="86">
        <v>119</v>
      </c>
      <c r="D77" s="86">
        <v>733</v>
      </c>
      <c r="E77" s="86">
        <v>351</v>
      </c>
      <c r="F77" s="86">
        <v>6</v>
      </c>
      <c r="G77" s="87">
        <f t="shared" si="12"/>
        <v>1209</v>
      </c>
    </row>
    <row r="78" spans="1:7" ht="15" customHeight="1" x14ac:dyDescent="0.3">
      <c r="A78" s="158" t="s">
        <v>2</v>
      </c>
      <c r="B78" s="13" t="s">
        <v>8</v>
      </c>
      <c r="C78" s="84">
        <v>12</v>
      </c>
      <c r="D78" s="84">
        <v>8</v>
      </c>
      <c r="E78" s="84">
        <v>2</v>
      </c>
      <c r="F78" s="84">
        <v>0</v>
      </c>
      <c r="G78" s="85">
        <f t="shared" ref="G78:G86" si="13">SUM(C78:F78)</f>
        <v>22</v>
      </c>
    </row>
    <row r="79" spans="1:7" ht="15" customHeight="1" x14ac:dyDescent="0.3">
      <c r="A79" s="158"/>
      <c r="B79" s="13" t="s">
        <v>9</v>
      </c>
      <c r="C79" s="84">
        <v>89</v>
      </c>
      <c r="D79" s="84">
        <v>45</v>
      </c>
      <c r="E79" s="84">
        <v>14</v>
      </c>
      <c r="F79" s="84">
        <v>0</v>
      </c>
      <c r="G79" s="85">
        <f t="shared" si="13"/>
        <v>148</v>
      </c>
    </row>
    <row r="80" spans="1:7" ht="15" customHeight="1" x14ac:dyDescent="0.3">
      <c r="A80" s="158"/>
      <c r="B80" s="13" t="s">
        <v>10</v>
      </c>
      <c r="C80" s="84">
        <v>197</v>
      </c>
      <c r="D80" s="84">
        <v>106</v>
      </c>
      <c r="E80" s="84">
        <v>33</v>
      </c>
      <c r="F80" s="84">
        <v>0</v>
      </c>
      <c r="G80" s="85">
        <f t="shared" si="13"/>
        <v>336</v>
      </c>
    </row>
    <row r="81" spans="1:7" ht="15" customHeight="1" x14ac:dyDescent="0.3">
      <c r="A81" s="157" t="s">
        <v>7</v>
      </c>
      <c r="B81" s="49" t="s">
        <v>8</v>
      </c>
      <c r="C81" s="86">
        <v>2</v>
      </c>
      <c r="D81" s="86">
        <v>9</v>
      </c>
      <c r="E81" s="86">
        <v>1</v>
      </c>
      <c r="F81" s="86">
        <v>0</v>
      </c>
      <c r="G81" s="87">
        <f t="shared" ref="G81:G83" si="14">SUM(C81:F81)</f>
        <v>12</v>
      </c>
    </row>
    <row r="82" spans="1:7" ht="15" customHeight="1" x14ac:dyDescent="0.3">
      <c r="A82" s="157"/>
      <c r="B82" s="49" t="s">
        <v>9</v>
      </c>
      <c r="C82" s="86">
        <v>17</v>
      </c>
      <c r="D82" s="86">
        <v>62</v>
      </c>
      <c r="E82" s="86">
        <v>4</v>
      </c>
      <c r="F82" s="86">
        <v>0</v>
      </c>
      <c r="G82" s="87">
        <f t="shared" si="14"/>
        <v>83</v>
      </c>
    </row>
    <row r="83" spans="1:7" ht="15" customHeight="1" x14ac:dyDescent="0.3">
      <c r="A83" s="157"/>
      <c r="B83" s="49" t="s">
        <v>10</v>
      </c>
      <c r="C83" s="86">
        <v>32</v>
      </c>
      <c r="D83" s="86">
        <v>138</v>
      </c>
      <c r="E83" s="86">
        <v>8</v>
      </c>
      <c r="F83" s="86">
        <v>0</v>
      </c>
      <c r="G83" s="87">
        <f t="shared" si="14"/>
        <v>178</v>
      </c>
    </row>
    <row r="84" spans="1:7" ht="15" customHeight="1" x14ac:dyDescent="0.3">
      <c r="A84" s="158" t="s">
        <v>4</v>
      </c>
      <c r="B84" s="13" t="s">
        <v>8</v>
      </c>
      <c r="C84" s="84">
        <v>1</v>
      </c>
      <c r="D84" s="84">
        <v>1</v>
      </c>
      <c r="E84" s="84">
        <v>2</v>
      </c>
      <c r="F84" s="84">
        <v>0</v>
      </c>
      <c r="G84" s="85">
        <f t="shared" si="13"/>
        <v>4</v>
      </c>
    </row>
    <row r="85" spans="1:7" ht="15" customHeight="1" x14ac:dyDescent="0.3">
      <c r="A85" s="158"/>
      <c r="B85" s="13" t="s">
        <v>9</v>
      </c>
      <c r="C85" s="84">
        <v>8</v>
      </c>
      <c r="D85" s="84">
        <v>7</v>
      </c>
      <c r="E85" s="84">
        <v>8</v>
      </c>
      <c r="F85" s="84">
        <v>0</v>
      </c>
      <c r="G85" s="85">
        <f t="shared" si="13"/>
        <v>23</v>
      </c>
    </row>
    <row r="86" spans="1:7" ht="15" customHeight="1" x14ac:dyDescent="0.3">
      <c r="A86" s="158"/>
      <c r="B86" s="13" t="s">
        <v>10</v>
      </c>
      <c r="C86" s="84">
        <v>16</v>
      </c>
      <c r="D86" s="84">
        <v>14</v>
      </c>
      <c r="E86" s="84">
        <v>31</v>
      </c>
      <c r="F86" s="84">
        <v>0</v>
      </c>
      <c r="G86" s="85">
        <f t="shared" si="13"/>
        <v>61</v>
      </c>
    </row>
    <row r="87" spans="1:7" ht="15" customHeight="1" x14ac:dyDescent="0.3">
      <c r="A87" s="162" t="s">
        <v>1</v>
      </c>
      <c r="B87" s="109" t="s">
        <v>8</v>
      </c>
      <c r="C87" s="110">
        <f t="shared" ref="C87:G89" si="15">C78+C72+C84+C75+C69+C81+C66</f>
        <v>102</v>
      </c>
      <c r="D87" s="110">
        <f t="shared" si="15"/>
        <v>979</v>
      </c>
      <c r="E87" s="110">
        <f t="shared" si="15"/>
        <v>1853</v>
      </c>
      <c r="F87" s="110">
        <f t="shared" si="15"/>
        <v>1073</v>
      </c>
      <c r="G87" s="110">
        <f t="shared" si="15"/>
        <v>4007</v>
      </c>
    </row>
    <row r="88" spans="1:7" ht="15" customHeight="1" x14ac:dyDescent="0.3">
      <c r="A88" s="162"/>
      <c r="B88" s="109" t="s">
        <v>9</v>
      </c>
      <c r="C88" s="110">
        <f t="shared" si="15"/>
        <v>864</v>
      </c>
      <c r="D88" s="110">
        <f t="shared" si="15"/>
        <v>7695</v>
      </c>
      <c r="E88" s="110">
        <f t="shared" si="15"/>
        <v>13216</v>
      </c>
      <c r="F88" s="110">
        <f t="shared" si="15"/>
        <v>6792</v>
      </c>
      <c r="G88" s="110">
        <f t="shared" si="15"/>
        <v>28567</v>
      </c>
    </row>
    <row r="89" spans="1:7" ht="15" customHeight="1" x14ac:dyDescent="0.3">
      <c r="A89" s="162"/>
      <c r="B89" s="109" t="s">
        <v>10</v>
      </c>
      <c r="C89" s="110">
        <f t="shared" si="15"/>
        <v>2132</v>
      </c>
      <c r="D89" s="110">
        <f t="shared" si="15"/>
        <v>17212</v>
      </c>
      <c r="E89" s="110">
        <f t="shared" si="15"/>
        <v>31576</v>
      </c>
      <c r="F89" s="110">
        <f t="shared" si="15"/>
        <v>15940</v>
      </c>
      <c r="G89" s="110">
        <f t="shared" si="15"/>
        <v>66860</v>
      </c>
    </row>
    <row r="90" spans="1:7" ht="15" customHeight="1" x14ac:dyDescent="0.3">
      <c r="A90" s="7" t="s">
        <v>117</v>
      </c>
      <c r="B90" s="9"/>
      <c r="C90" s="9"/>
      <c r="D90" s="9"/>
      <c r="E90" s="9"/>
      <c r="F90" s="9"/>
      <c r="G90" s="9"/>
    </row>
  </sheetData>
  <mergeCells count="30">
    <mergeCell ref="A57:A59"/>
    <mergeCell ref="A33:G33"/>
    <mergeCell ref="A34:G34"/>
    <mergeCell ref="A48:A50"/>
    <mergeCell ref="A42:A44"/>
    <mergeCell ref="A54:A56"/>
    <mergeCell ref="A45:A47"/>
    <mergeCell ref="A39:A41"/>
    <mergeCell ref="A51:A53"/>
    <mergeCell ref="A36:A38"/>
    <mergeCell ref="A78:A80"/>
    <mergeCell ref="A72:A74"/>
    <mergeCell ref="A63:G63"/>
    <mergeCell ref="A64:G64"/>
    <mergeCell ref="A87:A89"/>
    <mergeCell ref="A81:A83"/>
    <mergeCell ref="A66:A68"/>
    <mergeCell ref="A84:A86"/>
    <mergeCell ref="A75:A77"/>
    <mergeCell ref="A69:A71"/>
    <mergeCell ref="A3:G3"/>
    <mergeCell ref="A4:G4"/>
    <mergeCell ref="A6:A8"/>
    <mergeCell ref="A9:A11"/>
    <mergeCell ref="A12:A14"/>
    <mergeCell ref="A15:A17"/>
    <mergeCell ref="A18:A20"/>
    <mergeCell ref="A21:A23"/>
    <mergeCell ref="A24:A26"/>
    <mergeCell ref="A27:A2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30" max="16383" man="1"/>
    <brk id="60"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3:S48"/>
  <sheetViews>
    <sheetView showGridLines="0" zoomScaleNormal="100" workbookViewId="0">
      <pane xSplit="1" topLeftCell="B1" activePane="topRight" state="frozen"/>
      <selection pane="topRight" activeCell="O5" sqref="O5:O44"/>
    </sheetView>
  </sheetViews>
  <sheetFormatPr defaultRowHeight="15" customHeight="1" x14ac:dyDescent="0.3"/>
  <cols>
    <col min="1" max="1" width="14.88671875" style="13" customWidth="1"/>
    <col min="2" max="2" width="19.88671875" style="13" customWidth="1"/>
    <col min="3" max="8" width="10.109375" style="13" customWidth="1"/>
    <col min="9" max="10" width="11.6640625" style="13" bestFit="1" customWidth="1"/>
    <col min="11" max="15" width="10.109375" style="13" customWidth="1"/>
    <col min="16" max="16384" width="8.88671875" style="13"/>
  </cols>
  <sheetData>
    <row r="3" spans="1:15" ht="15" customHeight="1" x14ac:dyDescent="0.3">
      <c r="A3" s="156" t="s">
        <v>133</v>
      </c>
      <c r="B3" s="156"/>
      <c r="C3" s="156"/>
      <c r="D3" s="156"/>
      <c r="E3" s="156"/>
      <c r="F3" s="156"/>
      <c r="G3" s="156"/>
      <c r="H3" s="156"/>
      <c r="I3" s="156"/>
      <c r="J3" s="156"/>
      <c r="K3" s="156"/>
      <c r="L3" s="156"/>
      <c r="M3" s="156"/>
      <c r="N3" s="156"/>
      <c r="O3" s="156"/>
    </row>
    <row r="4" spans="1:15" ht="15" customHeight="1" x14ac:dyDescent="0.3">
      <c r="A4" s="107" t="s">
        <v>108</v>
      </c>
      <c r="B4" s="108"/>
      <c r="C4" s="115">
        <v>2010</v>
      </c>
      <c r="D4" s="115">
        <v>2011</v>
      </c>
      <c r="E4" s="115">
        <v>2012</v>
      </c>
      <c r="F4" s="115">
        <v>2013</v>
      </c>
      <c r="G4" s="115">
        <v>2014</v>
      </c>
      <c r="H4" s="115">
        <v>2015</v>
      </c>
      <c r="I4" s="115">
        <v>2016</v>
      </c>
      <c r="J4" s="115">
        <v>2017</v>
      </c>
      <c r="K4" s="115">
        <v>2018</v>
      </c>
      <c r="L4" s="115">
        <v>2019</v>
      </c>
      <c r="M4" s="115">
        <v>2020</v>
      </c>
      <c r="N4" s="115">
        <v>2021</v>
      </c>
      <c r="O4" s="115">
        <v>2022</v>
      </c>
    </row>
    <row r="5" spans="1:15" ht="15" customHeight="1" x14ac:dyDescent="0.3">
      <c r="A5" s="158" t="s">
        <v>2</v>
      </c>
      <c r="B5" s="73" t="s">
        <v>66</v>
      </c>
      <c r="C5" s="51">
        <v>4661</v>
      </c>
      <c r="D5" s="51">
        <v>4282</v>
      </c>
      <c r="E5" s="51">
        <v>4433</v>
      </c>
      <c r="F5" s="51">
        <v>4551</v>
      </c>
      <c r="G5" s="51">
        <v>5838</v>
      </c>
      <c r="H5" s="51">
        <v>6798</v>
      </c>
      <c r="I5" s="51">
        <v>7607</v>
      </c>
      <c r="J5" s="51">
        <v>8419</v>
      </c>
      <c r="K5" s="51">
        <v>8187</v>
      </c>
      <c r="L5" s="51">
        <v>9521</v>
      </c>
      <c r="M5" s="51">
        <v>2488</v>
      </c>
      <c r="N5" s="51">
        <v>2351</v>
      </c>
      <c r="O5" s="51">
        <v>7489</v>
      </c>
    </row>
    <row r="6" spans="1:15" ht="15" customHeight="1" x14ac:dyDescent="0.3">
      <c r="A6" s="158"/>
      <c r="B6" s="73" t="s">
        <v>67</v>
      </c>
      <c r="C6" s="51">
        <v>51468</v>
      </c>
      <c r="D6" s="51">
        <v>46821</v>
      </c>
      <c r="E6" s="51">
        <v>39466</v>
      </c>
      <c r="F6" s="51">
        <v>32997</v>
      </c>
      <c r="G6" s="51">
        <v>37217</v>
      </c>
      <c r="H6" s="51">
        <v>45352</v>
      </c>
      <c r="I6" s="51">
        <v>48336</v>
      </c>
      <c r="J6" s="51">
        <v>46981</v>
      </c>
      <c r="K6" s="51">
        <v>44342</v>
      </c>
      <c r="L6" s="51">
        <v>37646</v>
      </c>
      <c r="M6" s="51">
        <v>11185</v>
      </c>
      <c r="N6" s="51">
        <v>11089</v>
      </c>
      <c r="O6" s="51">
        <v>34686</v>
      </c>
    </row>
    <row r="7" spans="1:15" ht="15" customHeight="1" x14ac:dyDescent="0.3">
      <c r="A7" s="158"/>
      <c r="B7" s="73" t="s">
        <v>12</v>
      </c>
      <c r="C7" s="51">
        <v>9721</v>
      </c>
      <c r="D7" s="51">
        <v>9736</v>
      </c>
      <c r="E7" s="51">
        <v>9471</v>
      </c>
      <c r="F7" s="51">
        <v>9360</v>
      </c>
      <c r="G7" s="51">
        <v>13405</v>
      </c>
      <c r="H7" s="51">
        <v>16415</v>
      </c>
      <c r="I7" s="51">
        <v>20455</v>
      </c>
      <c r="J7" s="51">
        <v>24578</v>
      </c>
      <c r="K7" s="51">
        <v>20621</v>
      </c>
      <c r="L7" s="51">
        <v>27805</v>
      </c>
      <c r="M7" s="51">
        <v>4871</v>
      </c>
      <c r="N7" s="51">
        <v>6046</v>
      </c>
      <c r="O7" s="51">
        <v>28644</v>
      </c>
    </row>
    <row r="8" spans="1:15" ht="15" customHeight="1" x14ac:dyDescent="0.3">
      <c r="A8" s="158"/>
      <c r="B8" s="73" t="s">
        <v>13</v>
      </c>
      <c r="C8" s="51">
        <v>99068</v>
      </c>
      <c r="D8" s="51">
        <v>95725</v>
      </c>
      <c r="E8" s="51">
        <v>80920</v>
      </c>
      <c r="F8" s="51">
        <v>60689</v>
      </c>
      <c r="G8" s="51">
        <v>74010</v>
      </c>
      <c r="H8" s="51">
        <v>85753</v>
      </c>
      <c r="I8" s="51">
        <v>88909</v>
      </c>
      <c r="J8" s="51">
        <v>108519</v>
      </c>
      <c r="K8" s="51">
        <v>110440</v>
      </c>
      <c r="L8" s="51">
        <v>73658</v>
      </c>
      <c r="M8" s="51">
        <v>20409</v>
      </c>
      <c r="N8" s="51">
        <v>19268</v>
      </c>
      <c r="O8" s="51">
        <v>56591</v>
      </c>
    </row>
    <row r="9" spans="1:15" ht="15" customHeight="1" x14ac:dyDescent="0.3">
      <c r="A9" s="158"/>
      <c r="B9" s="73" t="s">
        <v>14</v>
      </c>
      <c r="C9" s="74">
        <v>0.252</v>
      </c>
      <c r="D9" s="74">
        <v>0.24299999999999999</v>
      </c>
      <c r="E9" s="74">
        <v>0.20799999999999999</v>
      </c>
      <c r="F9" s="74">
        <v>0.161</v>
      </c>
      <c r="G9" s="74">
        <v>0.20100000000000001</v>
      </c>
      <c r="H9" s="74">
        <v>0.221</v>
      </c>
      <c r="I9" s="74">
        <v>0.23100000000000001</v>
      </c>
      <c r="J9" s="74">
        <v>0.28000000000000003</v>
      </c>
      <c r="K9" s="74">
        <v>0.246</v>
      </c>
      <c r="L9" s="74">
        <v>0.2</v>
      </c>
      <c r="M9" s="74">
        <v>9.6000000000000002E-2</v>
      </c>
      <c r="N9" s="74">
        <v>0.109</v>
      </c>
      <c r="O9" s="74">
        <v>0.24099999999999999</v>
      </c>
    </row>
    <row r="10" spans="1:15" ht="15" customHeight="1" x14ac:dyDescent="0.3">
      <c r="A10" s="163" t="s">
        <v>3</v>
      </c>
      <c r="B10" s="75" t="s">
        <v>68</v>
      </c>
      <c r="C10" s="76">
        <v>275414</v>
      </c>
      <c r="D10" s="76">
        <v>336160</v>
      </c>
      <c r="E10" s="76">
        <v>360304</v>
      </c>
      <c r="F10" s="76">
        <v>430811</v>
      </c>
      <c r="G10" s="76">
        <v>505398</v>
      </c>
      <c r="H10" s="76">
        <v>557419</v>
      </c>
      <c r="I10" s="76">
        <v>547178</v>
      </c>
      <c r="J10" s="76">
        <v>607401</v>
      </c>
      <c r="K10" s="76">
        <v>651276</v>
      </c>
      <c r="L10" s="76">
        <v>680581</v>
      </c>
      <c r="M10" s="76">
        <v>149680</v>
      </c>
      <c r="N10" s="76">
        <v>259257</v>
      </c>
      <c r="O10" s="76">
        <v>566096</v>
      </c>
    </row>
    <row r="11" spans="1:15" ht="15" customHeight="1" x14ac:dyDescent="0.3">
      <c r="A11" s="163"/>
      <c r="B11" s="75" t="s">
        <v>69</v>
      </c>
      <c r="C11" s="76">
        <v>615418</v>
      </c>
      <c r="D11" s="76">
        <v>593287</v>
      </c>
      <c r="E11" s="76">
        <v>531159</v>
      </c>
      <c r="F11" s="76">
        <v>571477</v>
      </c>
      <c r="G11" s="76">
        <v>615283</v>
      </c>
      <c r="H11" s="76">
        <v>689306</v>
      </c>
      <c r="I11" s="76">
        <v>714038</v>
      </c>
      <c r="J11" s="76">
        <v>699740</v>
      </c>
      <c r="K11" s="76">
        <v>729733</v>
      </c>
      <c r="L11" s="76">
        <v>717462</v>
      </c>
      <c r="M11" s="76">
        <v>300461</v>
      </c>
      <c r="N11" s="76">
        <v>366776</v>
      </c>
      <c r="O11" s="76">
        <v>599510</v>
      </c>
    </row>
    <row r="12" spans="1:15" ht="15" customHeight="1" x14ac:dyDescent="0.3">
      <c r="A12" s="163"/>
      <c r="B12" s="75" t="s">
        <v>12</v>
      </c>
      <c r="C12" s="76">
        <v>589662</v>
      </c>
      <c r="D12" s="76">
        <v>746983</v>
      </c>
      <c r="E12" s="76">
        <v>916847</v>
      </c>
      <c r="F12" s="76">
        <v>924735</v>
      </c>
      <c r="G12" s="76">
        <v>1067034</v>
      </c>
      <c r="H12" s="76">
        <v>1146885</v>
      </c>
      <c r="I12" s="76">
        <v>1234236</v>
      </c>
      <c r="J12" s="76">
        <v>1385705</v>
      </c>
      <c r="K12" s="76">
        <v>1429082</v>
      </c>
      <c r="L12" s="76">
        <v>1488668</v>
      </c>
      <c r="M12" s="76">
        <v>341821</v>
      </c>
      <c r="N12" s="76">
        <v>584129</v>
      </c>
      <c r="O12" s="76">
        <v>1251010</v>
      </c>
    </row>
    <row r="13" spans="1:15" ht="15" customHeight="1" x14ac:dyDescent="0.3">
      <c r="A13" s="163"/>
      <c r="B13" s="75" t="s">
        <v>13</v>
      </c>
      <c r="C13" s="76">
        <v>1210281</v>
      </c>
      <c r="D13" s="76">
        <v>1156017</v>
      </c>
      <c r="E13" s="76">
        <v>1033336</v>
      </c>
      <c r="F13" s="76">
        <v>1093721</v>
      </c>
      <c r="G13" s="76">
        <v>1177883</v>
      </c>
      <c r="H13" s="76">
        <v>1322745</v>
      </c>
      <c r="I13" s="76">
        <v>1401725</v>
      </c>
      <c r="J13" s="76">
        <v>1364814</v>
      </c>
      <c r="K13" s="76">
        <v>1415405</v>
      </c>
      <c r="L13" s="76">
        <v>1375986</v>
      </c>
      <c r="M13" s="76">
        <v>571093</v>
      </c>
      <c r="N13" s="76">
        <v>682238</v>
      </c>
      <c r="O13" s="76">
        <v>1134521</v>
      </c>
    </row>
    <row r="14" spans="1:15" ht="15" customHeight="1" x14ac:dyDescent="0.3">
      <c r="A14" s="163"/>
      <c r="B14" s="75" t="s">
        <v>14</v>
      </c>
      <c r="C14" s="77">
        <v>0.39600000000000002</v>
      </c>
      <c r="D14" s="77">
        <v>0.41099999999999998</v>
      </c>
      <c r="E14" s="77">
        <v>0.42199999999999999</v>
      </c>
      <c r="F14" s="77">
        <v>0.42699999999999999</v>
      </c>
      <c r="G14" s="77">
        <v>0.46</v>
      </c>
      <c r="H14" s="77">
        <v>0.504</v>
      </c>
      <c r="I14" s="77">
        <v>0.53900000000000003</v>
      </c>
      <c r="J14" s="78">
        <v>0.56299999999999994</v>
      </c>
      <c r="K14" s="78">
        <v>0.53700000000000003</v>
      </c>
      <c r="L14" s="78">
        <v>0.52800000000000002</v>
      </c>
      <c r="M14" s="78">
        <v>0.249</v>
      </c>
      <c r="N14" s="78">
        <v>0.309</v>
      </c>
      <c r="O14" s="78">
        <v>0.46</v>
      </c>
    </row>
    <row r="15" spans="1:15" ht="15" customHeight="1" x14ac:dyDescent="0.3">
      <c r="A15" s="158" t="s">
        <v>4</v>
      </c>
      <c r="B15" s="73" t="s">
        <v>66</v>
      </c>
      <c r="C15" s="51">
        <v>2461</v>
      </c>
      <c r="D15" s="51">
        <v>2580</v>
      </c>
      <c r="E15" s="51">
        <v>1910</v>
      </c>
      <c r="F15" s="51">
        <v>2444</v>
      </c>
      <c r="G15" s="51">
        <v>3279</v>
      </c>
      <c r="H15" s="51">
        <v>7230</v>
      </c>
      <c r="I15" s="51">
        <v>4167</v>
      </c>
      <c r="J15" s="51">
        <v>3472</v>
      </c>
      <c r="K15" s="51">
        <v>5099</v>
      </c>
      <c r="L15" s="51">
        <v>4893</v>
      </c>
      <c r="M15" s="51">
        <v>1114</v>
      </c>
      <c r="N15" s="51">
        <v>3402</v>
      </c>
      <c r="O15" s="51">
        <v>4364</v>
      </c>
    </row>
    <row r="16" spans="1:15" ht="15" customHeight="1" x14ac:dyDescent="0.3">
      <c r="A16" s="158"/>
      <c r="B16" s="73" t="s">
        <v>67</v>
      </c>
      <c r="C16" s="51">
        <v>10800</v>
      </c>
      <c r="D16" s="51">
        <v>11535</v>
      </c>
      <c r="E16" s="51">
        <v>9589</v>
      </c>
      <c r="F16" s="51">
        <v>10802</v>
      </c>
      <c r="G16" s="51">
        <v>10872</v>
      </c>
      <c r="H16" s="51">
        <v>10944</v>
      </c>
      <c r="I16" s="51">
        <v>9199</v>
      </c>
      <c r="J16" s="51">
        <v>9160</v>
      </c>
      <c r="K16" s="51">
        <v>9460</v>
      </c>
      <c r="L16" s="51">
        <v>10414</v>
      </c>
      <c r="M16" s="51">
        <v>5465</v>
      </c>
      <c r="N16" s="51">
        <v>6627</v>
      </c>
      <c r="O16" s="51">
        <v>9984</v>
      </c>
    </row>
    <row r="17" spans="1:15" ht="15" customHeight="1" x14ac:dyDescent="0.3">
      <c r="A17" s="158"/>
      <c r="B17" s="73" t="s">
        <v>12</v>
      </c>
      <c r="C17" s="51">
        <v>7583</v>
      </c>
      <c r="D17" s="51">
        <v>6706</v>
      </c>
      <c r="E17" s="51">
        <v>4886</v>
      </c>
      <c r="F17" s="51">
        <v>6753</v>
      </c>
      <c r="G17" s="51">
        <v>8109</v>
      </c>
      <c r="H17" s="51">
        <v>14818</v>
      </c>
      <c r="I17" s="51">
        <v>20312</v>
      </c>
      <c r="J17" s="51">
        <v>17438</v>
      </c>
      <c r="K17" s="51">
        <v>27654</v>
      </c>
      <c r="L17" s="51">
        <v>47928</v>
      </c>
      <c r="M17" s="51">
        <v>8517</v>
      </c>
      <c r="N17" s="51">
        <v>13481</v>
      </c>
      <c r="O17" s="51">
        <v>44005</v>
      </c>
    </row>
    <row r="18" spans="1:15" ht="15" customHeight="1" x14ac:dyDescent="0.3">
      <c r="A18" s="158"/>
      <c r="B18" s="73" t="s">
        <v>13</v>
      </c>
      <c r="C18" s="51">
        <v>21800</v>
      </c>
      <c r="D18" s="51">
        <v>22490</v>
      </c>
      <c r="E18" s="51">
        <v>17708</v>
      </c>
      <c r="F18" s="51">
        <v>18830</v>
      </c>
      <c r="G18" s="51">
        <v>19673</v>
      </c>
      <c r="H18" s="51">
        <v>20171</v>
      </c>
      <c r="I18" s="51">
        <v>25985</v>
      </c>
      <c r="J18" s="51">
        <v>18246</v>
      </c>
      <c r="K18" s="51">
        <v>19293</v>
      </c>
      <c r="L18" s="51">
        <v>21482</v>
      </c>
      <c r="M18" s="51">
        <v>14220</v>
      </c>
      <c r="N18" s="51">
        <v>15802</v>
      </c>
      <c r="O18" s="51">
        <v>20751</v>
      </c>
    </row>
    <row r="19" spans="1:15" ht="15" customHeight="1" x14ac:dyDescent="0.3">
      <c r="A19" s="158"/>
      <c r="B19" s="73" t="s">
        <v>14</v>
      </c>
      <c r="C19" s="74">
        <v>0.13200000000000001</v>
      </c>
      <c r="D19" s="74">
        <v>0.12</v>
      </c>
      <c r="E19" s="74">
        <v>9.2999999999999999E-2</v>
      </c>
      <c r="F19" s="74">
        <v>0.105</v>
      </c>
      <c r="G19" s="74">
        <v>0.114</v>
      </c>
      <c r="H19" s="74">
        <v>0.13600000000000001</v>
      </c>
      <c r="I19" s="74">
        <v>0.186</v>
      </c>
      <c r="J19" s="74">
        <v>0.13700000000000001</v>
      </c>
      <c r="K19" s="74">
        <v>0.14199999999999999</v>
      </c>
      <c r="L19" s="74">
        <v>0.23499999999999999</v>
      </c>
      <c r="M19" s="74">
        <v>0.14399999999999999</v>
      </c>
      <c r="N19" s="74">
        <v>0.155</v>
      </c>
      <c r="O19" s="74">
        <v>0.219</v>
      </c>
    </row>
    <row r="20" spans="1:15" ht="15" customHeight="1" x14ac:dyDescent="0.3">
      <c r="A20" s="163" t="s">
        <v>5</v>
      </c>
      <c r="B20" s="75" t="s">
        <v>66</v>
      </c>
      <c r="C20" s="76">
        <v>3170</v>
      </c>
      <c r="D20" s="76">
        <v>3298</v>
      </c>
      <c r="E20" s="76">
        <v>3406</v>
      </c>
      <c r="F20" s="76">
        <v>4091</v>
      </c>
      <c r="G20" s="76">
        <v>4221</v>
      </c>
      <c r="H20" s="76">
        <v>5142</v>
      </c>
      <c r="I20" s="76">
        <v>3409</v>
      </c>
      <c r="J20" s="76">
        <v>4649</v>
      </c>
      <c r="K20" s="76">
        <v>8188</v>
      </c>
      <c r="L20" s="76">
        <v>6275</v>
      </c>
      <c r="M20" s="76">
        <v>1531</v>
      </c>
      <c r="N20" s="76">
        <v>2068</v>
      </c>
      <c r="O20" s="76">
        <v>6507</v>
      </c>
    </row>
    <row r="21" spans="1:15" ht="15" customHeight="1" x14ac:dyDescent="0.3">
      <c r="A21" s="163"/>
      <c r="B21" s="75" t="s">
        <v>69</v>
      </c>
      <c r="C21" s="76">
        <v>51430</v>
      </c>
      <c r="D21" s="76">
        <v>51324</v>
      </c>
      <c r="E21" s="76">
        <v>41169</v>
      </c>
      <c r="F21" s="76">
        <v>40319</v>
      </c>
      <c r="G21" s="76">
        <v>39672</v>
      </c>
      <c r="H21" s="76">
        <v>43483</v>
      </c>
      <c r="I21" s="76">
        <v>41294</v>
      </c>
      <c r="J21" s="76">
        <v>42943</v>
      </c>
      <c r="K21" s="76">
        <v>77427</v>
      </c>
      <c r="L21" s="76">
        <v>79845</v>
      </c>
      <c r="M21" s="76">
        <v>30791</v>
      </c>
      <c r="N21" s="76">
        <v>40012</v>
      </c>
      <c r="O21" s="76">
        <v>69056</v>
      </c>
    </row>
    <row r="22" spans="1:15" ht="15" customHeight="1" x14ac:dyDescent="0.3">
      <c r="A22" s="163"/>
      <c r="B22" s="75" t="s">
        <v>12</v>
      </c>
      <c r="C22" s="76">
        <v>5649</v>
      </c>
      <c r="D22" s="76">
        <v>5318</v>
      </c>
      <c r="E22" s="76">
        <v>6352</v>
      </c>
      <c r="F22" s="76">
        <v>8386</v>
      </c>
      <c r="G22" s="76">
        <v>8829</v>
      </c>
      <c r="H22" s="76">
        <v>9181</v>
      </c>
      <c r="I22" s="76">
        <v>6537</v>
      </c>
      <c r="J22" s="76">
        <v>12226</v>
      </c>
      <c r="K22" s="76">
        <v>22188</v>
      </c>
      <c r="L22" s="76">
        <v>12654</v>
      </c>
      <c r="M22" s="76">
        <v>3470</v>
      </c>
      <c r="N22" s="76">
        <v>4156</v>
      </c>
      <c r="O22" s="76">
        <v>11858</v>
      </c>
    </row>
    <row r="23" spans="1:15" ht="15" customHeight="1" x14ac:dyDescent="0.3">
      <c r="A23" s="163"/>
      <c r="B23" s="75" t="s">
        <v>13</v>
      </c>
      <c r="C23" s="76">
        <v>101030</v>
      </c>
      <c r="D23" s="76">
        <v>104932</v>
      </c>
      <c r="E23" s="76">
        <v>79749</v>
      </c>
      <c r="F23" s="76">
        <v>74718</v>
      </c>
      <c r="G23" s="76">
        <v>74936</v>
      </c>
      <c r="H23" s="76">
        <v>80110</v>
      </c>
      <c r="I23" s="76">
        <v>79382</v>
      </c>
      <c r="J23" s="76">
        <v>85021</v>
      </c>
      <c r="K23" s="76">
        <v>172841</v>
      </c>
      <c r="L23" s="76">
        <v>149699</v>
      </c>
      <c r="M23" s="76">
        <v>55585</v>
      </c>
      <c r="N23" s="76">
        <v>71557</v>
      </c>
      <c r="O23" s="76">
        <v>122107</v>
      </c>
    </row>
    <row r="24" spans="1:15" ht="15" customHeight="1" x14ac:dyDescent="0.3">
      <c r="A24" s="163"/>
      <c r="B24" s="75" t="s">
        <v>14</v>
      </c>
      <c r="C24" s="77">
        <v>0.23400000000000001</v>
      </c>
      <c r="D24" s="77">
        <v>0.224</v>
      </c>
      <c r="E24" s="77">
        <v>0.16800000000000001</v>
      </c>
      <c r="F24" s="77">
        <v>0.16200000000000001</v>
      </c>
      <c r="G24" s="77">
        <v>0.16</v>
      </c>
      <c r="H24" s="77">
        <v>0.16800000000000001</v>
      </c>
      <c r="I24" s="77">
        <v>0.17599999999999999</v>
      </c>
      <c r="J24" s="77">
        <v>0.192</v>
      </c>
      <c r="K24" s="77">
        <v>0.216</v>
      </c>
      <c r="L24" s="77">
        <v>0.193</v>
      </c>
      <c r="M24" s="77">
        <v>0.122</v>
      </c>
      <c r="N24" s="77">
        <v>0.19600000000000001</v>
      </c>
      <c r="O24" s="77">
        <v>0.185</v>
      </c>
    </row>
    <row r="25" spans="1:15" ht="15" customHeight="1" x14ac:dyDescent="0.3">
      <c r="A25" s="164" t="s">
        <v>6</v>
      </c>
      <c r="B25" s="73" t="s">
        <v>66</v>
      </c>
      <c r="C25" s="79">
        <v>94349</v>
      </c>
      <c r="D25" s="79">
        <v>100751</v>
      </c>
      <c r="E25" s="79">
        <v>96269</v>
      </c>
      <c r="F25" s="79">
        <v>117873</v>
      </c>
      <c r="G25" s="79">
        <v>122577</v>
      </c>
      <c r="H25" s="79">
        <v>131935</v>
      </c>
      <c r="I25" s="79">
        <v>134937</v>
      </c>
      <c r="J25" s="79">
        <v>156137</v>
      </c>
      <c r="K25" s="79">
        <v>253157</v>
      </c>
      <c r="L25" s="79">
        <v>253126</v>
      </c>
      <c r="M25" s="79">
        <v>58626</v>
      </c>
      <c r="N25" s="79">
        <v>143999</v>
      </c>
      <c r="O25" s="79">
        <v>232807</v>
      </c>
    </row>
    <row r="26" spans="1:15" ht="15" customHeight="1" x14ac:dyDescent="0.3">
      <c r="A26" s="164"/>
      <c r="B26" s="73" t="s">
        <v>70</v>
      </c>
      <c r="C26" s="79">
        <v>96863</v>
      </c>
      <c r="D26" s="79">
        <v>83695</v>
      </c>
      <c r="E26" s="79">
        <v>52329</v>
      </c>
      <c r="F26" s="79">
        <v>58113</v>
      </c>
      <c r="G26" s="79">
        <v>56058</v>
      </c>
      <c r="H26" s="79">
        <v>67807</v>
      </c>
      <c r="I26" s="79">
        <v>79488</v>
      </c>
      <c r="J26" s="79">
        <v>81132</v>
      </c>
      <c r="K26" s="79">
        <v>126107</v>
      </c>
      <c r="L26" s="79">
        <v>128240</v>
      </c>
      <c r="M26" s="79">
        <v>97765</v>
      </c>
      <c r="N26" s="79">
        <v>86787</v>
      </c>
      <c r="O26" s="79">
        <v>109795</v>
      </c>
    </row>
    <row r="27" spans="1:15" ht="15" customHeight="1" x14ac:dyDescent="0.3">
      <c r="A27" s="164"/>
      <c r="B27" s="73" t="s">
        <v>12</v>
      </c>
      <c r="C27" s="79">
        <v>590531</v>
      </c>
      <c r="D27" s="79">
        <v>647948</v>
      </c>
      <c r="E27" s="79">
        <v>618966</v>
      </c>
      <c r="F27" s="79">
        <v>775798</v>
      </c>
      <c r="G27" s="79">
        <v>774134</v>
      </c>
      <c r="H27" s="79">
        <v>777152</v>
      </c>
      <c r="I27" s="79">
        <v>778190</v>
      </c>
      <c r="J27" s="79">
        <v>924326</v>
      </c>
      <c r="K27" s="79">
        <v>1425132</v>
      </c>
      <c r="L27" s="79">
        <v>1376558</v>
      </c>
      <c r="M27" s="79">
        <v>262662</v>
      </c>
      <c r="N27" s="79">
        <v>746333</v>
      </c>
      <c r="O27" s="79">
        <v>1284634</v>
      </c>
    </row>
    <row r="28" spans="1:15" ht="15" customHeight="1" x14ac:dyDescent="0.3">
      <c r="A28" s="164"/>
      <c r="B28" s="73" t="s">
        <v>13</v>
      </c>
      <c r="C28" s="79">
        <v>323849</v>
      </c>
      <c r="D28" s="79">
        <v>256892</v>
      </c>
      <c r="E28" s="79">
        <v>156704</v>
      </c>
      <c r="F28" s="79">
        <v>176685</v>
      </c>
      <c r="G28" s="79">
        <v>164350</v>
      </c>
      <c r="H28" s="79">
        <v>187929</v>
      </c>
      <c r="I28" s="79">
        <v>210091</v>
      </c>
      <c r="J28" s="79">
        <v>200261</v>
      </c>
      <c r="K28" s="79">
        <v>282941</v>
      </c>
      <c r="L28" s="79">
        <v>325858</v>
      </c>
      <c r="M28" s="79">
        <v>233804</v>
      </c>
      <c r="N28" s="79">
        <v>226368</v>
      </c>
      <c r="O28" s="79">
        <v>292501</v>
      </c>
    </row>
    <row r="29" spans="1:15" ht="15" customHeight="1" x14ac:dyDescent="0.3">
      <c r="A29" s="164"/>
      <c r="B29" s="73" t="s">
        <v>14</v>
      </c>
      <c r="C29" s="80">
        <v>0.375</v>
      </c>
      <c r="D29" s="80">
        <v>0.35799999999999998</v>
      </c>
      <c r="E29" s="80">
        <v>0.29099999999999998</v>
      </c>
      <c r="F29" s="80">
        <v>0.34799999999999998</v>
      </c>
      <c r="G29" s="80">
        <v>0.29099999999999998</v>
      </c>
      <c r="H29" s="80">
        <v>0.32800000000000001</v>
      </c>
      <c r="I29" s="80">
        <v>0.33</v>
      </c>
      <c r="J29" s="80">
        <v>0.372</v>
      </c>
      <c r="K29" s="80">
        <v>0.33100000000000002</v>
      </c>
      <c r="L29" s="80">
        <v>0.32700000000000001</v>
      </c>
      <c r="M29" s="80">
        <v>0.18099999999999999</v>
      </c>
      <c r="N29" s="80">
        <v>0.35899999999999999</v>
      </c>
      <c r="O29" s="80">
        <v>0.44</v>
      </c>
    </row>
    <row r="30" spans="1:15" ht="15" customHeight="1" x14ac:dyDescent="0.3">
      <c r="A30" s="163" t="s">
        <v>7</v>
      </c>
      <c r="B30" s="75" t="s">
        <v>68</v>
      </c>
      <c r="C30" s="76">
        <v>7767</v>
      </c>
      <c r="D30" s="76">
        <v>8039</v>
      </c>
      <c r="E30" s="76">
        <v>8353</v>
      </c>
      <c r="F30" s="76">
        <v>13284</v>
      </c>
      <c r="G30" s="76">
        <v>14244</v>
      </c>
      <c r="H30" s="76">
        <v>14020</v>
      </c>
      <c r="I30" s="76">
        <v>17513</v>
      </c>
      <c r="J30" s="76">
        <v>20691</v>
      </c>
      <c r="K30" s="76">
        <v>21670</v>
      </c>
      <c r="L30" s="76">
        <v>23567</v>
      </c>
      <c r="M30" s="76">
        <v>9425</v>
      </c>
      <c r="N30" s="76">
        <v>21840</v>
      </c>
      <c r="O30" s="76">
        <v>22560</v>
      </c>
    </row>
    <row r="31" spans="1:15" ht="15" customHeight="1" x14ac:dyDescent="0.3">
      <c r="A31" s="163"/>
      <c r="B31" s="75" t="s">
        <v>71</v>
      </c>
      <c r="C31" s="76">
        <v>72398</v>
      </c>
      <c r="D31" s="76">
        <v>72916</v>
      </c>
      <c r="E31" s="76">
        <v>65049</v>
      </c>
      <c r="F31" s="76">
        <v>65778</v>
      </c>
      <c r="G31" s="76">
        <v>63466</v>
      </c>
      <c r="H31" s="76">
        <v>62305</v>
      </c>
      <c r="I31" s="76">
        <v>68343</v>
      </c>
      <c r="J31" s="76">
        <v>65526</v>
      </c>
      <c r="K31" s="76">
        <v>64580</v>
      </c>
      <c r="L31" s="76">
        <v>62883</v>
      </c>
      <c r="M31" s="76">
        <v>29268</v>
      </c>
      <c r="N31" s="76">
        <v>31131</v>
      </c>
      <c r="O31" s="76">
        <v>64505</v>
      </c>
    </row>
    <row r="32" spans="1:15" ht="15" customHeight="1" x14ac:dyDescent="0.3">
      <c r="A32" s="163"/>
      <c r="B32" s="75" t="s">
        <v>12</v>
      </c>
      <c r="C32" s="76">
        <v>13877</v>
      </c>
      <c r="D32" s="76">
        <v>13315</v>
      </c>
      <c r="E32" s="76">
        <v>14992</v>
      </c>
      <c r="F32" s="76">
        <v>22535</v>
      </c>
      <c r="G32" s="76">
        <v>25947</v>
      </c>
      <c r="H32" s="76">
        <v>24036</v>
      </c>
      <c r="I32" s="76">
        <v>35921</v>
      </c>
      <c r="J32" s="76">
        <v>80660</v>
      </c>
      <c r="K32" s="76">
        <v>39510</v>
      </c>
      <c r="L32" s="76">
        <v>146932</v>
      </c>
      <c r="M32" s="76">
        <v>14091</v>
      </c>
      <c r="N32" s="76">
        <v>29901</v>
      </c>
      <c r="O32" s="76">
        <v>121641</v>
      </c>
    </row>
    <row r="33" spans="1:19" ht="15" customHeight="1" x14ac:dyDescent="0.3">
      <c r="A33" s="163"/>
      <c r="B33" s="75" t="s">
        <v>13</v>
      </c>
      <c r="C33" s="76">
        <v>141283</v>
      </c>
      <c r="D33" s="76">
        <v>147598</v>
      </c>
      <c r="E33" s="76">
        <v>131459</v>
      </c>
      <c r="F33" s="76">
        <v>127660</v>
      </c>
      <c r="G33" s="76">
        <v>132708</v>
      </c>
      <c r="H33" s="76">
        <v>115328</v>
      </c>
      <c r="I33" s="76">
        <v>141190</v>
      </c>
      <c r="J33" s="76">
        <v>152333</v>
      </c>
      <c r="K33" s="76">
        <v>114975</v>
      </c>
      <c r="L33" s="76">
        <v>115109</v>
      </c>
      <c r="M33" s="76">
        <v>64271</v>
      </c>
      <c r="N33" s="76">
        <v>56827</v>
      </c>
      <c r="O33" s="76">
        <v>119868</v>
      </c>
    </row>
    <row r="34" spans="1:19" ht="15" customHeight="1" x14ac:dyDescent="0.3">
      <c r="A34" s="163"/>
      <c r="B34" s="75" t="s">
        <v>14</v>
      </c>
      <c r="C34" s="77">
        <v>0.247</v>
      </c>
      <c r="D34" s="77">
        <v>0.214</v>
      </c>
      <c r="E34" s="77">
        <v>0.191</v>
      </c>
      <c r="F34" s="77">
        <v>0.193</v>
      </c>
      <c r="G34" s="77">
        <v>0.20399999999999999</v>
      </c>
      <c r="H34" s="77">
        <v>0.186</v>
      </c>
      <c r="I34" s="77">
        <v>0.23799999999999999</v>
      </c>
      <c r="J34" s="77">
        <v>0.309</v>
      </c>
      <c r="K34" s="77">
        <v>0.21099999999999999</v>
      </c>
      <c r="L34" s="77">
        <v>0.33100000000000002</v>
      </c>
      <c r="M34" s="77">
        <v>0.159</v>
      </c>
      <c r="N34" s="77">
        <v>0.18099999999999999</v>
      </c>
      <c r="O34" s="77">
        <v>0.34899999999999998</v>
      </c>
    </row>
    <row r="35" spans="1:19" ht="15" customHeight="1" x14ac:dyDescent="0.3">
      <c r="A35" s="164" t="s">
        <v>35</v>
      </c>
      <c r="B35" s="73" t="s">
        <v>68</v>
      </c>
      <c r="C35" s="79">
        <v>451534</v>
      </c>
      <c r="D35" s="79">
        <v>495648</v>
      </c>
      <c r="E35" s="79">
        <v>523844</v>
      </c>
      <c r="F35" s="79">
        <v>561573</v>
      </c>
      <c r="G35" s="79">
        <v>566869</v>
      </c>
      <c r="H35" s="79">
        <v>622691</v>
      </c>
      <c r="I35" s="79">
        <v>623731</v>
      </c>
      <c r="J35" s="79">
        <v>675648</v>
      </c>
      <c r="K35" s="79">
        <v>893327</v>
      </c>
      <c r="L35" s="79">
        <v>897195</v>
      </c>
      <c r="M35" s="79">
        <v>166316</v>
      </c>
      <c r="N35" s="79">
        <v>535097</v>
      </c>
      <c r="O35" s="79">
        <v>890910</v>
      </c>
    </row>
    <row r="36" spans="1:19" ht="15" customHeight="1" x14ac:dyDescent="0.3">
      <c r="A36" s="164"/>
      <c r="B36" s="73" t="s">
        <v>67</v>
      </c>
      <c r="C36" s="79">
        <v>220454</v>
      </c>
      <c r="D36" s="79">
        <v>192605</v>
      </c>
      <c r="E36" s="79">
        <v>131187</v>
      </c>
      <c r="F36" s="79">
        <v>124635</v>
      </c>
      <c r="G36" s="79">
        <v>113433</v>
      </c>
      <c r="H36" s="79">
        <v>127670</v>
      </c>
      <c r="I36" s="79">
        <v>130846</v>
      </c>
      <c r="J36" s="79">
        <v>125645</v>
      </c>
      <c r="K36" s="79">
        <v>185771</v>
      </c>
      <c r="L36" s="79">
        <v>180519</v>
      </c>
      <c r="M36" s="79">
        <v>99980</v>
      </c>
      <c r="N36" s="79">
        <v>148023</v>
      </c>
      <c r="O36" s="79">
        <v>175477</v>
      </c>
    </row>
    <row r="37" spans="1:19" ht="15" customHeight="1" x14ac:dyDescent="0.3">
      <c r="A37" s="164"/>
      <c r="B37" s="73" t="s">
        <v>36</v>
      </c>
      <c r="C37" s="79">
        <v>3110836</v>
      </c>
      <c r="D37" s="79">
        <v>3495653</v>
      </c>
      <c r="E37" s="79">
        <v>3589630</v>
      </c>
      <c r="F37" s="79">
        <v>3736975</v>
      </c>
      <c r="G37" s="79">
        <v>3952966</v>
      </c>
      <c r="H37" s="79">
        <v>3920566</v>
      </c>
      <c r="I37" s="79">
        <v>3838574</v>
      </c>
      <c r="J37" s="79">
        <v>4247573</v>
      </c>
      <c r="K37" s="79">
        <v>5052166</v>
      </c>
      <c r="L37" s="79">
        <v>5048484</v>
      </c>
      <c r="M37" s="79">
        <v>851031</v>
      </c>
      <c r="N37" s="79">
        <v>2833958</v>
      </c>
      <c r="O37" s="79">
        <v>4804742</v>
      </c>
    </row>
    <row r="38" spans="1:19" ht="15" customHeight="1" x14ac:dyDescent="0.3">
      <c r="A38" s="164"/>
      <c r="B38" s="73" t="s">
        <v>13</v>
      </c>
      <c r="C38" s="79">
        <v>822910</v>
      </c>
      <c r="D38" s="79">
        <v>718307</v>
      </c>
      <c r="E38" s="79">
        <v>472760</v>
      </c>
      <c r="F38" s="79">
        <v>438311</v>
      </c>
      <c r="G38" s="79">
        <v>431312</v>
      </c>
      <c r="H38" s="79">
        <v>473306</v>
      </c>
      <c r="I38" s="79">
        <v>486052</v>
      </c>
      <c r="J38" s="79">
        <v>464301</v>
      </c>
      <c r="K38" s="79">
        <v>609149</v>
      </c>
      <c r="L38" s="79">
        <v>598522</v>
      </c>
      <c r="M38" s="79">
        <v>327231</v>
      </c>
      <c r="N38" s="79">
        <v>502435</v>
      </c>
      <c r="O38" s="79">
        <v>542899</v>
      </c>
    </row>
    <row r="39" spans="1:19" ht="15" customHeight="1" x14ac:dyDescent="0.3">
      <c r="A39" s="164"/>
      <c r="B39" s="73" t="s">
        <v>14</v>
      </c>
      <c r="C39" s="80">
        <v>0.55000000000000004</v>
      </c>
      <c r="D39" s="80">
        <v>0.56100000000000005</v>
      </c>
      <c r="E39" s="80">
        <v>0.53200000000000003</v>
      </c>
      <c r="F39" s="80">
        <v>0.53700000000000003</v>
      </c>
      <c r="G39" s="80">
        <v>0.56499999999999995</v>
      </c>
      <c r="H39" s="80">
        <v>0.53900000000000003</v>
      </c>
      <c r="I39" s="80">
        <v>0.52500000000000002</v>
      </c>
      <c r="J39" s="80">
        <v>0.54800000000000004</v>
      </c>
      <c r="K39" s="80">
        <v>0.49399999999999999</v>
      </c>
      <c r="L39" s="80">
        <v>0.48899999999999999</v>
      </c>
      <c r="M39" s="80">
        <v>0.27100000000000002</v>
      </c>
      <c r="N39" s="80">
        <v>0.49199999999999999</v>
      </c>
      <c r="O39" s="80">
        <v>0.56799999999999995</v>
      </c>
    </row>
    <row r="40" spans="1:19" ht="15" customHeight="1" x14ac:dyDescent="0.3">
      <c r="A40" s="155" t="s">
        <v>1</v>
      </c>
      <c r="B40" s="116" t="s">
        <v>68</v>
      </c>
      <c r="C40" s="117">
        <f t="shared" ref="C40:I40" si="0">C20+C15+C10+C5+C25+C30+C35</f>
        <v>839356</v>
      </c>
      <c r="D40" s="117">
        <f t="shared" si="0"/>
        <v>950758</v>
      </c>
      <c r="E40" s="117">
        <f t="shared" si="0"/>
        <v>998519</v>
      </c>
      <c r="F40" s="117">
        <f t="shared" si="0"/>
        <v>1134627</v>
      </c>
      <c r="G40" s="117">
        <f t="shared" si="0"/>
        <v>1222426</v>
      </c>
      <c r="H40" s="117">
        <f t="shared" si="0"/>
        <v>1345235</v>
      </c>
      <c r="I40" s="117">
        <f t="shared" si="0"/>
        <v>1338542</v>
      </c>
      <c r="J40" s="117">
        <f t="shared" ref="J40" si="1">J20+J15+J10+J5+J25+J30+J35</f>
        <v>1476417</v>
      </c>
      <c r="K40" s="117">
        <v>1840904</v>
      </c>
      <c r="L40" s="117">
        <v>1875158</v>
      </c>
      <c r="M40" s="117">
        <v>389180</v>
      </c>
      <c r="N40" s="117">
        <v>968014</v>
      </c>
      <c r="O40" s="117">
        <v>1730733</v>
      </c>
    </row>
    <row r="41" spans="1:19" ht="15" customHeight="1" x14ac:dyDescent="0.3">
      <c r="A41" s="155"/>
      <c r="B41" s="116" t="s">
        <v>67</v>
      </c>
      <c r="C41" s="117">
        <f>C6+C11+C16+C21+C26+C31+C36</f>
        <v>1118831</v>
      </c>
      <c r="D41" s="117">
        <f t="shared" ref="D41:G41" si="2">D6+D11+D16+D21+D26+D31+D36</f>
        <v>1052183</v>
      </c>
      <c r="E41" s="117">
        <f t="shared" si="2"/>
        <v>869948</v>
      </c>
      <c r="F41" s="117">
        <f t="shared" si="2"/>
        <v>904121</v>
      </c>
      <c r="G41" s="117">
        <f t="shared" si="2"/>
        <v>936001</v>
      </c>
      <c r="H41" s="117">
        <f t="shared" ref="H41:I41" si="3">H6+H11+H16+H21+H26+H31+H36</f>
        <v>1046867</v>
      </c>
      <c r="I41" s="117">
        <f t="shared" si="3"/>
        <v>1091544</v>
      </c>
      <c r="J41" s="117">
        <f t="shared" ref="J41" si="4">J6+J11+J16+J21+J26+J31+J36</f>
        <v>1071127</v>
      </c>
      <c r="K41" s="117">
        <v>1237420</v>
      </c>
      <c r="L41" s="117">
        <v>1217009</v>
      </c>
      <c r="M41" s="117">
        <v>574915</v>
      </c>
      <c r="N41" s="117">
        <v>690445</v>
      </c>
      <c r="O41" s="117">
        <v>1063013</v>
      </c>
    </row>
    <row r="42" spans="1:19" ht="15" customHeight="1" x14ac:dyDescent="0.3">
      <c r="A42" s="155"/>
      <c r="B42" s="116" t="s">
        <v>12</v>
      </c>
      <c r="C42" s="117">
        <f>C22+C17+C12+C7+C27+C32+C37</f>
        <v>4327859</v>
      </c>
      <c r="D42" s="117">
        <f t="shared" ref="D42:G42" si="5">D22+D17+D12+D7+D27+D32+D37</f>
        <v>4925659</v>
      </c>
      <c r="E42" s="117">
        <f t="shared" si="5"/>
        <v>5161144</v>
      </c>
      <c r="F42" s="117">
        <f t="shared" si="5"/>
        <v>5484542</v>
      </c>
      <c r="G42" s="117">
        <f t="shared" si="5"/>
        <v>5850424</v>
      </c>
      <c r="H42" s="117">
        <f t="shared" ref="H42:I42" si="6">H22+H17+H12+H7+H27+H32+H37</f>
        <v>5909053</v>
      </c>
      <c r="I42" s="117">
        <f t="shared" si="6"/>
        <v>5934225</v>
      </c>
      <c r="J42" s="117">
        <f t="shared" ref="J42" si="7">J22+J17+J12+J7+J27+J32+J37</f>
        <v>6692506</v>
      </c>
      <c r="K42" s="117">
        <v>8016353</v>
      </c>
      <c r="L42" s="117">
        <v>8149029</v>
      </c>
      <c r="M42" s="117">
        <v>1486463</v>
      </c>
      <c r="N42" s="117">
        <v>4218004</v>
      </c>
      <c r="O42" s="117">
        <v>7546534</v>
      </c>
    </row>
    <row r="43" spans="1:19" ht="15" customHeight="1" x14ac:dyDescent="0.3">
      <c r="A43" s="155"/>
      <c r="B43" s="116" t="s">
        <v>13</v>
      </c>
      <c r="C43" s="117">
        <f>C8+C13+C18+C23+C28+C33+C38</f>
        <v>2720221</v>
      </c>
      <c r="D43" s="117">
        <f t="shared" ref="D43:G43" si="8">D8+D13+D18+D23+D28+D33+D38</f>
        <v>2501961</v>
      </c>
      <c r="E43" s="117">
        <f t="shared" si="8"/>
        <v>1972636</v>
      </c>
      <c r="F43" s="117">
        <f t="shared" si="8"/>
        <v>1990614</v>
      </c>
      <c r="G43" s="117">
        <f t="shared" si="8"/>
        <v>2074872</v>
      </c>
      <c r="H43" s="117">
        <f t="shared" ref="H43:I43" si="9">H8+H13+H18+H23+H28+H33+H38</f>
        <v>2285342</v>
      </c>
      <c r="I43" s="117">
        <f t="shared" si="9"/>
        <v>2433334</v>
      </c>
      <c r="J43" s="117">
        <f t="shared" ref="J43" si="10">J8+J13+J18+J23+J28+J33+J38</f>
        <v>2393495</v>
      </c>
      <c r="K43" s="117">
        <v>2725044</v>
      </c>
      <c r="L43" s="117">
        <v>2660314</v>
      </c>
      <c r="M43" s="117">
        <v>1286613</v>
      </c>
      <c r="N43" s="117">
        <v>1574495</v>
      </c>
      <c r="O43" s="117">
        <v>2289238</v>
      </c>
    </row>
    <row r="44" spans="1:19" ht="15" customHeight="1" x14ac:dyDescent="0.3">
      <c r="A44" s="155"/>
      <c r="B44" s="116" t="s">
        <v>14</v>
      </c>
      <c r="C44" s="118">
        <v>0.44400000000000001</v>
      </c>
      <c r="D44" s="118">
        <v>0.29299999999999998</v>
      </c>
      <c r="E44" s="118">
        <v>0.42199999999999999</v>
      </c>
      <c r="F44" s="118">
        <v>0.434</v>
      </c>
      <c r="G44" s="118">
        <v>0.44400000000000001</v>
      </c>
      <c r="H44" s="118">
        <v>0.45600000000000002</v>
      </c>
      <c r="I44" s="118">
        <v>0.46300000000000002</v>
      </c>
      <c r="J44" s="118">
        <v>0.49099999999999999</v>
      </c>
      <c r="K44" s="118">
        <v>0.44</v>
      </c>
      <c r="L44" s="118">
        <v>0.439</v>
      </c>
      <c r="M44" s="118">
        <v>0.22800000000000001</v>
      </c>
      <c r="N44" s="118">
        <v>0.38900000000000001</v>
      </c>
      <c r="O44" s="118">
        <v>0.48599999999999999</v>
      </c>
    </row>
    <row r="45" spans="1:19" ht="15" customHeight="1" x14ac:dyDescent="0.3">
      <c r="A45" s="166" t="s">
        <v>118</v>
      </c>
      <c r="B45" s="166"/>
      <c r="C45" s="166"/>
      <c r="D45" s="166"/>
      <c r="E45" s="166"/>
      <c r="F45" s="166"/>
      <c r="G45" s="166"/>
      <c r="H45" s="166"/>
      <c r="I45" s="166"/>
      <c r="J45" s="166"/>
      <c r="K45" s="166"/>
      <c r="L45" s="166"/>
      <c r="M45" s="166"/>
      <c r="N45" s="143"/>
      <c r="O45" s="143"/>
      <c r="P45" s="6"/>
      <c r="Q45" s="6"/>
      <c r="R45" s="6"/>
      <c r="S45" s="6"/>
    </row>
    <row r="46" spans="1:19" ht="15" customHeight="1" x14ac:dyDescent="0.3">
      <c r="A46" s="166"/>
      <c r="B46" s="166"/>
      <c r="C46" s="166"/>
      <c r="D46" s="166"/>
      <c r="E46" s="166"/>
      <c r="F46" s="166"/>
      <c r="G46" s="166"/>
      <c r="H46" s="166"/>
      <c r="I46" s="166"/>
      <c r="J46" s="166"/>
      <c r="K46" s="166"/>
      <c r="L46" s="166"/>
      <c r="M46" s="166"/>
      <c r="N46" s="143"/>
      <c r="O46" s="143"/>
    </row>
    <row r="47" spans="1:19" ht="15" customHeight="1" x14ac:dyDescent="0.3">
      <c r="A47" s="165"/>
      <c r="B47" s="165"/>
      <c r="C47" s="165"/>
      <c r="D47" s="165"/>
      <c r="E47" s="165"/>
      <c r="F47" s="165"/>
      <c r="G47" s="165"/>
      <c r="H47" s="165"/>
      <c r="I47" s="165"/>
    </row>
    <row r="48" spans="1:19" ht="15" customHeight="1" x14ac:dyDescent="0.3">
      <c r="A48" s="5"/>
      <c r="B48" s="5"/>
      <c r="C48" s="5"/>
      <c r="D48" s="5"/>
      <c r="E48" s="5"/>
      <c r="F48" s="5"/>
      <c r="G48" s="5"/>
      <c r="H48" s="5"/>
    </row>
  </sheetData>
  <mergeCells count="11">
    <mergeCell ref="A25:A29"/>
    <mergeCell ref="A47:I47"/>
    <mergeCell ref="A30:A34"/>
    <mergeCell ref="A35:A39"/>
    <mergeCell ref="A40:A44"/>
    <mergeCell ref="A45:M46"/>
    <mergeCell ref="A15:A19"/>
    <mergeCell ref="A5:A9"/>
    <mergeCell ref="A10:A14"/>
    <mergeCell ref="A20:A24"/>
    <mergeCell ref="A3:O3"/>
  </mergeCells>
  <pageMargins left="0.70866141732283472" right="0.39370078740157483" top="0.74803149606299213" bottom="0.74803149606299213" header="0.31496062992125984" footer="0.31496062992125984"/>
  <pageSetup paperSize="9" scale="70" orientation="landscape" r:id="rId1"/>
  <headerFooter>
    <oddHeader>&amp;R&amp;G</oddHeader>
    <oddFooter>&amp;L&amp;F&amp;C&amp;P / &amp;N&amp;R&amp;A]</oddFooter>
  </headerFooter>
  <ignoredErrors>
    <ignoredError sqref="C41:H42 I41:I42 J41"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9FC9-3FAE-431C-8B3C-3A0050C2B640}">
  <sheetPr>
    <tabColor rgb="FF00B0F0"/>
  </sheetPr>
  <dimension ref="A3:I40"/>
  <sheetViews>
    <sheetView showGridLines="0" zoomScaleNormal="100" workbookViewId="0">
      <selection activeCell="E5" sqref="E5:E36"/>
    </sheetView>
  </sheetViews>
  <sheetFormatPr defaultRowHeight="15" customHeight="1" x14ac:dyDescent="0.3"/>
  <cols>
    <col min="1" max="1" width="14.88671875" style="13" customWidth="1"/>
    <col min="2" max="2" width="19.88671875" style="13" customWidth="1"/>
    <col min="3" max="5" width="10.109375" style="13" customWidth="1"/>
    <col min="6" max="16384" width="8.88671875" style="13"/>
  </cols>
  <sheetData>
    <row r="3" spans="1:5" ht="24" customHeight="1" x14ac:dyDescent="0.3">
      <c r="A3" s="167" t="s">
        <v>134</v>
      </c>
      <c r="B3" s="167"/>
      <c r="C3" s="167"/>
      <c r="D3" s="167"/>
      <c r="E3" s="167"/>
    </row>
    <row r="4" spans="1:5" ht="15" customHeight="1" x14ac:dyDescent="0.3">
      <c r="A4" s="107" t="s">
        <v>108</v>
      </c>
      <c r="B4" s="108"/>
      <c r="C4" s="115">
        <v>2020</v>
      </c>
      <c r="D4" s="115">
        <v>2021</v>
      </c>
      <c r="E4" s="115">
        <v>2022</v>
      </c>
    </row>
    <row r="5" spans="1:5" ht="15" customHeight="1" x14ac:dyDescent="0.3">
      <c r="A5" s="158" t="s">
        <v>2</v>
      </c>
      <c r="B5" s="73" t="s">
        <v>66</v>
      </c>
      <c r="C5" s="51">
        <v>433</v>
      </c>
      <c r="D5" s="51">
        <v>1102</v>
      </c>
      <c r="E5" s="51">
        <v>193</v>
      </c>
    </row>
    <row r="6" spans="1:5" ht="15" customHeight="1" x14ac:dyDescent="0.3">
      <c r="A6" s="158"/>
      <c r="B6" s="73" t="s">
        <v>67</v>
      </c>
      <c r="C6" s="51">
        <v>982</v>
      </c>
      <c r="D6" s="51">
        <v>1123</v>
      </c>
      <c r="E6" s="51">
        <v>1640</v>
      </c>
    </row>
    <row r="7" spans="1:5" ht="15" customHeight="1" x14ac:dyDescent="0.3">
      <c r="A7" s="158"/>
      <c r="B7" s="73" t="s">
        <v>12</v>
      </c>
      <c r="C7" s="51">
        <v>1095</v>
      </c>
      <c r="D7" s="51">
        <v>1419</v>
      </c>
      <c r="E7" s="51">
        <v>1016</v>
      </c>
    </row>
    <row r="8" spans="1:5" ht="15" customHeight="1" x14ac:dyDescent="0.3">
      <c r="A8" s="158"/>
      <c r="B8" s="73" t="s">
        <v>13</v>
      </c>
      <c r="C8" s="51">
        <v>2010</v>
      </c>
      <c r="D8" s="51">
        <v>1845</v>
      </c>
      <c r="E8" s="51">
        <v>5532</v>
      </c>
    </row>
    <row r="9" spans="1:5" ht="15" customHeight="1" x14ac:dyDescent="0.3">
      <c r="A9" s="163" t="s">
        <v>3</v>
      </c>
      <c r="B9" s="75" t="s">
        <v>68</v>
      </c>
      <c r="C9" s="76">
        <v>10583</v>
      </c>
      <c r="D9" s="76">
        <v>53108</v>
      </c>
      <c r="E9" s="76">
        <v>185601</v>
      </c>
    </row>
    <row r="10" spans="1:5" ht="15" customHeight="1" x14ac:dyDescent="0.3">
      <c r="A10" s="163"/>
      <c r="B10" s="75" t="s">
        <v>69</v>
      </c>
      <c r="C10" s="76">
        <v>16914</v>
      </c>
      <c r="D10" s="76">
        <v>18117</v>
      </c>
      <c r="E10" s="76">
        <v>25691</v>
      </c>
    </row>
    <row r="11" spans="1:5" ht="15" customHeight="1" x14ac:dyDescent="0.3">
      <c r="A11" s="163"/>
      <c r="B11" s="75" t="s">
        <v>12</v>
      </c>
      <c r="C11" s="76">
        <v>38051</v>
      </c>
      <c r="D11" s="76">
        <v>281650</v>
      </c>
      <c r="E11" s="76">
        <v>833690</v>
      </c>
    </row>
    <row r="12" spans="1:5" ht="15" customHeight="1" x14ac:dyDescent="0.3">
      <c r="A12" s="163"/>
      <c r="B12" s="75" t="s">
        <v>13</v>
      </c>
      <c r="C12" s="76">
        <v>39020</v>
      </c>
      <c r="D12" s="76">
        <v>27099</v>
      </c>
      <c r="E12" s="76">
        <v>45705</v>
      </c>
    </row>
    <row r="13" spans="1:5" ht="15" customHeight="1" x14ac:dyDescent="0.3">
      <c r="A13" s="158" t="s">
        <v>4</v>
      </c>
      <c r="B13" s="73" t="s">
        <v>66</v>
      </c>
      <c r="C13" s="51">
        <v>4</v>
      </c>
      <c r="D13" s="51">
        <v>0</v>
      </c>
      <c r="E13" s="51">
        <v>0</v>
      </c>
    </row>
    <row r="14" spans="1:5" ht="15" customHeight="1" x14ac:dyDescent="0.3">
      <c r="A14" s="158"/>
      <c r="B14" s="73" t="s">
        <v>67</v>
      </c>
      <c r="C14" s="51">
        <v>34</v>
      </c>
      <c r="D14" s="51">
        <v>0</v>
      </c>
      <c r="E14" s="51">
        <v>0</v>
      </c>
    </row>
    <row r="15" spans="1:5" ht="15" customHeight="1" x14ac:dyDescent="0.3">
      <c r="A15" s="158"/>
      <c r="B15" s="73" t="s">
        <v>12</v>
      </c>
      <c r="C15" s="51">
        <v>4</v>
      </c>
      <c r="D15" s="51">
        <v>0</v>
      </c>
      <c r="E15" s="51">
        <v>0</v>
      </c>
    </row>
    <row r="16" spans="1:5" ht="15" customHeight="1" x14ac:dyDescent="0.3">
      <c r="A16" s="158"/>
      <c r="B16" s="73" t="s">
        <v>13</v>
      </c>
      <c r="C16" s="51">
        <v>34</v>
      </c>
      <c r="D16" s="51">
        <v>0</v>
      </c>
      <c r="E16" s="51">
        <v>0</v>
      </c>
    </row>
    <row r="17" spans="1:5" ht="15" customHeight="1" x14ac:dyDescent="0.3">
      <c r="A17" s="163" t="s">
        <v>5</v>
      </c>
      <c r="B17" s="75" t="s">
        <v>66</v>
      </c>
      <c r="C17" s="76">
        <v>292</v>
      </c>
      <c r="D17" s="76">
        <v>928</v>
      </c>
      <c r="E17" s="76">
        <v>450</v>
      </c>
    </row>
    <row r="18" spans="1:5" ht="15" customHeight="1" x14ac:dyDescent="0.3">
      <c r="A18" s="163"/>
      <c r="B18" s="75" t="s">
        <v>69</v>
      </c>
      <c r="C18" s="76">
        <v>6829</v>
      </c>
      <c r="D18" s="76">
        <v>5858</v>
      </c>
      <c r="E18" s="76">
        <v>13698</v>
      </c>
    </row>
    <row r="19" spans="1:5" ht="15" customHeight="1" x14ac:dyDescent="0.3">
      <c r="A19" s="163"/>
      <c r="B19" s="75" t="s">
        <v>12</v>
      </c>
      <c r="C19" s="76">
        <v>762</v>
      </c>
      <c r="D19" s="76">
        <v>1967</v>
      </c>
      <c r="E19" s="76">
        <v>1634</v>
      </c>
    </row>
    <row r="20" spans="1:5" ht="15" customHeight="1" x14ac:dyDescent="0.3">
      <c r="A20" s="163"/>
      <c r="B20" s="75" t="s">
        <v>13</v>
      </c>
      <c r="C20" s="76">
        <v>21942</v>
      </c>
      <c r="D20" s="76">
        <v>14238</v>
      </c>
      <c r="E20" s="76">
        <v>27283</v>
      </c>
    </row>
    <row r="21" spans="1:5" ht="15" customHeight="1" x14ac:dyDescent="0.3">
      <c r="A21" s="164" t="s">
        <v>6</v>
      </c>
      <c r="B21" s="73" t="s">
        <v>66</v>
      </c>
      <c r="C21" s="79">
        <v>12692</v>
      </c>
      <c r="D21" s="79">
        <v>74670</v>
      </c>
      <c r="E21" s="79">
        <v>261261</v>
      </c>
    </row>
    <row r="22" spans="1:5" ht="15" customHeight="1" x14ac:dyDescent="0.3">
      <c r="A22" s="164"/>
      <c r="B22" s="73" t="s">
        <v>70</v>
      </c>
      <c r="C22" s="79">
        <v>27789</v>
      </c>
      <c r="D22" s="79">
        <v>26572</v>
      </c>
      <c r="E22" s="79">
        <v>23281</v>
      </c>
    </row>
    <row r="23" spans="1:5" ht="15" customHeight="1" x14ac:dyDescent="0.3">
      <c r="A23" s="164"/>
      <c r="B23" s="73" t="s">
        <v>12</v>
      </c>
      <c r="C23" s="79">
        <v>64514</v>
      </c>
      <c r="D23" s="79">
        <v>482678</v>
      </c>
      <c r="E23" s="79">
        <v>1574815</v>
      </c>
    </row>
    <row r="24" spans="1:5" ht="15" customHeight="1" x14ac:dyDescent="0.3">
      <c r="A24" s="164"/>
      <c r="B24" s="73" t="s">
        <v>13</v>
      </c>
      <c r="C24" s="79">
        <v>88177</v>
      </c>
      <c r="D24" s="79">
        <v>75615</v>
      </c>
      <c r="E24" s="79">
        <v>89766</v>
      </c>
    </row>
    <row r="25" spans="1:5" ht="15" customHeight="1" x14ac:dyDescent="0.3">
      <c r="A25" s="163" t="s">
        <v>7</v>
      </c>
      <c r="B25" s="75" t="s">
        <v>68</v>
      </c>
      <c r="C25" s="76">
        <v>1575</v>
      </c>
      <c r="D25" s="76">
        <v>180</v>
      </c>
      <c r="E25" s="76">
        <v>4980</v>
      </c>
    </row>
    <row r="26" spans="1:5" ht="15" customHeight="1" x14ac:dyDescent="0.3">
      <c r="A26" s="163"/>
      <c r="B26" s="75" t="s">
        <v>71</v>
      </c>
      <c r="C26" s="76">
        <v>1361</v>
      </c>
      <c r="D26" s="76">
        <v>732</v>
      </c>
      <c r="E26" s="76">
        <v>1361</v>
      </c>
    </row>
    <row r="27" spans="1:5" ht="15" customHeight="1" x14ac:dyDescent="0.3">
      <c r="A27" s="163"/>
      <c r="B27" s="75" t="s">
        <v>12</v>
      </c>
      <c r="C27" s="76">
        <v>4555</v>
      </c>
      <c r="D27" s="76">
        <v>326</v>
      </c>
      <c r="E27" s="76">
        <v>7501</v>
      </c>
    </row>
    <row r="28" spans="1:5" ht="15" customHeight="1" x14ac:dyDescent="0.3">
      <c r="A28" s="163"/>
      <c r="B28" s="75" t="s">
        <v>13</v>
      </c>
      <c r="C28" s="76">
        <v>3600</v>
      </c>
      <c r="D28" s="76">
        <v>1550</v>
      </c>
      <c r="E28" s="76">
        <v>4196</v>
      </c>
    </row>
    <row r="29" spans="1:5" ht="15" customHeight="1" x14ac:dyDescent="0.3">
      <c r="A29" s="164" t="s">
        <v>35</v>
      </c>
      <c r="B29" s="73" t="s">
        <v>68</v>
      </c>
      <c r="C29" s="79">
        <v>40390</v>
      </c>
      <c r="D29" s="79">
        <v>183879</v>
      </c>
      <c r="E29" s="79">
        <v>423892</v>
      </c>
    </row>
    <row r="30" spans="1:5" ht="15" customHeight="1" x14ac:dyDescent="0.3">
      <c r="A30" s="164"/>
      <c r="B30" s="73" t="s">
        <v>67</v>
      </c>
      <c r="C30" s="79">
        <v>40214</v>
      </c>
      <c r="D30" s="79">
        <v>43606</v>
      </c>
      <c r="E30" s="79">
        <v>43451</v>
      </c>
    </row>
    <row r="31" spans="1:5" ht="15" customHeight="1" x14ac:dyDescent="0.3">
      <c r="A31" s="164"/>
      <c r="B31" s="73" t="s">
        <v>36</v>
      </c>
      <c r="C31" s="79">
        <v>188113</v>
      </c>
      <c r="D31" s="79">
        <v>1175752</v>
      </c>
      <c r="E31" s="79">
        <v>2475120</v>
      </c>
    </row>
    <row r="32" spans="1:5" ht="15" customHeight="1" x14ac:dyDescent="0.3">
      <c r="A32" s="164"/>
      <c r="B32" s="73" t="s">
        <v>13</v>
      </c>
      <c r="C32" s="79">
        <v>155421</v>
      </c>
      <c r="D32" s="79">
        <v>209308</v>
      </c>
      <c r="E32" s="79">
        <v>215038</v>
      </c>
    </row>
    <row r="33" spans="1:9" ht="15" customHeight="1" x14ac:dyDescent="0.3">
      <c r="A33" s="155" t="s">
        <v>1</v>
      </c>
      <c r="B33" s="116" t="s">
        <v>68</v>
      </c>
      <c r="C33" s="117">
        <v>65969</v>
      </c>
      <c r="D33" s="117">
        <v>313867</v>
      </c>
      <c r="E33" s="117">
        <v>876377</v>
      </c>
    </row>
    <row r="34" spans="1:9" ht="15" customHeight="1" x14ac:dyDescent="0.3">
      <c r="A34" s="155"/>
      <c r="B34" s="116" t="s">
        <v>67</v>
      </c>
      <c r="C34" s="117">
        <v>94123</v>
      </c>
      <c r="D34" s="117">
        <v>96008</v>
      </c>
      <c r="E34" s="117">
        <v>109122</v>
      </c>
    </row>
    <row r="35" spans="1:9" ht="15" customHeight="1" x14ac:dyDescent="0.3">
      <c r="A35" s="155"/>
      <c r="B35" s="116" t="s">
        <v>12</v>
      </c>
      <c r="C35" s="117">
        <v>297094</v>
      </c>
      <c r="D35" s="117">
        <v>1943792</v>
      </c>
      <c r="E35" s="117">
        <v>4893776</v>
      </c>
    </row>
    <row r="36" spans="1:9" ht="15" customHeight="1" x14ac:dyDescent="0.3">
      <c r="A36" s="155"/>
      <c r="B36" s="116" t="s">
        <v>13</v>
      </c>
      <c r="C36" s="117">
        <v>310204</v>
      </c>
      <c r="D36" s="117">
        <v>329655</v>
      </c>
      <c r="E36" s="117">
        <v>387520</v>
      </c>
    </row>
    <row r="37" spans="1:9" ht="15" customHeight="1" x14ac:dyDescent="0.3">
      <c r="A37" s="7" t="s">
        <v>125</v>
      </c>
      <c r="B37" s="7"/>
      <c r="C37" s="7"/>
      <c r="D37" s="143"/>
      <c r="E37" s="143"/>
      <c r="F37" s="6"/>
      <c r="G37" s="6"/>
      <c r="H37" s="6"/>
      <c r="I37" s="6"/>
    </row>
    <row r="38" spans="1:9" ht="15" customHeight="1" x14ac:dyDescent="0.3">
      <c r="A38" s="7"/>
      <c r="B38" s="7"/>
      <c r="C38" s="7"/>
      <c r="D38" s="143"/>
      <c r="E38" s="143"/>
    </row>
    <row r="39" spans="1:9" ht="15" customHeight="1" x14ac:dyDescent="0.3">
      <c r="A39" s="165"/>
      <c r="B39" s="165"/>
    </row>
    <row r="40" spans="1:9" ht="15" customHeight="1" x14ac:dyDescent="0.3">
      <c r="A40" s="5"/>
      <c r="B40" s="5"/>
    </row>
  </sheetData>
  <mergeCells count="10">
    <mergeCell ref="A25:A28"/>
    <mergeCell ref="A29:A32"/>
    <mergeCell ref="A33:A36"/>
    <mergeCell ref="A39:B39"/>
    <mergeCell ref="A5:A8"/>
    <mergeCell ref="A9:A12"/>
    <mergeCell ref="A13:A16"/>
    <mergeCell ref="A17:A20"/>
    <mergeCell ref="A21:A24"/>
    <mergeCell ref="A3:E3"/>
  </mergeCells>
  <pageMargins left="0.70866141732283472" right="0.39370078740157483" top="0.74803149606299213" bottom="0.74803149606299213" header="0.31496062992125984" footer="0.31496062992125984"/>
  <pageSetup paperSize="9" scale="70" orientation="landscape"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75"/>
  <sheetViews>
    <sheetView showGridLines="0" zoomScaleNormal="100" workbookViewId="0">
      <selection activeCell="E5" sqref="E5:F17"/>
    </sheetView>
  </sheetViews>
  <sheetFormatPr defaultRowHeight="15" customHeight="1" x14ac:dyDescent="0.3"/>
  <cols>
    <col min="1" max="1" width="10.5546875" style="73" bestFit="1" customWidth="1"/>
    <col min="2" max="2" width="12.5546875" style="13" bestFit="1" customWidth="1"/>
    <col min="3" max="3" width="11.6640625" style="13" bestFit="1" customWidth="1"/>
    <col min="4" max="4" width="10.5546875" style="13" bestFit="1" customWidth="1"/>
    <col min="5" max="5" width="12.5546875" style="13" bestFit="1" customWidth="1"/>
    <col min="6" max="6" width="11.6640625" style="13" bestFit="1" customWidth="1"/>
    <col min="7" max="16384" width="8.88671875" style="13"/>
  </cols>
  <sheetData>
    <row r="3" spans="1:6" ht="15" customHeight="1" x14ac:dyDescent="0.3">
      <c r="A3" s="168" t="s">
        <v>43</v>
      </c>
      <c r="B3" s="168"/>
      <c r="C3" s="168"/>
      <c r="D3" s="168" t="s">
        <v>44</v>
      </c>
      <c r="E3" s="168"/>
      <c r="F3" s="168"/>
    </row>
    <row r="4" spans="1:6" ht="15" customHeight="1" x14ac:dyDescent="0.3">
      <c r="A4" s="119"/>
      <c r="B4" s="113" t="s">
        <v>3</v>
      </c>
      <c r="C4" s="113" t="s">
        <v>1</v>
      </c>
      <c r="D4" s="119"/>
      <c r="E4" s="113" t="s">
        <v>3</v>
      </c>
      <c r="F4" s="113" t="s">
        <v>1</v>
      </c>
    </row>
    <row r="5" spans="1:6" ht="15" customHeight="1" x14ac:dyDescent="0.3">
      <c r="A5" s="120">
        <v>2022</v>
      </c>
      <c r="B5" s="113">
        <v>1975959</v>
      </c>
      <c r="C5" s="113">
        <v>1975959</v>
      </c>
      <c r="D5" s="120">
        <v>2022</v>
      </c>
      <c r="E5" s="113">
        <v>956897</v>
      </c>
      <c r="F5" s="113">
        <v>956897</v>
      </c>
    </row>
    <row r="6" spans="1:6" ht="15" customHeight="1" x14ac:dyDescent="0.3">
      <c r="A6" s="70" t="s">
        <v>23</v>
      </c>
      <c r="B6" s="71">
        <v>53247</v>
      </c>
      <c r="C6" s="71">
        <v>53247</v>
      </c>
      <c r="D6" s="70" t="s">
        <v>23</v>
      </c>
      <c r="E6" s="71">
        <v>44768</v>
      </c>
      <c r="F6" s="71">
        <v>44768</v>
      </c>
    </row>
    <row r="7" spans="1:6" ht="15" customHeight="1" x14ac:dyDescent="0.3">
      <c r="A7" s="70" t="s">
        <v>24</v>
      </c>
      <c r="B7" s="71">
        <v>62663</v>
      </c>
      <c r="C7" s="71">
        <v>62663</v>
      </c>
      <c r="D7" s="70" t="s">
        <v>24</v>
      </c>
      <c r="E7" s="71">
        <v>52349</v>
      </c>
      <c r="F7" s="71">
        <v>52349</v>
      </c>
    </row>
    <row r="8" spans="1:6" ht="15" customHeight="1" x14ac:dyDescent="0.3">
      <c r="A8" s="70" t="s">
        <v>25</v>
      </c>
      <c r="B8" s="71">
        <v>94863</v>
      </c>
      <c r="C8" s="71">
        <v>94863</v>
      </c>
      <c r="D8" s="70" t="s">
        <v>25</v>
      </c>
      <c r="E8" s="71">
        <v>63563</v>
      </c>
      <c r="F8" s="71">
        <v>63563</v>
      </c>
    </row>
    <row r="9" spans="1:6" ht="15" customHeight="1" x14ac:dyDescent="0.3">
      <c r="A9" s="70" t="s">
        <v>26</v>
      </c>
      <c r="B9" s="71">
        <v>159924</v>
      </c>
      <c r="C9" s="71">
        <v>159924</v>
      </c>
      <c r="D9" s="70" t="s">
        <v>26</v>
      </c>
      <c r="E9" s="71">
        <v>76252</v>
      </c>
      <c r="F9" s="71">
        <v>76252</v>
      </c>
    </row>
    <row r="10" spans="1:6" ht="15" customHeight="1" x14ac:dyDescent="0.3">
      <c r="A10" s="70" t="s">
        <v>27</v>
      </c>
      <c r="B10" s="71">
        <v>202377</v>
      </c>
      <c r="C10" s="71">
        <v>202377</v>
      </c>
      <c r="D10" s="70" t="s">
        <v>27</v>
      </c>
      <c r="E10" s="71">
        <v>80569</v>
      </c>
      <c r="F10" s="71">
        <v>80569</v>
      </c>
    </row>
    <row r="11" spans="1:6" ht="15" customHeight="1" x14ac:dyDescent="0.3">
      <c r="A11" s="70" t="s">
        <v>28</v>
      </c>
      <c r="B11" s="71">
        <v>234680</v>
      </c>
      <c r="C11" s="71">
        <v>234680</v>
      </c>
      <c r="D11" s="70" t="s">
        <v>28</v>
      </c>
      <c r="E11" s="71">
        <v>89707</v>
      </c>
      <c r="F11" s="71">
        <v>89707</v>
      </c>
    </row>
    <row r="12" spans="1:6" ht="15" customHeight="1" x14ac:dyDescent="0.3">
      <c r="A12" s="70" t="s">
        <v>29</v>
      </c>
      <c r="B12" s="71">
        <v>281910</v>
      </c>
      <c r="C12" s="71">
        <v>281910</v>
      </c>
      <c r="D12" s="70" t="s">
        <v>29</v>
      </c>
      <c r="E12" s="71">
        <v>102457</v>
      </c>
      <c r="F12" s="71">
        <v>102457</v>
      </c>
    </row>
    <row r="13" spans="1:6" ht="15" customHeight="1" x14ac:dyDescent="0.3">
      <c r="A13" s="70" t="s">
        <v>30</v>
      </c>
      <c r="B13" s="71">
        <v>263837</v>
      </c>
      <c r="C13" s="71">
        <v>263837</v>
      </c>
      <c r="D13" s="70" t="s">
        <v>30</v>
      </c>
      <c r="E13" s="71">
        <v>97892</v>
      </c>
      <c r="F13" s="71">
        <v>97892</v>
      </c>
    </row>
    <row r="14" spans="1:6" ht="15" customHeight="1" x14ac:dyDescent="0.3">
      <c r="A14" s="70" t="s">
        <v>31</v>
      </c>
      <c r="B14" s="71">
        <v>213104</v>
      </c>
      <c r="C14" s="71">
        <v>213104</v>
      </c>
      <c r="D14" s="70" t="s">
        <v>31</v>
      </c>
      <c r="E14" s="71">
        <v>94032</v>
      </c>
      <c r="F14" s="71">
        <v>94032</v>
      </c>
    </row>
    <row r="15" spans="1:6" ht="15" customHeight="1" x14ac:dyDescent="0.3">
      <c r="A15" s="70" t="s">
        <v>32</v>
      </c>
      <c r="B15" s="71">
        <v>180110</v>
      </c>
      <c r="C15" s="71">
        <v>180110</v>
      </c>
      <c r="D15" s="70" t="s">
        <v>32</v>
      </c>
      <c r="E15" s="71">
        <v>87190</v>
      </c>
      <c r="F15" s="71">
        <v>87190</v>
      </c>
    </row>
    <row r="16" spans="1:6" ht="15" customHeight="1" x14ac:dyDescent="0.3">
      <c r="A16" s="70" t="s">
        <v>33</v>
      </c>
      <c r="B16" s="71">
        <v>102324</v>
      </c>
      <c r="C16" s="71">
        <v>102324</v>
      </c>
      <c r="D16" s="70" t="s">
        <v>33</v>
      </c>
      <c r="E16" s="71">
        <v>81659</v>
      </c>
      <c r="F16" s="71">
        <v>81659</v>
      </c>
    </row>
    <row r="17" spans="1:6" ht="15" customHeight="1" x14ac:dyDescent="0.3">
      <c r="A17" s="70" t="s">
        <v>34</v>
      </c>
      <c r="B17" s="71">
        <v>126920</v>
      </c>
      <c r="C17" s="71">
        <v>126920</v>
      </c>
      <c r="D17" s="70" t="s">
        <v>34</v>
      </c>
      <c r="E17" s="71">
        <v>86459</v>
      </c>
      <c r="F17" s="71">
        <v>86459</v>
      </c>
    </row>
    <row r="18" spans="1:6" ht="15" customHeight="1" x14ac:dyDescent="0.3">
      <c r="A18" s="120">
        <v>2021</v>
      </c>
      <c r="B18" s="113">
        <f>SUM(B19:B30)</f>
        <v>1089351</v>
      </c>
      <c r="C18" s="113">
        <f>SUM(C19:C30)</f>
        <v>1089351</v>
      </c>
      <c r="D18" s="120">
        <v>2021</v>
      </c>
      <c r="E18" s="113">
        <f>SUM(E19:E30)</f>
        <v>618905</v>
      </c>
      <c r="F18" s="113">
        <f>SUM(F19:F30)</f>
        <v>618905</v>
      </c>
    </row>
    <row r="19" spans="1:6" ht="15" customHeight="1" x14ac:dyDescent="0.3">
      <c r="A19" s="70" t="s">
        <v>23</v>
      </c>
      <c r="B19" s="71">
        <v>8746</v>
      </c>
      <c r="C19" s="71">
        <f>SUM(B19)</f>
        <v>8746</v>
      </c>
      <c r="D19" s="70" t="s">
        <v>23</v>
      </c>
      <c r="E19" s="71">
        <v>13937</v>
      </c>
      <c r="F19" s="71">
        <f>SUM(E19)</f>
        <v>13937</v>
      </c>
    </row>
    <row r="20" spans="1:6" ht="15" customHeight="1" x14ac:dyDescent="0.3">
      <c r="A20" s="70" t="s">
        <v>24</v>
      </c>
      <c r="B20" s="71">
        <v>6807</v>
      </c>
      <c r="C20" s="71">
        <f t="shared" ref="C20:C30" si="0">SUM(B20)</f>
        <v>6807</v>
      </c>
      <c r="D20" s="70" t="s">
        <v>24</v>
      </c>
      <c r="E20" s="71">
        <v>14452</v>
      </c>
      <c r="F20" s="71">
        <f t="shared" ref="F20:F30" si="1">SUM(E20)</f>
        <v>14452</v>
      </c>
    </row>
    <row r="21" spans="1:6" ht="15" customHeight="1" x14ac:dyDescent="0.3">
      <c r="A21" s="70" t="s">
        <v>25</v>
      </c>
      <c r="B21" s="71">
        <v>10266</v>
      </c>
      <c r="C21" s="71">
        <f t="shared" si="0"/>
        <v>10266</v>
      </c>
      <c r="D21" s="70" t="s">
        <v>25</v>
      </c>
      <c r="E21" s="71">
        <v>17223</v>
      </c>
      <c r="F21" s="71">
        <f t="shared" si="1"/>
        <v>17223</v>
      </c>
    </row>
    <row r="22" spans="1:6" ht="15" customHeight="1" x14ac:dyDescent="0.3">
      <c r="A22" s="70" t="s">
        <v>26</v>
      </c>
      <c r="B22" s="71">
        <v>18135</v>
      </c>
      <c r="C22" s="71">
        <f t="shared" si="0"/>
        <v>18135</v>
      </c>
      <c r="D22" s="70" t="s">
        <v>26</v>
      </c>
      <c r="E22" s="71">
        <v>22820</v>
      </c>
      <c r="F22" s="71">
        <f t="shared" si="1"/>
        <v>22820</v>
      </c>
    </row>
    <row r="23" spans="1:6" ht="15" customHeight="1" x14ac:dyDescent="0.3">
      <c r="A23" s="70" t="s">
        <v>27</v>
      </c>
      <c r="B23" s="71">
        <v>42146</v>
      </c>
      <c r="C23" s="71">
        <f t="shared" si="0"/>
        <v>42146</v>
      </c>
      <c r="D23" s="70" t="s">
        <v>27</v>
      </c>
      <c r="E23" s="71">
        <v>33693</v>
      </c>
      <c r="F23" s="71">
        <f t="shared" si="1"/>
        <v>33693</v>
      </c>
    </row>
    <row r="24" spans="1:6" ht="15" customHeight="1" x14ac:dyDescent="0.3">
      <c r="A24" s="70" t="s">
        <v>28</v>
      </c>
      <c r="B24" s="71">
        <v>95865</v>
      </c>
      <c r="C24" s="71">
        <f t="shared" si="0"/>
        <v>95865</v>
      </c>
      <c r="D24" s="70" t="s">
        <v>28</v>
      </c>
      <c r="E24" s="71">
        <v>57808</v>
      </c>
      <c r="F24" s="71">
        <f t="shared" si="1"/>
        <v>57808</v>
      </c>
    </row>
    <row r="25" spans="1:6" ht="15" customHeight="1" x14ac:dyDescent="0.3">
      <c r="A25" s="70" t="s">
        <v>29</v>
      </c>
      <c r="B25" s="71">
        <v>211767</v>
      </c>
      <c r="C25" s="71">
        <f t="shared" si="0"/>
        <v>211767</v>
      </c>
      <c r="D25" s="70" t="s">
        <v>29</v>
      </c>
      <c r="E25" s="71">
        <v>83912</v>
      </c>
      <c r="F25" s="71">
        <f t="shared" si="1"/>
        <v>83912</v>
      </c>
    </row>
    <row r="26" spans="1:6" ht="15" customHeight="1" x14ac:dyDescent="0.3">
      <c r="A26" s="70" t="s">
        <v>30</v>
      </c>
      <c r="B26" s="71">
        <v>209403</v>
      </c>
      <c r="C26" s="71">
        <f t="shared" si="0"/>
        <v>209403</v>
      </c>
      <c r="D26" s="70" t="s">
        <v>30</v>
      </c>
      <c r="E26" s="71">
        <v>89910</v>
      </c>
      <c r="F26" s="71">
        <f t="shared" si="1"/>
        <v>89910</v>
      </c>
    </row>
    <row r="27" spans="1:6" ht="15" customHeight="1" x14ac:dyDescent="0.3">
      <c r="A27" s="70" t="s">
        <v>31</v>
      </c>
      <c r="B27" s="71">
        <v>162379</v>
      </c>
      <c r="C27" s="71">
        <f t="shared" si="0"/>
        <v>162379</v>
      </c>
      <c r="D27" s="70" t="s">
        <v>31</v>
      </c>
      <c r="E27" s="71">
        <v>77781</v>
      </c>
      <c r="F27" s="71">
        <f t="shared" si="1"/>
        <v>77781</v>
      </c>
    </row>
    <row r="28" spans="1:6" ht="15" customHeight="1" x14ac:dyDescent="0.3">
      <c r="A28" s="70" t="s">
        <v>32</v>
      </c>
      <c r="B28" s="71">
        <v>144247</v>
      </c>
      <c r="C28" s="71">
        <f t="shared" si="0"/>
        <v>144247</v>
      </c>
      <c r="D28" s="70" t="s">
        <v>32</v>
      </c>
      <c r="E28" s="71">
        <v>72079</v>
      </c>
      <c r="F28" s="71">
        <f t="shared" si="1"/>
        <v>72079</v>
      </c>
    </row>
    <row r="29" spans="1:6" ht="15" customHeight="1" x14ac:dyDescent="0.3">
      <c r="A29" s="70" t="s">
        <v>33</v>
      </c>
      <c r="B29" s="71">
        <v>82625</v>
      </c>
      <c r="C29" s="71">
        <f t="shared" si="0"/>
        <v>82625</v>
      </c>
      <c r="D29" s="70" t="s">
        <v>33</v>
      </c>
      <c r="E29" s="71">
        <v>66381</v>
      </c>
      <c r="F29" s="71">
        <f t="shared" si="1"/>
        <v>66381</v>
      </c>
    </row>
    <row r="30" spans="1:6" ht="15" customHeight="1" x14ac:dyDescent="0.3">
      <c r="A30" s="70" t="s">
        <v>34</v>
      </c>
      <c r="B30" s="71">
        <v>96965</v>
      </c>
      <c r="C30" s="71">
        <f t="shared" si="0"/>
        <v>96965</v>
      </c>
      <c r="D30" s="70" t="s">
        <v>34</v>
      </c>
      <c r="E30" s="71">
        <v>68909</v>
      </c>
      <c r="F30" s="71">
        <f t="shared" si="1"/>
        <v>68909</v>
      </c>
    </row>
    <row r="31" spans="1:6" ht="15" customHeight="1" x14ac:dyDescent="0.3">
      <c r="A31" s="120">
        <v>2020</v>
      </c>
      <c r="B31" s="113">
        <f>SUM(B32:B43)</f>
        <v>709158</v>
      </c>
      <c r="C31" s="113">
        <f>SUM(C32:C43)</f>
        <v>709158</v>
      </c>
      <c r="D31" s="120">
        <v>2020</v>
      </c>
      <c r="E31" s="113">
        <f>SUM(E32:E43)</f>
        <v>425219</v>
      </c>
      <c r="F31" s="113">
        <f>SUM(F32:F43)</f>
        <v>425219</v>
      </c>
    </row>
    <row r="32" spans="1:6" ht="15" customHeight="1" x14ac:dyDescent="0.3">
      <c r="A32" s="70" t="s">
        <v>23</v>
      </c>
      <c r="B32" s="71">
        <v>116888</v>
      </c>
      <c r="C32" s="71">
        <f>SUM(B32)</f>
        <v>116888</v>
      </c>
      <c r="D32" s="70" t="s">
        <v>23</v>
      </c>
      <c r="E32" s="71">
        <v>74085</v>
      </c>
      <c r="F32" s="71">
        <f>SUM(E32)</f>
        <v>74085</v>
      </c>
    </row>
    <row r="33" spans="1:6" ht="15" customHeight="1" x14ac:dyDescent="0.3">
      <c r="A33" s="70" t="s">
        <v>24</v>
      </c>
      <c r="B33" s="71">
        <v>112386</v>
      </c>
      <c r="C33" s="71">
        <f t="shared" ref="C33:C43" si="2">SUM(B33)</f>
        <v>112386</v>
      </c>
      <c r="D33" s="70" t="s">
        <v>24</v>
      </c>
      <c r="E33" s="71">
        <v>72695</v>
      </c>
      <c r="F33" s="71">
        <f t="shared" ref="F33:F43" si="3">SUM(E33)</f>
        <v>72695</v>
      </c>
    </row>
    <row r="34" spans="1:6" ht="15" customHeight="1" x14ac:dyDescent="0.3">
      <c r="A34" s="70" t="s">
        <v>25</v>
      </c>
      <c r="B34" s="71">
        <v>55291</v>
      </c>
      <c r="C34" s="71">
        <f t="shared" si="2"/>
        <v>55291</v>
      </c>
      <c r="D34" s="70" t="s">
        <v>25</v>
      </c>
      <c r="E34" s="71">
        <v>32323</v>
      </c>
      <c r="F34" s="71">
        <f t="shared" si="3"/>
        <v>32323</v>
      </c>
    </row>
    <row r="35" spans="1:6" ht="15" customHeight="1" x14ac:dyDescent="0.3">
      <c r="A35" s="70" t="s">
        <v>26</v>
      </c>
      <c r="B35" s="71">
        <v>161</v>
      </c>
      <c r="C35" s="71">
        <f t="shared" si="2"/>
        <v>161</v>
      </c>
      <c r="D35" s="70" t="s">
        <v>26</v>
      </c>
      <c r="E35" s="71">
        <v>1323</v>
      </c>
      <c r="F35" s="71">
        <f t="shared" si="3"/>
        <v>1323</v>
      </c>
    </row>
    <row r="36" spans="1:6" ht="15" customHeight="1" x14ac:dyDescent="0.3">
      <c r="A36" s="70" t="s">
        <v>27</v>
      </c>
      <c r="B36" s="71">
        <v>11</v>
      </c>
      <c r="C36" s="71">
        <f t="shared" si="2"/>
        <v>11</v>
      </c>
      <c r="D36" s="70" t="s">
        <v>27</v>
      </c>
      <c r="E36" s="71">
        <v>7511</v>
      </c>
      <c r="F36" s="71">
        <f t="shared" si="3"/>
        <v>7511</v>
      </c>
    </row>
    <row r="37" spans="1:6" ht="15" customHeight="1" x14ac:dyDescent="0.3">
      <c r="A37" s="70" t="s">
        <v>28</v>
      </c>
      <c r="B37" s="71">
        <v>12732</v>
      </c>
      <c r="C37" s="71">
        <f t="shared" si="2"/>
        <v>12732</v>
      </c>
      <c r="D37" s="70" t="s">
        <v>28</v>
      </c>
      <c r="E37" s="71">
        <v>22819</v>
      </c>
      <c r="F37" s="71">
        <f t="shared" si="3"/>
        <v>22819</v>
      </c>
    </row>
    <row r="38" spans="1:6" ht="15" customHeight="1" x14ac:dyDescent="0.3">
      <c r="A38" s="70" t="s">
        <v>29</v>
      </c>
      <c r="B38" s="71">
        <v>114112</v>
      </c>
      <c r="C38" s="71">
        <f t="shared" si="2"/>
        <v>114112</v>
      </c>
      <c r="D38" s="70" t="s">
        <v>29</v>
      </c>
      <c r="E38" s="71">
        <v>54150</v>
      </c>
      <c r="F38" s="71">
        <f t="shared" si="3"/>
        <v>54150</v>
      </c>
    </row>
    <row r="39" spans="1:6" ht="15" customHeight="1" x14ac:dyDescent="0.3">
      <c r="A39" s="70" t="s">
        <v>30</v>
      </c>
      <c r="B39" s="71">
        <v>123318</v>
      </c>
      <c r="C39" s="71">
        <f t="shared" si="2"/>
        <v>123318</v>
      </c>
      <c r="D39" s="70" t="s">
        <v>30</v>
      </c>
      <c r="E39" s="71">
        <v>59047</v>
      </c>
      <c r="F39" s="71">
        <f t="shared" si="3"/>
        <v>59047</v>
      </c>
    </row>
    <row r="40" spans="1:6" ht="15" customHeight="1" x14ac:dyDescent="0.3">
      <c r="A40" s="70" t="s">
        <v>31</v>
      </c>
      <c r="B40" s="71">
        <v>86490</v>
      </c>
      <c r="C40" s="71">
        <f t="shared" si="2"/>
        <v>86490</v>
      </c>
      <c r="D40" s="70" t="s">
        <v>31</v>
      </c>
      <c r="E40" s="71">
        <v>44876</v>
      </c>
      <c r="F40" s="71">
        <f t="shared" si="3"/>
        <v>44876</v>
      </c>
    </row>
    <row r="41" spans="1:6" ht="15" customHeight="1" x14ac:dyDescent="0.3">
      <c r="A41" s="70" t="s">
        <v>32</v>
      </c>
      <c r="B41" s="71">
        <v>67850</v>
      </c>
      <c r="C41" s="71">
        <f t="shared" si="2"/>
        <v>67850</v>
      </c>
      <c r="D41" s="70" t="s">
        <v>32</v>
      </c>
      <c r="E41" s="71">
        <v>36355</v>
      </c>
      <c r="F41" s="71">
        <f t="shared" si="3"/>
        <v>36355</v>
      </c>
    </row>
    <row r="42" spans="1:6" ht="15" customHeight="1" x14ac:dyDescent="0.3">
      <c r="A42" s="70" t="s">
        <v>33</v>
      </c>
      <c r="B42" s="71">
        <v>5543</v>
      </c>
      <c r="C42" s="71">
        <f t="shared" si="2"/>
        <v>5543</v>
      </c>
      <c r="D42" s="70" t="s">
        <v>33</v>
      </c>
      <c r="E42" s="71">
        <v>6377</v>
      </c>
      <c r="F42" s="71">
        <f t="shared" si="3"/>
        <v>6377</v>
      </c>
    </row>
    <row r="43" spans="1:6" ht="15" customHeight="1" x14ac:dyDescent="0.3">
      <c r="A43" s="70" t="s">
        <v>34</v>
      </c>
      <c r="B43" s="71">
        <v>14376</v>
      </c>
      <c r="C43" s="71">
        <f t="shared" si="2"/>
        <v>14376</v>
      </c>
      <c r="D43" s="70" t="s">
        <v>34</v>
      </c>
      <c r="E43" s="71">
        <v>13658</v>
      </c>
      <c r="F43" s="71">
        <f t="shared" si="3"/>
        <v>13658</v>
      </c>
    </row>
    <row r="44" spans="1:6" ht="15" customHeight="1" x14ac:dyDescent="0.3">
      <c r="A44" s="120">
        <v>2019</v>
      </c>
      <c r="B44" s="113">
        <f>SUM(B45:B56)</f>
        <v>2341743</v>
      </c>
      <c r="C44" s="113">
        <f>SUM(C45:C56)</f>
        <v>2341743</v>
      </c>
      <c r="D44" s="120">
        <v>2019</v>
      </c>
      <c r="E44" s="113">
        <f>SUM(E45:E56)</f>
        <v>1070857</v>
      </c>
      <c r="F44" s="113">
        <f>SUM(F45:F56)</f>
        <v>1070857</v>
      </c>
    </row>
    <row r="45" spans="1:6" ht="15" customHeight="1" x14ac:dyDescent="0.3">
      <c r="A45" s="70" t="s">
        <v>23</v>
      </c>
      <c r="B45" s="71">
        <v>100085</v>
      </c>
      <c r="C45" s="71">
        <f>SUM(B45)</f>
        <v>100085</v>
      </c>
      <c r="D45" s="70" t="s">
        <v>23</v>
      </c>
      <c r="E45" s="71">
        <v>83762</v>
      </c>
      <c r="F45" s="71">
        <f>SUM(E45)</f>
        <v>83762</v>
      </c>
    </row>
    <row r="46" spans="1:6" ht="15" customHeight="1" x14ac:dyDescent="0.3">
      <c r="A46" s="70" t="s">
        <v>24</v>
      </c>
      <c r="B46" s="71">
        <v>98359</v>
      </c>
      <c r="C46" s="71">
        <f t="shared" ref="C46:C56" si="4">SUM(B46)</f>
        <v>98359</v>
      </c>
      <c r="D46" s="70" t="s">
        <v>24</v>
      </c>
      <c r="E46" s="71">
        <v>83488</v>
      </c>
      <c r="F46" s="71">
        <f t="shared" ref="F46:F56" si="5">SUM(E46)</f>
        <v>83488</v>
      </c>
    </row>
    <row r="47" spans="1:6" ht="15" customHeight="1" x14ac:dyDescent="0.3">
      <c r="A47" s="70" t="s">
        <v>25</v>
      </c>
      <c r="B47" s="71">
        <v>123494</v>
      </c>
      <c r="C47" s="71">
        <f t="shared" si="4"/>
        <v>123494</v>
      </c>
      <c r="D47" s="70" t="s">
        <v>25</v>
      </c>
      <c r="E47" s="71">
        <v>93893</v>
      </c>
      <c r="F47" s="71">
        <f t="shared" si="5"/>
        <v>93893</v>
      </c>
    </row>
    <row r="48" spans="1:6" ht="15" customHeight="1" x14ac:dyDescent="0.3">
      <c r="A48" s="70" t="s">
        <v>26</v>
      </c>
      <c r="B48" s="71">
        <v>190003</v>
      </c>
      <c r="C48" s="71">
        <f t="shared" si="4"/>
        <v>190003</v>
      </c>
      <c r="D48" s="70" t="s">
        <v>26</v>
      </c>
      <c r="E48" s="71">
        <v>81379</v>
      </c>
      <c r="F48" s="71">
        <f t="shared" si="5"/>
        <v>81379</v>
      </c>
    </row>
    <row r="49" spans="1:6" ht="15" customHeight="1" x14ac:dyDescent="0.3">
      <c r="A49" s="70" t="s">
        <v>27</v>
      </c>
      <c r="B49" s="71">
        <v>226466</v>
      </c>
      <c r="C49" s="71">
        <f t="shared" si="4"/>
        <v>226466</v>
      </c>
      <c r="D49" s="70" t="s">
        <v>27</v>
      </c>
      <c r="E49" s="71">
        <v>84850</v>
      </c>
      <c r="F49" s="71">
        <f t="shared" si="5"/>
        <v>84850</v>
      </c>
    </row>
    <row r="50" spans="1:6" ht="15" customHeight="1" x14ac:dyDescent="0.3">
      <c r="A50" s="70" t="s">
        <v>28</v>
      </c>
      <c r="B50" s="71">
        <v>276261</v>
      </c>
      <c r="C50" s="71">
        <f t="shared" si="4"/>
        <v>276261</v>
      </c>
      <c r="D50" s="70" t="s">
        <v>28</v>
      </c>
      <c r="E50" s="71">
        <v>90384</v>
      </c>
      <c r="F50" s="71">
        <f t="shared" si="5"/>
        <v>90384</v>
      </c>
    </row>
    <row r="51" spans="1:6" ht="15" customHeight="1" x14ac:dyDescent="0.3">
      <c r="A51" s="70" t="s">
        <v>29</v>
      </c>
      <c r="B51" s="71">
        <v>314485</v>
      </c>
      <c r="C51" s="71">
        <f t="shared" si="4"/>
        <v>314485</v>
      </c>
      <c r="D51" s="70" t="s">
        <v>29</v>
      </c>
      <c r="E51" s="71">
        <v>102506</v>
      </c>
      <c r="F51" s="71">
        <f t="shared" si="5"/>
        <v>102506</v>
      </c>
    </row>
    <row r="52" spans="1:6" ht="15" customHeight="1" x14ac:dyDescent="0.3">
      <c r="A52" s="70" t="s">
        <v>30</v>
      </c>
      <c r="B52" s="71">
        <v>296237</v>
      </c>
      <c r="C52" s="71">
        <f t="shared" si="4"/>
        <v>296237</v>
      </c>
      <c r="D52" s="70" t="s">
        <v>30</v>
      </c>
      <c r="E52" s="71">
        <v>99639</v>
      </c>
      <c r="F52" s="71">
        <f t="shared" si="5"/>
        <v>99639</v>
      </c>
    </row>
    <row r="53" spans="1:6" ht="15" customHeight="1" x14ac:dyDescent="0.3">
      <c r="A53" s="70" t="s">
        <v>31</v>
      </c>
      <c r="B53" s="71">
        <v>251622</v>
      </c>
      <c r="C53" s="71">
        <f t="shared" si="4"/>
        <v>251622</v>
      </c>
      <c r="D53" s="70" t="s">
        <v>31</v>
      </c>
      <c r="E53" s="71">
        <v>97021</v>
      </c>
      <c r="F53" s="71">
        <f t="shared" si="5"/>
        <v>97021</v>
      </c>
    </row>
    <row r="54" spans="1:6" ht="15" customHeight="1" x14ac:dyDescent="0.3">
      <c r="A54" s="70" t="s">
        <v>32</v>
      </c>
      <c r="B54" s="71">
        <v>198624</v>
      </c>
      <c r="C54" s="71">
        <f t="shared" si="4"/>
        <v>198624</v>
      </c>
      <c r="D54" s="70" t="s">
        <v>32</v>
      </c>
      <c r="E54" s="71">
        <v>87419</v>
      </c>
      <c r="F54" s="71">
        <f t="shared" si="5"/>
        <v>87419</v>
      </c>
    </row>
    <row r="55" spans="1:6" ht="15" customHeight="1" x14ac:dyDescent="0.3">
      <c r="A55" s="70" t="s">
        <v>33</v>
      </c>
      <c r="B55" s="71">
        <v>119238</v>
      </c>
      <c r="C55" s="71">
        <f t="shared" si="4"/>
        <v>119238</v>
      </c>
      <c r="D55" s="70" t="s">
        <v>33</v>
      </c>
      <c r="E55" s="71">
        <v>83212</v>
      </c>
      <c r="F55" s="71">
        <f t="shared" si="5"/>
        <v>83212</v>
      </c>
    </row>
    <row r="56" spans="1:6" ht="15" customHeight="1" x14ac:dyDescent="0.3">
      <c r="A56" s="70" t="s">
        <v>34</v>
      </c>
      <c r="B56" s="71">
        <v>146869</v>
      </c>
      <c r="C56" s="71">
        <f t="shared" si="4"/>
        <v>146869</v>
      </c>
      <c r="D56" s="70" t="s">
        <v>34</v>
      </c>
      <c r="E56" s="71">
        <v>83304</v>
      </c>
      <c r="F56" s="71">
        <f t="shared" si="5"/>
        <v>83304</v>
      </c>
    </row>
    <row r="57" spans="1:6" ht="15" customHeight="1" x14ac:dyDescent="0.3">
      <c r="A57" s="120">
        <v>2018</v>
      </c>
      <c r="B57" s="113">
        <f>SUM(B58:B69)</f>
        <v>2165736</v>
      </c>
      <c r="C57" s="113">
        <f>SUM(C58:C69)</f>
        <v>2165736</v>
      </c>
      <c r="D57" s="120">
        <v>2018</v>
      </c>
      <c r="E57" s="113">
        <f>SUM(E58:E69)</f>
        <v>1152806</v>
      </c>
      <c r="F57" s="113">
        <f>SUM(F58:F69)</f>
        <v>1152806</v>
      </c>
    </row>
    <row r="58" spans="1:6" ht="15" customHeight="1" x14ac:dyDescent="0.3">
      <c r="A58" s="70" t="s">
        <v>23</v>
      </c>
      <c r="B58" s="71">
        <v>72250</v>
      </c>
      <c r="C58" s="71">
        <f>SUM(B58)</f>
        <v>72250</v>
      </c>
      <c r="D58" s="70" t="s">
        <v>23</v>
      </c>
      <c r="E58" s="71">
        <v>75861</v>
      </c>
      <c r="F58" s="71">
        <f>SUM(E58)</f>
        <v>75861</v>
      </c>
    </row>
    <row r="59" spans="1:6" ht="15" customHeight="1" x14ac:dyDescent="0.3">
      <c r="A59" s="70" t="s">
        <v>24</v>
      </c>
      <c r="B59" s="71">
        <v>67814</v>
      </c>
      <c r="C59" s="71">
        <f t="shared" ref="C59:C69" si="6">SUM(B59)</f>
        <v>67814</v>
      </c>
      <c r="D59" s="70" t="s">
        <v>24</v>
      </c>
      <c r="E59" s="71">
        <v>77341</v>
      </c>
      <c r="F59" s="71">
        <f t="shared" ref="F59:F69" si="7">SUM(E59)</f>
        <v>77341</v>
      </c>
    </row>
    <row r="60" spans="1:6" ht="15" customHeight="1" x14ac:dyDescent="0.3">
      <c r="A60" s="70" t="s">
        <v>25</v>
      </c>
      <c r="B60" s="71">
        <v>115995</v>
      </c>
      <c r="C60" s="71">
        <f t="shared" si="6"/>
        <v>115995</v>
      </c>
      <c r="D60" s="70" t="s">
        <v>25</v>
      </c>
      <c r="E60" s="71">
        <v>91337</v>
      </c>
      <c r="F60" s="71">
        <f t="shared" si="7"/>
        <v>91337</v>
      </c>
    </row>
    <row r="61" spans="1:6" ht="15" customHeight="1" x14ac:dyDescent="0.3">
      <c r="A61" s="70" t="s">
        <v>26</v>
      </c>
      <c r="B61" s="71">
        <v>172272</v>
      </c>
      <c r="C61" s="71">
        <f t="shared" si="6"/>
        <v>172272</v>
      </c>
      <c r="D61" s="70" t="s">
        <v>26</v>
      </c>
      <c r="E61" s="71">
        <v>89590</v>
      </c>
      <c r="F61" s="71">
        <f t="shared" si="7"/>
        <v>89590</v>
      </c>
    </row>
    <row r="62" spans="1:6" ht="15" customHeight="1" x14ac:dyDescent="0.3">
      <c r="A62" s="70" t="s">
        <v>27</v>
      </c>
      <c r="B62" s="71">
        <v>220959</v>
      </c>
      <c r="C62" s="71">
        <f t="shared" si="6"/>
        <v>220959</v>
      </c>
      <c r="D62" s="70" t="s">
        <v>27</v>
      </c>
      <c r="E62" s="71">
        <v>94525</v>
      </c>
      <c r="F62" s="71">
        <f t="shared" si="7"/>
        <v>94525</v>
      </c>
    </row>
    <row r="63" spans="1:6" ht="15" customHeight="1" x14ac:dyDescent="0.3">
      <c r="A63" s="70" t="s">
        <v>28</v>
      </c>
      <c r="B63" s="71">
        <v>263274</v>
      </c>
      <c r="C63" s="71">
        <f t="shared" si="6"/>
        <v>263274</v>
      </c>
      <c r="D63" s="70" t="s">
        <v>28</v>
      </c>
      <c r="E63" s="71">
        <v>95366</v>
      </c>
      <c r="F63" s="71">
        <f t="shared" si="7"/>
        <v>95366</v>
      </c>
    </row>
    <row r="64" spans="1:6" ht="15" customHeight="1" x14ac:dyDescent="0.3">
      <c r="A64" s="70" t="s">
        <v>29</v>
      </c>
      <c r="B64" s="71">
        <v>310503</v>
      </c>
      <c r="C64" s="71">
        <f t="shared" si="6"/>
        <v>310503</v>
      </c>
      <c r="D64" s="70" t="s">
        <v>29</v>
      </c>
      <c r="E64" s="71">
        <v>109637</v>
      </c>
      <c r="F64" s="71">
        <f t="shared" si="7"/>
        <v>109637</v>
      </c>
    </row>
    <row r="65" spans="1:6" ht="15" customHeight="1" x14ac:dyDescent="0.3">
      <c r="A65" s="70" t="s">
        <v>30</v>
      </c>
      <c r="B65" s="71">
        <v>290652</v>
      </c>
      <c r="C65" s="71">
        <f t="shared" si="6"/>
        <v>290652</v>
      </c>
      <c r="D65" s="70" t="s">
        <v>30</v>
      </c>
      <c r="E65" s="71">
        <v>111638</v>
      </c>
      <c r="F65" s="71">
        <f t="shared" si="7"/>
        <v>111638</v>
      </c>
    </row>
    <row r="66" spans="1:6" ht="15" customHeight="1" x14ac:dyDescent="0.3">
      <c r="A66" s="70" t="s">
        <v>31</v>
      </c>
      <c r="B66" s="71">
        <v>242716</v>
      </c>
      <c r="C66" s="71">
        <f t="shared" si="6"/>
        <v>242716</v>
      </c>
      <c r="D66" s="70" t="s">
        <v>31</v>
      </c>
      <c r="E66" s="71">
        <v>109054</v>
      </c>
      <c r="F66" s="71">
        <f t="shared" si="7"/>
        <v>109054</v>
      </c>
    </row>
    <row r="67" spans="1:6" ht="15" customHeight="1" x14ac:dyDescent="0.3">
      <c r="A67" s="70" t="s">
        <v>32</v>
      </c>
      <c r="B67" s="71">
        <v>174550</v>
      </c>
      <c r="C67" s="71">
        <f t="shared" si="6"/>
        <v>174550</v>
      </c>
      <c r="D67" s="70" t="s">
        <v>32</v>
      </c>
      <c r="E67" s="71">
        <v>100367</v>
      </c>
      <c r="F67" s="71">
        <f t="shared" si="7"/>
        <v>100367</v>
      </c>
    </row>
    <row r="68" spans="1:6" ht="15" customHeight="1" x14ac:dyDescent="0.3">
      <c r="A68" s="70" t="s">
        <v>33</v>
      </c>
      <c r="B68" s="71">
        <v>104532</v>
      </c>
      <c r="C68" s="71">
        <f t="shared" si="6"/>
        <v>104532</v>
      </c>
      <c r="D68" s="70" t="s">
        <v>33</v>
      </c>
      <c r="E68" s="71">
        <v>99610</v>
      </c>
      <c r="F68" s="71">
        <f t="shared" si="7"/>
        <v>99610</v>
      </c>
    </row>
    <row r="69" spans="1:6" ht="15" customHeight="1" x14ac:dyDescent="0.3">
      <c r="A69" s="70" t="s">
        <v>34</v>
      </c>
      <c r="B69" s="71">
        <v>130219</v>
      </c>
      <c r="C69" s="71">
        <f t="shared" si="6"/>
        <v>130219</v>
      </c>
      <c r="D69" s="70" t="s">
        <v>34</v>
      </c>
      <c r="E69" s="71">
        <v>98480</v>
      </c>
      <c r="F69" s="71">
        <f t="shared" si="7"/>
        <v>98480</v>
      </c>
    </row>
    <row r="70" spans="1:6" ht="15" customHeight="1" x14ac:dyDescent="0.3">
      <c r="A70" s="120">
        <v>2017</v>
      </c>
      <c r="B70" s="113">
        <f>SUM(B71:B82)</f>
        <v>1928874</v>
      </c>
      <c r="C70" s="113">
        <f>SUM(C71:C82)</f>
        <v>1928874</v>
      </c>
      <c r="D70" s="120">
        <v>2017</v>
      </c>
      <c r="E70" s="113">
        <f>SUM(E71:E82)</f>
        <v>1197084</v>
      </c>
      <c r="F70" s="113">
        <f>SUM(F71:F82)</f>
        <v>1197084</v>
      </c>
    </row>
    <row r="71" spans="1:6" s="72" customFormat="1" ht="15" customHeight="1" x14ac:dyDescent="0.3">
      <c r="A71" s="70" t="s">
        <v>23</v>
      </c>
      <c r="B71" s="71">
        <v>84150</v>
      </c>
      <c r="C71" s="71">
        <f>SUM(B71)</f>
        <v>84150</v>
      </c>
      <c r="D71" s="70" t="s">
        <v>23</v>
      </c>
      <c r="E71" s="71">
        <v>92843</v>
      </c>
      <c r="F71" s="71">
        <f>SUM(E71)</f>
        <v>92843</v>
      </c>
    </row>
    <row r="72" spans="1:6" s="72" customFormat="1" ht="15" customHeight="1" x14ac:dyDescent="0.3">
      <c r="A72" s="70" t="s">
        <v>24</v>
      </c>
      <c r="B72" s="71">
        <v>79181</v>
      </c>
      <c r="C72" s="71">
        <f t="shared" ref="C72:C82" si="8">SUM(B72)</f>
        <v>79181</v>
      </c>
      <c r="D72" s="70" t="s">
        <v>24</v>
      </c>
      <c r="E72" s="71">
        <v>99379</v>
      </c>
      <c r="F72" s="71">
        <f t="shared" ref="F72:F82" si="9">SUM(E72)</f>
        <v>99379</v>
      </c>
    </row>
    <row r="73" spans="1:6" s="72" customFormat="1" ht="15" customHeight="1" x14ac:dyDescent="0.3">
      <c r="A73" s="70" t="s">
        <v>25</v>
      </c>
      <c r="B73" s="71">
        <v>98744</v>
      </c>
      <c r="C73" s="71">
        <f t="shared" si="8"/>
        <v>98744</v>
      </c>
      <c r="D73" s="70" t="s">
        <v>25</v>
      </c>
      <c r="E73" s="71">
        <v>108683</v>
      </c>
      <c r="F73" s="71">
        <f t="shared" si="9"/>
        <v>108683</v>
      </c>
    </row>
    <row r="74" spans="1:6" s="72" customFormat="1" ht="15" customHeight="1" x14ac:dyDescent="0.3">
      <c r="A74" s="70" t="s">
        <v>26</v>
      </c>
      <c r="B74" s="71">
        <v>158277</v>
      </c>
      <c r="C74" s="71">
        <f t="shared" si="8"/>
        <v>158277</v>
      </c>
      <c r="D74" s="70" t="s">
        <v>26</v>
      </c>
      <c r="E74" s="71">
        <v>89709</v>
      </c>
      <c r="F74" s="71">
        <f t="shared" si="9"/>
        <v>89709</v>
      </c>
    </row>
    <row r="75" spans="1:6" s="72" customFormat="1" ht="15" customHeight="1" x14ac:dyDescent="0.3">
      <c r="A75" s="70" t="s">
        <v>27</v>
      </c>
      <c r="B75" s="71">
        <v>179094</v>
      </c>
      <c r="C75" s="71">
        <f t="shared" si="8"/>
        <v>179094</v>
      </c>
      <c r="D75" s="70" t="s">
        <v>27</v>
      </c>
      <c r="E75" s="71">
        <v>88948</v>
      </c>
      <c r="F75" s="71">
        <f t="shared" si="9"/>
        <v>88948</v>
      </c>
    </row>
    <row r="76" spans="1:6" s="72" customFormat="1" ht="15" customHeight="1" x14ac:dyDescent="0.3">
      <c r="A76" s="70" t="s">
        <v>28</v>
      </c>
      <c r="B76" s="71">
        <v>239642</v>
      </c>
      <c r="C76" s="71">
        <f t="shared" si="8"/>
        <v>239642</v>
      </c>
      <c r="D76" s="70" t="s">
        <v>28</v>
      </c>
      <c r="E76" s="71">
        <v>99961</v>
      </c>
      <c r="F76" s="71">
        <f t="shared" si="9"/>
        <v>99961</v>
      </c>
    </row>
    <row r="77" spans="1:6" s="72" customFormat="1" ht="15" customHeight="1" x14ac:dyDescent="0.3">
      <c r="A77" s="70" t="s">
        <v>29</v>
      </c>
      <c r="B77" s="71">
        <v>280514</v>
      </c>
      <c r="C77" s="71">
        <f t="shared" si="8"/>
        <v>280514</v>
      </c>
      <c r="D77" s="70" t="s">
        <v>29</v>
      </c>
      <c r="E77" s="71">
        <v>111753</v>
      </c>
      <c r="F77" s="71">
        <f t="shared" si="9"/>
        <v>111753</v>
      </c>
    </row>
    <row r="78" spans="1:6" s="72" customFormat="1" ht="15" customHeight="1" x14ac:dyDescent="0.3">
      <c r="A78" s="70" t="s">
        <v>30</v>
      </c>
      <c r="B78" s="71">
        <v>259199</v>
      </c>
      <c r="C78" s="71">
        <f t="shared" si="8"/>
        <v>259199</v>
      </c>
      <c r="D78" s="70" t="s">
        <v>30</v>
      </c>
      <c r="E78" s="71">
        <v>115239</v>
      </c>
      <c r="F78" s="71">
        <f t="shared" si="9"/>
        <v>115239</v>
      </c>
    </row>
    <row r="79" spans="1:6" s="72" customFormat="1" ht="15" customHeight="1" x14ac:dyDescent="0.3">
      <c r="A79" s="70" t="s">
        <v>31</v>
      </c>
      <c r="B79" s="71">
        <v>219229</v>
      </c>
      <c r="C79" s="71">
        <f t="shared" si="8"/>
        <v>219229</v>
      </c>
      <c r="D79" s="70" t="s">
        <v>31</v>
      </c>
      <c r="E79" s="71">
        <v>108151</v>
      </c>
      <c r="F79" s="71">
        <f t="shared" si="9"/>
        <v>108151</v>
      </c>
    </row>
    <row r="80" spans="1:6" s="72" customFormat="1" ht="15" customHeight="1" x14ac:dyDescent="0.3">
      <c r="A80" s="70" t="s">
        <v>32</v>
      </c>
      <c r="B80" s="71">
        <v>159703</v>
      </c>
      <c r="C80" s="71">
        <f t="shared" si="8"/>
        <v>159703</v>
      </c>
      <c r="D80" s="70" t="s">
        <v>32</v>
      </c>
      <c r="E80" s="71">
        <v>99624</v>
      </c>
      <c r="F80" s="71">
        <f t="shared" si="9"/>
        <v>99624</v>
      </c>
    </row>
    <row r="81" spans="1:6" s="72" customFormat="1" ht="15" customHeight="1" x14ac:dyDescent="0.3">
      <c r="A81" s="70" t="s">
        <v>33</v>
      </c>
      <c r="B81" s="71">
        <v>82355</v>
      </c>
      <c r="C81" s="71">
        <f t="shared" si="8"/>
        <v>82355</v>
      </c>
      <c r="D81" s="70" t="s">
        <v>33</v>
      </c>
      <c r="E81" s="71">
        <v>91691</v>
      </c>
      <c r="F81" s="71">
        <f t="shared" si="9"/>
        <v>91691</v>
      </c>
    </row>
    <row r="82" spans="1:6" s="72" customFormat="1" ht="15" customHeight="1" x14ac:dyDescent="0.3">
      <c r="A82" s="70" t="s">
        <v>34</v>
      </c>
      <c r="B82" s="71">
        <v>88786</v>
      </c>
      <c r="C82" s="71">
        <f t="shared" si="8"/>
        <v>88786</v>
      </c>
      <c r="D82" s="70" t="s">
        <v>34</v>
      </c>
      <c r="E82" s="71">
        <v>91103</v>
      </c>
      <c r="F82" s="71">
        <f t="shared" si="9"/>
        <v>91103</v>
      </c>
    </row>
    <row r="83" spans="1:6" ht="15" customHeight="1" x14ac:dyDescent="0.3">
      <c r="A83" s="120">
        <v>2016</v>
      </c>
      <c r="B83" s="113">
        <f>SUM(B84:B95)</f>
        <v>1710606</v>
      </c>
      <c r="C83" s="113">
        <f>SUM(C84:C95)</f>
        <v>1710606</v>
      </c>
      <c r="D83" s="120">
        <v>2016</v>
      </c>
      <c r="E83" s="113">
        <f>SUM(E84:E95)</f>
        <v>1109598</v>
      </c>
      <c r="F83" s="113">
        <f>SUM(F84:F95)</f>
        <v>1109598</v>
      </c>
    </row>
    <row r="84" spans="1:6" s="72" customFormat="1" ht="15" customHeight="1" x14ac:dyDescent="0.3">
      <c r="A84" s="70" t="s">
        <v>23</v>
      </c>
      <c r="B84" s="71">
        <v>74244</v>
      </c>
      <c r="C84" s="71">
        <f>SUM(B84)</f>
        <v>74244</v>
      </c>
      <c r="D84" s="70" t="s">
        <v>23</v>
      </c>
      <c r="E84" s="71">
        <v>86894</v>
      </c>
      <c r="F84" s="71">
        <f>SUM(E84)</f>
        <v>86894</v>
      </c>
    </row>
    <row r="85" spans="1:6" s="72" customFormat="1" ht="15" customHeight="1" x14ac:dyDescent="0.3">
      <c r="A85" s="70" t="s">
        <v>24</v>
      </c>
      <c r="B85" s="71">
        <v>67732</v>
      </c>
      <c r="C85" s="71">
        <f t="shared" ref="C85:C95" si="10">SUM(B85)</f>
        <v>67732</v>
      </c>
      <c r="D85" s="70" t="s">
        <v>24</v>
      </c>
      <c r="E85" s="71">
        <v>92493</v>
      </c>
      <c r="F85" s="71">
        <f t="shared" ref="F85:F95" si="11">SUM(E85)</f>
        <v>92493</v>
      </c>
    </row>
    <row r="86" spans="1:6" s="72" customFormat="1" ht="15" customHeight="1" x14ac:dyDescent="0.3">
      <c r="A86" s="70" t="s">
        <v>25</v>
      </c>
      <c r="B86" s="71">
        <v>93502</v>
      </c>
      <c r="C86" s="71">
        <f t="shared" si="10"/>
        <v>93502</v>
      </c>
      <c r="D86" s="70" t="s">
        <v>25</v>
      </c>
      <c r="E86" s="71">
        <v>99206</v>
      </c>
      <c r="F86" s="71">
        <f t="shared" si="11"/>
        <v>99206</v>
      </c>
    </row>
    <row r="87" spans="1:6" s="72" customFormat="1" ht="15" customHeight="1" x14ac:dyDescent="0.3">
      <c r="A87" s="70" t="s">
        <v>26</v>
      </c>
      <c r="B87" s="71">
        <v>117990</v>
      </c>
      <c r="C87" s="71">
        <f t="shared" si="10"/>
        <v>117990</v>
      </c>
      <c r="D87" s="70" t="s">
        <v>26</v>
      </c>
      <c r="E87" s="71">
        <v>86654</v>
      </c>
      <c r="F87" s="71">
        <f t="shared" si="11"/>
        <v>86654</v>
      </c>
    </row>
    <row r="88" spans="1:6" s="72" customFormat="1" ht="15" customHeight="1" x14ac:dyDescent="0.3">
      <c r="A88" s="70" t="s">
        <v>27</v>
      </c>
      <c r="B88" s="71">
        <v>157567</v>
      </c>
      <c r="C88" s="71">
        <f t="shared" si="10"/>
        <v>157567</v>
      </c>
      <c r="D88" s="70" t="s">
        <v>27</v>
      </c>
      <c r="E88" s="71">
        <v>89061</v>
      </c>
      <c r="F88" s="71">
        <f t="shared" si="11"/>
        <v>89061</v>
      </c>
    </row>
    <row r="89" spans="1:6" s="72" customFormat="1" ht="15" customHeight="1" x14ac:dyDescent="0.3">
      <c r="A89" s="70" t="s">
        <v>28</v>
      </c>
      <c r="B89" s="71">
        <v>197245</v>
      </c>
      <c r="C89" s="71">
        <f t="shared" si="10"/>
        <v>197245</v>
      </c>
      <c r="D89" s="70" t="s">
        <v>28</v>
      </c>
      <c r="E89" s="71">
        <v>84091</v>
      </c>
      <c r="F89" s="71">
        <f t="shared" si="11"/>
        <v>84091</v>
      </c>
    </row>
    <row r="90" spans="1:6" s="72" customFormat="1" ht="15" customHeight="1" x14ac:dyDescent="0.3">
      <c r="A90" s="70" t="s">
        <v>29</v>
      </c>
      <c r="B90" s="71">
        <v>243282</v>
      </c>
      <c r="C90" s="71">
        <f t="shared" si="10"/>
        <v>243282</v>
      </c>
      <c r="D90" s="70" t="s">
        <v>29</v>
      </c>
      <c r="E90" s="71">
        <v>97019</v>
      </c>
      <c r="F90" s="71">
        <f t="shared" si="11"/>
        <v>97019</v>
      </c>
    </row>
    <row r="91" spans="1:6" s="72" customFormat="1" ht="15" customHeight="1" x14ac:dyDescent="0.3">
      <c r="A91" s="70" t="s">
        <v>30</v>
      </c>
      <c r="B91" s="71">
        <v>234875</v>
      </c>
      <c r="C91" s="71">
        <f t="shared" si="10"/>
        <v>234875</v>
      </c>
      <c r="D91" s="70" t="s">
        <v>30</v>
      </c>
      <c r="E91" s="71">
        <v>92692</v>
      </c>
      <c r="F91" s="71">
        <f t="shared" si="11"/>
        <v>92692</v>
      </c>
    </row>
    <row r="92" spans="1:6" s="72" customFormat="1" ht="15" customHeight="1" x14ac:dyDescent="0.3">
      <c r="A92" s="70" t="s">
        <v>31</v>
      </c>
      <c r="B92" s="71">
        <v>193289</v>
      </c>
      <c r="C92" s="71">
        <f t="shared" si="10"/>
        <v>193289</v>
      </c>
      <c r="D92" s="70" t="s">
        <v>31</v>
      </c>
      <c r="E92" s="71">
        <v>93271</v>
      </c>
      <c r="F92" s="71">
        <f t="shared" si="11"/>
        <v>93271</v>
      </c>
    </row>
    <row r="93" spans="1:6" s="72" customFormat="1" ht="15" customHeight="1" x14ac:dyDescent="0.3">
      <c r="A93" s="70" t="s">
        <v>32</v>
      </c>
      <c r="B93" s="71">
        <v>143793</v>
      </c>
      <c r="C93" s="71">
        <f t="shared" si="10"/>
        <v>143793</v>
      </c>
      <c r="D93" s="70" t="s">
        <v>32</v>
      </c>
      <c r="E93" s="71">
        <v>89368</v>
      </c>
      <c r="F93" s="71">
        <f t="shared" si="11"/>
        <v>89368</v>
      </c>
    </row>
    <row r="94" spans="1:6" s="72" customFormat="1" ht="15" customHeight="1" x14ac:dyDescent="0.3">
      <c r="A94" s="70" t="s">
        <v>33</v>
      </c>
      <c r="B94" s="71">
        <v>82571</v>
      </c>
      <c r="C94" s="71">
        <f t="shared" si="10"/>
        <v>82571</v>
      </c>
      <c r="D94" s="70" t="s">
        <v>33</v>
      </c>
      <c r="E94" s="71">
        <v>97047</v>
      </c>
      <c r="F94" s="71">
        <f t="shared" si="11"/>
        <v>97047</v>
      </c>
    </row>
    <row r="95" spans="1:6" s="72" customFormat="1" ht="15" customHeight="1" x14ac:dyDescent="0.3">
      <c r="A95" s="70" t="s">
        <v>34</v>
      </c>
      <c r="B95" s="71">
        <v>104516</v>
      </c>
      <c r="C95" s="71">
        <f t="shared" si="10"/>
        <v>104516</v>
      </c>
      <c r="D95" s="70" t="s">
        <v>34</v>
      </c>
      <c r="E95" s="71">
        <v>101802</v>
      </c>
      <c r="F95" s="71">
        <f t="shared" si="11"/>
        <v>101802</v>
      </c>
    </row>
    <row r="96" spans="1:6" ht="15" customHeight="1" x14ac:dyDescent="0.3">
      <c r="A96" s="100">
        <v>2015</v>
      </c>
      <c r="B96" s="113">
        <v>1556788</v>
      </c>
      <c r="C96" s="113">
        <v>1556788</v>
      </c>
      <c r="D96" s="100">
        <v>2015</v>
      </c>
      <c r="E96" s="113">
        <f>SUM(E97:E108)</f>
        <v>1097676</v>
      </c>
      <c r="F96" s="113">
        <f>SUM(F97:F108)</f>
        <v>1097676</v>
      </c>
    </row>
    <row r="97" spans="1:6" ht="15" customHeight="1" x14ac:dyDescent="0.3">
      <c r="A97" s="70" t="s">
        <v>23</v>
      </c>
      <c r="B97" s="71">
        <v>77823</v>
      </c>
      <c r="C97" s="71">
        <v>77823</v>
      </c>
      <c r="D97" s="70" t="s">
        <v>23</v>
      </c>
      <c r="E97" s="71">
        <v>73117</v>
      </c>
      <c r="F97" s="71">
        <f>SUM(E97)</f>
        <v>73117</v>
      </c>
    </row>
    <row r="98" spans="1:6" ht="15" customHeight="1" x14ac:dyDescent="0.3">
      <c r="A98" s="70" t="s">
        <v>24</v>
      </c>
      <c r="B98" s="71">
        <v>68365</v>
      </c>
      <c r="C98" s="71">
        <v>68365</v>
      </c>
      <c r="D98" s="70" t="s">
        <v>24</v>
      </c>
      <c r="E98" s="71">
        <v>71790</v>
      </c>
      <c r="F98" s="71">
        <f t="shared" ref="F98:F108" si="12">SUM(E98)</f>
        <v>71790</v>
      </c>
    </row>
    <row r="99" spans="1:6" ht="15" customHeight="1" x14ac:dyDescent="0.3">
      <c r="A99" s="70" t="s">
        <v>25</v>
      </c>
      <c r="B99" s="71">
        <v>87143</v>
      </c>
      <c r="C99" s="71">
        <v>87143</v>
      </c>
      <c r="D99" s="70" t="s">
        <v>25</v>
      </c>
      <c r="E99" s="71">
        <v>81407</v>
      </c>
      <c r="F99" s="71">
        <f t="shared" si="12"/>
        <v>81407</v>
      </c>
    </row>
    <row r="100" spans="1:6" ht="15" customHeight="1" x14ac:dyDescent="0.3">
      <c r="A100" s="70" t="s">
        <v>26</v>
      </c>
      <c r="B100" s="71">
        <v>114553</v>
      </c>
      <c r="C100" s="71">
        <v>114553</v>
      </c>
      <c r="D100" s="70" t="s">
        <v>26</v>
      </c>
      <c r="E100" s="71">
        <v>87222</v>
      </c>
      <c r="F100" s="71">
        <f t="shared" si="12"/>
        <v>87222</v>
      </c>
    </row>
    <row r="101" spans="1:6" ht="15" customHeight="1" x14ac:dyDescent="0.3">
      <c r="A101" s="70" t="s">
        <v>27</v>
      </c>
      <c r="B101" s="71">
        <v>145280</v>
      </c>
      <c r="C101" s="71">
        <v>145280</v>
      </c>
      <c r="D101" s="70" t="s">
        <v>27</v>
      </c>
      <c r="E101" s="71">
        <v>87939</v>
      </c>
      <c r="F101" s="71">
        <f t="shared" si="12"/>
        <v>87939</v>
      </c>
    </row>
    <row r="102" spans="1:6" ht="15" customHeight="1" x14ac:dyDescent="0.3">
      <c r="A102" s="70" t="s">
        <v>28</v>
      </c>
      <c r="B102" s="71">
        <v>192149</v>
      </c>
      <c r="C102" s="71">
        <v>192149</v>
      </c>
      <c r="D102" s="70" t="s">
        <v>28</v>
      </c>
      <c r="E102" s="71">
        <v>95234</v>
      </c>
      <c r="F102" s="71">
        <f t="shared" si="12"/>
        <v>95234</v>
      </c>
    </row>
    <row r="103" spans="1:6" ht="15" customHeight="1" x14ac:dyDescent="0.3">
      <c r="A103" s="70" t="s">
        <v>29</v>
      </c>
      <c r="B103" s="71">
        <v>220962</v>
      </c>
      <c r="C103" s="71">
        <v>220962</v>
      </c>
      <c r="D103" s="70" t="s">
        <v>29</v>
      </c>
      <c r="E103" s="71">
        <v>106566</v>
      </c>
      <c r="F103" s="71">
        <f t="shared" si="12"/>
        <v>106566</v>
      </c>
    </row>
    <row r="104" spans="1:6" ht="15" customHeight="1" x14ac:dyDescent="0.3">
      <c r="A104" s="70" t="s">
        <v>30</v>
      </c>
      <c r="B104" s="71">
        <v>211780</v>
      </c>
      <c r="C104" s="71">
        <v>211780</v>
      </c>
      <c r="D104" s="70" t="s">
        <v>30</v>
      </c>
      <c r="E104" s="71">
        <v>106311</v>
      </c>
      <c r="F104" s="71">
        <f t="shared" si="12"/>
        <v>106311</v>
      </c>
    </row>
    <row r="105" spans="1:6" ht="15" customHeight="1" x14ac:dyDescent="0.3">
      <c r="A105" s="70" t="s">
        <v>31</v>
      </c>
      <c r="B105" s="71">
        <v>158470</v>
      </c>
      <c r="C105" s="71">
        <v>158470</v>
      </c>
      <c r="D105" s="70" t="s">
        <v>31</v>
      </c>
      <c r="E105" s="71">
        <v>99210</v>
      </c>
      <c r="F105" s="71">
        <f t="shared" si="12"/>
        <v>99210</v>
      </c>
    </row>
    <row r="106" spans="1:6" ht="15" customHeight="1" x14ac:dyDescent="0.3">
      <c r="A106" s="70" t="s">
        <v>32</v>
      </c>
      <c r="B106" s="71">
        <v>119530</v>
      </c>
      <c r="C106" s="71">
        <v>119530</v>
      </c>
      <c r="D106" s="70" t="s">
        <v>32</v>
      </c>
      <c r="E106" s="71">
        <v>95189</v>
      </c>
      <c r="F106" s="71">
        <f t="shared" si="12"/>
        <v>95189</v>
      </c>
    </row>
    <row r="107" spans="1:6" ht="15" customHeight="1" x14ac:dyDescent="0.3">
      <c r="A107" s="70" t="s">
        <v>33</v>
      </c>
      <c r="B107" s="71">
        <v>71448</v>
      </c>
      <c r="C107" s="71">
        <v>71448</v>
      </c>
      <c r="D107" s="70" t="s">
        <v>33</v>
      </c>
      <c r="E107" s="71">
        <v>95185</v>
      </c>
      <c r="F107" s="71">
        <f t="shared" si="12"/>
        <v>95185</v>
      </c>
    </row>
    <row r="108" spans="1:6" ht="15" customHeight="1" x14ac:dyDescent="0.3">
      <c r="A108" s="70" t="s">
        <v>34</v>
      </c>
      <c r="B108" s="71">
        <v>89285</v>
      </c>
      <c r="C108" s="71">
        <v>89285</v>
      </c>
      <c r="D108" s="70" t="s">
        <v>34</v>
      </c>
      <c r="E108" s="71">
        <v>98506</v>
      </c>
      <c r="F108" s="71">
        <f t="shared" si="12"/>
        <v>98506</v>
      </c>
    </row>
    <row r="109" spans="1:6" ht="15" customHeight="1" x14ac:dyDescent="0.3">
      <c r="A109" s="100">
        <v>2014</v>
      </c>
      <c r="B109" s="113">
        <v>1569814</v>
      </c>
      <c r="C109" s="113">
        <v>1569814</v>
      </c>
      <c r="D109" s="100">
        <v>2014</v>
      </c>
      <c r="E109" s="113">
        <f>SUM(E110:E121)</f>
        <v>888459</v>
      </c>
      <c r="F109" s="113">
        <f>SUM(F110:F121)</f>
        <v>888459</v>
      </c>
    </row>
    <row r="110" spans="1:6" ht="15" customHeight="1" x14ac:dyDescent="0.3">
      <c r="A110" s="70" t="s">
        <v>23</v>
      </c>
      <c r="B110" s="71">
        <v>61950</v>
      </c>
      <c r="C110" s="71">
        <v>61950</v>
      </c>
      <c r="D110" s="70" t="s">
        <v>23</v>
      </c>
      <c r="E110" s="71">
        <v>45149</v>
      </c>
      <c r="F110" s="71">
        <f>SUM(E110)</f>
        <v>45149</v>
      </c>
    </row>
    <row r="111" spans="1:6" ht="15" customHeight="1" x14ac:dyDescent="0.3">
      <c r="A111" s="70" t="s">
        <v>24</v>
      </c>
      <c r="B111" s="71">
        <v>56701</v>
      </c>
      <c r="C111" s="71">
        <v>56701</v>
      </c>
      <c r="D111" s="70" t="s">
        <v>24</v>
      </c>
      <c r="E111" s="71">
        <v>47084</v>
      </c>
      <c r="F111" s="71">
        <f t="shared" ref="F111:F121" si="13">SUM(E111)</f>
        <v>47084</v>
      </c>
    </row>
    <row r="112" spans="1:6" ht="15" customHeight="1" x14ac:dyDescent="0.3">
      <c r="A112" s="70" t="s">
        <v>25</v>
      </c>
      <c r="B112" s="71">
        <v>72106</v>
      </c>
      <c r="C112" s="71">
        <v>72106</v>
      </c>
      <c r="D112" s="70" t="s">
        <v>25</v>
      </c>
      <c r="E112" s="71">
        <v>50779</v>
      </c>
      <c r="F112" s="71">
        <f t="shared" si="13"/>
        <v>50779</v>
      </c>
    </row>
    <row r="113" spans="1:6" ht="15" customHeight="1" x14ac:dyDescent="0.3">
      <c r="A113" s="70" t="s">
        <v>26</v>
      </c>
      <c r="B113" s="71">
        <v>115864</v>
      </c>
      <c r="C113" s="71">
        <v>115864</v>
      </c>
      <c r="D113" s="70" t="s">
        <v>26</v>
      </c>
      <c r="E113" s="71">
        <v>73269</v>
      </c>
      <c r="F113" s="71">
        <f t="shared" si="13"/>
        <v>73269</v>
      </c>
    </row>
    <row r="114" spans="1:6" ht="15" customHeight="1" x14ac:dyDescent="0.3">
      <c r="A114" s="70" t="s">
        <v>27</v>
      </c>
      <c r="B114" s="71">
        <v>144834</v>
      </c>
      <c r="C114" s="71">
        <v>144834</v>
      </c>
      <c r="D114" s="70" t="s">
        <v>27</v>
      </c>
      <c r="E114" s="71">
        <v>69219</v>
      </c>
      <c r="F114" s="71">
        <f t="shared" si="13"/>
        <v>69219</v>
      </c>
    </row>
    <row r="115" spans="1:6" ht="15" customHeight="1" x14ac:dyDescent="0.3">
      <c r="A115" s="70" t="s">
        <v>28</v>
      </c>
      <c r="B115" s="71">
        <v>196397</v>
      </c>
      <c r="C115" s="71">
        <v>196397</v>
      </c>
      <c r="D115" s="70" t="s">
        <v>28</v>
      </c>
      <c r="E115" s="71">
        <v>78093</v>
      </c>
      <c r="F115" s="71">
        <f t="shared" si="13"/>
        <v>78093</v>
      </c>
    </row>
    <row r="116" spans="1:6" ht="15" customHeight="1" x14ac:dyDescent="0.3">
      <c r="A116" s="70" t="s">
        <v>29</v>
      </c>
      <c r="B116" s="71">
        <v>239596</v>
      </c>
      <c r="C116" s="71">
        <v>239596</v>
      </c>
      <c r="D116" s="70" t="s">
        <v>29</v>
      </c>
      <c r="E116" s="71">
        <v>91271</v>
      </c>
      <c r="F116" s="71">
        <f t="shared" si="13"/>
        <v>91271</v>
      </c>
    </row>
    <row r="117" spans="1:6" ht="15" customHeight="1" x14ac:dyDescent="0.3">
      <c r="A117" s="70" t="s">
        <v>30</v>
      </c>
      <c r="B117" s="71">
        <v>224016</v>
      </c>
      <c r="C117" s="71">
        <v>224016</v>
      </c>
      <c r="D117" s="70" t="s">
        <v>30</v>
      </c>
      <c r="E117" s="71">
        <v>92827</v>
      </c>
      <c r="F117" s="71">
        <f t="shared" si="13"/>
        <v>92827</v>
      </c>
    </row>
    <row r="118" spans="1:6" ht="15" customHeight="1" x14ac:dyDescent="0.3">
      <c r="A118" s="70" t="s">
        <v>31</v>
      </c>
      <c r="B118" s="71">
        <v>172737</v>
      </c>
      <c r="C118" s="71">
        <v>172737</v>
      </c>
      <c r="D118" s="70" t="s">
        <v>31</v>
      </c>
      <c r="E118" s="71">
        <v>90319</v>
      </c>
      <c r="F118" s="71">
        <f t="shared" si="13"/>
        <v>90319</v>
      </c>
    </row>
    <row r="119" spans="1:6" ht="15" customHeight="1" x14ac:dyDescent="0.3">
      <c r="A119" s="70" t="s">
        <v>32</v>
      </c>
      <c r="B119" s="71">
        <v>123164</v>
      </c>
      <c r="C119" s="71">
        <v>123164</v>
      </c>
      <c r="D119" s="70" t="s">
        <v>32</v>
      </c>
      <c r="E119" s="71">
        <v>84496</v>
      </c>
      <c r="F119" s="71">
        <f t="shared" si="13"/>
        <v>84496</v>
      </c>
    </row>
    <row r="120" spans="1:6" ht="15" customHeight="1" x14ac:dyDescent="0.3">
      <c r="A120" s="70" t="s">
        <v>33</v>
      </c>
      <c r="B120" s="71">
        <v>72331</v>
      </c>
      <c r="C120" s="71">
        <v>72331</v>
      </c>
      <c r="D120" s="70" t="s">
        <v>33</v>
      </c>
      <c r="E120" s="71">
        <v>80319</v>
      </c>
      <c r="F120" s="71">
        <f t="shared" si="13"/>
        <v>80319</v>
      </c>
    </row>
    <row r="121" spans="1:6" ht="15" customHeight="1" x14ac:dyDescent="0.3">
      <c r="A121" s="70" t="s">
        <v>34</v>
      </c>
      <c r="B121" s="71">
        <v>90118</v>
      </c>
      <c r="C121" s="71">
        <v>90118</v>
      </c>
      <c r="D121" s="70" t="s">
        <v>34</v>
      </c>
      <c r="E121" s="71">
        <v>85634</v>
      </c>
      <c r="F121" s="71">
        <f t="shared" si="13"/>
        <v>85634</v>
      </c>
    </row>
    <row r="122" spans="1:6" ht="15" customHeight="1" x14ac:dyDescent="0.3">
      <c r="A122" s="100">
        <v>2013</v>
      </c>
      <c r="B122" s="113">
        <v>1351378</v>
      </c>
      <c r="C122" s="113">
        <v>1351378</v>
      </c>
      <c r="D122" s="100">
        <v>2013</v>
      </c>
      <c r="E122" s="113">
        <f>SUM(E123:E134)</f>
        <v>655359</v>
      </c>
      <c r="F122" s="113">
        <f>SUM(F123:F134)</f>
        <v>655359</v>
      </c>
    </row>
    <row r="123" spans="1:6" ht="15" customHeight="1" x14ac:dyDescent="0.3">
      <c r="A123" s="70" t="s">
        <v>23</v>
      </c>
      <c r="B123" s="71">
        <v>52604</v>
      </c>
      <c r="C123" s="71">
        <v>52604</v>
      </c>
      <c r="D123" s="70" t="s">
        <v>23</v>
      </c>
      <c r="E123" s="71">
        <v>45740</v>
      </c>
      <c r="F123" s="71">
        <f>SUM(E123)</f>
        <v>45740</v>
      </c>
    </row>
    <row r="124" spans="1:6" ht="15" customHeight="1" x14ac:dyDescent="0.3">
      <c r="A124" s="70" t="s">
        <v>24</v>
      </c>
      <c r="B124" s="71">
        <v>48573</v>
      </c>
      <c r="C124" s="71">
        <v>48573</v>
      </c>
      <c r="D124" s="70" t="s">
        <v>24</v>
      </c>
      <c r="E124" s="71">
        <v>48219</v>
      </c>
      <c r="F124" s="71">
        <f t="shared" ref="F124:F134" si="14">SUM(E124)</f>
        <v>48219</v>
      </c>
    </row>
    <row r="125" spans="1:6" ht="15" customHeight="1" x14ac:dyDescent="0.3">
      <c r="A125" s="70" t="s">
        <v>25</v>
      </c>
      <c r="B125" s="71">
        <v>70231</v>
      </c>
      <c r="C125" s="71">
        <v>70231</v>
      </c>
      <c r="D125" s="70" t="s">
        <v>25</v>
      </c>
      <c r="E125" s="71">
        <v>52170</v>
      </c>
      <c r="F125" s="71">
        <f t="shared" si="14"/>
        <v>52170</v>
      </c>
    </row>
    <row r="126" spans="1:6" ht="15" customHeight="1" x14ac:dyDescent="0.3">
      <c r="A126" s="70" t="s">
        <v>26</v>
      </c>
      <c r="B126" s="71">
        <v>85516</v>
      </c>
      <c r="C126" s="71">
        <v>85516</v>
      </c>
      <c r="D126" s="70" t="s">
        <v>26</v>
      </c>
      <c r="E126" s="71">
        <v>50730</v>
      </c>
      <c r="F126" s="71">
        <f t="shared" si="14"/>
        <v>50730</v>
      </c>
    </row>
    <row r="127" spans="1:6" ht="15" customHeight="1" x14ac:dyDescent="0.3">
      <c r="A127" s="70" t="s">
        <v>27</v>
      </c>
      <c r="B127" s="71">
        <v>134816</v>
      </c>
      <c r="C127" s="71">
        <v>134816</v>
      </c>
      <c r="D127" s="70" t="s">
        <v>27</v>
      </c>
      <c r="E127" s="71">
        <v>54326</v>
      </c>
      <c r="F127" s="71">
        <f t="shared" si="14"/>
        <v>54326</v>
      </c>
    </row>
    <row r="128" spans="1:6" ht="15" customHeight="1" x14ac:dyDescent="0.3">
      <c r="A128" s="70" t="s">
        <v>28</v>
      </c>
      <c r="B128" s="71">
        <v>176518</v>
      </c>
      <c r="C128" s="71">
        <v>176518</v>
      </c>
      <c r="D128" s="70" t="s">
        <v>28</v>
      </c>
      <c r="E128" s="71">
        <v>53964</v>
      </c>
      <c r="F128" s="71">
        <f t="shared" si="14"/>
        <v>53964</v>
      </c>
    </row>
    <row r="129" spans="1:6" ht="15" customHeight="1" x14ac:dyDescent="0.3">
      <c r="A129" s="70" t="s">
        <v>29</v>
      </c>
      <c r="B129" s="71">
        <v>202535</v>
      </c>
      <c r="C129" s="71">
        <v>202535</v>
      </c>
      <c r="D129" s="70" t="s">
        <v>29</v>
      </c>
      <c r="E129" s="71">
        <v>63174</v>
      </c>
      <c r="F129" s="71">
        <f t="shared" si="14"/>
        <v>63174</v>
      </c>
    </row>
    <row r="130" spans="1:6" ht="15" customHeight="1" x14ac:dyDescent="0.3">
      <c r="A130" s="70" t="s">
        <v>30</v>
      </c>
      <c r="B130" s="71">
        <v>192000</v>
      </c>
      <c r="C130" s="71">
        <v>192000</v>
      </c>
      <c r="D130" s="70" t="s">
        <v>30</v>
      </c>
      <c r="E130" s="71">
        <v>65146</v>
      </c>
      <c r="F130" s="71">
        <f t="shared" si="14"/>
        <v>65146</v>
      </c>
    </row>
    <row r="131" spans="1:6" ht="15" customHeight="1" x14ac:dyDescent="0.3">
      <c r="A131" s="70" t="s">
        <v>31</v>
      </c>
      <c r="B131" s="71">
        <v>155915</v>
      </c>
      <c r="C131" s="71">
        <v>155915</v>
      </c>
      <c r="D131" s="70" t="s">
        <v>31</v>
      </c>
      <c r="E131" s="71">
        <v>61364</v>
      </c>
      <c r="F131" s="71">
        <f t="shared" si="14"/>
        <v>61364</v>
      </c>
    </row>
    <row r="132" spans="1:6" ht="15" customHeight="1" x14ac:dyDescent="0.3">
      <c r="A132" s="70" t="s">
        <v>32</v>
      </c>
      <c r="B132" s="71">
        <v>98812</v>
      </c>
      <c r="C132" s="71">
        <v>98812</v>
      </c>
      <c r="D132" s="70" t="s">
        <v>32</v>
      </c>
      <c r="E132" s="71">
        <v>58185</v>
      </c>
      <c r="F132" s="71">
        <f t="shared" si="14"/>
        <v>58185</v>
      </c>
    </row>
    <row r="133" spans="1:6" ht="15" customHeight="1" x14ac:dyDescent="0.3">
      <c r="A133" s="70" t="s">
        <v>33</v>
      </c>
      <c r="B133" s="71">
        <v>61301</v>
      </c>
      <c r="C133" s="71">
        <v>61301</v>
      </c>
      <c r="D133" s="70" t="s">
        <v>33</v>
      </c>
      <c r="E133" s="71">
        <v>49816</v>
      </c>
      <c r="F133" s="71">
        <f t="shared" si="14"/>
        <v>49816</v>
      </c>
    </row>
    <row r="134" spans="1:6" ht="15" customHeight="1" x14ac:dyDescent="0.3">
      <c r="A134" s="70" t="s">
        <v>34</v>
      </c>
      <c r="B134" s="71">
        <v>72557</v>
      </c>
      <c r="C134" s="71">
        <v>72557</v>
      </c>
      <c r="D134" s="70" t="s">
        <v>34</v>
      </c>
      <c r="E134" s="71">
        <v>52525</v>
      </c>
      <c r="F134" s="71">
        <f t="shared" si="14"/>
        <v>52525</v>
      </c>
    </row>
    <row r="135" spans="1:6" ht="15" customHeight="1" x14ac:dyDescent="0.3">
      <c r="A135" s="100">
        <v>2012</v>
      </c>
      <c r="B135" s="113">
        <v>1307537</v>
      </c>
      <c r="C135" s="113">
        <v>1307537</v>
      </c>
      <c r="D135" s="100">
        <v>2012</v>
      </c>
      <c r="E135" s="113">
        <f>SUM(E136:E147)</f>
        <v>679977</v>
      </c>
      <c r="F135" s="113">
        <f>SUM(F136:F147)</f>
        <v>679977</v>
      </c>
    </row>
    <row r="136" spans="1:6" ht="15" customHeight="1" x14ac:dyDescent="0.3">
      <c r="A136" s="70" t="s">
        <v>23</v>
      </c>
      <c r="B136" s="71">
        <v>60663</v>
      </c>
      <c r="C136" s="71">
        <v>60663</v>
      </c>
      <c r="D136" s="70" t="s">
        <v>23</v>
      </c>
      <c r="E136" s="71">
        <v>45649</v>
      </c>
      <c r="F136" s="71">
        <f>SUM(E136)</f>
        <v>45649</v>
      </c>
    </row>
    <row r="137" spans="1:6" ht="15" customHeight="1" x14ac:dyDescent="0.3">
      <c r="A137" s="70" t="s">
        <v>24</v>
      </c>
      <c r="B137" s="71">
        <v>51282</v>
      </c>
      <c r="C137" s="71">
        <v>51282</v>
      </c>
      <c r="D137" s="70" t="s">
        <v>24</v>
      </c>
      <c r="E137" s="71">
        <v>47047</v>
      </c>
      <c r="F137" s="71">
        <f t="shared" ref="F137:F147" si="15">SUM(E137)</f>
        <v>47047</v>
      </c>
    </row>
    <row r="138" spans="1:6" ht="15" customHeight="1" x14ac:dyDescent="0.3">
      <c r="A138" s="70" t="s">
        <v>25</v>
      </c>
      <c r="B138" s="71">
        <v>65395</v>
      </c>
      <c r="C138" s="71">
        <v>65395</v>
      </c>
      <c r="D138" s="70" t="s">
        <v>25</v>
      </c>
      <c r="E138" s="71">
        <v>54375</v>
      </c>
      <c r="F138" s="71">
        <f t="shared" si="15"/>
        <v>54375</v>
      </c>
    </row>
    <row r="139" spans="1:6" ht="15" customHeight="1" x14ac:dyDescent="0.3">
      <c r="A139" s="70" t="s">
        <v>26</v>
      </c>
      <c r="B139" s="71">
        <v>96321</v>
      </c>
      <c r="C139" s="71">
        <v>96321</v>
      </c>
      <c r="D139" s="70" t="s">
        <v>26</v>
      </c>
      <c r="E139" s="71">
        <v>63027</v>
      </c>
      <c r="F139" s="71">
        <f t="shared" si="15"/>
        <v>63027</v>
      </c>
    </row>
    <row r="140" spans="1:6" ht="15" customHeight="1" x14ac:dyDescent="0.3">
      <c r="A140" s="70" t="s">
        <v>27</v>
      </c>
      <c r="B140" s="71">
        <v>118989</v>
      </c>
      <c r="C140" s="71">
        <v>118989</v>
      </c>
      <c r="D140" s="70" t="s">
        <v>27</v>
      </c>
      <c r="E140" s="71">
        <v>56409</v>
      </c>
      <c r="F140" s="71">
        <f t="shared" si="15"/>
        <v>56409</v>
      </c>
    </row>
    <row r="141" spans="1:6" ht="15" customHeight="1" x14ac:dyDescent="0.3">
      <c r="A141" s="70" t="s">
        <v>28</v>
      </c>
      <c r="B141" s="71">
        <v>167341</v>
      </c>
      <c r="C141" s="71">
        <v>167341</v>
      </c>
      <c r="D141" s="70" t="s">
        <v>28</v>
      </c>
      <c r="E141" s="71">
        <v>56108</v>
      </c>
      <c r="F141" s="71">
        <f t="shared" si="15"/>
        <v>56108</v>
      </c>
    </row>
    <row r="142" spans="1:6" ht="15" customHeight="1" x14ac:dyDescent="0.3">
      <c r="A142" s="70" t="s">
        <v>29</v>
      </c>
      <c r="B142" s="71">
        <v>206495</v>
      </c>
      <c r="C142" s="71">
        <v>206495</v>
      </c>
      <c r="D142" s="70" t="s">
        <v>29</v>
      </c>
      <c r="E142" s="71">
        <v>64587</v>
      </c>
      <c r="F142" s="71">
        <f t="shared" si="15"/>
        <v>64587</v>
      </c>
    </row>
    <row r="143" spans="1:6" ht="15" customHeight="1" x14ac:dyDescent="0.3">
      <c r="A143" s="70" t="s">
        <v>30</v>
      </c>
      <c r="B143" s="71">
        <v>190431</v>
      </c>
      <c r="C143" s="71">
        <v>190431</v>
      </c>
      <c r="D143" s="70" t="s">
        <v>30</v>
      </c>
      <c r="E143" s="71">
        <v>67822</v>
      </c>
      <c r="F143" s="71">
        <f t="shared" si="15"/>
        <v>67822</v>
      </c>
    </row>
    <row r="144" spans="1:6" ht="15" customHeight="1" x14ac:dyDescent="0.3">
      <c r="A144" s="70" t="s">
        <v>31</v>
      </c>
      <c r="B144" s="71">
        <v>142341</v>
      </c>
      <c r="C144" s="71">
        <v>142341</v>
      </c>
      <c r="D144" s="70" t="s">
        <v>31</v>
      </c>
      <c r="E144" s="71">
        <v>60809</v>
      </c>
      <c r="F144" s="71">
        <f t="shared" si="15"/>
        <v>60809</v>
      </c>
    </row>
    <row r="145" spans="1:6" ht="15" customHeight="1" x14ac:dyDescent="0.3">
      <c r="A145" s="70" t="s">
        <v>32</v>
      </c>
      <c r="B145" s="71">
        <v>90180</v>
      </c>
      <c r="C145" s="71">
        <v>90180</v>
      </c>
      <c r="D145" s="70" t="s">
        <v>32</v>
      </c>
      <c r="E145" s="71">
        <v>57098</v>
      </c>
      <c r="F145" s="71">
        <f t="shared" si="15"/>
        <v>57098</v>
      </c>
    </row>
    <row r="146" spans="1:6" ht="15" customHeight="1" x14ac:dyDescent="0.3">
      <c r="A146" s="70" t="s">
        <v>33</v>
      </c>
      <c r="B146" s="71">
        <v>53608</v>
      </c>
      <c r="C146" s="71">
        <v>53608</v>
      </c>
      <c r="D146" s="70" t="s">
        <v>33</v>
      </c>
      <c r="E146" s="71">
        <v>53355</v>
      </c>
      <c r="F146" s="71">
        <f t="shared" si="15"/>
        <v>53355</v>
      </c>
    </row>
    <row r="147" spans="1:6" ht="15" customHeight="1" x14ac:dyDescent="0.3">
      <c r="A147" s="70" t="s">
        <v>34</v>
      </c>
      <c r="B147" s="71">
        <v>64491</v>
      </c>
      <c r="C147" s="71">
        <v>64491</v>
      </c>
      <c r="D147" s="70" t="s">
        <v>34</v>
      </c>
      <c r="E147" s="71">
        <v>53691</v>
      </c>
      <c r="F147" s="71">
        <f t="shared" si="15"/>
        <v>53691</v>
      </c>
    </row>
    <row r="148" spans="1:6" ht="15" customHeight="1" x14ac:dyDescent="0.3">
      <c r="A148" s="100">
        <v>2011</v>
      </c>
      <c r="B148" s="113">
        <v>1251433</v>
      </c>
      <c r="C148" s="113">
        <v>1251433</v>
      </c>
      <c r="D148" s="100">
        <v>2011</v>
      </c>
      <c r="E148" s="113">
        <f>SUM(E149:E160)</f>
        <v>712390</v>
      </c>
      <c r="F148" s="113">
        <f>SUM(F149:F160)</f>
        <v>712390</v>
      </c>
    </row>
    <row r="149" spans="1:6" ht="15" customHeight="1" x14ac:dyDescent="0.3">
      <c r="A149" s="70" t="s">
        <v>23</v>
      </c>
      <c r="B149" s="71">
        <v>57153</v>
      </c>
      <c r="C149" s="71">
        <v>57153</v>
      </c>
      <c r="D149" s="70" t="s">
        <v>23</v>
      </c>
      <c r="E149" s="71">
        <v>49175</v>
      </c>
      <c r="F149" s="71">
        <f>SUM(E149)</f>
        <v>49175</v>
      </c>
    </row>
    <row r="150" spans="1:6" ht="15" customHeight="1" x14ac:dyDescent="0.3">
      <c r="A150" s="70" t="s">
        <v>24</v>
      </c>
      <c r="B150" s="71">
        <v>46036</v>
      </c>
      <c r="C150" s="71">
        <v>46036</v>
      </c>
      <c r="D150" s="70" t="s">
        <v>24</v>
      </c>
      <c r="E150" s="71">
        <v>47884</v>
      </c>
      <c r="F150" s="71">
        <f t="shared" ref="F150:F160" si="16">SUM(E150)</f>
        <v>47884</v>
      </c>
    </row>
    <row r="151" spans="1:6" ht="15" customHeight="1" x14ac:dyDescent="0.3">
      <c r="A151" s="70" t="s">
        <v>25</v>
      </c>
      <c r="B151" s="71">
        <v>61910</v>
      </c>
      <c r="C151" s="71">
        <v>61910</v>
      </c>
      <c r="D151" s="70" t="s">
        <v>25</v>
      </c>
      <c r="E151" s="71">
        <v>55072</v>
      </c>
      <c r="F151" s="71">
        <f t="shared" si="16"/>
        <v>55072</v>
      </c>
    </row>
    <row r="152" spans="1:6" ht="15" customHeight="1" x14ac:dyDescent="0.3">
      <c r="A152" s="70" t="s">
        <v>26</v>
      </c>
      <c r="B152" s="71">
        <v>90062</v>
      </c>
      <c r="C152" s="71">
        <v>90062</v>
      </c>
      <c r="D152" s="70" t="s">
        <v>26</v>
      </c>
      <c r="E152" s="71">
        <v>64530</v>
      </c>
      <c r="F152" s="71">
        <f t="shared" si="16"/>
        <v>64530</v>
      </c>
    </row>
    <row r="153" spans="1:6" ht="15" customHeight="1" x14ac:dyDescent="0.3">
      <c r="A153" s="70" t="s">
        <v>27</v>
      </c>
      <c r="B153" s="71">
        <v>114144</v>
      </c>
      <c r="C153" s="71">
        <v>114144</v>
      </c>
      <c r="D153" s="70" t="s">
        <v>27</v>
      </c>
      <c r="E153" s="71">
        <v>63613</v>
      </c>
      <c r="F153" s="71">
        <f t="shared" si="16"/>
        <v>63613</v>
      </c>
    </row>
    <row r="154" spans="1:6" ht="15" customHeight="1" x14ac:dyDescent="0.3">
      <c r="A154" s="70" t="s">
        <v>28</v>
      </c>
      <c r="B154" s="71">
        <v>158766</v>
      </c>
      <c r="C154" s="71">
        <v>158766</v>
      </c>
      <c r="D154" s="70" t="s">
        <v>28</v>
      </c>
      <c r="E154" s="71">
        <v>61938</v>
      </c>
      <c r="F154" s="71">
        <f t="shared" si="16"/>
        <v>61938</v>
      </c>
    </row>
    <row r="155" spans="1:6" ht="15" customHeight="1" x14ac:dyDescent="0.3">
      <c r="A155" s="70" t="s">
        <v>29</v>
      </c>
      <c r="B155" s="71">
        <v>186086</v>
      </c>
      <c r="C155" s="71">
        <v>186086</v>
      </c>
      <c r="D155" s="70" t="s">
        <v>29</v>
      </c>
      <c r="E155" s="71">
        <v>72555</v>
      </c>
      <c r="F155" s="71">
        <f t="shared" si="16"/>
        <v>72555</v>
      </c>
    </row>
    <row r="156" spans="1:6" ht="15" customHeight="1" x14ac:dyDescent="0.3">
      <c r="A156" s="70" t="s">
        <v>30</v>
      </c>
      <c r="B156" s="71">
        <v>180315</v>
      </c>
      <c r="C156" s="71">
        <v>180315</v>
      </c>
      <c r="D156" s="70" t="s">
        <v>30</v>
      </c>
      <c r="E156" s="71">
        <v>78193</v>
      </c>
      <c r="F156" s="71">
        <f t="shared" si="16"/>
        <v>78193</v>
      </c>
    </row>
    <row r="157" spans="1:6" ht="15" customHeight="1" x14ac:dyDescent="0.3">
      <c r="A157" s="70" t="s">
        <v>31</v>
      </c>
      <c r="B157" s="71">
        <v>138351</v>
      </c>
      <c r="C157" s="71">
        <v>138351</v>
      </c>
      <c r="D157" s="70" t="s">
        <v>31</v>
      </c>
      <c r="E157" s="71">
        <v>65922</v>
      </c>
      <c r="F157" s="71">
        <f t="shared" si="16"/>
        <v>65922</v>
      </c>
    </row>
    <row r="158" spans="1:6" ht="15" customHeight="1" x14ac:dyDescent="0.3">
      <c r="A158" s="70" t="s">
        <v>32</v>
      </c>
      <c r="B158" s="71">
        <v>90741</v>
      </c>
      <c r="C158" s="71">
        <v>90741</v>
      </c>
      <c r="D158" s="70" t="s">
        <v>32</v>
      </c>
      <c r="E158" s="71">
        <v>54402</v>
      </c>
      <c r="F158" s="71">
        <f t="shared" si="16"/>
        <v>54402</v>
      </c>
    </row>
    <row r="159" spans="1:6" ht="15" customHeight="1" x14ac:dyDescent="0.3">
      <c r="A159" s="70" t="s">
        <v>33</v>
      </c>
      <c r="B159" s="71">
        <v>58130</v>
      </c>
      <c r="C159" s="71">
        <v>58130</v>
      </c>
      <c r="D159" s="70" t="s">
        <v>33</v>
      </c>
      <c r="E159" s="71">
        <v>47637</v>
      </c>
      <c r="F159" s="71">
        <f t="shared" si="16"/>
        <v>47637</v>
      </c>
    </row>
    <row r="160" spans="1:6" ht="15" customHeight="1" x14ac:dyDescent="0.3">
      <c r="A160" s="70" t="s">
        <v>34</v>
      </c>
      <c r="B160" s="71">
        <v>69739</v>
      </c>
      <c r="C160" s="71">
        <v>69739</v>
      </c>
      <c r="D160" s="70" t="s">
        <v>34</v>
      </c>
      <c r="E160" s="71">
        <v>51469</v>
      </c>
      <c r="F160" s="71">
        <f t="shared" si="16"/>
        <v>51469</v>
      </c>
    </row>
    <row r="161" spans="1:6" ht="15" customHeight="1" x14ac:dyDescent="0.3">
      <c r="A161" s="100">
        <v>2010</v>
      </c>
      <c r="B161" s="113">
        <v>1133704</v>
      </c>
      <c r="C161" s="113">
        <v>1133704</v>
      </c>
      <c r="D161" s="100">
        <v>2010</v>
      </c>
      <c r="E161" s="113">
        <f>SUM(E162:E173)</f>
        <v>809869</v>
      </c>
      <c r="F161" s="113">
        <f>SUM(F162:F173)</f>
        <v>809869</v>
      </c>
    </row>
    <row r="162" spans="1:6" ht="15" customHeight="1" x14ac:dyDescent="0.3">
      <c r="A162" s="70" t="s">
        <v>23</v>
      </c>
      <c r="B162" s="71">
        <v>58519</v>
      </c>
      <c r="C162" s="71">
        <v>58519</v>
      </c>
      <c r="D162" s="70" t="s">
        <v>23</v>
      </c>
      <c r="E162" s="71">
        <v>75214</v>
      </c>
      <c r="F162" s="71">
        <f>SUM(E162)</f>
        <v>75214</v>
      </c>
    </row>
    <row r="163" spans="1:6" ht="15" customHeight="1" x14ac:dyDescent="0.3">
      <c r="A163" s="70" t="s">
        <v>24</v>
      </c>
      <c r="B163" s="71">
        <v>46039</v>
      </c>
      <c r="C163" s="71">
        <v>46039</v>
      </c>
      <c r="D163" s="70" t="s">
        <v>24</v>
      </c>
      <c r="E163" s="71">
        <v>72517</v>
      </c>
      <c r="F163" s="71">
        <f t="shared" ref="F163:F173" si="17">SUM(E163)</f>
        <v>72517</v>
      </c>
    </row>
    <row r="164" spans="1:6" ht="15" customHeight="1" x14ac:dyDescent="0.3">
      <c r="A164" s="70" t="s">
        <v>25</v>
      </c>
      <c r="B164" s="71">
        <v>69433</v>
      </c>
      <c r="C164" s="71">
        <v>69433</v>
      </c>
      <c r="D164" s="70" t="s">
        <v>25</v>
      </c>
      <c r="E164" s="71">
        <v>76922</v>
      </c>
      <c r="F164" s="71">
        <f t="shared" si="17"/>
        <v>76922</v>
      </c>
    </row>
    <row r="165" spans="1:6" ht="15" customHeight="1" x14ac:dyDescent="0.3">
      <c r="A165" s="70" t="s">
        <v>26</v>
      </c>
      <c r="B165" s="71">
        <v>77672</v>
      </c>
      <c r="C165" s="71">
        <v>77672</v>
      </c>
      <c r="D165" s="70" t="s">
        <v>26</v>
      </c>
      <c r="E165" s="71">
        <v>69764</v>
      </c>
      <c r="F165" s="71">
        <f t="shared" si="17"/>
        <v>69764</v>
      </c>
    </row>
    <row r="166" spans="1:6" ht="15" customHeight="1" x14ac:dyDescent="0.3">
      <c r="A166" s="70" t="s">
        <v>27</v>
      </c>
      <c r="B166" s="71">
        <v>106948</v>
      </c>
      <c r="C166" s="71">
        <v>106948</v>
      </c>
      <c r="D166" s="70" t="s">
        <v>27</v>
      </c>
      <c r="E166" s="71">
        <v>62114</v>
      </c>
      <c r="F166" s="71">
        <f t="shared" si="17"/>
        <v>62114</v>
      </c>
    </row>
    <row r="167" spans="1:6" ht="15" customHeight="1" x14ac:dyDescent="0.3">
      <c r="A167" s="70" t="s">
        <v>28</v>
      </c>
      <c r="B167" s="71">
        <v>118839</v>
      </c>
      <c r="C167" s="71">
        <v>118839</v>
      </c>
      <c r="D167" s="70" t="s">
        <v>28</v>
      </c>
      <c r="E167" s="71">
        <v>61357</v>
      </c>
      <c r="F167" s="71">
        <f t="shared" si="17"/>
        <v>61357</v>
      </c>
    </row>
    <row r="168" spans="1:6" ht="15" customHeight="1" x14ac:dyDescent="0.3">
      <c r="A168" s="70" t="s">
        <v>29</v>
      </c>
      <c r="B168" s="71">
        <v>167093</v>
      </c>
      <c r="C168" s="71">
        <v>167093</v>
      </c>
      <c r="D168" s="70" t="s">
        <v>29</v>
      </c>
      <c r="E168" s="71">
        <v>75091</v>
      </c>
      <c r="F168" s="71">
        <f t="shared" si="17"/>
        <v>75091</v>
      </c>
    </row>
    <row r="169" spans="1:6" ht="15" customHeight="1" x14ac:dyDescent="0.3">
      <c r="A169" s="70" t="s">
        <v>30</v>
      </c>
      <c r="B169" s="71">
        <v>162039</v>
      </c>
      <c r="C169" s="71">
        <v>162039</v>
      </c>
      <c r="D169" s="70" t="s">
        <v>30</v>
      </c>
      <c r="E169" s="71">
        <v>77864</v>
      </c>
      <c r="F169" s="71">
        <f t="shared" si="17"/>
        <v>77864</v>
      </c>
    </row>
    <row r="170" spans="1:6" ht="15" customHeight="1" x14ac:dyDescent="0.3">
      <c r="A170" s="70" t="s">
        <v>31</v>
      </c>
      <c r="B170" s="71">
        <v>122071</v>
      </c>
      <c r="C170" s="71">
        <v>122071</v>
      </c>
      <c r="D170" s="70" t="s">
        <v>31</v>
      </c>
      <c r="E170" s="71">
        <v>67603</v>
      </c>
      <c r="F170" s="71">
        <f t="shared" si="17"/>
        <v>67603</v>
      </c>
    </row>
    <row r="171" spans="1:6" ht="15" customHeight="1" x14ac:dyDescent="0.3">
      <c r="A171" s="70" t="s">
        <v>32</v>
      </c>
      <c r="B171" s="71">
        <v>89138</v>
      </c>
      <c r="C171" s="71">
        <v>89138</v>
      </c>
      <c r="D171" s="70" t="s">
        <v>32</v>
      </c>
      <c r="E171" s="71">
        <v>61328</v>
      </c>
      <c r="F171" s="71">
        <f t="shared" si="17"/>
        <v>61328</v>
      </c>
    </row>
    <row r="172" spans="1:6" ht="15" customHeight="1" x14ac:dyDescent="0.3">
      <c r="A172" s="70" t="s">
        <v>33</v>
      </c>
      <c r="B172" s="71">
        <v>53704</v>
      </c>
      <c r="C172" s="71">
        <v>53704</v>
      </c>
      <c r="D172" s="70" t="s">
        <v>33</v>
      </c>
      <c r="E172" s="71">
        <v>54051</v>
      </c>
      <c r="F172" s="71">
        <f t="shared" si="17"/>
        <v>54051</v>
      </c>
    </row>
    <row r="173" spans="1:6" ht="15" customHeight="1" x14ac:dyDescent="0.3">
      <c r="A173" s="70" t="s">
        <v>34</v>
      </c>
      <c r="B173" s="71">
        <v>62209</v>
      </c>
      <c r="C173" s="71">
        <v>62209</v>
      </c>
      <c r="D173" s="70" t="s">
        <v>34</v>
      </c>
      <c r="E173" s="71">
        <v>56044</v>
      </c>
      <c r="F173" s="71">
        <f t="shared" si="17"/>
        <v>56044</v>
      </c>
    </row>
    <row r="174" spans="1:6" ht="15" customHeight="1" x14ac:dyDescent="0.3">
      <c r="A174" s="7" t="s">
        <v>119</v>
      </c>
      <c r="B174" s="3"/>
      <c r="C174" s="3"/>
      <c r="D174" s="3"/>
      <c r="E174" s="5"/>
      <c r="F174" s="5"/>
    </row>
    <row r="175" spans="1:6" ht="15" customHeight="1" x14ac:dyDescent="0.3">
      <c r="A175" s="5"/>
      <c r="B175" s="5"/>
      <c r="C175" s="5"/>
      <c r="D175" s="5"/>
      <c r="E175" s="5"/>
      <c r="F175" s="5"/>
    </row>
  </sheetData>
  <mergeCells count="2">
    <mergeCell ref="A3:C3"/>
    <mergeCell ref="D3:F3"/>
  </mergeCells>
  <pageMargins left="0.70866141732283472" right="0.70866141732283472" top="0.74803149606299213" bottom="0.74803149606299213" header="0.31496062992125984" footer="0.31496062992125984"/>
  <pageSetup paperSize="9" fitToHeight="0" orientation="landscape" r:id="rId1"/>
  <headerFooter>
    <oddHeader>&amp;R&amp;G</oddHeader>
    <oddFooter>&amp;L&amp;F&amp;C&amp;P / &amp;N&amp;R&amp;A</oddFooter>
  </headerFooter>
  <rowBreaks count="3" manualBreakCount="3">
    <brk id="95" max="5" man="1"/>
    <brk id="121" max="5" man="1"/>
    <brk id="147" max="5" man="1"/>
  </rowBreaks>
  <ignoredErrors>
    <ignoredError sqref="B83" formulaRange="1"/>
    <ignoredError sqref="C44 C31 F3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'Domestic Traffic in Ports'!Print_Area</vt:lpstr>
      <vt:lpstr>Employment!Print_Area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2018-03-01T13:13:08Z</cp:lastPrinted>
  <dcterms:created xsi:type="dcterms:W3CDTF">2016-07-19T08:35:01Z</dcterms:created>
  <dcterms:modified xsi:type="dcterms:W3CDTF">2023-08-01T09:14:37Z</dcterms:modified>
</cp:coreProperties>
</file>