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ENG/"/>
    </mc:Choice>
  </mc:AlternateContent>
  <xr:revisionPtr revIDLastSave="283" documentId="13_ncr:1_{0CE0E910-BC63-46A8-BC7E-CE2C961962C1}" xr6:coauthVersionLast="47" xr6:coauthVersionMax="47" xr10:uidLastSave="{956AF010-F60D-4F6F-9768-BD4D13C4E780}"/>
  <bookViews>
    <workbookView xWindow="-108" yWindow="-108" windowWidth="23256" windowHeight="12456" xr2:uid="{00000000-000D-0000-FFFF-FFFF00000000}"/>
  </bookViews>
  <sheets>
    <sheet name="Cover Page" sheetId="8" r:id="rId1"/>
    <sheet name="Explanatory Notes" sheetId="9" r:id="rId2"/>
    <sheet name="Key Figures" sheetId="11" r:id="rId3"/>
    <sheet name="Employment" sheetId="10" r:id="rId4"/>
    <sheet name="Hotel Capacity" sheetId="1" r:id="rId5"/>
    <sheet name="short term rental capacity" sheetId="16" r:id="rId6"/>
    <sheet name="Rooms for Rent Capacity" sheetId="13" r:id="rId7"/>
    <sheet name="Arrivals-Overnights-Occupancy" sheetId="3" r:id="rId8"/>
    <sheet name="short term figures" sheetId="17" r:id="rId9"/>
    <sheet name="Rooms for rent Arriv-Overnights" sheetId="15" r:id="rId10"/>
    <sheet name="Intern-domestic air arrivals" sheetId="5" r:id="rId11"/>
    <sheet name="Domestic Traffic in Ports" sheetId="7" r:id="rId12"/>
    <sheet name="Cruise Ship Traffic" sheetId="14" r:id="rId13"/>
    <sheet name="Admissions to Museums" sheetId="2" r:id="rId14"/>
  </sheets>
  <definedNames>
    <definedName name="_xlnm.Print_Area" localSheetId="13">'Admissions to Museums'!$A$1:$J$17</definedName>
    <definedName name="_xlnm.Print_Area" localSheetId="7">'Arrivals-Overnights-Occupancy'!$A$1:$J$36</definedName>
    <definedName name="_xlnm.Print_Area" localSheetId="0">'Cover Page'!$A$1:$O$26</definedName>
    <definedName name="_xlnm.Print_Area" localSheetId="11">'Domestic Traffic in Ports'!$A$1:$F$118</definedName>
    <definedName name="_xlnm.Print_Area" localSheetId="3">Employment!$A$1:$I$17</definedName>
    <definedName name="_xlnm.Print_Area" localSheetId="1">'Explanatory Notes'!$A$1:$O$21</definedName>
    <definedName name="_xlnm.Print_Area" localSheetId="10">'Intern-domestic air arrivals'!$A$1:$D$187</definedName>
    <definedName name="_xlnm.Print_Area" localSheetId="9">'Rooms for rent Arriv-Overnights'!$A$1:$B$30</definedName>
    <definedName name="_xlnm.Print_Titles" localSheetId="10">'Intern-domestic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5" i="2" l="1"/>
  <c r="P16" i="2"/>
  <c r="O6" i="10" l="1"/>
  <c r="O10" i="10" s="1"/>
  <c r="N6" i="10"/>
  <c r="N10" i="10" s="1"/>
  <c r="O9" i="10"/>
  <c r="N9" i="10"/>
  <c r="G38" i="17"/>
  <c r="F38" i="17"/>
  <c r="E38" i="17"/>
  <c r="D38" i="17"/>
  <c r="C38" i="17"/>
  <c r="G37" i="17"/>
  <c r="F37" i="17"/>
  <c r="E37" i="17"/>
  <c r="D37" i="17"/>
  <c r="C37" i="17"/>
  <c r="G36" i="17"/>
  <c r="F36" i="17"/>
  <c r="E36" i="17"/>
  <c r="D36" i="17"/>
  <c r="C36" i="17"/>
  <c r="G35" i="17"/>
  <c r="F35" i="17"/>
  <c r="E35" i="17"/>
  <c r="D35" i="17"/>
  <c r="C35" i="17"/>
  <c r="G34" i="17"/>
  <c r="F34" i="17"/>
  <c r="E34" i="17"/>
  <c r="D34" i="17"/>
  <c r="C34" i="17"/>
  <c r="G33" i="17"/>
  <c r="F33" i="17"/>
  <c r="E33" i="17"/>
  <c r="D33" i="17"/>
  <c r="C33" i="17"/>
  <c r="G32" i="17"/>
  <c r="F32" i="17"/>
  <c r="E32" i="17"/>
  <c r="D32" i="17"/>
  <c r="C32" i="17"/>
  <c r="G31" i="17"/>
  <c r="F31" i="17"/>
  <c r="E31" i="17"/>
  <c r="D31" i="17"/>
  <c r="C31" i="17"/>
  <c r="G30" i="17"/>
  <c r="F30" i="17"/>
  <c r="E30" i="17"/>
  <c r="D30" i="17"/>
  <c r="C30" i="17"/>
  <c r="G29" i="17"/>
  <c r="F29" i="17"/>
  <c r="E29" i="17"/>
  <c r="D29" i="17"/>
  <c r="C29" i="17"/>
  <c r="G28" i="17"/>
  <c r="F28" i="17"/>
  <c r="E28" i="17"/>
  <c r="D28" i="17"/>
  <c r="C28" i="17"/>
  <c r="G27" i="17"/>
  <c r="F27" i="17"/>
  <c r="E27" i="17"/>
  <c r="D27" i="17"/>
  <c r="C27" i="17"/>
  <c r="G23" i="1" l="1"/>
  <c r="F23" i="1"/>
  <c r="E23" i="1"/>
  <c r="D23" i="1"/>
  <c r="C23" i="1"/>
  <c r="G22" i="1"/>
  <c r="F22" i="1"/>
  <c r="E22" i="1"/>
  <c r="D22" i="1"/>
  <c r="C22" i="1"/>
  <c r="G21" i="1"/>
  <c r="F21" i="1"/>
  <c r="E21" i="1"/>
  <c r="D21" i="1"/>
  <c r="C21" i="1"/>
  <c r="H20" i="1"/>
  <c r="H19" i="1"/>
  <c r="H18" i="1"/>
  <c r="H17" i="1"/>
  <c r="H16" i="1"/>
  <c r="H15" i="1"/>
  <c r="H14" i="1"/>
  <c r="H13" i="1"/>
  <c r="H12" i="1"/>
  <c r="H11" i="1"/>
  <c r="H10" i="1"/>
  <c r="H9" i="1"/>
  <c r="H8" i="1"/>
  <c r="H7" i="1"/>
  <c r="H6" i="1"/>
  <c r="O15" i="2"/>
  <c r="O16" i="2"/>
  <c r="G47" i="1"/>
  <c r="F47" i="1"/>
  <c r="E47" i="1"/>
  <c r="D47" i="1"/>
  <c r="C47" i="1"/>
  <c r="G46" i="1"/>
  <c r="F46" i="1"/>
  <c r="E46" i="1"/>
  <c r="D46" i="1"/>
  <c r="C46" i="1"/>
  <c r="G45" i="1"/>
  <c r="F45" i="1"/>
  <c r="E45" i="1"/>
  <c r="D45" i="1"/>
  <c r="C45" i="1"/>
  <c r="H44" i="1"/>
  <c r="H43" i="1"/>
  <c r="H42" i="1"/>
  <c r="H41" i="1"/>
  <c r="H40" i="1"/>
  <c r="H39" i="1"/>
  <c r="H38" i="1"/>
  <c r="H37" i="1"/>
  <c r="H36" i="1"/>
  <c r="H35" i="1"/>
  <c r="H34" i="1"/>
  <c r="H33" i="1"/>
  <c r="H32" i="1"/>
  <c r="H31" i="1"/>
  <c r="H30" i="1"/>
  <c r="H23" i="1" l="1"/>
  <c r="H21" i="1"/>
  <c r="H22" i="1"/>
  <c r="H46" i="1"/>
  <c r="H47" i="1"/>
  <c r="H45" i="1"/>
  <c r="F28" i="7" l="1"/>
  <c r="F29" i="7"/>
  <c r="F30" i="7"/>
  <c r="F31" i="7"/>
  <c r="F32" i="7"/>
  <c r="F33" i="7"/>
  <c r="F34" i="7"/>
  <c r="F35" i="7"/>
  <c r="F36" i="7"/>
  <c r="F27" i="7"/>
  <c r="E37" i="7"/>
  <c r="D37" i="7"/>
  <c r="F37" i="7" s="1"/>
  <c r="N15" i="2" l="1"/>
  <c r="N16" i="2"/>
  <c r="F32" i="11"/>
  <c r="G32" i="11"/>
  <c r="D33" i="11"/>
  <c r="E33" i="11"/>
  <c r="C33" i="11"/>
  <c r="G34" i="11"/>
  <c r="F34" i="11"/>
  <c r="G31" i="11"/>
  <c r="F31" i="11"/>
  <c r="H31" i="11" s="1"/>
  <c r="G30" i="11"/>
  <c r="F30" i="11"/>
  <c r="G29" i="11"/>
  <c r="F29" i="11"/>
  <c r="G71" i="1"/>
  <c r="F71" i="1"/>
  <c r="E71" i="1"/>
  <c r="D71" i="1"/>
  <c r="C71" i="1"/>
  <c r="G70" i="1"/>
  <c r="F70" i="1"/>
  <c r="E70" i="1"/>
  <c r="D70" i="1"/>
  <c r="C70" i="1"/>
  <c r="G69" i="1"/>
  <c r="F69" i="1"/>
  <c r="E69" i="1"/>
  <c r="D69" i="1"/>
  <c r="C69" i="1"/>
  <c r="H68" i="1"/>
  <c r="H67" i="1"/>
  <c r="H66" i="1"/>
  <c r="H65" i="1"/>
  <c r="H64" i="1"/>
  <c r="H63" i="1"/>
  <c r="H62" i="1"/>
  <c r="H61" i="1"/>
  <c r="H60" i="1"/>
  <c r="H59" i="1"/>
  <c r="H58" i="1"/>
  <c r="H57" i="1"/>
  <c r="H56" i="1"/>
  <c r="H55" i="1"/>
  <c r="H54" i="1"/>
  <c r="D31" i="5"/>
  <c r="B31" i="5"/>
  <c r="F45" i="7"/>
  <c r="F46" i="7"/>
  <c r="F39" i="7"/>
  <c r="F40" i="7"/>
  <c r="F41" i="7"/>
  <c r="F42" i="7"/>
  <c r="F43" i="7"/>
  <c r="F44" i="7"/>
  <c r="F38" i="7"/>
  <c r="E47" i="7"/>
  <c r="D47" i="7"/>
  <c r="I15" i="2"/>
  <c r="J15" i="2"/>
  <c r="K15" i="2"/>
  <c r="L15" i="2"/>
  <c r="M15" i="2"/>
  <c r="I16" i="2"/>
  <c r="J16" i="2"/>
  <c r="K16" i="2"/>
  <c r="L16" i="2"/>
  <c r="M16" i="2"/>
  <c r="G45" i="11"/>
  <c r="F45" i="11"/>
  <c r="E44" i="11"/>
  <c r="D44" i="11"/>
  <c r="C44" i="11"/>
  <c r="G43" i="11"/>
  <c r="F43" i="11"/>
  <c r="G42" i="11"/>
  <c r="F42" i="11"/>
  <c r="G41" i="11"/>
  <c r="F41" i="11"/>
  <c r="D44" i="5"/>
  <c r="B44" i="5"/>
  <c r="G95" i="1"/>
  <c r="F95" i="1"/>
  <c r="E95" i="1"/>
  <c r="D95" i="1"/>
  <c r="C95" i="1"/>
  <c r="G94" i="1"/>
  <c r="F94" i="1"/>
  <c r="E94" i="1"/>
  <c r="D94" i="1"/>
  <c r="C94" i="1"/>
  <c r="G93" i="1"/>
  <c r="F93" i="1"/>
  <c r="E93" i="1"/>
  <c r="D93" i="1"/>
  <c r="C93" i="1"/>
  <c r="H92" i="1"/>
  <c r="H91" i="1"/>
  <c r="H90" i="1"/>
  <c r="H89" i="1"/>
  <c r="H88" i="1"/>
  <c r="H87" i="1"/>
  <c r="H86" i="1"/>
  <c r="H85" i="1"/>
  <c r="H84" i="1"/>
  <c r="H83" i="1"/>
  <c r="H82" i="1"/>
  <c r="H81" i="1"/>
  <c r="H80" i="1"/>
  <c r="H79" i="1"/>
  <c r="H78" i="1"/>
  <c r="K9" i="10"/>
  <c r="K10" i="10"/>
  <c r="H71" i="1" l="1"/>
  <c r="H95" i="1"/>
  <c r="H32" i="11"/>
  <c r="H30" i="11"/>
  <c r="G33" i="11"/>
  <c r="F33" i="11"/>
  <c r="H42" i="11"/>
  <c r="H45" i="11"/>
  <c r="H34" i="11"/>
  <c r="H29" i="11"/>
  <c r="H69" i="1"/>
  <c r="H70" i="1"/>
  <c r="F47" i="7"/>
  <c r="H43" i="11"/>
  <c r="H41" i="11"/>
  <c r="G44" i="11"/>
  <c r="F44" i="11"/>
  <c r="H94" i="1"/>
  <c r="H93" i="1"/>
  <c r="D57" i="5"/>
  <c r="B57" i="5"/>
  <c r="H33" i="11" l="1"/>
  <c r="H44" i="11"/>
  <c r="G57" i="11"/>
  <c r="F57" i="11"/>
  <c r="H57" i="11" s="1"/>
  <c r="E56" i="11"/>
  <c r="D56" i="11"/>
  <c r="C56" i="11"/>
  <c r="G55" i="11"/>
  <c r="F55" i="11"/>
  <c r="G54" i="11"/>
  <c r="F54" i="11"/>
  <c r="G53" i="11"/>
  <c r="F53" i="11"/>
  <c r="G52" i="11"/>
  <c r="F52" i="11"/>
  <c r="H55" i="11" l="1"/>
  <c r="G56" i="11"/>
  <c r="H53" i="11"/>
  <c r="H52" i="11"/>
  <c r="H54" i="11"/>
  <c r="F56" i="11"/>
  <c r="H56" i="11" s="1"/>
  <c r="G119" i="1"/>
  <c r="F119" i="1"/>
  <c r="E119" i="1"/>
  <c r="D119" i="1"/>
  <c r="C119" i="1"/>
  <c r="G118" i="1"/>
  <c r="F118" i="1"/>
  <c r="E118" i="1"/>
  <c r="D118" i="1"/>
  <c r="C118" i="1"/>
  <c r="G117" i="1"/>
  <c r="F117" i="1"/>
  <c r="E117" i="1"/>
  <c r="D117" i="1"/>
  <c r="C117" i="1"/>
  <c r="H116" i="1"/>
  <c r="H115" i="1"/>
  <c r="H114" i="1"/>
  <c r="H113" i="1"/>
  <c r="H112" i="1"/>
  <c r="H111" i="1"/>
  <c r="H110" i="1"/>
  <c r="H109" i="1"/>
  <c r="H108" i="1"/>
  <c r="H107" i="1"/>
  <c r="H106" i="1"/>
  <c r="H105" i="1"/>
  <c r="H104" i="1"/>
  <c r="H103" i="1"/>
  <c r="H102" i="1"/>
  <c r="H118" i="1" l="1"/>
  <c r="H117" i="1"/>
  <c r="H119" i="1"/>
  <c r="F23" i="13"/>
  <c r="E23" i="13"/>
  <c r="D23" i="13"/>
  <c r="C23" i="13"/>
  <c r="F22" i="13"/>
  <c r="E22" i="13"/>
  <c r="D22" i="13"/>
  <c r="C22" i="13"/>
  <c r="F21" i="13"/>
  <c r="E21" i="13"/>
  <c r="D21" i="13"/>
  <c r="C21" i="13"/>
  <c r="G20" i="13"/>
  <c r="G19" i="13"/>
  <c r="G18" i="13"/>
  <c r="G17" i="13"/>
  <c r="G16" i="13"/>
  <c r="G15" i="13"/>
  <c r="G14" i="13"/>
  <c r="G13" i="13"/>
  <c r="G12" i="13"/>
  <c r="G11" i="13"/>
  <c r="G10" i="13"/>
  <c r="G9" i="13"/>
  <c r="G8" i="13"/>
  <c r="G23" i="13" s="1"/>
  <c r="G7" i="13"/>
  <c r="G6" i="13"/>
  <c r="G21" i="13" l="1"/>
  <c r="G22" i="13"/>
  <c r="J5" i="10" l="1"/>
  <c r="J9" i="10" s="1"/>
  <c r="J6" i="10" l="1"/>
  <c r="J10" i="10" s="1"/>
  <c r="G69" i="11"/>
  <c r="F69" i="11"/>
  <c r="E68" i="11"/>
  <c r="D68" i="11"/>
  <c r="G68" i="11" s="1"/>
  <c r="C68" i="11"/>
  <c r="G67" i="11"/>
  <c r="F67" i="11"/>
  <c r="G66" i="11"/>
  <c r="F66" i="11"/>
  <c r="G65" i="11"/>
  <c r="F65" i="11"/>
  <c r="G64" i="11"/>
  <c r="F64" i="11"/>
  <c r="E81" i="11"/>
  <c r="D81" i="11"/>
  <c r="F81" i="11" s="1"/>
  <c r="C81" i="11"/>
  <c r="G80" i="11"/>
  <c r="F80" i="11"/>
  <c r="G79" i="11"/>
  <c r="F79" i="11"/>
  <c r="G78" i="11"/>
  <c r="F78" i="11"/>
  <c r="G77" i="11"/>
  <c r="F77" i="11"/>
  <c r="G76" i="11"/>
  <c r="F76" i="11"/>
  <c r="E93" i="11"/>
  <c r="D93" i="11"/>
  <c r="C93" i="11"/>
  <c r="G92" i="11"/>
  <c r="F92" i="11"/>
  <c r="G91" i="11"/>
  <c r="F91" i="11"/>
  <c r="G90" i="11"/>
  <c r="F90" i="11"/>
  <c r="H90" i="11" s="1"/>
  <c r="G89" i="11"/>
  <c r="F89" i="11"/>
  <c r="G88" i="11"/>
  <c r="F88" i="11"/>
  <c r="H64" i="11" l="1"/>
  <c r="F93" i="11"/>
  <c r="H76" i="11"/>
  <c r="H69" i="11"/>
  <c r="H88" i="11"/>
  <c r="H92" i="11"/>
  <c r="H67" i="11"/>
  <c r="G93" i="11"/>
  <c r="H93" i="11" s="1"/>
  <c r="H89" i="11"/>
  <c r="H80" i="11"/>
  <c r="H77" i="11"/>
  <c r="H66" i="11"/>
  <c r="G81" i="11"/>
  <c r="H81" i="11"/>
  <c r="H78" i="11"/>
  <c r="F68" i="11"/>
  <c r="H68" i="11" s="1"/>
  <c r="H91" i="11"/>
  <c r="H79" i="11"/>
  <c r="H65" i="11"/>
  <c r="G143" i="1"/>
  <c r="F143" i="1"/>
  <c r="E143" i="1"/>
  <c r="D143" i="1"/>
  <c r="C143" i="1"/>
  <c r="G142" i="1"/>
  <c r="F142" i="1"/>
  <c r="E142" i="1"/>
  <c r="D142" i="1"/>
  <c r="C142" i="1"/>
  <c r="G141" i="1"/>
  <c r="F141" i="1"/>
  <c r="E141" i="1"/>
  <c r="D141" i="1"/>
  <c r="C141" i="1"/>
  <c r="H140" i="1"/>
  <c r="H139" i="1"/>
  <c r="H138" i="1"/>
  <c r="H137" i="1"/>
  <c r="H136" i="1"/>
  <c r="H135" i="1"/>
  <c r="H134" i="1"/>
  <c r="H133" i="1"/>
  <c r="H132" i="1"/>
  <c r="H131" i="1"/>
  <c r="H130" i="1"/>
  <c r="H129" i="1"/>
  <c r="H128" i="1"/>
  <c r="H127" i="1"/>
  <c r="H126" i="1"/>
  <c r="H141" i="1" l="1"/>
  <c r="H143" i="1"/>
  <c r="H142" i="1"/>
  <c r="F47" i="13"/>
  <c r="E47" i="13"/>
  <c r="D47" i="13"/>
  <c r="C47" i="13"/>
  <c r="F46" i="13"/>
  <c r="E46" i="13"/>
  <c r="D46" i="13"/>
  <c r="C46" i="13"/>
  <c r="F45" i="13"/>
  <c r="E45" i="13"/>
  <c r="D45" i="13"/>
  <c r="C45" i="13"/>
  <c r="G44" i="13"/>
  <c r="G43" i="13"/>
  <c r="G42" i="13"/>
  <c r="G41" i="13"/>
  <c r="G40" i="13"/>
  <c r="G39" i="13"/>
  <c r="G38" i="13"/>
  <c r="G37" i="13"/>
  <c r="G36" i="13"/>
  <c r="G35" i="13"/>
  <c r="G34" i="13"/>
  <c r="G33" i="13"/>
  <c r="G32" i="13"/>
  <c r="G31" i="13"/>
  <c r="G30" i="13"/>
  <c r="G45" i="13" l="1"/>
  <c r="G46" i="13"/>
  <c r="G47" i="13"/>
  <c r="D70" i="5"/>
  <c r="F110" i="7" l="1"/>
  <c r="F100" i="7"/>
  <c r="F90" i="7"/>
  <c r="F80" i="7"/>
  <c r="F70" i="7"/>
  <c r="F116" i="7" l="1"/>
  <c r="F106" i="7"/>
  <c r="F96" i="7"/>
  <c r="F86" i="7"/>
  <c r="F76" i="7"/>
  <c r="E77" i="7" l="1"/>
  <c r="D77" i="7"/>
  <c r="F75" i="7"/>
  <c r="F74" i="7"/>
  <c r="F73" i="7"/>
  <c r="F72" i="7"/>
  <c r="F71" i="7"/>
  <c r="F69" i="7"/>
  <c r="F68" i="7"/>
  <c r="F78" i="7"/>
  <c r="F79" i="7"/>
  <c r="F81" i="7"/>
  <c r="F82" i="7"/>
  <c r="F83" i="7"/>
  <c r="F84" i="7"/>
  <c r="F85" i="7"/>
  <c r="D87" i="7"/>
  <c r="E87" i="7"/>
  <c r="F87" i="7" l="1"/>
  <c r="F77" i="7"/>
  <c r="J30" i="3"/>
  <c r="J31" i="3"/>
  <c r="J32" i="3"/>
  <c r="J33" i="3"/>
  <c r="I9" i="10" l="1"/>
  <c r="I6" i="10"/>
  <c r="I10" i="10" s="1"/>
  <c r="G167" i="1" l="1"/>
  <c r="F167" i="1"/>
  <c r="E167" i="1"/>
  <c r="D167" i="1"/>
  <c r="C167" i="1"/>
  <c r="G166" i="1"/>
  <c r="F166" i="1"/>
  <c r="E166" i="1"/>
  <c r="D166" i="1"/>
  <c r="C166" i="1"/>
  <c r="G165" i="1"/>
  <c r="F165" i="1"/>
  <c r="E165" i="1"/>
  <c r="D165" i="1"/>
  <c r="C165" i="1"/>
  <c r="H164" i="1"/>
  <c r="H163" i="1"/>
  <c r="H162" i="1"/>
  <c r="H161" i="1"/>
  <c r="H160" i="1"/>
  <c r="H159" i="1"/>
  <c r="H158" i="1"/>
  <c r="H157" i="1"/>
  <c r="H156" i="1"/>
  <c r="H155" i="1"/>
  <c r="H154" i="1"/>
  <c r="H153" i="1"/>
  <c r="H152" i="1"/>
  <c r="H151" i="1"/>
  <c r="H150" i="1"/>
  <c r="H165" i="1" l="1"/>
  <c r="H167" i="1"/>
  <c r="H166" i="1"/>
  <c r="D83" i="5"/>
  <c r="B83" i="5"/>
  <c r="I33" i="3" l="1"/>
  <c r="I32" i="3"/>
  <c r="I31" i="3"/>
  <c r="I30" i="3"/>
  <c r="C70" i="13" l="1"/>
  <c r="D70" i="13"/>
  <c r="E70" i="13"/>
  <c r="F70" i="13"/>
  <c r="C71" i="13"/>
  <c r="D71" i="13"/>
  <c r="E71" i="13"/>
  <c r="F71" i="13"/>
  <c r="D69" i="13"/>
  <c r="E69" i="13"/>
  <c r="F69" i="13"/>
  <c r="C69" i="13"/>
  <c r="G62" i="13"/>
  <c r="G61" i="13"/>
  <c r="G60" i="13"/>
  <c r="G59" i="13"/>
  <c r="G58" i="13"/>
  <c r="G57" i="13"/>
  <c r="G65" i="13"/>
  <c r="G64" i="13"/>
  <c r="G63" i="13"/>
  <c r="G56" i="13"/>
  <c r="G55" i="13"/>
  <c r="G54" i="13"/>
  <c r="G68" i="13"/>
  <c r="G67" i="13"/>
  <c r="G66" i="13"/>
  <c r="G71" i="13" l="1"/>
  <c r="G69" i="13"/>
  <c r="G70" i="13"/>
  <c r="E97" i="7"/>
  <c r="D97" i="7"/>
  <c r="F95" i="7"/>
  <c r="F94" i="7"/>
  <c r="F93" i="7"/>
  <c r="F92" i="7"/>
  <c r="F91" i="7"/>
  <c r="F89" i="7"/>
  <c r="F88" i="7"/>
  <c r="F97" i="7" l="1"/>
  <c r="C6" i="10" l="1"/>
  <c r="D6" i="10"/>
  <c r="E6" i="10"/>
  <c r="F6" i="10"/>
  <c r="G6" i="10"/>
  <c r="H6" i="10"/>
  <c r="B6" i="10"/>
  <c r="G10" i="10" l="1"/>
  <c r="F10" i="10"/>
  <c r="C10" i="10"/>
  <c r="B10" i="10"/>
  <c r="H9" i="10"/>
  <c r="G9" i="10"/>
  <c r="F9" i="10"/>
  <c r="E9" i="10"/>
  <c r="D9" i="10"/>
  <c r="C9" i="10"/>
  <c r="B9" i="10"/>
  <c r="H10" i="10"/>
  <c r="E10" i="10"/>
  <c r="D10" i="10"/>
  <c r="D96" i="5" l="1"/>
  <c r="B96" i="5"/>
  <c r="G191" i="1" l="1"/>
  <c r="F191" i="1"/>
  <c r="E191" i="1"/>
  <c r="D191" i="1"/>
  <c r="C191" i="1"/>
  <c r="G190" i="1"/>
  <c r="F190" i="1"/>
  <c r="E190" i="1"/>
  <c r="D190" i="1"/>
  <c r="C190" i="1"/>
  <c r="G189" i="1"/>
  <c r="F189" i="1"/>
  <c r="E189" i="1"/>
  <c r="D189" i="1"/>
  <c r="C189" i="1"/>
  <c r="H188" i="1"/>
  <c r="H187" i="1"/>
  <c r="H186" i="1"/>
  <c r="H185" i="1"/>
  <c r="H184" i="1"/>
  <c r="H183" i="1"/>
  <c r="H182" i="1"/>
  <c r="H181" i="1"/>
  <c r="H180" i="1"/>
  <c r="H179" i="1"/>
  <c r="H178" i="1"/>
  <c r="H177" i="1"/>
  <c r="H176" i="1"/>
  <c r="H175" i="1"/>
  <c r="H174" i="1"/>
  <c r="H191" i="1" l="1"/>
  <c r="H190" i="1"/>
  <c r="H189" i="1"/>
  <c r="H30" i="3"/>
  <c r="H31" i="3"/>
  <c r="H32" i="3"/>
  <c r="H33" i="3"/>
  <c r="B174" i="5" l="1"/>
  <c r="B161" i="5"/>
  <c r="B148" i="5"/>
  <c r="B135" i="5"/>
  <c r="B109" i="5"/>
  <c r="D174" i="5" l="1"/>
  <c r="D161" i="5"/>
  <c r="D148" i="5"/>
  <c r="D135" i="5"/>
  <c r="D122" i="5"/>
  <c r="D109" i="5"/>
  <c r="E107" i="7" l="1"/>
  <c r="D107" i="7"/>
  <c r="E117" i="7"/>
  <c r="D117" i="7"/>
  <c r="D33" i="3" l="1"/>
  <c r="E33" i="3"/>
  <c r="F33" i="3"/>
  <c r="G33" i="3"/>
  <c r="C33" i="3"/>
  <c r="D31" i="3"/>
  <c r="E31" i="3"/>
  <c r="F31" i="3"/>
  <c r="G31" i="3"/>
  <c r="C31" i="3"/>
  <c r="F101" i="7" l="1"/>
  <c r="F102" i="7"/>
  <c r="F99" i="7"/>
  <c r="F109" i="7"/>
  <c r="F111" i="7"/>
  <c r="F112" i="7"/>
  <c r="F113" i="7"/>
  <c r="F105" i="7"/>
  <c r="F104" i="7"/>
  <c r="F103" i="7"/>
  <c r="F98" i="7"/>
  <c r="F115" i="7"/>
  <c r="F114" i="7"/>
  <c r="F108" i="7"/>
  <c r="F117" i="7" l="1"/>
  <c r="F107" i="7"/>
  <c r="C32" i="3"/>
  <c r="D32" i="3"/>
  <c r="E32" i="3"/>
  <c r="F32" i="3"/>
  <c r="G32" i="3"/>
  <c r="D30" i="3"/>
  <c r="E30" i="3"/>
  <c r="F30" i="3"/>
  <c r="G30" i="3"/>
  <c r="C30" i="3"/>
  <c r="C16" i="2" l="1"/>
  <c r="D16" i="2"/>
  <c r="E16" i="2"/>
  <c r="F16" i="2"/>
  <c r="G16" i="2"/>
  <c r="H16" i="2"/>
  <c r="D15" i="2"/>
  <c r="E15" i="2"/>
  <c r="F15" i="2"/>
  <c r="G15" i="2"/>
  <c r="H15" i="2"/>
  <c r="C15" i="2"/>
  <c r="H332" i="1" l="1"/>
  <c r="H331" i="1"/>
  <c r="H330" i="1"/>
  <c r="H329" i="1"/>
  <c r="H328" i="1"/>
  <c r="H327" i="1"/>
  <c r="D335" i="1" l="1"/>
  <c r="E335" i="1"/>
  <c r="F335" i="1"/>
  <c r="G335" i="1"/>
  <c r="C335" i="1"/>
  <c r="D334" i="1"/>
  <c r="E334" i="1"/>
  <c r="F334" i="1"/>
  <c r="G334" i="1"/>
  <c r="C334" i="1"/>
  <c r="D333" i="1"/>
  <c r="E333" i="1"/>
  <c r="F333" i="1"/>
  <c r="G333" i="1"/>
  <c r="C333" i="1"/>
  <c r="D263" i="1"/>
  <c r="E263" i="1"/>
  <c r="F263" i="1"/>
  <c r="G263" i="1"/>
  <c r="D262" i="1"/>
  <c r="E262" i="1"/>
  <c r="F262" i="1"/>
  <c r="G262" i="1"/>
  <c r="D261" i="1"/>
  <c r="E261" i="1"/>
  <c r="F261" i="1"/>
  <c r="G261" i="1"/>
  <c r="C310" i="1"/>
  <c r="D310" i="1"/>
  <c r="E310" i="1"/>
  <c r="F310" i="1"/>
  <c r="G310" i="1"/>
  <c r="C311" i="1"/>
  <c r="D311" i="1"/>
  <c r="E311" i="1"/>
  <c r="F311" i="1"/>
  <c r="G311" i="1"/>
  <c r="D309" i="1"/>
  <c r="E309" i="1"/>
  <c r="F309" i="1"/>
  <c r="G309" i="1"/>
  <c r="C309" i="1"/>
  <c r="H308" i="1"/>
  <c r="H307" i="1"/>
  <c r="H306" i="1"/>
  <c r="C286" i="1"/>
  <c r="D286" i="1"/>
  <c r="E286" i="1"/>
  <c r="F286" i="1"/>
  <c r="G286" i="1"/>
  <c r="C287" i="1"/>
  <c r="D287" i="1"/>
  <c r="E287" i="1"/>
  <c r="F287" i="1"/>
  <c r="G287" i="1"/>
  <c r="D285" i="1"/>
  <c r="E285" i="1"/>
  <c r="F285" i="1"/>
  <c r="G285" i="1"/>
  <c r="C285" i="1"/>
  <c r="H284" i="1"/>
  <c r="H283" i="1"/>
  <c r="H282" i="1"/>
  <c r="C262" i="1"/>
  <c r="C263" i="1"/>
  <c r="C261" i="1"/>
  <c r="H260" i="1"/>
  <c r="H259" i="1"/>
  <c r="H258" i="1"/>
  <c r="C238" i="1"/>
  <c r="D238" i="1"/>
  <c r="E238" i="1"/>
  <c r="F238" i="1"/>
  <c r="G238" i="1"/>
  <c r="C239" i="1"/>
  <c r="D239" i="1"/>
  <c r="E239" i="1"/>
  <c r="F239" i="1"/>
  <c r="G239" i="1"/>
  <c r="D237" i="1"/>
  <c r="E237" i="1"/>
  <c r="F237" i="1"/>
  <c r="G237" i="1"/>
  <c r="C237" i="1"/>
  <c r="H235" i="1"/>
  <c r="H236" i="1"/>
  <c r="H234" i="1"/>
  <c r="C214" i="1"/>
  <c r="D214" i="1"/>
  <c r="E214" i="1"/>
  <c r="F214" i="1"/>
  <c r="G214" i="1"/>
  <c r="C215" i="1"/>
  <c r="D215" i="1"/>
  <c r="E215" i="1"/>
  <c r="F215" i="1"/>
  <c r="G215" i="1"/>
  <c r="D213" i="1"/>
  <c r="E213" i="1"/>
  <c r="F213" i="1"/>
  <c r="G213" i="1"/>
  <c r="C213" i="1"/>
  <c r="H212" i="1"/>
  <c r="H211" i="1"/>
  <c r="H210" i="1"/>
  <c r="H305" i="1" l="1"/>
  <c r="H304" i="1"/>
  <c r="H303" i="1"/>
  <c r="H281" i="1"/>
  <c r="H280" i="1"/>
  <c r="H279" i="1"/>
  <c r="H257" i="1"/>
  <c r="H256" i="1"/>
  <c r="H255" i="1"/>
  <c r="H232" i="1"/>
  <c r="H233" i="1"/>
  <c r="H231" i="1"/>
  <c r="H209" i="1"/>
  <c r="H208" i="1"/>
  <c r="H207" i="1"/>
  <c r="H319" i="1" l="1"/>
  <c r="H320" i="1"/>
  <c r="H321" i="1"/>
  <c r="H322" i="1"/>
  <c r="H323" i="1"/>
  <c r="H324" i="1"/>
  <c r="H325" i="1"/>
  <c r="H326" i="1"/>
  <c r="H318" i="1"/>
  <c r="H295" i="1"/>
  <c r="H296" i="1"/>
  <c r="H297" i="1"/>
  <c r="H298" i="1"/>
  <c r="H299" i="1"/>
  <c r="H300" i="1"/>
  <c r="H301" i="1"/>
  <c r="H302" i="1"/>
  <c r="H294" i="1"/>
  <c r="H271" i="1"/>
  <c r="H272" i="1"/>
  <c r="H273" i="1"/>
  <c r="H274" i="1"/>
  <c r="H275" i="1"/>
  <c r="H276" i="1"/>
  <c r="H277" i="1"/>
  <c r="H278" i="1"/>
  <c r="H270" i="1"/>
  <c r="H247" i="1"/>
  <c r="H248" i="1"/>
  <c r="H249" i="1"/>
  <c r="H250" i="1"/>
  <c r="H251" i="1"/>
  <c r="H252" i="1"/>
  <c r="H253" i="1"/>
  <c r="H254" i="1"/>
  <c r="H246" i="1"/>
  <c r="H223" i="1"/>
  <c r="H224" i="1"/>
  <c r="H225" i="1"/>
  <c r="H226" i="1"/>
  <c r="H227" i="1"/>
  <c r="H228" i="1"/>
  <c r="H229" i="1"/>
  <c r="H230" i="1"/>
  <c r="H222" i="1"/>
  <c r="H199" i="1"/>
  <c r="H200" i="1"/>
  <c r="H201" i="1"/>
  <c r="H202" i="1"/>
  <c r="H203" i="1"/>
  <c r="H204" i="1"/>
  <c r="H205" i="1"/>
  <c r="H206" i="1"/>
  <c r="H198" i="1"/>
  <c r="H333" i="1" l="1"/>
  <c r="H334" i="1"/>
  <c r="H335" i="1"/>
  <c r="H263" i="1"/>
  <c r="H262" i="1"/>
  <c r="H261" i="1"/>
  <c r="H311" i="1"/>
  <c r="H309" i="1"/>
  <c r="H310" i="1"/>
  <c r="H286" i="1"/>
  <c r="H285" i="1"/>
  <c r="H287" i="1"/>
  <c r="H237" i="1"/>
  <c r="H238" i="1"/>
  <c r="H239" i="1"/>
  <c r="H213" i="1"/>
  <c r="H215" i="1"/>
  <c r="H214" i="1"/>
</calcChain>
</file>

<file path=xl/sharedStrings.xml><?xml version="1.0" encoding="utf-8"?>
<sst xmlns="http://schemas.openxmlformats.org/spreadsheetml/2006/main" count="1580" uniqueCount="157">
  <si>
    <t>1*</t>
  </si>
  <si>
    <t>Total</t>
  </si>
  <si>
    <t>Voiotia</t>
  </si>
  <si>
    <t>Evia</t>
  </si>
  <si>
    <t>Evritania</t>
  </si>
  <si>
    <t>Fokida</t>
  </si>
  <si>
    <t>Units</t>
  </si>
  <si>
    <t>Rooms</t>
  </si>
  <si>
    <t>Guest beds</t>
  </si>
  <si>
    <t>Museums</t>
  </si>
  <si>
    <t>Foreign overnights</t>
  </si>
  <si>
    <t xml:space="preserve">Domestic overnights </t>
  </si>
  <si>
    <t>Occupancy</t>
  </si>
  <si>
    <t>TOTAL</t>
  </si>
  <si>
    <t xml:space="preserve">PASSENGERS WITH P/S - C/S </t>
  </si>
  <si>
    <t>Port</t>
  </si>
  <si>
    <t>YEAR</t>
  </si>
  <si>
    <t xml:space="preserve">Evia </t>
  </si>
  <si>
    <t>Edipsos</t>
  </si>
  <si>
    <t>Eretria</t>
  </si>
  <si>
    <t>Kimi</t>
  </si>
  <si>
    <t>Marmari</t>
  </si>
  <si>
    <t>Nea Styra</t>
  </si>
  <si>
    <t>Skyros Linaria</t>
  </si>
  <si>
    <t>Arkitsa</t>
  </si>
  <si>
    <t>Glyfa</t>
  </si>
  <si>
    <t>January</t>
  </si>
  <si>
    <t>February</t>
  </si>
  <si>
    <t>March</t>
  </si>
  <si>
    <t>April</t>
  </si>
  <si>
    <t>May</t>
  </si>
  <si>
    <t>June</t>
  </si>
  <si>
    <t>July</t>
  </si>
  <si>
    <t>August</t>
  </si>
  <si>
    <t xml:space="preserve">September </t>
  </si>
  <si>
    <t>Οctober</t>
  </si>
  <si>
    <t>Νovember</t>
  </si>
  <si>
    <t>December</t>
  </si>
  <si>
    <t>Skyros</t>
  </si>
  <si>
    <t>5*</t>
  </si>
  <si>
    <t>4*</t>
  </si>
  <si>
    <t>3*</t>
  </si>
  <si>
    <t>2*</t>
  </si>
  <si>
    <t>PASSENGERS DISEMBARKED</t>
  </si>
  <si>
    <t>PASSENGERS EMBARKED</t>
  </si>
  <si>
    <t>International air arrivals</t>
  </si>
  <si>
    <t>Fthiotida</t>
  </si>
  <si>
    <t>Domestic air arrivals</t>
  </si>
  <si>
    <t>Countries of origin</t>
  </si>
  <si>
    <t>Visits (in th.)</t>
  </si>
  <si>
    <t>Receipts         (in mil. €)</t>
  </si>
  <si>
    <t>USA</t>
  </si>
  <si>
    <t>France</t>
  </si>
  <si>
    <t>UK</t>
  </si>
  <si>
    <t>Germany</t>
  </si>
  <si>
    <t>Others</t>
  </si>
  <si>
    <t>as a percentage of the total</t>
  </si>
  <si>
    <t>Key figures of incoming tourism in Central Greece Region 2016</t>
  </si>
  <si>
    <t>4Κ</t>
  </si>
  <si>
    <t>3Κ</t>
  </si>
  <si>
    <t>2Κ</t>
  </si>
  <si>
    <t>1Κ</t>
  </si>
  <si>
    <t>Foreign arrivals</t>
  </si>
  <si>
    <t xml:space="preserve">Domestic arrivals </t>
  </si>
  <si>
    <t xml:space="preserve">Foreign arrivals </t>
  </si>
  <si>
    <t xml:space="preserve">Domestic Arrivlas </t>
  </si>
  <si>
    <t>Domestic arrivals</t>
  </si>
  <si>
    <t>Key figures of incoming tourism in Central Greece Region 2017</t>
  </si>
  <si>
    <t>Kymasio</t>
  </si>
  <si>
    <t>Key Figures for Central Greece Region</t>
  </si>
  <si>
    <t>Central Greece</t>
  </si>
  <si>
    <t>Other sectors</t>
  </si>
  <si>
    <t>Total employment</t>
  </si>
  <si>
    <t>Total Greece</t>
  </si>
  <si>
    <t>Employment in the other sectors as a percentage of the total employment in the Region</t>
  </si>
  <si>
    <t xml:space="preserve"> CENTRAL GREECE REGION</t>
  </si>
  <si>
    <t>Hotel capacity 2017</t>
  </si>
  <si>
    <t>CENTRAL GREECE REGION</t>
  </si>
  <si>
    <t>ROOMS FOR RENT 2017</t>
  </si>
  <si>
    <t>Cruise ships</t>
  </si>
  <si>
    <t>Passengers</t>
  </si>
  <si>
    <t>Hotel capacity 2016</t>
  </si>
  <si>
    <t>Hotel capacity 2015</t>
  </si>
  <si>
    <t>Hotel capacity 2014</t>
  </si>
  <si>
    <t>Hotel capacity 2013</t>
  </si>
  <si>
    <t>Hotel capacity 2012</t>
  </si>
  <si>
    <t>Hotel capacity 2011</t>
  </si>
  <si>
    <t>Hotel capacity 2010</t>
  </si>
  <si>
    <t>ROOMS FOR RENT 2018</t>
  </si>
  <si>
    <t>Hotel capacity 2018</t>
  </si>
  <si>
    <t>Key figures of incoming tourism in Central Greece Region 2018</t>
  </si>
  <si>
    <t>ROOMS FOR RENT 2019</t>
  </si>
  <si>
    <t>Hotel capacity 2019</t>
  </si>
  <si>
    <t>Accommodation and catering services</t>
  </si>
  <si>
    <t xml:space="preserve">Employment in Services as a percentage of total employment in the Region </t>
  </si>
  <si>
    <t>Key figures of incoming tourism in Central Greece Region 2019</t>
  </si>
  <si>
    <t>Hotel capacity 2020</t>
  </si>
  <si>
    <t>Key figures of incoming tourism in Central Greece Region 2020</t>
  </si>
  <si>
    <t>Archaeological sites</t>
  </si>
  <si>
    <t>Average Expenditure per Journey      (in  €)</t>
  </si>
  <si>
    <t>Average Expenditure per Overnight Stay      (in €)</t>
  </si>
  <si>
    <t>Average Duration of Stay (in overnights)</t>
  </si>
  <si>
    <t xml:space="preserve">Regional Unit </t>
  </si>
  <si>
    <t>Region</t>
  </si>
  <si>
    <t>Itea</t>
  </si>
  <si>
    <t>Source: Greek Port Association - Processing INSETE Intelligence</t>
  </si>
  <si>
    <r>
      <t xml:space="preserve">1) </t>
    </r>
    <r>
      <rPr>
        <sz val="8"/>
        <rFont val="Verdana"/>
        <family val="2"/>
        <charset val="161"/>
      </rPr>
      <t>The Labour Force Survey is a sampling survey carried out by ELSTAT.</t>
    </r>
    <r>
      <rPr>
        <b/>
        <sz val="8"/>
        <rFont val="Verdana"/>
        <family val="2"/>
        <charset val="161"/>
      </rPr>
      <t xml:space="preserve">
</t>
    </r>
  </si>
  <si>
    <r>
      <t xml:space="preserve">2) </t>
    </r>
    <r>
      <rPr>
        <sz val="8"/>
        <rFont val="Verdana"/>
        <family val="2"/>
        <charset val="161"/>
      </rPr>
      <t>Employees are defined as persons 15 years or older, who worked during the reference week, even for just one hour, for pay or profit or they were working in the family business, or they were not at work but had a job or business from which they were temporarily absent.</t>
    </r>
    <r>
      <rPr>
        <b/>
        <sz val="8"/>
        <rFont val="Verdana"/>
        <family val="2"/>
        <charset val="161"/>
      </rPr>
      <t xml:space="preserve">
</t>
    </r>
  </si>
  <si>
    <t>Source: Bank of Greece Frontier Survey, Processing INSETE Intelligence</t>
  </si>
  <si>
    <t>Source: Labour Force Survey ELSTAT - Processing INSETE Intelligence</t>
  </si>
  <si>
    <t>Source: Hellenic Chamber of Hotels - Processing INSETE Intelligence</t>
  </si>
  <si>
    <t>Source: Tourism Enterprise Register - Processing INSETE Intelligence</t>
  </si>
  <si>
    <t>Source: ELSTAT - Processinfg INSETE Intelliegence, for the years 2010-2017 the data are based on part of the total available beds -the results account for 80% of the available beds due to lack of information on the operating months of each accommodation during the year. For the years from 2018 onwards due to a change in the methdology the data account for the total of the available beds</t>
  </si>
  <si>
    <t>Source: HCAA, AIA, Processing INSETE Intelligence</t>
  </si>
  <si>
    <t>Source: ELSTAT - Processing INSETE Intelligence</t>
  </si>
  <si>
    <t xml:space="preserve">Total Region </t>
  </si>
  <si>
    <t>Hotel capacity 2021</t>
  </si>
  <si>
    <t>Key figures of incoming tourism in Central Greece Region 2021</t>
  </si>
  <si>
    <t>Overnights (in th.)</t>
  </si>
  <si>
    <t>Source: ELSTAT - Processinfg INSETE Intelliegence</t>
  </si>
  <si>
    <t>Hotel capacity 2022</t>
  </si>
  <si>
    <t>Key figures of incoming tourism in Central Greece Region 2022</t>
  </si>
  <si>
    <t>Karystos</t>
  </si>
  <si>
    <t>Key figures of incoming tourism in Central Greece Region 2023</t>
  </si>
  <si>
    <t>Employment in Central Greece Region (in thous.), 2010-2023</t>
  </si>
  <si>
    <t>Hotel capacity 2023</t>
  </si>
  <si>
    <t>CENTRAL GREECE REGION: arrivals, overnights and occupancy in hotel establishments 2010-2023</t>
  </si>
  <si>
    <t>CENTRAL GREECE REGION: arrivals and overnight stays in rooms for rent, 2020-2023</t>
  </si>
  <si>
    <t>DOMESTIC TRAFFIC IN PORTS, 2013-2023</t>
  </si>
  <si>
    <t>Cruise ship traffic in Central Greece Region, 2013-2023</t>
  </si>
  <si>
    <t xml:space="preserve"> CENTRAL GREECE REGION: Admissions to Museums / Archaelogical sites, 2010-2023</t>
  </si>
  <si>
    <t>01</t>
  </si>
  <si>
    <t>02</t>
  </si>
  <si>
    <t>03</t>
  </si>
  <si>
    <t>04</t>
  </si>
  <si>
    <t>05</t>
  </si>
  <si>
    <t>06</t>
  </si>
  <si>
    <t>07</t>
  </si>
  <si>
    <t>08</t>
  </si>
  <si>
    <t>09</t>
  </si>
  <si>
    <t>10</t>
  </si>
  <si>
    <t>11</t>
  </si>
  <si>
    <t>12</t>
  </si>
  <si>
    <r>
      <rPr>
        <b/>
        <sz val="7"/>
        <color rgb="FF002060"/>
        <rFont val="Verdana"/>
        <family val="2"/>
        <charset val="161"/>
      </rPr>
      <t>Source</t>
    </r>
    <r>
      <rPr>
        <sz val="7"/>
        <color rgb="FF002060"/>
        <rFont val="Verdana"/>
        <family val="2"/>
        <charset val="161"/>
      </rPr>
      <t>: Transparent-Processing INSETE Intelligence</t>
    </r>
  </si>
  <si>
    <t>Capacity of short-term rental accommodation per month (properties), 2019-2023</t>
  </si>
  <si>
    <t>Regional Unit</t>
  </si>
  <si>
    <t>Month</t>
  </si>
  <si>
    <t>Capacity of short-term rental accommodation per month (beds), 2019-2023</t>
  </si>
  <si>
    <t>Capacity of short-term rental accommodation per month (rooms), 2019-2023</t>
  </si>
  <si>
    <t>Category</t>
  </si>
  <si>
    <t>Overnight stays</t>
  </si>
  <si>
    <t>Average Daily Rate</t>
  </si>
  <si>
    <t>Revenues</t>
  </si>
  <si>
    <t>Overnight stays, Revenues, Average Daily Rate and Occupancy in short term rental accommodation in Central Greece Region, 2019-2023</t>
  </si>
  <si>
    <t>* The overnight stays data refer to nights spent in accommodation and not to nights spent by visitors. Also, data refer to travellers for booking of less less than 28 overnight stays and include both residents and non-residents. The data refer to accommodations from the Airbnb platform.</t>
  </si>
  <si>
    <t>Data are subject to change</t>
  </si>
  <si>
    <r>
      <rPr>
        <b/>
        <sz val="7"/>
        <color rgb="FF002060"/>
        <rFont val="Verdana"/>
        <family val="2"/>
        <charset val="161"/>
      </rPr>
      <t>Source</t>
    </r>
    <r>
      <rPr>
        <sz val="7"/>
        <color rgb="FF002060"/>
        <rFont val="Verdana"/>
        <family val="2"/>
        <charset val="161"/>
      </rPr>
      <t>: Lighthouse-Processing INSETE Intelligence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</si>
</sst>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29"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b/>
      <i/>
      <sz val="8"/>
      <color theme="4"/>
      <name val="Verdana"/>
      <family val="2"/>
      <charset val="161"/>
    </font>
    <font>
      <i/>
      <sz val="8"/>
      <color theme="4"/>
      <name val="Verdana"/>
      <family val="2"/>
      <charset val="161"/>
    </font>
    <font>
      <sz val="8"/>
      <color rgb="FF002060"/>
      <name val="Verdana"/>
      <family val="2"/>
      <charset val="161"/>
    </font>
    <font>
      <i/>
      <sz val="8"/>
      <color rgb="FF0070C0"/>
      <name val="Verdana"/>
      <family val="2"/>
      <charset val="161"/>
    </font>
    <font>
      <b/>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3" tint="0.79998168889431442"/>
        <bgColor indexed="64"/>
      </patternFill>
    </fill>
    <fill>
      <patternFill patternType="solid">
        <fgColor rgb="FF002060"/>
        <bgColor indexed="64"/>
      </patternFill>
    </fill>
    <fill>
      <patternFill patternType="solid">
        <fgColor theme="4" tint="-0.249977111117893"/>
        <bgColor indexed="64"/>
      </patternFill>
    </fill>
  </fills>
  <borders count="33">
    <border>
      <left/>
      <right/>
      <top/>
      <bottom/>
      <diagonal/>
    </border>
    <border>
      <left style="thin">
        <color theme="4"/>
      </left>
      <right style="thin">
        <color theme="4"/>
      </right>
      <top/>
      <bottom/>
      <diagonal/>
    </border>
    <border>
      <left/>
      <right style="thin">
        <color theme="4"/>
      </right>
      <top/>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style="thin">
        <color theme="4"/>
      </right>
      <top style="medium">
        <color theme="4"/>
      </top>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indexed="64"/>
      </left>
      <right style="thin">
        <color indexed="64"/>
      </right>
      <top style="thin">
        <color indexed="64"/>
      </top>
      <bottom style="thin">
        <color indexed="64"/>
      </bottom>
      <diagonal/>
    </border>
    <border>
      <left style="thin">
        <color rgb="FF000000"/>
      </left>
      <right/>
      <top/>
      <bottom style="thin">
        <color indexed="64"/>
      </bottom>
      <diagonal/>
    </border>
    <border>
      <left style="thin">
        <color rgb="FF000000"/>
      </left>
      <right style="thin">
        <color rgb="FF000000"/>
      </right>
      <top style="thin">
        <color indexed="64"/>
      </top>
      <bottom style="thin">
        <color indexed="64"/>
      </bottom>
      <diagonal/>
    </border>
    <border>
      <left style="thin">
        <color theme="4"/>
      </left>
      <right style="thin">
        <color theme="4"/>
      </right>
      <top style="thin">
        <color theme="4"/>
      </top>
      <bottom style="medium">
        <color theme="4"/>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theme="4"/>
      </left>
      <right style="thin">
        <color theme="4"/>
      </right>
      <top/>
      <bottom style="thin">
        <color indexed="64"/>
      </bottom>
      <diagonal/>
    </border>
    <border>
      <left style="thin">
        <color theme="4"/>
      </left>
      <right style="thin">
        <color theme="4"/>
      </right>
      <top style="thin">
        <color indexed="64"/>
      </top>
      <bottom/>
      <diagonal/>
    </border>
    <border>
      <left/>
      <right/>
      <top/>
      <bottom style="thin">
        <color indexed="64"/>
      </bottom>
      <diagonal/>
    </border>
    <border>
      <left/>
      <right/>
      <top style="thin">
        <color theme="4" tint="-0.249977111117893"/>
      </top>
      <bottom style="thin">
        <color theme="4" tint="-0.249977111117893"/>
      </bottom>
      <diagonal/>
    </border>
  </borders>
  <cellStyleXfs count="12">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xf numFmtId="0" fontId="3" fillId="0" borderId="0"/>
    <xf numFmtId="0" fontId="4" fillId="0" borderId="0"/>
    <xf numFmtId="0" fontId="7" fillId="6" borderId="0" applyNumberFormat="0" applyBorder="0" applyAlignment="0" applyProtection="0"/>
    <xf numFmtId="0" fontId="8" fillId="0" borderId="0"/>
  </cellStyleXfs>
  <cellXfs count="177">
    <xf numFmtId="0" fontId="0" fillId="0" borderId="0" xfId="0"/>
    <xf numFmtId="0" fontId="9" fillId="0" borderId="18" xfId="0" applyFont="1" applyBorder="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20" fillId="5" borderId="24" xfId="0" applyFont="1" applyFill="1" applyBorder="1" applyAlignment="1">
      <alignment vertical="center" wrapText="1"/>
    </xf>
    <xf numFmtId="0" fontId="20" fillId="5" borderId="25" xfId="0" applyFont="1" applyFill="1" applyBorder="1" applyAlignment="1">
      <alignment vertical="center" wrapText="1"/>
    </xf>
    <xf numFmtId="0" fontId="20" fillId="5" borderId="26" xfId="0" applyFont="1" applyFill="1" applyBorder="1" applyAlignment="1">
      <alignment vertical="center" wrapText="1"/>
    </xf>
    <xf numFmtId="0" fontId="20" fillId="5" borderId="27" xfId="0" applyFont="1" applyFill="1" applyBorder="1" applyAlignment="1">
      <alignment vertical="center" wrapText="1"/>
    </xf>
    <xf numFmtId="0" fontId="19" fillId="2" borderId="0" xfId="0" applyFont="1" applyFill="1" applyAlignment="1">
      <alignment vertical="center"/>
    </xf>
    <xf numFmtId="3" fontId="19" fillId="2" borderId="0" xfId="0" applyNumberFormat="1" applyFont="1" applyFill="1" applyAlignment="1">
      <alignment horizontal="center" vertical="center"/>
    </xf>
    <xf numFmtId="0" fontId="19" fillId="0" borderId="0" xfId="0" applyFont="1" applyAlignment="1">
      <alignment vertical="center"/>
    </xf>
    <xf numFmtId="3" fontId="19" fillId="0" borderId="0" xfId="0" applyNumberFormat="1" applyFont="1" applyAlignment="1">
      <alignment horizontal="center" vertical="center"/>
    </xf>
    <xf numFmtId="0" fontId="18" fillId="7" borderId="0" xfId="10" applyFont="1" applyFill="1" applyBorder="1" applyAlignment="1">
      <alignment horizontal="right" vertical="center"/>
    </xf>
    <xf numFmtId="0" fontId="19" fillId="0" borderId="0" xfId="0" applyFont="1" applyAlignment="1">
      <alignment horizontal="left" vertical="center" wrapText="1"/>
    </xf>
    <xf numFmtId="3" fontId="19" fillId="0" borderId="0" xfId="0" applyNumberFormat="1" applyFont="1" applyAlignment="1">
      <alignment horizontal="right" vertical="center" wrapText="1"/>
    </xf>
    <xf numFmtId="3" fontId="19" fillId="0" borderId="0" xfId="0" applyNumberFormat="1" applyFont="1" applyAlignment="1">
      <alignment horizontal="right" vertical="center"/>
    </xf>
    <xf numFmtId="0" fontId="19" fillId="8" borderId="0" xfId="0" applyFont="1" applyFill="1" applyAlignment="1">
      <alignment horizontal="left" vertical="center" wrapText="1"/>
    </xf>
    <xf numFmtId="3" fontId="19" fillId="8" borderId="0" xfId="0" applyNumberFormat="1" applyFont="1" applyFill="1" applyAlignment="1">
      <alignment horizontal="right" vertical="center"/>
    </xf>
    <xf numFmtId="0" fontId="13" fillId="0" borderId="0" xfId="11" applyFont="1" applyAlignment="1">
      <alignment horizontal="left" vertical="center" readingOrder="1"/>
    </xf>
    <xf numFmtId="0" fontId="22" fillId="0" borderId="2" xfId="0" applyFont="1" applyBorder="1" applyAlignment="1">
      <alignment horizontal="center" vertical="center" wrapText="1"/>
    </xf>
    <xf numFmtId="3" fontId="22" fillId="5" borderId="2" xfId="0" applyNumberFormat="1" applyFont="1" applyFill="1" applyBorder="1" applyAlignment="1">
      <alignment horizontal="right" vertical="center" wrapText="1"/>
    </xf>
    <xf numFmtId="0" fontId="22" fillId="0" borderId="4" xfId="0" applyFont="1" applyBorder="1" applyAlignment="1">
      <alignment horizontal="center" vertical="center" wrapText="1"/>
    </xf>
    <xf numFmtId="3" fontId="22" fillId="5" borderId="4" xfId="0" applyNumberFormat="1" applyFont="1" applyFill="1" applyBorder="1" applyAlignment="1">
      <alignment horizontal="right" vertical="center" wrapText="1"/>
    </xf>
    <xf numFmtId="0" fontId="19" fillId="0" borderId="0" xfId="0" applyFont="1" applyAlignment="1">
      <alignment horizontal="left" vertical="center"/>
    </xf>
    <xf numFmtId="165" fontId="19" fillId="0" borderId="0" xfId="0" applyNumberFormat="1" applyFont="1" applyAlignment="1">
      <alignment horizontal="center" vertical="center"/>
    </xf>
    <xf numFmtId="0" fontId="19" fillId="3" borderId="0" xfId="0" applyFont="1" applyFill="1" applyAlignment="1">
      <alignment horizontal="left" vertical="center"/>
    </xf>
    <xf numFmtId="3" fontId="19" fillId="3" borderId="0" xfId="0" applyNumberFormat="1" applyFont="1" applyFill="1" applyAlignment="1">
      <alignment horizontal="center" vertical="center"/>
    </xf>
    <xf numFmtId="165" fontId="19" fillId="3" borderId="0" xfId="0" applyNumberFormat="1" applyFont="1" applyFill="1" applyAlignment="1">
      <alignment horizontal="center" vertical="center"/>
    </xf>
    <xf numFmtId="3" fontId="19" fillId="5" borderId="0" xfId="0" applyNumberFormat="1" applyFont="1" applyFill="1" applyAlignment="1">
      <alignment horizontal="center" vertical="center"/>
    </xf>
    <xf numFmtId="165" fontId="19" fillId="5" borderId="0" xfId="0" applyNumberFormat="1" applyFont="1" applyFill="1" applyAlignment="1">
      <alignment horizontal="center" vertical="center"/>
    </xf>
    <xf numFmtId="3" fontId="20" fillId="0" borderId="0" xfId="0" applyNumberFormat="1" applyFont="1" applyAlignment="1">
      <alignment horizontal="right" vertical="center"/>
    </xf>
    <xf numFmtId="3" fontId="19" fillId="2" borderId="0" xfId="0" applyNumberFormat="1" applyFont="1" applyFill="1" applyAlignment="1">
      <alignment horizontal="right" vertical="center"/>
    </xf>
    <xf numFmtId="3" fontId="20" fillId="2" borderId="0" xfId="0" applyNumberFormat="1" applyFont="1" applyFill="1" applyAlignment="1">
      <alignment horizontal="right" vertical="center"/>
    </xf>
    <xf numFmtId="0" fontId="20" fillId="0" borderId="0" xfId="0" applyFont="1" applyAlignment="1">
      <alignment vertical="center"/>
    </xf>
    <xf numFmtId="166" fontId="17" fillId="0" borderId="0" xfId="0" applyNumberFormat="1" applyFont="1" applyAlignment="1">
      <alignment horizontal="center" vertical="center"/>
    </xf>
    <xf numFmtId="167" fontId="19" fillId="0" borderId="0" xfId="0" applyNumberFormat="1" applyFont="1" applyAlignment="1">
      <alignment horizontal="center" vertical="center"/>
    </xf>
    <xf numFmtId="0" fontId="20" fillId="2" borderId="0" xfId="0" applyFont="1" applyFill="1" applyAlignment="1">
      <alignment vertical="center"/>
    </xf>
    <xf numFmtId="166" fontId="19" fillId="2" borderId="0" xfId="0" applyNumberFormat="1" applyFont="1" applyFill="1" applyAlignment="1">
      <alignment horizontal="center" vertical="center"/>
    </xf>
    <xf numFmtId="0" fontId="20" fillId="0" borderId="0" xfId="0" applyFont="1" applyAlignment="1">
      <alignment vertical="center" wrapText="1"/>
    </xf>
    <xf numFmtId="165" fontId="17" fillId="0" borderId="0" xfId="2" applyNumberFormat="1" applyFont="1" applyAlignment="1">
      <alignment horizontal="center" vertical="center"/>
    </xf>
    <xf numFmtId="165" fontId="19" fillId="0" borderId="0" xfId="2" applyNumberFormat="1" applyFont="1" applyAlignment="1">
      <alignment horizontal="center" vertical="center"/>
    </xf>
    <xf numFmtId="0" fontId="20" fillId="2" borderId="0" xfId="0" applyFont="1" applyFill="1" applyAlignment="1">
      <alignment vertical="center" wrapText="1"/>
    </xf>
    <xf numFmtId="165" fontId="19" fillId="2" borderId="0" xfId="2" applyNumberFormat="1" applyFont="1" applyFill="1" applyAlignment="1">
      <alignment horizontal="center" vertical="center"/>
    </xf>
    <xf numFmtId="0" fontId="19" fillId="5" borderId="18" xfId="0" applyFont="1" applyFill="1" applyBorder="1" applyAlignment="1">
      <alignment vertical="center"/>
    </xf>
    <xf numFmtId="166" fontId="19" fillId="5" borderId="18" xfId="0" applyNumberFormat="1" applyFont="1" applyFill="1" applyBorder="1" applyAlignment="1">
      <alignment horizontal="center" vertical="center"/>
    </xf>
    <xf numFmtId="166" fontId="19" fillId="5" borderId="19" xfId="0" applyNumberFormat="1" applyFont="1" applyFill="1" applyBorder="1" applyAlignment="1">
      <alignment horizontal="center" vertical="center"/>
    </xf>
    <xf numFmtId="167" fontId="19" fillId="5" borderId="18" xfId="0" applyNumberFormat="1" applyFont="1" applyFill="1" applyBorder="1" applyAlignment="1">
      <alignment horizontal="center" vertical="center"/>
    </xf>
    <xf numFmtId="166" fontId="19" fillId="2" borderId="16" xfId="0" applyNumberFormat="1" applyFont="1" applyFill="1" applyBorder="1" applyAlignment="1">
      <alignment horizontal="center" vertical="center"/>
    </xf>
    <xf numFmtId="167" fontId="19" fillId="2" borderId="0" xfId="0" applyNumberFormat="1" applyFont="1" applyFill="1" applyAlignment="1">
      <alignment horizontal="center" vertical="center"/>
    </xf>
    <xf numFmtId="0" fontId="19" fillId="5" borderId="0" xfId="0" applyFont="1" applyFill="1" applyAlignment="1">
      <alignment vertical="center"/>
    </xf>
    <xf numFmtId="166" fontId="19" fillId="5" borderId="0" xfId="0" applyNumberFormat="1" applyFont="1" applyFill="1" applyAlignment="1">
      <alignment horizontal="center" vertical="center"/>
    </xf>
    <xf numFmtId="166" fontId="19" fillId="5" borderId="16" xfId="0" applyNumberFormat="1" applyFont="1" applyFill="1" applyBorder="1" applyAlignment="1">
      <alignment horizontal="center" vertical="center"/>
    </xf>
    <xf numFmtId="167" fontId="19" fillId="5" borderId="0" xfId="0" applyNumberFormat="1" applyFont="1" applyFill="1" applyAlignment="1">
      <alignment horizontal="center" vertical="center"/>
    </xf>
    <xf numFmtId="0" fontId="19" fillId="2" borderId="22" xfId="0" applyFont="1" applyFill="1" applyBorder="1" applyAlignment="1">
      <alignment vertical="center"/>
    </xf>
    <xf numFmtId="166" fontId="19" fillId="2" borderId="22" xfId="0" applyNumberFormat="1" applyFont="1" applyFill="1" applyBorder="1" applyAlignment="1">
      <alignment horizontal="center" vertical="center"/>
    </xf>
    <xf numFmtId="166" fontId="19" fillId="2" borderId="23" xfId="0" applyNumberFormat="1" applyFont="1" applyFill="1" applyBorder="1" applyAlignment="1">
      <alignment horizontal="center" vertical="center"/>
    </xf>
    <xf numFmtId="167" fontId="19" fillId="2" borderId="22" xfId="0" applyNumberFormat="1" applyFont="1" applyFill="1" applyBorder="1" applyAlignment="1">
      <alignment horizontal="center" vertical="center"/>
    </xf>
    <xf numFmtId="166" fontId="20" fillId="5" borderId="0" xfId="0" applyNumberFormat="1" applyFont="1" applyFill="1" applyAlignment="1">
      <alignment horizontal="center" vertical="center"/>
    </xf>
    <xf numFmtId="166" fontId="20" fillId="5" borderId="16" xfId="0" applyNumberFormat="1" applyFont="1" applyFill="1" applyBorder="1" applyAlignment="1">
      <alignment horizontal="center" vertical="center"/>
    </xf>
    <xf numFmtId="167" fontId="20" fillId="5" borderId="0" xfId="0" applyNumberFormat="1" applyFont="1" applyFill="1" applyAlignment="1">
      <alignment horizontal="center" vertical="center"/>
    </xf>
    <xf numFmtId="165" fontId="20" fillId="5" borderId="27" xfId="2" applyNumberFormat="1" applyFont="1" applyFill="1" applyBorder="1" applyAlignment="1">
      <alignment horizontal="center" vertical="center"/>
    </xf>
    <xf numFmtId="165" fontId="20" fillId="5" borderId="28" xfId="2" applyNumberFormat="1" applyFont="1" applyFill="1" applyBorder="1" applyAlignment="1">
      <alignment horizontal="center" vertical="center"/>
    </xf>
    <xf numFmtId="167" fontId="20" fillId="5" borderId="27" xfId="0" applyNumberFormat="1" applyFont="1" applyFill="1" applyBorder="1" applyAlignment="1">
      <alignment horizontal="center" vertical="center"/>
    </xf>
    <xf numFmtId="166" fontId="20" fillId="5" borderId="27" xfId="0" applyNumberFormat="1" applyFont="1" applyFill="1" applyBorder="1" applyAlignment="1">
      <alignment horizontal="center" vertical="center"/>
    </xf>
    <xf numFmtId="166" fontId="20" fillId="5" borderId="28" xfId="0" applyNumberFormat="1" applyFont="1" applyFill="1" applyBorder="1" applyAlignment="1">
      <alignment horizontal="center" vertical="center"/>
    </xf>
    <xf numFmtId="0" fontId="19" fillId="5" borderId="22" xfId="0" applyFont="1" applyFill="1" applyBorder="1" applyAlignment="1">
      <alignment vertical="center"/>
    </xf>
    <xf numFmtId="166" fontId="19" fillId="5" borderId="22" xfId="0" applyNumberFormat="1" applyFont="1" applyFill="1" applyBorder="1" applyAlignment="1">
      <alignment horizontal="center" vertical="center"/>
    </xf>
    <xf numFmtId="166" fontId="19" fillId="5" borderId="23" xfId="0" applyNumberFormat="1" applyFont="1" applyFill="1" applyBorder="1" applyAlignment="1">
      <alignment horizontal="center" vertical="center"/>
    </xf>
    <xf numFmtId="167" fontId="19" fillId="5" borderId="22" xfId="0" applyNumberFormat="1" applyFont="1" applyFill="1" applyBorder="1" applyAlignment="1">
      <alignment horizontal="center" vertical="center"/>
    </xf>
    <xf numFmtId="0" fontId="19" fillId="0" borderId="0" xfId="0" applyFont="1" applyAlignment="1">
      <alignment horizontal="center" vertical="center"/>
    </xf>
    <xf numFmtId="0" fontId="18" fillId="7" borderId="0" xfId="10" applyFont="1" applyFill="1" applyBorder="1" applyAlignment="1">
      <alignment horizontal="left" vertical="center"/>
    </xf>
    <xf numFmtId="3" fontId="19" fillId="5" borderId="2" xfId="0" applyNumberFormat="1" applyFont="1" applyFill="1" applyBorder="1" applyAlignment="1">
      <alignment vertical="center"/>
    </xf>
    <xf numFmtId="3" fontId="19" fillId="5" borderId="4" xfId="0" applyNumberFormat="1" applyFont="1" applyFill="1" applyBorder="1" applyAlignment="1">
      <alignment vertical="center"/>
    </xf>
    <xf numFmtId="0" fontId="15" fillId="0" borderId="0" xfId="0" applyFont="1" applyAlignment="1">
      <alignment vertical="center"/>
    </xf>
    <xf numFmtId="0" fontId="19" fillId="4" borderId="0" xfId="0" applyFont="1" applyFill="1" applyAlignment="1">
      <alignment horizontal="left" vertical="center"/>
    </xf>
    <xf numFmtId="3" fontId="19" fillId="4" borderId="0" xfId="0" applyNumberFormat="1" applyFont="1" applyFill="1" applyAlignment="1">
      <alignment vertical="center"/>
    </xf>
    <xf numFmtId="0" fontId="19" fillId="0" borderId="0" xfId="0" applyFont="1" applyAlignment="1">
      <alignment vertical="center" wrapText="1"/>
    </xf>
    <xf numFmtId="0" fontId="13" fillId="0" borderId="0" xfId="0" applyFont="1" applyAlignment="1">
      <alignment vertical="center"/>
    </xf>
    <xf numFmtId="0" fontId="14" fillId="0" borderId="0" xfId="0" applyFont="1" applyAlignment="1">
      <alignment vertical="center"/>
    </xf>
    <xf numFmtId="3" fontId="19" fillId="2" borderId="0" xfId="0" applyNumberFormat="1" applyFont="1" applyFill="1" applyAlignment="1">
      <alignment vertical="center"/>
    </xf>
    <xf numFmtId="3" fontId="20" fillId="2" borderId="0" xfId="0" applyNumberFormat="1" applyFont="1" applyFill="1" applyAlignment="1">
      <alignment vertical="center"/>
    </xf>
    <xf numFmtId="3" fontId="19" fillId="0" borderId="0" xfId="0" applyNumberFormat="1" applyFont="1" applyAlignment="1">
      <alignment vertical="center"/>
    </xf>
    <xf numFmtId="3" fontId="20" fillId="0" borderId="0" xfId="0" applyNumberFormat="1" applyFont="1" applyAlignment="1">
      <alignment vertical="center"/>
    </xf>
    <xf numFmtId="0" fontId="12" fillId="0" borderId="0" xfId="0" applyFont="1" applyAlignment="1">
      <alignment horizontal="left" vertical="center"/>
    </xf>
    <xf numFmtId="0" fontId="16" fillId="0" borderId="0" xfId="0" applyFont="1" applyAlignment="1">
      <alignment vertical="center" wrapText="1"/>
    </xf>
    <xf numFmtId="0" fontId="18" fillId="9" borderId="0" xfId="0" applyFont="1" applyFill="1" applyAlignment="1">
      <alignment horizontal="center" vertical="center"/>
    </xf>
    <xf numFmtId="0" fontId="18" fillId="9" borderId="0" xfId="0" applyFont="1" applyFill="1" applyAlignment="1">
      <alignment horizontal="center" vertical="center" wrapText="1"/>
    </xf>
    <xf numFmtId="0" fontId="18" fillId="9" borderId="16" xfId="0" applyFont="1" applyFill="1" applyBorder="1" applyAlignment="1">
      <alignment horizontal="center" vertical="center" wrapText="1"/>
    </xf>
    <xf numFmtId="0" fontId="23" fillId="9" borderId="0" xfId="0" applyFont="1" applyFill="1" applyAlignment="1">
      <alignment vertical="center"/>
    </xf>
    <xf numFmtId="0" fontId="18" fillId="10" borderId="32" xfId="0" applyFont="1" applyFill="1" applyBorder="1" applyAlignment="1">
      <alignment vertical="center"/>
    </xf>
    <xf numFmtId="166" fontId="18" fillId="10" borderId="32" xfId="0" applyNumberFormat="1" applyFont="1" applyFill="1" applyBorder="1" applyAlignment="1">
      <alignment horizontal="center" vertical="center"/>
    </xf>
    <xf numFmtId="0" fontId="18" fillId="7" borderId="0" xfId="0" applyFont="1" applyFill="1" applyAlignment="1">
      <alignment horizontal="left" vertical="center"/>
    </xf>
    <xf numFmtId="0" fontId="18" fillId="7" borderId="0" xfId="0" applyFont="1" applyFill="1" applyAlignment="1">
      <alignment vertical="center"/>
    </xf>
    <xf numFmtId="0" fontId="18" fillId="7" borderId="0" xfId="0" applyFont="1" applyFill="1" applyAlignment="1">
      <alignment horizontal="right" vertical="center"/>
    </xf>
    <xf numFmtId="0" fontId="18" fillId="10" borderId="0" xfId="0" applyFont="1" applyFill="1" applyAlignment="1">
      <alignment vertical="center"/>
    </xf>
    <xf numFmtId="3" fontId="18" fillId="10" borderId="0" xfId="0" applyNumberFormat="1" applyFont="1" applyFill="1" applyAlignment="1">
      <alignment vertical="center"/>
    </xf>
    <xf numFmtId="3" fontId="18" fillId="10" borderId="0" xfId="0" applyNumberFormat="1" applyFont="1" applyFill="1" applyAlignment="1">
      <alignment horizontal="right" vertical="center"/>
    </xf>
    <xf numFmtId="0" fontId="18" fillId="7" borderId="0" xfId="0" applyFont="1" applyFill="1" applyAlignment="1">
      <alignment horizontal="center" vertical="center"/>
    </xf>
    <xf numFmtId="0" fontId="18" fillId="10" borderId="0" xfId="0" applyFont="1" applyFill="1" applyAlignment="1">
      <alignment horizontal="left" vertical="center"/>
    </xf>
    <xf numFmtId="3" fontId="18" fillId="10" borderId="0" xfId="0" applyNumberFormat="1" applyFont="1" applyFill="1" applyAlignment="1">
      <alignment horizontal="center" vertical="center"/>
    </xf>
    <xf numFmtId="165" fontId="18" fillId="10" borderId="0" xfId="0" applyNumberFormat="1" applyFont="1" applyFill="1" applyAlignment="1">
      <alignment horizontal="center" vertical="center"/>
    </xf>
    <xf numFmtId="3" fontId="18" fillId="9" borderId="0" xfId="0" applyNumberFormat="1" applyFont="1" applyFill="1" applyAlignment="1">
      <alignment horizontal="left" vertical="center"/>
    </xf>
    <xf numFmtId="3" fontId="18" fillId="9" borderId="0" xfId="0" applyNumberFormat="1" applyFont="1" applyFill="1" applyAlignment="1">
      <alignment horizontal="right" vertical="center"/>
    </xf>
    <xf numFmtId="1" fontId="18" fillId="9" borderId="0" xfId="0" applyNumberFormat="1" applyFont="1" applyFill="1" applyAlignment="1">
      <alignment horizontal="center" vertical="center"/>
    </xf>
    <xf numFmtId="0" fontId="18" fillId="9" borderId="14" xfId="0" applyFont="1" applyFill="1" applyBorder="1" applyAlignment="1">
      <alignment horizontal="center" vertical="center" wrapText="1"/>
    </xf>
    <xf numFmtId="0" fontId="18" fillId="9" borderId="11" xfId="0" applyFont="1" applyFill="1" applyBorder="1" applyAlignment="1">
      <alignment horizontal="left" vertical="center" wrapText="1"/>
    </xf>
    <xf numFmtId="0" fontId="18" fillId="9" borderId="11"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18" fillId="9" borderId="12" xfId="0" applyFont="1" applyFill="1" applyBorder="1" applyAlignment="1">
      <alignment horizontal="center" vertical="center" wrapText="1"/>
    </xf>
    <xf numFmtId="0" fontId="18" fillId="9" borderId="10" xfId="0" applyFont="1" applyFill="1" applyBorder="1" applyAlignment="1">
      <alignment horizontal="center" vertical="center" wrapText="1"/>
    </xf>
    <xf numFmtId="0" fontId="18" fillId="9" borderId="10" xfId="0" applyFont="1" applyFill="1" applyBorder="1" applyAlignment="1">
      <alignment horizontal="right" vertical="center" wrapText="1"/>
    </xf>
    <xf numFmtId="0" fontId="22" fillId="8" borderId="2" xfId="0" applyFont="1" applyFill="1" applyBorder="1" applyAlignment="1">
      <alignment horizontal="center" vertical="center" wrapText="1"/>
    </xf>
    <xf numFmtId="3" fontId="22" fillId="8" borderId="2" xfId="0" applyNumberFormat="1" applyFont="1" applyFill="1" applyBorder="1" applyAlignment="1">
      <alignment horizontal="right" vertical="center" wrapText="1"/>
    </xf>
    <xf numFmtId="3" fontId="19" fillId="8" borderId="2" xfId="0" applyNumberFormat="1" applyFont="1" applyFill="1" applyBorder="1" applyAlignment="1">
      <alignment vertical="center"/>
    </xf>
    <xf numFmtId="0" fontId="22" fillId="8" borderId="6" xfId="0" applyFont="1" applyFill="1" applyBorder="1" applyAlignment="1">
      <alignment horizontal="center" vertical="center" wrapText="1"/>
    </xf>
    <xf numFmtId="3" fontId="22" fillId="8" borderId="6" xfId="0" applyNumberFormat="1" applyFont="1" applyFill="1" applyBorder="1" applyAlignment="1">
      <alignment horizontal="right" vertical="center" wrapText="1"/>
    </xf>
    <xf numFmtId="3" fontId="19" fillId="8" borderId="6" xfId="0" applyNumberFormat="1" applyFont="1" applyFill="1" applyBorder="1" applyAlignment="1">
      <alignment vertical="center"/>
    </xf>
    <xf numFmtId="0" fontId="18" fillId="10" borderId="13" xfId="0" applyFont="1" applyFill="1" applyBorder="1" applyAlignment="1">
      <alignment horizontal="center" vertical="center" wrapText="1"/>
    </xf>
    <xf numFmtId="0" fontId="23" fillId="10" borderId="8" xfId="0" applyFont="1" applyFill="1" applyBorder="1" applyAlignment="1">
      <alignment horizontal="center" vertical="center" wrapText="1"/>
    </xf>
    <xf numFmtId="3" fontId="18" fillId="10" borderId="8" xfId="0" applyNumberFormat="1" applyFont="1" applyFill="1" applyBorder="1" applyAlignment="1">
      <alignment horizontal="right" vertical="center" wrapText="1"/>
    </xf>
    <xf numFmtId="3" fontId="18" fillId="10" borderId="8" xfId="0" applyNumberFormat="1" applyFont="1" applyFill="1" applyBorder="1" applyAlignment="1">
      <alignment vertical="center"/>
    </xf>
    <xf numFmtId="0" fontId="13" fillId="0" borderId="0" xfId="0" applyFont="1" applyAlignment="1">
      <alignment horizontal="left" vertical="center"/>
    </xf>
    <xf numFmtId="166" fontId="18" fillId="10" borderId="0" xfId="0" applyNumberFormat="1" applyFont="1" applyFill="1" applyAlignment="1">
      <alignment horizontal="center" vertical="center"/>
    </xf>
    <xf numFmtId="0" fontId="19" fillId="0" borderId="0" xfId="0" applyFont="1" applyAlignment="1">
      <alignment vertical="top"/>
    </xf>
    <xf numFmtId="0" fontId="13" fillId="0" borderId="0" xfId="0" applyFont="1" applyAlignment="1">
      <alignment horizontal="left" vertical="center" wrapText="1"/>
    </xf>
    <xf numFmtId="0" fontId="18" fillId="7" borderId="0" xfId="10" applyFont="1" applyFill="1" applyBorder="1" applyAlignment="1">
      <alignment horizontal="center" vertical="center"/>
    </xf>
    <xf numFmtId="0" fontId="26" fillId="0" borderId="0" xfId="0" applyFont="1" applyAlignment="1">
      <alignment vertical="center"/>
    </xf>
    <xf numFmtId="0" fontId="25" fillId="9" borderId="0" xfId="0" applyFont="1" applyFill="1" applyAlignment="1">
      <alignment vertical="center"/>
    </xf>
    <xf numFmtId="3" fontId="26" fillId="0" borderId="0" xfId="0" applyNumberFormat="1" applyFont="1" applyAlignment="1">
      <alignment vertical="center"/>
    </xf>
    <xf numFmtId="0" fontId="26" fillId="2" borderId="0" xfId="0" applyFont="1" applyFill="1" applyAlignment="1">
      <alignment vertical="center"/>
    </xf>
    <xf numFmtId="3" fontId="26" fillId="2" borderId="0" xfId="0" applyNumberFormat="1" applyFont="1" applyFill="1" applyAlignment="1">
      <alignment vertical="center"/>
    </xf>
    <xf numFmtId="0" fontId="27" fillId="0" borderId="0" xfId="0" applyFont="1" applyAlignment="1">
      <alignment vertical="center"/>
    </xf>
    <xf numFmtId="9" fontId="26" fillId="2" borderId="0" xfId="2" applyFont="1" applyFill="1" applyAlignment="1">
      <alignment vertical="center"/>
    </xf>
    <xf numFmtId="0" fontId="24" fillId="0" borderId="0" xfId="0" applyFont="1" applyAlignment="1">
      <alignment horizontal="center" vertical="center" wrapText="1"/>
    </xf>
    <xf numFmtId="0" fontId="0" fillId="0" borderId="0" xfId="0" applyAlignment="1">
      <alignment horizontal="center" vertical="center" wrapText="1"/>
    </xf>
    <xf numFmtId="0" fontId="10" fillId="0" borderId="18" xfId="0" applyFont="1" applyBorder="1" applyAlignment="1">
      <alignment horizontal="left" vertical="center"/>
    </xf>
    <xf numFmtId="0" fontId="18" fillId="9" borderId="0" xfId="0" applyFont="1" applyFill="1" applyAlignment="1">
      <alignment horizontal="center" vertical="center"/>
    </xf>
    <xf numFmtId="0" fontId="20" fillId="5" borderId="17" xfId="0" applyFont="1" applyFill="1" applyBorder="1" applyAlignment="1">
      <alignment horizontal="left" vertical="center" wrapText="1"/>
    </xf>
    <xf numFmtId="0" fontId="20" fillId="5" borderId="20" xfId="0" applyFont="1" applyFill="1" applyBorder="1" applyAlignment="1">
      <alignment horizontal="left" vertical="center" wrapText="1"/>
    </xf>
    <xf numFmtId="0" fontId="20" fillId="5" borderId="21" xfId="0" applyFont="1" applyFill="1" applyBorder="1" applyAlignment="1">
      <alignment horizontal="left" vertical="center" wrapText="1"/>
    </xf>
    <xf numFmtId="0" fontId="13" fillId="0" borderId="18" xfId="0" applyFont="1" applyBorder="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top"/>
    </xf>
    <xf numFmtId="0" fontId="13" fillId="0" borderId="0" xfId="0" applyFont="1" applyAlignment="1">
      <alignment horizontal="left" vertical="center"/>
    </xf>
    <xf numFmtId="0" fontId="20" fillId="0" borderId="0" xfId="0" applyFont="1" applyAlignment="1">
      <alignment horizontal="left" vertical="center"/>
    </xf>
    <xf numFmtId="0" fontId="20" fillId="2" borderId="0" xfId="0" applyFont="1" applyFill="1" applyAlignment="1">
      <alignment horizontal="left" vertical="center"/>
    </xf>
    <xf numFmtId="0" fontId="18" fillId="10" borderId="0" xfId="0" applyFont="1" applyFill="1" applyAlignment="1">
      <alignment horizontal="left" vertical="center"/>
    </xf>
    <xf numFmtId="0" fontId="18" fillId="7" borderId="0" xfId="0" applyFont="1" applyFill="1" applyAlignment="1">
      <alignment horizontal="center" vertical="center"/>
    </xf>
    <xf numFmtId="0" fontId="26" fillId="0" borderId="0" xfId="0" applyFont="1" applyAlignment="1">
      <alignment horizontal="left" vertical="center"/>
    </xf>
    <xf numFmtId="0" fontId="26" fillId="2" borderId="0" xfId="0" applyFont="1" applyFill="1" applyAlignment="1">
      <alignment horizontal="left" vertical="center"/>
    </xf>
    <xf numFmtId="0" fontId="25" fillId="9" borderId="0" xfId="0" applyFont="1" applyFill="1" applyAlignment="1">
      <alignment horizontal="center" vertical="center"/>
    </xf>
    <xf numFmtId="0" fontId="18" fillId="10" borderId="0" xfId="0" applyFont="1" applyFill="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center" vertical="center" wrapText="1"/>
    </xf>
    <xf numFmtId="0" fontId="20" fillId="3" borderId="0" xfId="0" applyFont="1" applyFill="1" applyAlignment="1">
      <alignment horizontal="left" vertical="center"/>
    </xf>
    <xf numFmtId="0" fontId="20" fillId="5" borderId="0" xfId="0" applyFont="1" applyFill="1" applyAlignment="1">
      <alignment horizontal="left" vertical="center"/>
    </xf>
    <xf numFmtId="0" fontId="18" fillId="10" borderId="0" xfId="0" applyFont="1" applyFill="1" applyAlignment="1">
      <alignment horizontal="center" vertical="center"/>
    </xf>
    <xf numFmtId="0" fontId="19" fillId="0" borderId="0" xfId="0" applyFont="1" applyAlignment="1">
      <alignment horizontal="left" vertical="center" wrapText="1"/>
    </xf>
    <xf numFmtId="0" fontId="25" fillId="9" borderId="0" xfId="0" applyFont="1" applyFill="1" applyAlignment="1">
      <alignment horizontal="center" vertical="center" wrapText="1"/>
    </xf>
    <xf numFmtId="0" fontId="18" fillId="7" borderId="0" xfId="0" applyFont="1" applyFill="1" applyAlignment="1">
      <alignment horizontal="center" vertical="center" wrapText="1"/>
    </xf>
    <xf numFmtId="3" fontId="18" fillId="9" borderId="0" xfId="0" applyNumberFormat="1" applyFont="1" applyFill="1" applyAlignment="1">
      <alignment horizontal="center" vertical="center"/>
    </xf>
    <xf numFmtId="0" fontId="18" fillId="9" borderId="11" xfId="0" applyFont="1" applyFill="1" applyBorder="1" applyAlignment="1">
      <alignment horizontal="center" vertical="center" wrapText="1"/>
    </xf>
    <xf numFmtId="0" fontId="18" fillId="9" borderId="3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29" xfId="0" applyFont="1" applyBorder="1" applyAlignment="1">
      <alignment horizontal="center" vertical="center" wrapText="1"/>
    </xf>
    <xf numFmtId="0" fontId="19" fillId="0" borderId="0" xfId="0" applyFont="1" applyAlignment="1">
      <alignment horizontal="left" vertical="center"/>
    </xf>
    <xf numFmtId="0" fontId="18" fillId="7" borderId="0" xfId="10" applyFont="1" applyFill="1" applyBorder="1" applyAlignment="1">
      <alignment horizontal="center" vertical="center"/>
    </xf>
  </cellXfs>
  <cellStyles count="12">
    <cellStyle name="Comma 2" xfId="4" xr:uid="{00000000-0005-0000-0000-000033000000}"/>
    <cellStyle name="Comma 3" xfId="3" xr:uid="{00000000-0005-0000-0000-000032000000}"/>
    <cellStyle name="Followed Hyperlink 2" xfId="5" xr:uid="{00000000-0005-0000-0000-000034000000}"/>
    <cellStyle name="Good" xfId="10" builtinId="26"/>
    <cellStyle name="Hyperlink 2" xfId="6" xr:uid="{00000000-0005-0000-0000-000035000000}"/>
    <cellStyle name="Normal" xfId="0" builtinId="0"/>
    <cellStyle name="Normal 2" xfId="1" xr:uid="{00000000-0005-0000-0000-000002000000}"/>
    <cellStyle name="Normal 2 2" xfId="7" xr:uid="{00000000-0005-0000-0000-000036000000}"/>
    <cellStyle name="Normal 3" xfId="8" xr:uid="{00000000-0005-0000-0000-000037000000}"/>
    <cellStyle name="Normal 4" xfId="11" xr:uid="{A8749F19-7727-4C12-8B99-3723BF4AAEFD}"/>
    <cellStyle name="Percent" xfId="2" builtinId="5"/>
    <cellStyle name="Βασικό_Φύλλο1" xfId="9" xr:uid="{00000000-0005-0000-0000-00003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0" y="279082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rtl="0" eaLnBrk="1" fontAlgn="auto" latinLnBrk="0" hangingPunct="1"/>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n-US" sz="1500" b="0" i="0" kern="1200" baseline="0" noProof="0">
              <a:solidFill>
                <a:schemeClr val="tx1"/>
              </a:solidFill>
              <a:effectLst/>
              <a:latin typeface="Verdana" panose="020B0604030504040204" pitchFamily="34" charset="0"/>
              <a:ea typeface="Verdana" panose="020B0604030504040204" pitchFamily="34" charset="0"/>
              <a:cs typeface="Tahoma" panose="020B0604030504040204" pitchFamily="34" charset="0"/>
            </a:rPr>
            <a:t>June</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2024</a:t>
          </a:r>
        </a:p>
        <a:p>
          <a:pPr rtl="0" eaLnBrk="1" fontAlgn="auto" latinLnBrk="0" hangingPunct="1"/>
          <a:endParaRPr lang="el-GR" sz="1500">
            <a:effectLst/>
            <a:latin typeface="Verdana" panose="020B0604030504040204" pitchFamily="34" charset="0"/>
            <a:ea typeface="Verdana" panose="020B0604030504040204" pitchFamily="34" charset="0"/>
            <a:cs typeface="Tahoma" panose="020B0604030504040204" pitchFamily="34" charset="0"/>
          </a:endParaRPr>
        </a:p>
        <a:p>
          <a:pPr rtl="0" eaLnBrk="1" fontAlgn="auto" latinLnBrk="0" hangingPunct="1"/>
          <a:r>
            <a:rPr lang="el-GR"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a:t>
          </a:r>
          <a:r>
            <a:rPr lang="en-US" sz="1500" b="0" i="0" kern="1200" baseline="0">
              <a:solidFill>
                <a:schemeClr val="tx1"/>
              </a:solidFill>
              <a:effectLst/>
              <a:latin typeface="Verdana" panose="020B0604030504040204" pitchFamily="34" charset="0"/>
              <a:ea typeface="Verdana" panose="020B0604030504040204" pitchFamily="34" charset="0"/>
              <a:cs typeface="Tahoma" panose="020B0604030504040204" pitchFamily="34" charset="0"/>
            </a:rPr>
            <a:t> INSETE - Republishing is permitted provided the source is referenced  </a:t>
          </a:r>
          <a:endParaRPr lang="el-GR" sz="1500">
            <a:effectLst/>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57150</xdr:colOff>
      <xdr:row>4</xdr:row>
      <xdr:rowOff>104776</xdr:rowOff>
    </xdr:from>
    <xdr:to>
      <xdr:col>9</xdr:col>
      <xdr:colOff>28350</xdr:colOff>
      <xdr:row>11</xdr:row>
      <xdr:rowOff>99093</xdr:rowOff>
    </xdr:to>
    <xdr:pic>
      <xdr:nvPicPr>
        <xdr:cNvPr id="5" name="Picture 4">
          <a:extLst>
            <a:ext uri="{FF2B5EF4-FFF2-40B4-BE49-F238E27FC236}">
              <a16:creationId xmlns:a16="http://schemas.microsoft.com/office/drawing/2014/main" id="{BFD3086C-139D-4015-ABE5-1B7D4F3E3A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18110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123823</xdr:rowOff>
    </xdr:from>
    <xdr:to>
      <xdr:col>14</xdr:col>
      <xdr:colOff>57149</xdr:colOff>
      <xdr:row>19</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8575" y="123823"/>
          <a:ext cx="8562974" cy="349567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Explanatory notes</a:t>
          </a: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The data below are presented in the pages that follow</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Key figures of incoming tourism, 2016-2023,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Development of employment, 2010-20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Hotel capacity per Regional Unit, 2010-2023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Capacity of short-term rental accommodation per month, 2019-2023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Rooms for rent capacity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2017-</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9</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and occupancy in hotel and similar establishments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revenues, Average Daily Rate and occupancy in short term rental accommodation, 2019-2023 </a:t>
          </a:r>
          <a:endParaRPr kumimoji="0" lang="el-GR" sz="10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 and overnight stays in rooms for rent per Regional Unit, 2020-2021,</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International and domestic air arrivals per airport and per month, 2010-2023,</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Domestic traffic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Embarked and Disembarked</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 ports,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Cruise ship traffic, 2013-20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Admissions to museums and archaeological sites per Regional Unit, 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C23" sqref="C23"/>
    </sheetView>
  </sheetViews>
  <sheetFormatPr defaultRowHeight="14.4" x14ac:dyDescent="0.3"/>
  <sheetData>
    <row r="1" spans="1:15" ht="39.75" customHeight="1" x14ac:dyDescent="0.3">
      <c r="A1" s="135" t="s">
        <v>69</v>
      </c>
      <c r="B1" s="136"/>
      <c r="C1" s="136"/>
      <c r="D1" s="136"/>
      <c r="E1" s="136"/>
      <c r="F1" s="136"/>
      <c r="G1" s="136"/>
      <c r="H1" s="136"/>
      <c r="I1" s="136"/>
      <c r="J1" s="136"/>
      <c r="K1" s="136"/>
      <c r="L1" s="136"/>
      <c r="M1" s="136"/>
      <c r="N1" s="136"/>
      <c r="O1" s="136"/>
    </row>
  </sheetData>
  <mergeCells count="1">
    <mergeCell ref="A1:O1"/>
  </mergeCells>
  <pageMargins left="0.70866141732283472" right="0.70866141732283472" top="0.74803149606299213" bottom="0.74803149606299213" header="0.31496062992125984" footer="0.31496062992125984"/>
  <pageSetup paperSize="9" scale="95" orientation="landscape"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03156-C2DC-46C9-8DDF-614951FE6ECB}">
  <sheetPr>
    <tabColor theme="7" tint="-0.499984740745262"/>
    <pageSetUpPr fitToPage="1"/>
  </sheetPr>
  <dimension ref="A3:J32"/>
  <sheetViews>
    <sheetView showGridLines="0" zoomScaleNormal="100" workbookViewId="0">
      <pane xSplit="1" topLeftCell="B1" activePane="topRight" state="frozen"/>
      <selection pane="topRight" activeCell="G15" sqref="G15"/>
    </sheetView>
  </sheetViews>
  <sheetFormatPr defaultRowHeight="15" customHeight="1" x14ac:dyDescent="0.3"/>
  <cols>
    <col min="1" max="1" width="14.88671875" style="12" customWidth="1"/>
    <col min="2" max="2" width="19.88671875" style="12" customWidth="1"/>
    <col min="3" max="6" width="9.88671875" style="12" customWidth="1"/>
    <col min="7" max="16384" width="8.88671875" style="12"/>
  </cols>
  <sheetData>
    <row r="3" spans="1:6" ht="15" customHeight="1" x14ac:dyDescent="0.3">
      <c r="A3" s="163" t="s">
        <v>127</v>
      </c>
      <c r="B3" s="163"/>
      <c r="C3" s="163"/>
      <c r="D3" s="163"/>
      <c r="E3" s="163"/>
      <c r="F3" s="163"/>
    </row>
    <row r="4" spans="1:6" ht="15" customHeight="1" x14ac:dyDescent="0.3">
      <c r="A4" s="93" t="s">
        <v>102</v>
      </c>
      <c r="B4" s="95"/>
      <c r="C4" s="99">
        <v>2020</v>
      </c>
      <c r="D4" s="99">
        <v>2021</v>
      </c>
      <c r="E4" s="99">
        <v>2022</v>
      </c>
      <c r="F4" s="99">
        <v>2023</v>
      </c>
    </row>
    <row r="5" spans="1:6" ht="15" customHeight="1" x14ac:dyDescent="0.3">
      <c r="A5" s="148" t="s">
        <v>2</v>
      </c>
      <c r="B5" s="25" t="s">
        <v>62</v>
      </c>
      <c r="C5" s="13">
        <v>368</v>
      </c>
      <c r="D5" s="13">
        <v>315</v>
      </c>
      <c r="E5" s="13">
        <v>7552</v>
      </c>
      <c r="F5" s="13"/>
    </row>
    <row r="6" spans="1:6" ht="15" customHeight="1" x14ac:dyDescent="0.3">
      <c r="A6" s="148"/>
      <c r="B6" s="25" t="s">
        <v>63</v>
      </c>
      <c r="C6" s="13">
        <v>11169</v>
      </c>
      <c r="D6" s="13">
        <v>8458</v>
      </c>
      <c r="E6" s="13">
        <v>6177</v>
      </c>
      <c r="F6" s="13"/>
    </row>
    <row r="7" spans="1:6" ht="15" customHeight="1" x14ac:dyDescent="0.3">
      <c r="A7" s="148"/>
      <c r="B7" s="25" t="s">
        <v>10</v>
      </c>
      <c r="C7" s="13">
        <v>1306</v>
      </c>
      <c r="D7" s="13">
        <v>1166</v>
      </c>
      <c r="E7" s="13">
        <v>17499</v>
      </c>
      <c r="F7" s="13"/>
    </row>
    <row r="8" spans="1:6" ht="15" customHeight="1" x14ac:dyDescent="0.3">
      <c r="A8" s="148"/>
      <c r="B8" s="25" t="s">
        <v>11</v>
      </c>
      <c r="C8" s="13">
        <v>28642</v>
      </c>
      <c r="D8" s="13">
        <v>21287</v>
      </c>
      <c r="E8" s="13">
        <v>11358</v>
      </c>
      <c r="F8" s="13"/>
    </row>
    <row r="9" spans="1:6" ht="15" customHeight="1" x14ac:dyDescent="0.3">
      <c r="A9" s="158" t="s">
        <v>3</v>
      </c>
      <c r="B9" s="27" t="s">
        <v>64</v>
      </c>
      <c r="C9" s="28">
        <v>3754</v>
      </c>
      <c r="D9" s="28">
        <v>7313</v>
      </c>
      <c r="E9" s="28">
        <v>21252</v>
      </c>
      <c r="F9" s="28"/>
    </row>
    <row r="10" spans="1:6" ht="15" customHeight="1" x14ac:dyDescent="0.3">
      <c r="A10" s="158"/>
      <c r="B10" s="27" t="s">
        <v>65</v>
      </c>
      <c r="C10" s="28">
        <v>53774</v>
      </c>
      <c r="D10" s="28">
        <v>49346</v>
      </c>
      <c r="E10" s="28">
        <v>84053</v>
      </c>
      <c r="F10" s="28"/>
    </row>
    <row r="11" spans="1:6" ht="15" customHeight="1" x14ac:dyDescent="0.3">
      <c r="A11" s="158"/>
      <c r="B11" s="27" t="s">
        <v>10</v>
      </c>
      <c r="C11" s="28">
        <v>19495</v>
      </c>
      <c r="D11" s="28">
        <v>52439</v>
      </c>
      <c r="E11" s="28">
        <v>168681</v>
      </c>
      <c r="F11" s="28"/>
    </row>
    <row r="12" spans="1:6" ht="15" customHeight="1" x14ac:dyDescent="0.3">
      <c r="A12" s="158"/>
      <c r="B12" s="27" t="s">
        <v>11</v>
      </c>
      <c r="C12" s="28">
        <v>251799</v>
      </c>
      <c r="D12" s="28">
        <v>235883</v>
      </c>
      <c r="E12" s="28">
        <v>293878</v>
      </c>
      <c r="F12" s="28"/>
    </row>
    <row r="13" spans="1:6" ht="15" customHeight="1" x14ac:dyDescent="0.3">
      <c r="A13" s="148" t="s">
        <v>4</v>
      </c>
      <c r="B13" s="25" t="s">
        <v>64</v>
      </c>
      <c r="C13" s="13">
        <v>572</v>
      </c>
      <c r="D13" s="13">
        <v>1197</v>
      </c>
      <c r="E13" s="13">
        <v>60</v>
      </c>
      <c r="F13" s="13"/>
    </row>
    <row r="14" spans="1:6" ht="15" customHeight="1" x14ac:dyDescent="0.3">
      <c r="A14" s="148"/>
      <c r="B14" s="25" t="s">
        <v>63</v>
      </c>
      <c r="C14" s="13">
        <v>5705</v>
      </c>
      <c r="D14" s="13">
        <v>13425</v>
      </c>
      <c r="E14" s="13">
        <v>6997</v>
      </c>
      <c r="F14" s="13"/>
    </row>
    <row r="15" spans="1:6" ht="15" customHeight="1" x14ac:dyDescent="0.3">
      <c r="A15" s="148"/>
      <c r="B15" s="25" t="s">
        <v>10</v>
      </c>
      <c r="C15" s="13">
        <v>1335</v>
      </c>
      <c r="D15" s="13">
        <v>2274</v>
      </c>
      <c r="E15" s="13">
        <v>177</v>
      </c>
      <c r="F15" s="13"/>
    </row>
    <row r="16" spans="1:6" ht="15" customHeight="1" x14ac:dyDescent="0.3">
      <c r="A16" s="148"/>
      <c r="B16" s="25" t="s">
        <v>11</v>
      </c>
      <c r="C16" s="13">
        <v>13870</v>
      </c>
      <c r="D16" s="13">
        <v>27099</v>
      </c>
      <c r="E16" s="13">
        <v>15012</v>
      </c>
      <c r="F16" s="13"/>
    </row>
    <row r="17" spans="1:10" ht="15" customHeight="1" x14ac:dyDescent="0.3">
      <c r="A17" s="158" t="s">
        <v>46</v>
      </c>
      <c r="B17" s="27" t="s">
        <v>62</v>
      </c>
      <c r="C17" s="28">
        <v>317</v>
      </c>
      <c r="D17" s="28">
        <v>382</v>
      </c>
      <c r="E17" s="28">
        <v>332</v>
      </c>
      <c r="F17" s="28"/>
    </row>
    <row r="18" spans="1:10" ht="15" customHeight="1" x14ac:dyDescent="0.3">
      <c r="A18" s="158"/>
      <c r="B18" s="27" t="s">
        <v>65</v>
      </c>
      <c r="C18" s="28">
        <v>5005</v>
      </c>
      <c r="D18" s="28">
        <v>10700</v>
      </c>
      <c r="E18" s="28">
        <v>7758</v>
      </c>
      <c r="F18" s="28"/>
    </row>
    <row r="19" spans="1:10" ht="15" customHeight="1" x14ac:dyDescent="0.3">
      <c r="A19" s="158"/>
      <c r="B19" s="27" t="s">
        <v>10</v>
      </c>
      <c r="C19" s="28">
        <v>730</v>
      </c>
      <c r="D19" s="28">
        <v>1008</v>
      </c>
      <c r="E19" s="28">
        <v>1200</v>
      </c>
      <c r="F19" s="28"/>
    </row>
    <row r="20" spans="1:10" ht="15" customHeight="1" x14ac:dyDescent="0.3">
      <c r="A20" s="158"/>
      <c r="B20" s="27" t="s">
        <v>11</v>
      </c>
      <c r="C20" s="28">
        <v>11189</v>
      </c>
      <c r="D20" s="28">
        <v>26748</v>
      </c>
      <c r="E20" s="28">
        <v>19871</v>
      </c>
      <c r="F20" s="28"/>
    </row>
    <row r="21" spans="1:10" ht="15" customHeight="1" x14ac:dyDescent="0.3">
      <c r="A21" s="159" t="s">
        <v>5</v>
      </c>
      <c r="B21" s="25" t="s">
        <v>62</v>
      </c>
      <c r="C21" s="30">
        <v>4216</v>
      </c>
      <c r="D21" s="30">
        <v>3196</v>
      </c>
      <c r="E21" s="30">
        <v>3022</v>
      </c>
      <c r="F21" s="30"/>
    </row>
    <row r="22" spans="1:10" ht="15" customHeight="1" x14ac:dyDescent="0.3">
      <c r="A22" s="159"/>
      <c r="B22" s="25" t="s">
        <v>63</v>
      </c>
      <c r="C22" s="30">
        <v>8846</v>
      </c>
      <c r="D22" s="30">
        <v>11311</v>
      </c>
      <c r="E22" s="30">
        <v>9133</v>
      </c>
      <c r="F22" s="30"/>
    </row>
    <row r="23" spans="1:10" ht="15" customHeight="1" x14ac:dyDescent="0.3">
      <c r="A23" s="159"/>
      <c r="B23" s="25" t="s">
        <v>10</v>
      </c>
      <c r="C23" s="30">
        <v>12138</v>
      </c>
      <c r="D23" s="30">
        <v>6817</v>
      </c>
      <c r="E23" s="30">
        <v>7480</v>
      </c>
      <c r="F23" s="30"/>
    </row>
    <row r="24" spans="1:10" ht="15" customHeight="1" x14ac:dyDescent="0.3">
      <c r="A24" s="159"/>
      <c r="B24" s="25" t="s">
        <v>11</v>
      </c>
      <c r="C24" s="30">
        <v>20151</v>
      </c>
      <c r="D24" s="30">
        <v>24920</v>
      </c>
      <c r="E24" s="30">
        <v>18583</v>
      </c>
      <c r="F24" s="30"/>
    </row>
    <row r="25" spans="1:10" ht="15" customHeight="1" x14ac:dyDescent="0.3">
      <c r="A25" s="160" t="s">
        <v>1</v>
      </c>
      <c r="B25" s="100" t="s">
        <v>62</v>
      </c>
      <c r="C25" s="101">
        <v>9227</v>
      </c>
      <c r="D25" s="101">
        <v>12403</v>
      </c>
      <c r="E25" s="101">
        <v>32218</v>
      </c>
      <c r="F25" s="101"/>
    </row>
    <row r="26" spans="1:10" ht="15" customHeight="1" x14ac:dyDescent="0.3">
      <c r="A26" s="160"/>
      <c r="B26" s="100" t="s">
        <v>66</v>
      </c>
      <c r="C26" s="101">
        <v>84499</v>
      </c>
      <c r="D26" s="101">
        <v>93240</v>
      </c>
      <c r="E26" s="101">
        <v>114118</v>
      </c>
      <c r="F26" s="101"/>
    </row>
    <row r="27" spans="1:10" ht="15" customHeight="1" x14ac:dyDescent="0.3">
      <c r="A27" s="160"/>
      <c r="B27" s="100" t="s">
        <v>10</v>
      </c>
      <c r="C27" s="101">
        <v>35004</v>
      </c>
      <c r="D27" s="101">
        <v>63704</v>
      </c>
      <c r="E27" s="101">
        <v>195037</v>
      </c>
      <c r="F27" s="101"/>
    </row>
    <row r="28" spans="1:10" ht="15" customHeight="1" x14ac:dyDescent="0.3">
      <c r="A28" s="160"/>
      <c r="B28" s="100" t="s">
        <v>11</v>
      </c>
      <c r="C28" s="101">
        <v>325651</v>
      </c>
      <c r="D28" s="101">
        <v>335937</v>
      </c>
      <c r="E28" s="101">
        <v>358702</v>
      </c>
      <c r="F28" s="101"/>
    </row>
    <row r="29" spans="1:10" ht="15" customHeight="1" x14ac:dyDescent="0.3">
      <c r="A29" s="79" t="s">
        <v>119</v>
      </c>
      <c r="B29" s="79"/>
      <c r="C29" s="79"/>
      <c r="D29" s="79"/>
      <c r="E29" s="79"/>
      <c r="F29" s="79"/>
      <c r="G29" s="5"/>
      <c r="H29" s="5"/>
      <c r="I29" s="5"/>
      <c r="J29" s="5"/>
    </row>
    <row r="30" spans="1:10" ht="15" customHeight="1" x14ac:dyDescent="0.3">
      <c r="A30" s="79"/>
      <c r="B30" s="79"/>
      <c r="C30" s="79"/>
      <c r="D30" s="79"/>
      <c r="E30" s="79"/>
      <c r="F30" s="79"/>
    </row>
    <row r="31" spans="1:10" ht="15" customHeight="1" x14ac:dyDescent="0.3">
      <c r="A31" s="157"/>
      <c r="B31" s="157"/>
    </row>
    <row r="32" spans="1:10" ht="15" customHeight="1" x14ac:dyDescent="0.3">
      <c r="A32" s="157"/>
      <c r="B32" s="157"/>
    </row>
  </sheetData>
  <mergeCells count="8">
    <mergeCell ref="A3:F3"/>
    <mergeCell ref="A25:A28"/>
    <mergeCell ref="A31:B32"/>
    <mergeCell ref="A5:A8"/>
    <mergeCell ref="A9:A12"/>
    <mergeCell ref="A13:A16"/>
    <mergeCell ref="A17:A20"/>
    <mergeCell ref="A21:A24"/>
  </mergeCells>
  <pageMargins left="0.70866141732283472" right="0.70866141732283472" top="0.74803149606299213" bottom="0.74803149606299213" header="0.31496062992125984" footer="0.31496062992125984"/>
  <pageSetup paperSize="9" scale="92" orientation="landscape" verticalDpi="597" r:id="rId1"/>
  <headerFooter>
    <oddHeader>&amp;R&amp;G</oddHeader>
    <oddFooter>&amp;L&amp;F&amp;C&amp;P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D188"/>
  <sheetViews>
    <sheetView showGridLines="0" zoomScaleNormal="100" workbookViewId="0">
      <selection activeCell="F8" sqref="F8"/>
    </sheetView>
  </sheetViews>
  <sheetFormatPr defaultRowHeight="15" customHeight="1" x14ac:dyDescent="0.3"/>
  <cols>
    <col min="1" max="1" width="11.5546875" style="25" customWidth="1"/>
    <col min="2" max="2" width="10.88671875" style="12" customWidth="1"/>
    <col min="3" max="3" width="10.33203125" style="12" bestFit="1" customWidth="1"/>
    <col min="4" max="4" width="12" style="12" customWidth="1"/>
    <col min="5" max="16384" width="8.88671875" style="12"/>
  </cols>
  <sheetData>
    <row r="3" spans="1:4" ht="15" customHeight="1" x14ac:dyDescent="0.3">
      <c r="A3" s="164" t="s">
        <v>45</v>
      </c>
      <c r="B3" s="164"/>
      <c r="C3" s="164" t="s">
        <v>47</v>
      </c>
      <c r="D3" s="164"/>
    </row>
    <row r="4" spans="1:4" ht="15" customHeight="1" x14ac:dyDescent="0.3">
      <c r="A4" s="103"/>
      <c r="B4" s="104" t="s">
        <v>38</v>
      </c>
      <c r="C4" s="103"/>
      <c r="D4" s="104" t="s">
        <v>38</v>
      </c>
    </row>
    <row r="5" spans="1:4" ht="15" customHeight="1" x14ac:dyDescent="0.3">
      <c r="A5" s="105">
        <v>2023</v>
      </c>
      <c r="B5" s="104">
        <v>2038</v>
      </c>
      <c r="C5" s="105">
        <v>2023</v>
      </c>
      <c r="D5" s="104">
        <v>5282</v>
      </c>
    </row>
    <row r="6" spans="1:4" ht="15" customHeight="1" x14ac:dyDescent="0.3">
      <c r="A6" s="76" t="s">
        <v>26</v>
      </c>
      <c r="B6" s="77">
        <v>0</v>
      </c>
      <c r="C6" s="76" t="s">
        <v>26</v>
      </c>
      <c r="D6" s="77">
        <v>398</v>
      </c>
    </row>
    <row r="7" spans="1:4" ht="15" customHeight="1" x14ac:dyDescent="0.3">
      <c r="A7" s="76" t="s">
        <v>27</v>
      </c>
      <c r="B7" s="77">
        <v>0</v>
      </c>
      <c r="C7" s="76" t="s">
        <v>27</v>
      </c>
      <c r="D7" s="77">
        <v>385</v>
      </c>
    </row>
    <row r="8" spans="1:4" ht="15" customHeight="1" x14ac:dyDescent="0.3">
      <c r="A8" s="76" t="s">
        <v>28</v>
      </c>
      <c r="B8" s="77">
        <v>0</v>
      </c>
      <c r="C8" s="76" t="s">
        <v>28</v>
      </c>
      <c r="D8" s="77">
        <v>419</v>
      </c>
    </row>
    <row r="9" spans="1:4" ht="15" customHeight="1" x14ac:dyDescent="0.3">
      <c r="A9" s="76" t="s">
        <v>29</v>
      </c>
      <c r="B9" s="77">
        <v>0</v>
      </c>
      <c r="C9" s="76" t="s">
        <v>29</v>
      </c>
      <c r="D9" s="77">
        <v>651</v>
      </c>
    </row>
    <row r="10" spans="1:4" ht="15" customHeight="1" x14ac:dyDescent="0.3">
      <c r="A10" s="76" t="s">
        <v>30</v>
      </c>
      <c r="B10" s="77">
        <v>0</v>
      </c>
      <c r="C10" s="76" t="s">
        <v>30</v>
      </c>
      <c r="D10" s="77">
        <v>625</v>
      </c>
    </row>
    <row r="11" spans="1:4" ht="15" customHeight="1" x14ac:dyDescent="0.3">
      <c r="A11" s="76" t="s">
        <v>31</v>
      </c>
      <c r="B11" s="77">
        <v>539</v>
      </c>
      <c r="C11" s="76" t="s">
        <v>31</v>
      </c>
      <c r="D11" s="77">
        <v>497</v>
      </c>
    </row>
    <row r="12" spans="1:4" ht="15" customHeight="1" x14ac:dyDescent="0.3">
      <c r="A12" s="76" t="s">
        <v>32</v>
      </c>
      <c r="B12" s="77">
        <v>626</v>
      </c>
      <c r="C12" s="76" t="s">
        <v>32</v>
      </c>
      <c r="D12" s="77">
        <v>500</v>
      </c>
    </row>
    <row r="13" spans="1:4" ht="15" customHeight="1" x14ac:dyDescent="0.3">
      <c r="A13" s="76" t="s">
        <v>33</v>
      </c>
      <c r="B13" s="77">
        <v>524</v>
      </c>
      <c r="C13" s="76" t="s">
        <v>33</v>
      </c>
      <c r="D13" s="77">
        <v>543</v>
      </c>
    </row>
    <row r="14" spans="1:4" ht="15" customHeight="1" x14ac:dyDescent="0.3">
      <c r="A14" s="76" t="s">
        <v>34</v>
      </c>
      <c r="B14" s="77">
        <v>349</v>
      </c>
      <c r="C14" s="76" t="s">
        <v>34</v>
      </c>
      <c r="D14" s="77">
        <v>479</v>
      </c>
    </row>
    <row r="15" spans="1:4" ht="15" customHeight="1" x14ac:dyDescent="0.3">
      <c r="A15" s="76" t="s">
        <v>35</v>
      </c>
      <c r="B15" s="77">
        <v>0</v>
      </c>
      <c r="C15" s="76" t="s">
        <v>35</v>
      </c>
      <c r="D15" s="77">
        <v>493</v>
      </c>
    </row>
    <row r="16" spans="1:4" ht="15" customHeight="1" x14ac:dyDescent="0.3">
      <c r="A16" s="76" t="s">
        <v>36</v>
      </c>
      <c r="B16" s="77">
        <v>0</v>
      </c>
      <c r="C16" s="76" t="s">
        <v>36</v>
      </c>
      <c r="D16" s="77">
        <v>292</v>
      </c>
    </row>
    <row r="17" spans="1:4" ht="15" customHeight="1" x14ac:dyDescent="0.3">
      <c r="A17" s="76" t="s">
        <v>37</v>
      </c>
      <c r="B17" s="77">
        <v>0</v>
      </c>
      <c r="C17" s="76" t="s">
        <v>37</v>
      </c>
      <c r="D17" s="77">
        <v>0</v>
      </c>
    </row>
    <row r="18" spans="1:4" ht="15" customHeight="1" x14ac:dyDescent="0.3">
      <c r="A18" s="105">
        <v>2022</v>
      </c>
      <c r="B18" s="104">
        <v>3360</v>
      </c>
      <c r="C18" s="105">
        <v>2022</v>
      </c>
      <c r="D18" s="104">
        <v>5546</v>
      </c>
    </row>
    <row r="19" spans="1:4" ht="15" customHeight="1" x14ac:dyDescent="0.3">
      <c r="A19" s="76" t="s">
        <v>26</v>
      </c>
      <c r="B19" s="77">
        <v>0</v>
      </c>
      <c r="C19" s="76" t="s">
        <v>26</v>
      </c>
      <c r="D19" s="77">
        <v>129</v>
      </c>
    </row>
    <row r="20" spans="1:4" ht="15" customHeight="1" x14ac:dyDescent="0.3">
      <c r="A20" s="76" t="s">
        <v>27</v>
      </c>
      <c r="B20" s="77">
        <v>0</v>
      </c>
      <c r="C20" s="76" t="s">
        <v>27</v>
      </c>
      <c r="D20" s="77">
        <v>146</v>
      </c>
    </row>
    <row r="21" spans="1:4" ht="15" customHeight="1" x14ac:dyDescent="0.3">
      <c r="A21" s="76" t="s">
        <v>28</v>
      </c>
      <c r="B21" s="77">
        <v>0</v>
      </c>
      <c r="C21" s="76" t="s">
        <v>28</v>
      </c>
      <c r="D21" s="77">
        <v>216</v>
      </c>
    </row>
    <row r="22" spans="1:4" ht="15" customHeight="1" x14ac:dyDescent="0.3">
      <c r="A22" s="76" t="s">
        <v>29</v>
      </c>
      <c r="B22" s="77">
        <v>0</v>
      </c>
      <c r="C22" s="76" t="s">
        <v>29</v>
      </c>
      <c r="D22" s="77">
        <v>387</v>
      </c>
    </row>
    <row r="23" spans="1:4" ht="15" customHeight="1" x14ac:dyDescent="0.3">
      <c r="A23" s="76" t="s">
        <v>30</v>
      </c>
      <c r="B23" s="77">
        <v>0</v>
      </c>
      <c r="C23" s="76" t="s">
        <v>30</v>
      </c>
      <c r="D23" s="77">
        <v>364</v>
      </c>
    </row>
    <row r="24" spans="1:4" ht="15" customHeight="1" x14ac:dyDescent="0.3">
      <c r="A24" s="76" t="s">
        <v>31</v>
      </c>
      <c r="B24" s="77">
        <v>454</v>
      </c>
      <c r="C24" s="76" t="s">
        <v>31</v>
      </c>
      <c r="D24" s="77">
        <v>749</v>
      </c>
    </row>
    <row r="25" spans="1:4" ht="15" customHeight="1" x14ac:dyDescent="0.3">
      <c r="A25" s="76" t="s">
        <v>32</v>
      </c>
      <c r="B25" s="77">
        <v>1283</v>
      </c>
      <c r="C25" s="76" t="s">
        <v>32</v>
      </c>
      <c r="D25" s="77">
        <v>1069</v>
      </c>
    </row>
    <row r="26" spans="1:4" ht="15" customHeight="1" x14ac:dyDescent="0.3">
      <c r="A26" s="76" t="s">
        <v>33</v>
      </c>
      <c r="B26" s="77">
        <v>1310</v>
      </c>
      <c r="C26" s="76" t="s">
        <v>33</v>
      </c>
      <c r="D26" s="77">
        <v>1032</v>
      </c>
    </row>
    <row r="27" spans="1:4" ht="15" customHeight="1" x14ac:dyDescent="0.3">
      <c r="A27" s="76" t="s">
        <v>34</v>
      </c>
      <c r="B27" s="77">
        <v>313</v>
      </c>
      <c r="C27" s="76" t="s">
        <v>34</v>
      </c>
      <c r="D27" s="77">
        <v>609</v>
      </c>
    </row>
    <row r="28" spans="1:4" ht="15" customHeight="1" x14ac:dyDescent="0.3">
      <c r="A28" s="76" t="s">
        <v>35</v>
      </c>
      <c r="B28" s="77">
        <v>0</v>
      </c>
      <c r="C28" s="76" t="s">
        <v>35</v>
      </c>
      <c r="D28" s="77">
        <v>260</v>
      </c>
    </row>
    <row r="29" spans="1:4" ht="15" customHeight="1" x14ac:dyDescent="0.3">
      <c r="A29" s="76" t="s">
        <v>36</v>
      </c>
      <c r="B29" s="77">
        <v>0</v>
      </c>
      <c r="C29" s="76" t="s">
        <v>36</v>
      </c>
      <c r="D29" s="77">
        <v>241</v>
      </c>
    </row>
    <row r="30" spans="1:4" ht="15" customHeight="1" x14ac:dyDescent="0.3">
      <c r="A30" s="76" t="s">
        <v>37</v>
      </c>
      <c r="B30" s="77">
        <v>0</v>
      </c>
      <c r="C30" s="76" t="s">
        <v>37</v>
      </c>
      <c r="D30" s="77">
        <v>344</v>
      </c>
    </row>
    <row r="31" spans="1:4" ht="15" customHeight="1" x14ac:dyDescent="0.3">
      <c r="A31" s="105">
        <v>2021</v>
      </c>
      <c r="B31" s="104">
        <f>SUM(B32:B43)</f>
        <v>1627</v>
      </c>
      <c r="C31" s="105">
        <v>2021</v>
      </c>
      <c r="D31" s="104">
        <f>SUM(D32:D43)</f>
        <v>4607</v>
      </c>
    </row>
    <row r="32" spans="1:4" ht="15" customHeight="1" x14ac:dyDescent="0.3">
      <c r="A32" s="76" t="s">
        <v>26</v>
      </c>
      <c r="B32" s="77">
        <v>0</v>
      </c>
      <c r="C32" s="76" t="s">
        <v>26</v>
      </c>
      <c r="D32" s="77">
        <v>91</v>
      </c>
    </row>
    <row r="33" spans="1:4" ht="15" customHeight="1" x14ac:dyDescent="0.3">
      <c r="A33" s="76" t="s">
        <v>27</v>
      </c>
      <c r="B33" s="77">
        <v>0</v>
      </c>
      <c r="C33" s="76" t="s">
        <v>27</v>
      </c>
      <c r="D33" s="77">
        <v>125</v>
      </c>
    </row>
    <row r="34" spans="1:4" ht="15" customHeight="1" x14ac:dyDescent="0.3">
      <c r="A34" s="76" t="s">
        <v>28</v>
      </c>
      <c r="B34" s="77">
        <v>0</v>
      </c>
      <c r="C34" s="76" t="s">
        <v>28</v>
      </c>
      <c r="D34" s="77">
        <v>190</v>
      </c>
    </row>
    <row r="35" spans="1:4" ht="15" customHeight="1" x14ac:dyDescent="0.3">
      <c r="A35" s="76" t="s">
        <v>29</v>
      </c>
      <c r="B35" s="77">
        <v>0</v>
      </c>
      <c r="C35" s="76" t="s">
        <v>29</v>
      </c>
      <c r="D35" s="77">
        <v>169</v>
      </c>
    </row>
    <row r="36" spans="1:4" ht="15" customHeight="1" x14ac:dyDescent="0.3">
      <c r="A36" s="76" t="s">
        <v>30</v>
      </c>
      <c r="B36" s="77">
        <v>0</v>
      </c>
      <c r="C36" s="76" t="s">
        <v>30</v>
      </c>
      <c r="D36" s="77">
        <v>285</v>
      </c>
    </row>
    <row r="37" spans="1:4" ht="15" customHeight="1" x14ac:dyDescent="0.3">
      <c r="A37" s="76" t="s">
        <v>31</v>
      </c>
      <c r="B37" s="77">
        <v>367</v>
      </c>
      <c r="C37" s="76" t="s">
        <v>31</v>
      </c>
      <c r="D37" s="77">
        <v>517</v>
      </c>
    </row>
    <row r="38" spans="1:4" ht="15" customHeight="1" x14ac:dyDescent="0.3">
      <c r="A38" s="76" t="s">
        <v>32</v>
      </c>
      <c r="B38" s="77">
        <v>412</v>
      </c>
      <c r="C38" s="76" t="s">
        <v>32</v>
      </c>
      <c r="D38" s="77">
        <v>991</v>
      </c>
    </row>
    <row r="39" spans="1:4" ht="15" customHeight="1" x14ac:dyDescent="0.3">
      <c r="A39" s="76" t="s">
        <v>33</v>
      </c>
      <c r="B39" s="77">
        <v>556</v>
      </c>
      <c r="C39" s="76" t="s">
        <v>33</v>
      </c>
      <c r="D39" s="77">
        <v>1117</v>
      </c>
    </row>
    <row r="40" spans="1:4" ht="15" customHeight="1" x14ac:dyDescent="0.3">
      <c r="A40" s="76" t="s">
        <v>34</v>
      </c>
      <c r="B40" s="77">
        <v>292</v>
      </c>
      <c r="C40" s="76" t="s">
        <v>34</v>
      </c>
      <c r="D40" s="77">
        <v>452</v>
      </c>
    </row>
    <row r="41" spans="1:4" ht="15" customHeight="1" x14ac:dyDescent="0.3">
      <c r="A41" s="76" t="s">
        <v>35</v>
      </c>
      <c r="B41" s="77">
        <v>0</v>
      </c>
      <c r="C41" s="76" t="s">
        <v>35</v>
      </c>
      <c r="D41" s="77">
        <v>230</v>
      </c>
    </row>
    <row r="42" spans="1:4" ht="15" customHeight="1" x14ac:dyDescent="0.3">
      <c r="A42" s="76" t="s">
        <v>36</v>
      </c>
      <c r="B42" s="77">
        <v>0</v>
      </c>
      <c r="C42" s="76" t="s">
        <v>36</v>
      </c>
      <c r="D42" s="77">
        <v>267</v>
      </c>
    </row>
    <row r="43" spans="1:4" ht="15" customHeight="1" x14ac:dyDescent="0.3">
      <c r="A43" s="76" t="s">
        <v>37</v>
      </c>
      <c r="B43" s="77">
        <v>0</v>
      </c>
      <c r="C43" s="76" t="s">
        <v>37</v>
      </c>
      <c r="D43" s="77">
        <v>173</v>
      </c>
    </row>
    <row r="44" spans="1:4" ht="15" customHeight="1" x14ac:dyDescent="0.3">
      <c r="A44" s="105">
        <v>2020</v>
      </c>
      <c r="B44" s="104">
        <f>SUM(B45:B56)</f>
        <v>950</v>
      </c>
      <c r="C44" s="105">
        <v>2020</v>
      </c>
      <c r="D44" s="104">
        <f>SUM(D45:D56)</f>
        <v>3030</v>
      </c>
    </row>
    <row r="45" spans="1:4" ht="15" customHeight="1" x14ac:dyDescent="0.3">
      <c r="A45" s="76" t="s">
        <v>26</v>
      </c>
      <c r="B45" s="77">
        <v>0</v>
      </c>
      <c r="C45" s="76" t="s">
        <v>26</v>
      </c>
      <c r="D45" s="77">
        <v>136</v>
      </c>
    </row>
    <row r="46" spans="1:4" ht="15" customHeight="1" x14ac:dyDescent="0.3">
      <c r="A46" s="76" t="s">
        <v>27</v>
      </c>
      <c r="B46" s="77">
        <v>0</v>
      </c>
      <c r="C46" s="76" t="s">
        <v>27</v>
      </c>
      <c r="D46" s="77">
        <v>219</v>
      </c>
    </row>
    <row r="47" spans="1:4" ht="15" customHeight="1" x14ac:dyDescent="0.3">
      <c r="A47" s="76" t="s">
        <v>28</v>
      </c>
      <c r="B47" s="77">
        <v>0</v>
      </c>
      <c r="C47" s="76" t="s">
        <v>28</v>
      </c>
      <c r="D47" s="77">
        <v>111</v>
      </c>
    </row>
    <row r="48" spans="1:4" ht="15" customHeight="1" x14ac:dyDescent="0.3">
      <c r="A48" s="76" t="s">
        <v>29</v>
      </c>
      <c r="B48" s="77">
        <v>0</v>
      </c>
      <c r="C48" s="76" t="s">
        <v>29</v>
      </c>
      <c r="D48" s="77">
        <v>19</v>
      </c>
    </row>
    <row r="49" spans="1:4" ht="15" customHeight="1" x14ac:dyDescent="0.3">
      <c r="A49" s="76" t="s">
        <v>30</v>
      </c>
      <c r="B49" s="77">
        <v>0</v>
      </c>
      <c r="C49" s="76" t="s">
        <v>30</v>
      </c>
      <c r="D49" s="77">
        <v>53</v>
      </c>
    </row>
    <row r="50" spans="1:4" ht="15" customHeight="1" x14ac:dyDescent="0.3">
      <c r="A50" s="76" t="s">
        <v>31</v>
      </c>
      <c r="B50" s="77">
        <v>0</v>
      </c>
      <c r="C50" s="76" t="s">
        <v>31</v>
      </c>
      <c r="D50" s="77">
        <v>246</v>
      </c>
    </row>
    <row r="51" spans="1:4" ht="15" customHeight="1" x14ac:dyDescent="0.3">
      <c r="A51" s="76" t="s">
        <v>32</v>
      </c>
      <c r="B51" s="77">
        <v>321</v>
      </c>
      <c r="C51" s="76" t="s">
        <v>32</v>
      </c>
      <c r="D51" s="77">
        <v>635</v>
      </c>
    </row>
    <row r="52" spans="1:4" ht="15" customHeight="1" x14ac:dyDescent="0.3">
      <c r="A52" s="76" t="s">
        <v>33</v>
      </c>
      <c r="B52" s="77">
        <v>377</v>
      </c>
      <c r="C52" s="76" t="s">
        <v>33</v>
      </c>
      <c r="D52" s="77">
        <v>769</v>
      </c>
    </row>
    <row r="53" spans="1:4" ht="15" customHeight="1" x14ac:dyDescent="0.3">
      <c r="A53" s="76" t="s">
        <v>34</v>
      </c>
      <c r="B53" s="77">
        <v>252</v>
      </c>
      <c r="C53" s="76" t="s">
        <v>34</v>
      </c>
      <c r="D53" s="77">
        <v>408</v>
      </c>
    </row>
    <row r="54" spans="1:4" ht="15" customHeight="1" x14ac:dyDescent="0.3">
      <c r="A54" s="76" t="s">
        <v>35</v>
      </c>
      <c r="B54" s="77">
        <v>0</v>
      </c>
      <c r="C54" s="76" t="s">
        <v>35</v>
      </c>
      <c r="D54" s="77">
        <v>303</v>
      </c>
    </row>
    <row r="55" spans="1:4" ht="15" customHeight="1" x14ac:dyDescent="0.3">
      <c r="A55" s="76" t="s">
        <v>36</v>
      </c>
      <c r="B55" s="77">
        <v>0</v>
      </c>
      <c r="C55" s="76" t="s">
        <v>36</v>
      </c>
      <c r="D55" s="77">
        <v>45</v>
      </c>
    </row>
    <row r="56" spans="1:4" ht="15" customHeight="1" x14ac:dyDescent="0.3">
      <c r="A56" s="76" t="s">
        <v>37</v>
      </c>
      <c r="B56" s="77">
        <v>0</v>
      </c>
      <c r="C56" s="76" t="s">
        <v>37</v>
      </c>
      <c r="D56" s="77">
        <v>86</v>
      </c>
    </row>
    <row r="57" spans="1:4" ht="15" customHeight="1" x14ac:dyDescent="0.3">
      <c r="A57" s="105">
        <v>2019</v>
      </c>
      <c r="B57" s="104">
        <f>SUM(B58:B69)</f>
        <v>3100</v>
      </c>
      <c r="C57" s="105">
        <v>2019</v>
      </c>
      <c r="D57" s="104">
        <f>SUM(D58:D69)</f>
        <v>5108</v>
      </c>
    </row>
    <row r="58" spans="1:4" ht="15" customHeight="1" x14ac:dyDescent="0.3">
      <c r="A58" s="76" t="s">
        <v>26</v>
      </c>
      <c r="B58" s="77">
        <v>0</v>
      </c>
      <c r="C58" s="76" t="s">
        <v>26</v>
      </c>
      <c r="D58" s="77">
        <v>141</v>
      </c>
    </row>
    <row r="59" spans="1:4" ht="15" customHeight="1" x14ac:dyDescent="0.3">
      <c r="A59" s="76" t="s">
        <v>27</v>
      </c>
      <c r="B59" s="77">
        <v>0</v>
      </c>
      <c r="C59" s="76" t="s">
        <v>27</v>
      </c>
      <c r="D59" s="77">
        <v>173</v>
      </c>
    </row>
    <row r="60" spans="1:4" ht="15" customHeight="1" x14ac:dyDescent="0.3">
      <c r="A60" s="76" t="s">
        <v>28</v>
      </c>
      <c r="B60" s="77">
        <v>0</v>
      </c>
      <c r="C60" s="76" t="s">
        <v>28</v>
      </c>
      <c r="D60" s="77">
        <v>286</v>
      </c>
    </row>
    <row r="61" spans="1:4" ht="15" customHeight="1" x14ac:dyDescent="0.3">
      <c r="A61" s="76" t="s">
        <v>29</v>
      </c>
      <c r="B61" s="77">
        <v>0</v>
      </c>
      <c r="C61" s="76" t="s">
        <v>29</v>
      </c>
      <c r="D61" s="77">
        <v>278</v>
      </c>
    </row>
    <row r="62" spans="1:4" ht="15" customHeight="1" x14ac:dyDescent="0.3">
      <c r="A62" s="76" t="s">
        <v>30</v>
      </c>
      <c r="B62" s="77">
        <v>0</v>
      </c>
      <c r="C62" s="76" t="s">
        <v>30</v>
      </c>
      <c r="D62" s="77">
        <v>300</v>
      </c>
    </row>
    <row r="63" spans="1:4" ht="15" customHeight="1" x14ac:dyDescent="0.3">
      <c r="A63" s="76" t="s">
        <v>31</v>
      </c>
      <c r="B63" s="77">
        <v>459</v>
      </c>
      <c r="C63" s="76" t="s">
        <v>31</v>
      </c>
      <c r="D63" s="77">
        <v>631</v>
      </c>
    </row>
    <row r="64" spans="1:4" ht="15" customHeight="1" x14ac:dyDescent="0.3">
      <c r="A64" s="76" t="s">
        <v>32</v>
      </c>
      <c r="B64" s="77">
        <v>1155</v>
      </c>
      <c r="C64" s="76" t="s">
        <v>32</v>
      </c>
      <c r="D64" s="77">
        <v>1127</v>
      </c>
    </row>
    <row r="65" spans="1:4" ht="15" customHeight="1" x14ac:dyDescent="0.3">
      <c r="A65" s="76" t="s">
        <v>33</v>
      </c>
      <c r="B65" s="77">
        <v>1012</v>
      </c>
      <c r="C65" s="76" t="s">
        <v>33</v>
      </c>
      <c r="D65" s="77">
        <v>1052</v>
      </c>
    </row>
    <row r="66" spans="1:4" ht="15" customHeight="1" x14ac:dyDescent="0.3">
      <c r="A66" s="76" t="s">
        <v>34</v>
      </c>
      <c r="B66" s="77">
        <v>474</v>
      </c>
      <c r="C66" s="76" t="s">
        <v>34</v>
      </c>
      <c r="D66" s="77">
        <v>487</v>
      </c>
    </row>
    <row r="67" spans="1:4" ht="15" customHeight="1" x14ac:dyDescent="0.3">
      <c r="A67" s="76" t="s">
        <v>35</v>
      </c>
      <c r="B67" s="77">
        <v>0</v>
      </c>
      <c r="C67" s="76" t="s">
        <v>35</v>
      </c>
      <c r="D67" s="77">
        <v>235</v>
      </c>
    </row>
    <row r="68" spans="1:4" ht="15" customHeight="1" x14ac:dyDescent="0.3">
      <c r="A68" s="76" t="s">
        <v>36</v>
      </c>
      <c r="B68" s="77">
        <v>0</v>
      </c>
      <c r="C68" s="76" t="s">
        <v>36</v>
      </c>
      <c r="D68" s="77">
        <v>248</v>
      </c>
    </row>
    <row r="69" spans="1:4" ht="15" customHeight="1" x14ac:dyDescent="0.3">
      <c r="A69" s="76" t="s">
        <v>37</v>
      </c>
      <c r="B69" s="77">
        <v>0</v>
      </c>
      <c r="C69" s="76" t="s">
        <v>37</v>
      </c>
      <c r="D69" s="77">
        <v>150</v>
      </c>
    </row>
    <row r="70" spans="1:4" ht="15" customHeight="1" x14ac:dyDescent="0.3">
      <c r="A70" s="105">
        <v>2018</v>
      </c>
      <c r="B70" s="104">
        <v>1985</v>
      </c>
      <c r="C70" s="105">
        <v>2018</v>
      </c>
      <c r="D70" s="104">
        <f>SUM(D71:D82)</f>
        <v>6611</v>
      </c>
    </row>
    <row r="71" spans="1:4" ht="15" customHeight="1" x14ac:dyDescent="0.3">
      <c r="A71" s="76" t="s">
        <v>26</v>
      </c>
      <c r="B71" s="77">
        <v>0</v>
      </c>
      <c r="C71" s="76" t="s">
        <v>26</v>
      </c>
      <c r="D71" s="77">
        <v>151</v>
      </c>
    </row>
    <row r="72" spans="1:4" ht="15" customHeight="1" x14ac:dyDescent="0.3">
      <c r="A72" s="76" t="s">
        <v>27</v>
      </c>
      <c r="B72" s="77">
        <v>0</v>
      </c>
      <c r="C72" s="76" t="s">
        <v>27</v>
      </c>
      <c r="D72" s="77">
        <v>182</v>
      </c>
    </row>
    <row r="73" spans="1:4" ht="15" customHeight="1" x14ac:dyDescent="0.3">
      <c r="A73" s="76" t="s">
        <v>28</v>
      </c>
      <c r="B73" s="77">
        <v>0</v>
      </c>
      <c r="C73" s="76" t="s">
        <v>28</v>
      </c>
      <c r="D73" s="77">
        <v>183</v>
      </c>
    </row>
    <row r="74" spans="1:4" ht="15" customHeight="1" x14ac:dyDescent="0.3">
      <c r="A74" s="76" t="s">
        <v>29</v>
      </c>
      <c r="B74" s="77">
        <v>0</v>
      </c>
      <c r="C74" s="76" t="s">
        <v>29</v>
      </c>
      <c r="D74" s="77">
        <v>367</v>
      </c>
    </row>
    <row r="75" spans="1:4" ht="15" customHeight="1" x14ac:dyDescent="0.3">
      <c r="A75" s="76" t="s">
        <v>30</v>
      </c>
      <c r="B75" s="77">
        <v>0</v>
      </c>
      <c r="C75" s="76" t="s">
        <v>30</v>
      </c>
      <c r="D75" s="77">
        <v>425</v>
      </c>
    </row>
    <row r="76" spans="1:4" ht="15" customHeight="1" x14ac:dyDescent="0.3">
      <c r="A76" s="76" t="s">
        <v>31</v>
      </c>
      <c r="B76" s="77">
        <v>132</v>
      </c>
      <c r="C76" s="76" t="s">
        <v>31</v>
      </c>
      <c r="D76" s="77">
        <v>933</v>
      </c>
    </row>
    <row r="77" spans="1:4" ht="15" customHeight="1" x14ac:dyDescent="0.3">
      <c r="A77" s="76" t="s">
        <v>32</v>
      </c>
      <c r="B77" s="77">
        <v>806</v>
      </c>
      <c r="C77" s="76" t="s">
        <v>32</v>
      </c>
      <c r="D77" s="77">
        <v>1560</v>
      </c>
    </row>
    <row r="78" spans="1:4" ht="15" customHeight="1" x14ac:dyDescent="0.3">
      <c r="A78" s="76" t="s">
        <v>33</v>
      </c>
      <c r="B78" s="77">
        <v>753</v>
      </c>
      <c r="C78" s="76" t="s">
        <v>33</v>
      </c>
      <c r="D78" s="77">
        <v>1371</v>
      </c>
    </row>
    <row r="79" spans="1:4" ht="15" customHeight="1" x14ac:dyDescent="0.3">
      <c r="A79" s="76" t="s">
        <v>34</v>
      </c>
      <c r="B79" s="77">
        <v>294</v>
      </c>
      <c r="C79" s="76" t="s">
        <v>34</v>
      </c>
      <c r="D79" s="77">
        <v>760</v>
      </c>
    </row>
    <row r="80" spans="1:4" ht="15" customHeight="1" x14ac:dyDescent="0.3">
      <c r="A80" s="76" t="s">
        <v>35</v>
      </c>
      <c r="B80" s="77">
        <v>0</v>
      </c>
      <c r="C80" s="76" t="s">
        <v>35</v>
      </c>
      <c r="D80" s="77">
        <v>335</v>
      </c>
    </row>
    <row r="81" spans="1:4" ht="15" customHeight="1" x14ac:dyDescent="0.3">
      <c r="A81" s="76" t="s">
        <v>36</v>
      </c>
      <c r="B81" s="77">
        <v>0</v>
      </c>
      <c r="C81" s="76" t="s">
        <v>36</v>
      </c>
      <c r="D81" s="77">
        <v>157</v>
      </c>
    </row>
    <row r="82" spans="1:4" ht="15" customHeight="1" x14ac:dyDescent="0.3">
      <c r="A82" s="76" t="s">
        <v>37</v>
      </c>
      <c r="B82" s="77">
        <v>0</v>
      </c>
      <c r="C82" s="76" t="s">
        <v>37</v>
      </c>
      <c r="D82" s="77">
        <v>187</v>
      </c>
    </row>
    <row r="83" spans="1:4" ht="15" customHeight="1" x14ac:dyDescent="0.3">
      <c r="A83" s="105">
        <v>2017</v>
      </c>
      <c r="B83" s="104">
        <f>SUM(B84:B95)</f>
        <v>1129</v>
      </c>
      <c r="C83" s="105">
        <v>2017</v>
      </c>
      <c r="D83" s="104">
        <f>SUM(D84:D95)</f>
        <v>7209</v>
      </c>
    </row>
    <row r="84" spans="1:4" ht="15" customHeight="1" x14ac:dyDescent="0.3">
      <c r="A84" s="76" t="s">
        <v>26</v>
      </c>
      <c r="B84" s="77">
        <v>0</v>
      </c>
      <c r="C84" s="76" t="s">
        <v>26</v>
      </c>
      <c r="D84" s="77">
        <v>284</v>
      </c>
    </row>
    <row r="85" spans="1:4" ht="15" customHeight="1" x14ac:dyDescent="0.3">
      <c r="A85" s="76" t="s">
        <v>27</v>
      </c>
      <c r="B85" s="77">
        <v>0</v>
      </c>
      <c r="C85" s="76" t="s">
        <v>27</v>
      </c>
      <c r="D85" s="77">
        <v>381</v>
      </c>
    </row>
    <row r="86" spans="1:4" ht="15" customHeight="1" x14ac:dyDescent="0.3">
      <c r="A86" s="76" t="s">
        <v>28</v>
      </c>
      <c r="B86" s="77">
        <v>0</v>
      </c>
      <c r="C86" s="76" t="s">
        <v>28</v>
      </c>
      <c r="D86" s="77">
        <v>349</v>
      </c>
    </row>
    <row r="87" spans="1:4" ht="15" customHeight="1" x14ac:dyDescent="0.3">
      <c r="A87" s="76" t="s">
        <v>29</v>
      </c>
      <c r="B87" s="77">
        <v>0</v>
      </c>
      <c r="C87" s="76" t="s">
        <v>29</v>
      </c>
      <c r="D87" s="77">
        <v>409</v>
      </c>
    </row>
    <row r="88" spans="1:4" s="51" customFormat="1" ht="15" customHeight="1" x14ac:dyDescent="0.3">
      <c r="A88" s="76" t="s">
        <v>30</v>
      </c>
      <c r="B88" s="77">
        <v>0</v>
      </c>
      <c r="C88" s="76" t="s">
        <v>30</v>
      </c>
      <c r="D88" s="77">
        <v>388</v>
      </c>
    </row>
    <row r="89" spans="1:4" s="51" customFormat="1" ht="15" customHeight="1" x14ac:dyDescent="0.3">
      <c r="A89" s="76" t="s">
        <v>31</v>
      </c>
      <c r="B89" s="77">
        <v>0</v>
      </c>
      <c r="C89" s="76" t="s">
        <v>31</v>
      </c>
      <c r="D89" s="77">
        <v>929</v>
      </c>
    </row>
    <row r="90" spans="1:4" s="51" customFormat="1" ht="15" customHeight="1" x14ac:dyDescent="0.3">
      <c r="A90" s="76" t="s">
        <v>32</v>
      </c>
      <c r="B90" s="77">
        <v>561</v>
      </c>
      <c r="C90" s="76" t="s">
        <v>32</v>
      </c>
      <c r="D90" s="77">
        <v>1556</v>
      </c>
    </row>
    <row r="91" spans="1:4" s="51" customFormat="1" ht="15" customHeight="1" x14ac:dyDescent="0.3">
      <c r="A91" s="76" t="s">
        <v>33</v>
      </c>
      <c r="B91" s="77">
        <v>568</v>
      </c>
      <c r="C91" s="76" t="s">
        <v>33</v>
      </c>
      <c r="D91" s="77">
        <v>1429</v>
      </c>
    </row>
    <row r="92" spans="1:4" s="51" customFormat="1" ht="15" customHeight="1" x14ac:dyDescent="0.3">
      <c r="A92" s="76" t="s">
        <v>34</v>
      </c>
      <c r="B92" s="77">
        <v>0</v>
      </c>
      <c r="C92" s="76" t="s">
        <v>34</v>
      </c>
      <c r="D92" s="77">
        <v>848</v>
      </c>
    </row>
    <row r="93" spans="1:4" s="51" customFormat="1" ht="15" customHeight="1" x14ac:dyDescent="0.3">
      <c r="A93" s="76" t="s">
        <v>35</v>
      </c>
      <c r="B93" s="77">
        <v>0</v>
      </c>
      <c r="C93" s="76" t="s">
        <v>35</v>
      </c>
      <c r="D93" s="77">
        <v>300</v>
      </c>
    </row>
    <row r="94" spans="1:4" s="51" customFormat="1" ht="15" customHeight="1" x14ac:dyDescent="0.3">
      <c r="A94" s="76" t="s">
        <v>36</v>
      </c>
      <c r="B94" s="77">
        <v>0</v>
      </c>
      <c r="C94" s="76" t="s">
        <v>36</v>
      </c>
      <c r="D94" s="77">
        <v>164</v>
      </c>
    </row>
    <row r="95" spans="1:4" s="51" customFormat="1" ht="15" customHeight="1" x14ac:dyDescent="0.3">
      <c r="A95" s="76" t="s">
        <v>37</v>
      </c>
      <c r="B95" s="77">
        <v>0</v>
      </c>
      <c r="C95" s="76" t="s">
        <v>37</v>
      </c>
      <c r="D95" s="77">
        <v>172</v>
      </c>
    </row>
    <row r="96" spans="1:4" ht="15" customHeight="1" x14ac:dyDescent="0.3">
      <c r="A96" s="105">
        <v>2016</v>
      </c>
      <c r="B96" s="104">
        <f>SUM(B97:B108)</f>
        <v>1085</v>
      </c>
      <c r="C96" s="105">
        <v>2016</v>
      </c>
      <c r="D96" s="104">
        <f>SUM(D97:D108)</f>
        <v>6452</v>
      </c>
    </row>
    <row r="97" spans="1:4" ht="15" customHeight="1" x14ac:dyDescent="0.3">
      <c r="A97" s="76" t="s">
        <v>26</v>
      </c>
      <c r="B97" s="77">
        <v>0</v>
      </c>
      <c r="C97" s="76" t="s">
        <v>26</v>
      </c>
      <c r="D97" s="77">
        <v>132</v>
      </c>
    </row>
    <row r="98" spans="1:4" ht="15" customHeight="1" x14ac:dyDescent="0.3">
      <c r="A98" s="76" t="s">
        <v>27</v>
      </c>
      <c r="B98" s="77">
        <v>0</v>
      </c>
      <c r="C98" s="76" t="s">
        <v>27</v>
      </c>
      <c r="D98" s="77">
        <v>189</v>
      </c>
    </row>
    <row r="99" spans="1:4" ht="15" customHeight="1" x14ac:dyDescent="0.3">
      <c r="A99" s="76" t="s">
        <v>28</v>
      </c>
      <c r="B99" s="77">
        <v>0</v>
      </c>
      <c r="C99" s="76" t="s">
        <v>28</v>
      </c>
      <c r="D99" s="77">
        <v>341</v>
      </c>
    </row>
    <row r="100" spans="1:4" ht="15" customHeight="1" x14ac:dyDescent="0.3">
      <c r="A100" s="76" t="s">
        <v>29</v>
      </c>
      <c r="B100" s="77">
        <v>0</v>
      </c>
      <c r="C100" s="76" t="s">
        <v>29</v>
      </c>
      <c r="D100" s="77">
        <v>303</v>
      </c>
    </row>
    <row r="101" spans="1:4" s="51" customFormat="1" ht="15" customHeight="1" x14ac:dyDescent="0.3">
      <c r="A101" s="76" t="s">
        <v>30</v>
      </c>
      <c r="B101" s="77">
        <v>0</v>
      </c>
      <c r="C101" s="76" t="s">
        <v>30</v>
      </c>
      <c r="D101" s="77">
        <v>400</v>
      </c>
    </row>
    <row r="102" spans="1:4" s="51" customFormat="1" ht="15" customHeight="1" x14ac:dyDescent="0.3">
      <c r="A102" s="76" t="s">
        <v>31</v>
      </c>
      <c r="B102" s="77">
        <v>0</v>
      </c>
      <c r="C102" s="76" t="s">
        <v>31</v>
      </c>
      <c r="D102" s="77">
        <v>812</v>
      </c>
    </row>
    <row r="103" spans="1:4" s="51" customFormat="1" ht="15" customHeight="1" x14ac:dyDescent="0.3">
      <c r="A103" s="76" t="s">
        <v>32</v>
      </c>
      <c r="B103" s="77">
        <v>565</v>
      </c>
      <c r="C103" s="76" t="s">
        <v>32</v>
      </c>
      <c r="D103" s="77">
        <v>1453</v>
      </c>
    </row>
    <row r="104" spans="1:4" s="51" customFormat="1" ht="15" customHeight="1" x14ac:dyDescent="0.3">
      <c r="A104" s="76" t="s">
        <v>33</v>
      </c>
      <c r="B104" s="77">
        <v>520</v>
      </c>
      <c r="C104" s="76" t="s">
        <v>33</v>
      </c>
      <c r="D104" s="77">
        <v>1334</v>
      </c>
    </row>
    <row r="105" spans="1:4" s="51" customFormat="1" ht="15" customHeight="1" x14ac:dyDescent="0.3">
      <c r="A105" s="76" t="s">
        <v>34</v>
      </c>
      <c r="B105" s="77">
        <v>0</v>
      </c>
      <c r="C105" s="76" t="s">
        <v>34</v>
      </c>
      <c r="D105" s="77">
        <v>666</v>
      </c>
    </row>
    <row r="106" spans="1:4" s="51" customFormat="1" ht="15" customHeight="1" x14ac:dyDescent="0.3">
      <c r="A106" s="76" t="s">
        <v>35</v>
      </c>
      <c r="B106" s="77">
        <v>0</v>
      </c>
      <c r="C106" s="76" t="s">
        <v>35</v>
      </c>
      <c r="D106" s="77">
        <v>309</v>
      </c>
    </row>
    <row r="107" spans="1:4" s="51" customFormat="1" ht="15" customHeight="1" x14ac:dyDescent="0.3">
      <c r="A107" s="76" t="s">
        <v>36</v>
      </c>
      <c r="B107" s="77">
        <v>0</v>
      </c>
      <c r="C107" s="76" t="s">
        <v>36</v>
      </c>
      <c r="D107" s="77">
        <v>219</v>
      </c>
    </row>
    <row r="108" spans="1:4" s="51" customFormat="1" ht="15" customHeight="1" x14ac:dyDescent="0.3">
      <c r="A108" s="76" t="s">
        <v>37</v>
      </c>
      <c r="B108" s="77">
        <v>0</v>
      </c>
      <c r="C108" s="76" t="s">
        <v>37</v>
      </c>
      <c r="D108" s="77">
        <v>294</v>
      </c>
    </row>
    <row r="109" spans="1:4" ht="15" customHeight="1" x14ac:dyDescent="0.3">
      <c r="A109" s="87">
        <v>2015</v>
      </c>
      <c r="B109" s="104">
        <f>SUM(B110:B121)</f>
        <v>3256</v>
      </c>
      <c r="C109" s="87">
        <v>2015</v>
      </c>
      <c r="D109" s="104">
        <f>SUM(D110:D121)</f>
        <v>7485</v>
      </c>
    </row>
    <row r="110" spans="1:4" ht="15" customHeight="1" x14ac:dyDescent="0.3">
      <c r="A110" s="76" t="s">
        <v>26</v>
      </c>
      <c r="B110" s="77">
        <v>0</v>
      </c>
      <c r="C110" s="76" t="s">
        <v>26</v>
      </c>
      <c r="D110" s="77">
        <v>156</v>
      </c>
    </row>
    <row r="111" spans="1:4" ht="15" customHeight="1" x14ac:dyDescent="0.3">
      <c r="A111" s="76" t="s">
        <v>27</v>
      </c>
      <c r="B111" s="77">
        <v>0</v>
      </c>
      <c r="C111" s="76" t="s">
        <v>27</v>
      </c>
      <c r="D111" s="77">
        <v>259</v>
      </c>
    </row>
    <row r="112" spans="1:4" ht="15" customHeight="1" x14ac:dyDescent="0.3">
      <c r="A112" s="76" t="s">
        <v>28</v>
      </c>
      <c r="B112" s="77">
        <v>0</v>
      </c>
      <c r="C112" s="76" t="s">
        <v>28</v>
      </c>
      <c r="D112" s="77">
        <v>185</v>
      </c>
    </row>
    <row r="113" spans="1:4" ht="15" customHeight="1" x14ac:dyDescent="0.3">
      <c r="A113" s="76" t="s">
        <v>29</v>
      </c>
      <c r="B113" s="77">
        <v>0</v>
      </c>
      <c r="C113" s="76" t="s">
        <v>29</v>
      </c>
      <c r="D113" s="77">
        <v>526</v>
      </c>
    </row>
    <row r="114" spans="1:4" ht="15" customHeight="1" x14ac:dyDescent="0.3">
      <c r="A114" s="76" t="s">
        <v>30</v>
      </c>
      <c r="B114" s="77">
        <v>659</v>
      </c>
      <c r="C114" s="76" t="s">
        <v>30</v>
      </c>
      <c r="D114" s="77">
        <v>668</v>
      </c>
    </row>
    <row r="115" spans="1:4" ht="15" customHeight="1" x14ac:dyDescent="0.3">
      <c r="A115" s="76" t="s">
        <v>31</v>
      </c>
      <c r="B115" s="77">
        <v>624</v>
      </c>
      <c r="C115" s="76" t="s">
        <v>31</v>
      </c>
      <c r="D115" s="77">
        <v>1057</v>
      </c>
    </row>
    <row r="116" spans="1:4" ht="15" customHeight="1" x14ac:dyDescent="0.3">
      <c r="A116" s="76" t="s">
        <v>32</v>
      </c>
      <c r="B116" s="77">
        <v>634</v>
      </c>
      <c r="C116" s="76" t="s">
        <v>32</v>
      </c>
      <c r="D116" s="77">
        <v>1585</v>
      </c>
    </row>
    <row r="117" spans="1:4" ht="15" customHeight="1" x14ac:dyDescent="0.3">
      <c r="A117" s="76" t="s">
        <v>33</v>
      </c>
      <c r="B117" s="77">
        <v>846</v>
      </c>
      <c r="C117" s="76" t="s">
        <v>33</v>
      </c>
      <c r="D117" s="77">
        <v>1596</v>
      </c>
    </row>
    <row r="118" spans="1:4" ht="15" customHeight="1" x14ac:dyDescent="0.3">
      <c r="A118" s="76" t="s">
        <v>34</v>
      </c>
      <c r="B118" s="77">
        <v>493</v>
      </c>
      <c r="C118" s="76" t="s">
        <v>34</v>
      </c>
      <c r="D118" s="77">
        <v>810</v>
      </c>
    </row>
    <row r="119" spans="1:4" ht="15" customHeight="1" x14ac:dyDescent="0.3">
      <c r="A119" s="76" t="s">
        <v>35</v>
      </c>
      <c r="B119" s="77">
        <v>0</v>
      </c>
      <c r="C119" s="76" t="s">
        <v>35</v>
      </c>
      <c r="D119" s="77">
        <v>280</v>
      </c>
    </row>
    <row r="120" spans="1:4" ht="15" customHeight="1" x14ac:dyDescent="0.3">
      <c r="A120" s="76" t="s">
        <v>36</v>
      </c>
      <c r="B120" s="77">
        <v>0</v>
      </c>
      <c r="C120" s="76" t="s">
        <v>36</v>
      </c>
      <c r="D120" s="77">
        <v>234</v>
      </c>
    </row>
    <row r="121" spans="1:4" ht="15" customHeight="1" x14ac:dyDescent="0.3">
      <c r="A121" s="76" t="s">
        <v>37</v>
      </c>
      <c r="B121" s="77">
        <v>0</v>
      </c>
      <c r="C121" s="76" t="s">
        <v>37</v>
      </c>
      <c r="D121" s="77">
        <v>129</v>
      </c>
    </row>
    <row r="122" spans="1:4" ht="15" customHeight="1" x14ac:dyDescent="0.3">
      <c r="A122" s="87">
        <v>2014</v>
      </c>
      <c r="B122" s="104">
        <v>0</v>
      </c>
      <c r="C122" s="87">
        <v>2014</v>
      </c>
      <c r="D122" s="104">
        <f>SUM(D123:D134)</f>
        <v>6211</v>
      </c>
    </row>
    <row r="123" spans="1:4" ht="15" customHeight="1" x14ac:dyDescent="0.3">
      <c r="A123" s="76" t="s">
        <v>26</v>
      </c>
      <c r="B123" s="77">
        <v>0</v>
      </c>
      <c r="C123" s="76" t="s">
        <v>26</v>
      </c>
      <c r="D123" s="77">
        <v>220</v>
      </c>
    </row>
    <row r="124" spans="1:4" ht="15" customHeight="1" x14ac:dyDescent="0.3">
      <c r="A124" s="76" t="s">
        <v>27</v>
      </c>
      <c r="B124" s="77">
        <v>0</v>
      </c>
      <c r="C124" s="76" t="s">
        <v>27</v>
      </c>
      <c r="D124" s="77">
        <v>349</v>
      </c>
    </row>
    <row r="125" spans="1:4" ht="15" customHeight="1" x14ac:dyDescent="0.3">
      <c r="A125" s="76" t="s">
        <v>28</v>
      </c>
      <c r="B125" s="77">
        <v>0</v>
      </c>
      <c r="C125" s="76" t="s">
        <v>28</v>
      </c>
      <c r="D125" s="77">
        <v>216</v>
      </c>
    </row>
    <row r="126" spans="1:4" ht="15" customHeight="1" x14ac:dyDescent="0.3">
      <c r="A126" s="76" t="s">
        <v>29</v>
      </c>
      <c r="B126" s="77">
        <v>0</v>
      </c>
      <c r="C126" s="76" t="s">
        <v>29</v>
      </c>
      <c r="D126" s="77">
        <v>396</v>
      </c>
    </row>
    <row r="127" spans="1:4" ht="15" customHeight="1" x14ac:dyDescent="0.3">
      <c r="A127" s="76" t="s">
        <v>30</v>
      </c>
      <c r="B127" s="77">
        <v>0</v>
      </c>
      <c r="C127" s="76" t="s">
        <v>30</v>
      </c>
      <c r="D127" s="77">
        <v>268</v>
      </c>
    </row>
    <row r="128" spans="1:4" ht="15" customHeight="1" x14ac:dyDescent="0.3">
      <c r="A128" s="76" t="s">
        <v>31</v>
      </c>
      <c r="B128" s="77">
        <v>0</v>
      </c>
      <c r="C128" s="76" t="s">
        <v>31</v>
      </c>
      <c r="D128" s="77">
        <v>730</v>
      </c>
    </row>
    <row r="129" spans="1:4" ht="15" customHeight="1" x14ac:dyDescent="0.3">
      <c r="A129" s="76" t="s">
        <v>32</v>
      </c>
      <c r="B129" s="77">
        <v>0</v>
      </c>
      <c r="C129" s="76" t="s">
        <v>32</v>
      </c>
      <c r="D129" s="77">
        <v>1468</v>
      </c>
    </row>
    <row r="130" spans="1:4" ht="15" customHeight="1" x14ac:dyDescent="0.3">
      <c r="A130" s="76" t="s">
        <v>33</v>
      </c>
      <c r="B130" s="77">
        <v>0</v>
      </c>
      <c r="C130" s="76" t="s">
        <v>33</v>
      </c>
      <c r="D130" s="77">
        <v>1490</v>
      </c>
    </row>
    <row r="131" spans="1:4" ht="15" customHeight="1" x14ac:dyDescent="0.3">
      <c r="A131" s="76" t="s">
        <v>34</v>
      </c>
      <c r="B131" s="77">
        <v>0</v>
      </c>
      <c r="C131" s="76" t="s">
        <v>34</v>
      </c>
      <c r="D131" s="77">
        <v>539</v>
      </c>
    </row>
    <row r="132" spans="1:4" ht="15" customHeight="1" x14ac:dyDescent="0.3">
      <c r="A132" s="76" t="s">
        <v>35</v>
      </c>
      <c r="B132" s="77">
        <v>0</v>
      </c>
      <c r="C132" s="76" t="s">
        <v>35</v>
      </c>
      <c r="D132" s="77">
        <v>230</v>
      </c>
    </row>
    <row r="133" spans="1:4" ht="15" customHeight="1" x14ac:dyDescent="0.3">
      <c r="A133" s="76" t="s">
        <v>36</v>
      </c>
      <c r="B133" s="77">
        <v>0</v>
      </c>
      <c r="C133" s="76" t="s">
        <v>36</v>
      </c>
      <c r="D133" s="77">
        <v>130</v>
      </c>
    </row>
    <row r="134" spans="1:4" ht="15" customHeight="1" x14ac:dyDescent="0.3">
      <c r="A134" s="76" t="s">
        <v>37</v>
      </c>
      <c r="B134" s="77">
        <v>0</v>
      </c>
      <c r="C134" s="76" t="s">
        <v>37</v>
      </c>
      <c r="D134" s="77">
        <v>175</v>
      </c>
    </row>
    <row r="135" spans="1:4" ht="15" customHeight="1" x14ac:dyDescent="0.3">
      <c r="A135" s="87">
        <v>2013</v>
      </c>
      <c r="B135" s="104">
        <f>SUM(B136:B147)</f>
        <v>9</v>
      </c>
      <c r="C135" s="87">
        <v>2013</v>
      </c>
      <c r="D135" s="104">
        <f>SUM(D136:D147)</f>
        <v>9955</v>
      </c>
    </row>
    <row r="136" spans="1:4" ht="15" customHeight="1" x14ac:dyDescent="0.3">
      <c r="A136" s="76" t="s">
        <v>26</v>
      </c>
      <c r="B136" s="77">
        <v>0</v>
      </c>
      <c r="C136" s="76" t="s">
        <v>26</v>
      </c>
      <c r="D136" s="77">
        <v>83</v>
      </c>
    </row>
    <row r="137" spans="1:4" ht="15" customHeight="1" x14ac:dyDescent="0.3">
      <c r="A137" s="76" t="s">
        <v>27</v>
      </c>
      <c r="B137" s="77">
        <v>0</v>
      </c>
      <c r="C137" s="76" t="s">
        <v>27</v>
      </c>
      <c r="D137" s="77">
        <v>189</v>
      </c>
    </row>
    <row r="138" spans="1:4" ht="15" customHeight="1" x14ac:dyDescent="0.3">
      <c r="A138" s="76" t="s">
        <v>28</v>
      </c>
      <c r="B138" s="77">
        <v>4</v>
      </c>
      <c r="C138" s="76" t="s">
        <v>28</v>
      </c>
      <c r="D138" s="77">
        <v>403</v>
      </c>
    </row>
    <row r="139" spans="1:4" ht="15" customHeight="1" x14ac:dyDescent="0.3">
      <c r="A139" s="76" t="s">
        <v>29</v>
      </c>
      <c r="B139" s="77">
        <v>0</v>
      </c>
      <c r="C139" s="76" t="s">
        <v>29</v>
      </c>
      <c r="D139" s="77">
        <v>344</v>
      </c>
    </row>
    <row r="140" spans="1:4" ht="15" customHeight="1" x14ac:dyDescent="0.3">
      <c r="A140" s="76" t="s">
        <v>30</v>
      </c>
      <c r="B140" s="77">
        <v>0</v>
      </c>
      <c r="C140" s="76" t="s">
        <v>30</v>
      </c>
      <c r="D140" s="77">
        <v>644</v>
      </c>
    </row>
    <row r="141" spans="1:4" ht="15" customHeight="1" x14ac:dyDescent="0.3">
      <c r="A141" s="76" t="s">
        <v>31</v>
      </c>
      <c r="B141" s="77">
        <v>0</v>
      </c>
      <c r="C141" s="76" t="s">
        <v>31</v>
      </c>
      <c r="D141" s="77">
        <v>1256</v>
      </c>
    </row>
    <row r="142" spans="1:4" ht="15" customHeight="1" x14ac:dyDescent="0.3">
      <c r="A142" s="76" t="s">
        <v>32</v>
      </c>
      <c r="B142" s="77">
        <v>0</v>
      </c>
      <c r="C142" s="76" t="s">
        <v>32</v>
      </c>
      <c r="D142" s="77">
        <v>2218</v>
      </c>
    </row>
    <row r="143" spans="1:4" ht="15" customHeight="1" x14ac:dyDescent="0.3">
      <c r="A143" s="76" t="s">
        <v>33</v>
      </c>
      <c r="B143" s="77">
        <v>5</v>
      </c>
      <c r="C143" s="76" t="s">
        <v>33</v>
      </c>
      <c r="D143" s="77">
        <v>2665</v>
      </c>
    </row>
    <row r="144" spans="1:4" ht="15" customHeight="1" x14ac:dyDescent="0.3">
      <c r="A144" s="76" t="s">
        <v>34</v>
      </c>
      <c r="B144" s="77">
        <v>0</v>
      </c>
      <c r="C144" s="76" t="s">
        <v>34</v>
      </c>
      <c r="D144" s="77">
        <v>1258</v>
      </c>
    </row>
    <row r="145" spans="1:4" ht="15" customHeight="1" x14ac:dyDescent="0.3">
      <c r="A145" s="76" t="s">
        <v>35</v>
      </c>
      <c r="B145" s="77">
        <v>0</v>
      </c>
      <c r="C145" s="76" t="s">
        <v>35</v>
      </c>
      <c r="D145" s="77">
        <v>479</v>
      </c>
    </row>
    <row r="146" spans="1:4" ht="15" customHeight="1" x14ac:dyDescent="0.3">
      <c r="A146" s="76" t="s">
        <v>36</v>
      </c>
      <c r="B146" s="77">
        <v>0</v>
      </c>
      <c r="C146" s="76" t="s">
        <v>36</v>
      </c>
      <c r="D146" s="77">
        <v>226</v>
      </c>
    </row>
    <row r="147" spans="1:4" ht="15" customHeight="1" x14ac:dyDescent="0.3">
      <c r="A147" s="76" t="s">
        <v>37</v>
      </c>
      <c r="B147" s="77">
        <v>0</v>
      </c>
      <c r="C147" s="76" t="s">
        <v>37</v>
      </c>
      <c r="D147" s="77">
        <v>190</v>
      </c>
    </row>
    <row r="148" spans="1:4" ht="15" customHeight="1" x14ac:dyDescent="0.3">
      <c r="A148" s="87">
        <v>2012</v>
      </c>
      <c r="B148" s="104">
        <f>SUM(B149:B160)</f>
        <v>2</v>
      </c>
      <c r="C148" s="87">
        <v>2012</v>
      </c>
      <c r="D148" s="104">
        <f>SUM(D149:D160)</f>
        <v>6910</v>
      </c>
    </row>
    <row r="149" spans="1:4" ht="15" customHeight="1" x14ac:dyDescent="0.3">
      <c r="A149" s="76" t="s">
        <v>26</v>
      </c>
      <c r="B149" s="77">
        <v>0</v>
      </c>
      <c r="C149" s="76" t="s">
        <v>26</v>
      </c>
      <c r="D149" s="77">
        <v>63</v>
      </c>
    </row>
    <row r="150" spans="1:4" ht="15" customHeight="1" x14ac:dyDescent="0.3">
      <c r="A150" s="76" t="s">
        <v>27</v>
      </c>
      <c r="B150" s="77">
        <v>0</v>
      </c>
      <c r="C150" s="76" t="s">
        <v>27</v>
      </c>
      <c r="D150" s="77">
        <v>69</v>
      </c>
    </row>
    <row r="151" spans="1:4" ht="15" customHeight="1" x14ac:dyDescent="0.3">
      <c r="A151" s="76" t="s">
        <v>28</v>
      </c>
      <c r="B151" s="77">
        <v>0</v>
      </c>
      <c r="C151" s="76" t="s">
        <v>28</v>
      </c>
      <c r="D151" s="77">
        <v>68</v>
      </c>
    </row>
    <row r="152" spans="1:4" ht="15" customHeight="1" x14ac:dyDescent="0.3">
      <c r="A152" s="76" t="s">
        <v>29</v>
      </c>
      <c r="B152" s="77">
        <v>2</v>
      </c>
      <c r="C152" s="76" t="s">
        <v>29</v>
      </c>
      <c r="D152" s="77">
        <v>119</v>
      </c>
    </row>
    <row r="153" spans="1:4" ht="15" customHeight="1" x14ac:dyDescent="0.3">
      <c r="A153" s="76" t="s">
        <v>30</v>
      </c>
      <c r="B153" s="77">
        <v>0</v>
      </c>
      <c r="C153" s="76" t="s">
        <v>30</v>
      </c>
      <c r="D153" s="77">
        <v>102</v>
      </c>
    </row>
    <row r="154" spans="1:4" ht="15" customHeight="1" x14ac:dyDescent="0.3">
      <c r="A154" s="76" t="s">
        <v>31</v>
      </c>
      <c r="B154" s="77">
        <v>0</v>
      </c>
      <c r="C154" s="76" t="s">
        <v>31</v>
      </c>
      <c r="D154" s="77">
        <v>711</v>
      </c>
    </row>
    <row r="155" spans="1:4" ht="15" customHeight="1" x14ac:dyDescent="0.3">
      <c r="A155" s="76" t="s">
        <v>32</v>
      </c>
      <c r="B155" s="77">
        <v>0</v>
      </c>
      <c r="C155" s="76" t="s">
        <v>32</v>
      </c>
      <c r="D155" s="77">
        <v>1951</v>
      </c>
    </row>
    <row r="156" spans="1:4" ht="15" customHeight="1" x14ac:dyDescent="0.3">
      <c r="A156" s="76" t="s">
        <v>33</v>
      </c>
      <c r="B156" s="77">
        <v>0</v>
      </c>
      <c r="C156" s="76" t="s">
        <v>33</v>
      </c>
      <c r="D156" s="77">
        <v>2101</v>
      </c>
    </row>
    <row r="157" spans="1:4" ht="15" customHeight="1" x14ac:dyDescent="0.3">
      <c r="A157" s="76" t="s">
        <v>34</v>
      </c>
      <c r="B157" s="77">
        <v>0</v>
      </c>
      <c r="C157" s="76" t="s">
        <v>34</v>
      </c>
      <c r="D157" s="77">
        <v>774</v>
      </c>
    </row>
    <row r="158" spans="1:4" ht="15" customHeight="1" x14ac:dyDescent="0.3">
      <c r="A158" s="76" t="s">
        <v>35</v>
      </c>
      <c r="B158" s="77">
        <v>0</v>
      </c>
      <c r="C158" s="76" t="s">
        <v>35</v>
      </c>
      <c r="D158" s="77">
        <v>572</v>
      </c>
    </row>
    <row r="159" spans="1:4" ht="15" customHeight="1" x14ac:dyDescent="0.3">
      <c r="A159" s="76" t="s">
        <v>36</v>
      </c>
      <c r="B159" s="77">
        <v>0</v>
      </c>
      <c r="C159" s="76" t="s">
        <v>36</v>
      </c>
      <c r="D159" s="77">
        <v>207</v>
      </c>
    </row>
    <row r="160" spans="1:4" ht="15" customHeight="1" x14ac:dyDescent="0.3">
      <c r="A160" s="76" t="s">
        <v>37</v>
      </c>
      <c r="B160" s="77">
        <v>0</v>
      </c>
      <c r="C160" s="76" t="s">
        <v>37</v>
      </c>
      <c r="D160" s="77">
        <v>173</v>
      </c>
    </row>
    <row r="161" spans="1:4" ht="15" customHeight="1" x14ac:dyDescent="0.3">
      <c r="A161" s="87">
        <v>2011</v>
      </c>
      <c r="B161" s="104">
        <f>SUM(B162:B173)</f>
        <v>4</v>
      </c>
      <c r="C161" s="87">
        <v>2011</v>
      </c>
      <c r="D161" s="104">
        <f>SUM(D162:D173)</f>
        <v>2045</v>
      </c>
    </row>
    <row r="162" spans="1:4" ht="15" customHeight="1" x14ac:dyDescent="0.3">
      <c r="A162" s="76" t="s">
        <v>26</v>
      </c>
      <c r="B162" s="77">
        <v>0</v>
      </c>
      <c r="C162" s="76" t="s">
        <v>26</v>
      </c>
      <c r="D162" s="77">
        <v>81</v>
      </c>
    </row>
    <row r="163" spans="1:4" ht="15" customHeight="1" x14ac:dyDescent="0.3">
      <c r="A163" s="76" t="s">
        <v>27</v>
      </c>
      <c r="B163" s="77">
        <v>0</v>
      </c>
      <c r="C163" s="76" t="s">
        <v>27</v>
      </c>
      <c r="D163" s="77">
        <v>55</v>
      </c>
    </row>
    <row r="164" spans="1:4" ht="15" customHeight="1" x14ac:dyDescent="0.3">
      <c r="A164" s="76" t="s">
        <v>28</v>
      </c>
      <c r="B164" s="77">
        <v>0</v>
      </c>
      <c r="C164" s="76" t="s">
        <v>28</v>
      </c>
      <c r="D164" s="77">
        <v>75</v>
      </c>
    </row>
    <row r="165" spans="1:4" ht="15" customHeight="1" x14ac:dyDescent="0.3">
      <c r="A165" s="76" t="s">
        <v>29</v>
      </c>
      <c r="B165" s="77">
        <v>0</v>
      </c>
      <c r="C165" s="76" t="s">
        <v>29</v>
      </c>
      <c r="D165" s="77">
        <v>129</v>
      </c>
    </row>
    <row r="166" spans="1:4" ht="15" customHeight="1" x14ac:dyDescent="0.3">
      <c r="A166" s="76" t="s">
        <v>30</v>
      </c>
      <c r="B166" s="77">
        <v>0</v>
      </c>
      <c r="C166" s="76" t="s">
        <v>30</v>
      </c>
      <c r="D166" s="77">
        <v>135</v>
      </c>
    </row>
    <row r="167" spans="1:4" ht="15" customHeight="1" x14ac:dyDescent="0.3">
      <c r="A167" s="76" t="s">
        <v>31</v>
      </c>
      <c r="B167" s="77">
        <v>0</v>
      </c>
      <c r="C167" s="76" t="s">
        <v>31</v>
      </c>
      <c r="D167" s="77">
        <v>224</v>
      </c>
    </row>
    <row r="168" spans="1:4" ht="15" customHeight="1" x14ac:dyDescent="0.3">
      <c r="A168" s="76" t="s">
        <v>32</v>
      </c>
      <c r="B168" s="77">
        <v>0</v>
      </c>
      <c r="C168" s="76" t="s">
        <v>32</v>
      </c>
      <c r="D168" s="77">
        <v>466</v>
      </c>
    </row>
    <row r="169" spans="1:4" ht="15" customHeight="1" x14ac:dyDescent="0.3">
      <c r="A169" s="76" t="s">
        <v>33</v>
      </c>
      <c r="B169" s="77">
        <v>4</v>
      </c>
      <c r="C169" s="76" t="s">
        <v>33</v>
      </c>
      <c r="D169" s="77">
        <v>423</v>
      </c>
    </row>
    <row r="170" spans="1:4" ht="15" customHeight="1" x14ac:dyDescent="0.3">
      <c r="A170" s="76" t="s">
        <v>34</v>
      </c>
      <c r="B170" s="77">
        <v>0</v>
      </c>
      <c r="C170" s="76" t="s">
        <v>34</v>
      </c>
      <c r="D170" s="77">
        <v>194</v>
      </c>
    </row>
    <row r="171" spans="1:4" ht="15" customHeight="1" x14ac:dyDescent="0.3">
      <c r="A171" s="76" t="s">
        <v>35</v>
      </c>
      <c r="B171" s="77">
        <v>0</v>
      </c>
      <c r="C171" s="76" t="s">
        <v>35</v>
      </c>
      <c r="D171" s="77">
        <v>104</v>
      </c>
    </row>
    <row r="172" spans="1:4" ht="15" customHeight="1" x14ac:dyDescent="0.3">
      <c r="A172" s="76" t="s">
        <v>36</v>
      </c>
      <c r="B172" s="77">
        <v>0</v>
      </c>
      <c r="C172" s="76" t="s">
        <v>36</v>
      </c>
      <c r="D172" s="77">
        <v>76</v>
      </c>
    </row>
    <row r="173" spans="1:4" ht="15" customHeight="1" x14ac:dyDescent="0.3">
      <c r="A173" s="76" t="s">
        <v>37</v>
      </c>
      <c r="B173" s="77">
        <v>0</v>
      </c>
      <c r="C173" s="76" t="s">
        <v>37</v>
      </c>
      <c r="D173" s="77">
        <v>83</v>
      </c>
    </row>
    <row r="174" spans="1:4" ht="15" customHeight="1" x14ac:dyDescent="0.3">
      <c r="A174" s="87">
        <v>2010</v>
      </c>
      <c r="B174" s="104">
        <f>SUM(B175:B186)</f>
        <v>0</v>
      </c>
      <c r="C174" s="87">
        <v>2010</v>
      </c>
      <c r="D174" s="104">
        <f>SUM(D175:D186)</f>
        <v>2154</v>
      </c>
    </row>
    <row r="175" spans="1:4" ht="15" customHeight="1" x14ac:dyDescent="0.3">
      <c r="A175" s="76" t="s">
        <v>26</v>
      </c>
      <c r="B175" s="77">
        <v>0</v>
      </c>
      <c r="C175" s="76" t="s">
        <v>26</v>
      </c>
      <c r="D175" s="77">
        <v>200</v>
      </c>
    </row>
    <row r="176" spans="1:4" ht="15" customHeight="1" x14ac:dyDescent="0.3">
      <c r="A176" s="76" t="s">
        <v>27</v>
      </c>
      <c r="B176" s="77">
        <v>0</v>
      </c>
      <c r="C176" s="76" t="s">
        <v>27</v>
      </c>
      <c r="D176" s="77">
        <v>100</v>
      </c>
    </row>
    <row r="177" spans="1:4" ht="15" customHeight="1" x14ac:dyDescent="0.3">
      <c r="A177" s="76" t="s">
        <v>28</v>
      </c>
      <c r="B177" s="77">
        <v>0</v>
      </c>
      <c r="C177" s="76" t="s">
        <v>28</v>
      </c>
      <c r="D177" s="77">
        <v>115</v>
      </c>
    </row>
    <row r="178" spans="1:4" ht="15" customHeight="1" x14ac:dyDescent="0.3">
      <c r="A178" s="76" t="s">
        <v>29</v>
      </c>
      <c r="B178" s="77">
        <v>0</v>
      </c>
      <c r="C178" s="76" t="s">
        <v>29</v>
      </c>
      <c r="D178" s="77">
        <v>86</v>
      </c>
    </row>
    <row r="179" spans="1:4" ht="15" customHeight="1" x14ac:dyDescent="0.3">
      <c r="A179" s="76" t="s">
        <v>30</v>
      </c>
      <c r="B179" s="77">
        <v>0</v>
      </c>
      <c r="C179" s="76" t="s">
        <v>30</v>
      </c>
      <c r="D179" s="77">
        <v>161</v>
      </c>
    </row>
    <row r="180" spans="1:4" ht="15" customHeight="1" x14ac:dyDescent="0.3">
      <c r="A180" s="76" t="s">
        <v>31</v>
      </c>
      <c r="B180" s="77">
        <v>0</v>
      </c>
      <c r="C180" s="76" t="s">
        <v>31</v>
      </c>
      <c r="D180" s="77">
        <v>199</v>
      </c>
    </row>
    <row r="181" spans="1:4" ht="15" customHeight="1" x14ac:dyDescent="0.3">
      <c r="A181" s="76" t="s">
        <v>32</v>
      </c>
      <c r="B181" s="77">
        <v>0</v>
      </c>
      <c r="C181" s="76" t="s">
        <v>32</v>
      </c>
      <c r="D181" s="77">
        <v>353</v>
      </c>
    </row>
    <row r="182" spans="1:4" ht="15" customHeight="1" x14ac:dyDescent="0.3">
      <c r="A182" s="76" t="s">
        <v>33</v>
      </c>
      <c r="B182" s="77">
        <v>0</v>
      </c>
      <c r="C182" s="76" t="s">
        <v>33</v>
      </c>
      <c r="D182" s="77">
        <v>484</v>
      </c>
    </row>
    <row r="183" spans="1:4" ht="15" customHeight="1" x14ac:dyDescent="0.3">
      <c r="A183" s="76" t="s">
        <v>34</v>
      </c>
      <c r="B183" s="77">
        <v>0</v>
      </c>
      <c r="C183" s="76" t="s">
        <v>34</v>
      </c>
      <c r="D183" s="77">
        <v>166</v>
      </c>
    </row>
    <row r="184" spans="1:4" ht="15" customHeight="1" x14ac:dyDescent="0.3">
      <c r="A184" s="76" t="s">
        <v>35</v>
      </c>
      <c r="B184" s="77">
        <v>0</v>
      </c>
      <c r="C184" s="76" t="s">
        <v>35</v>
      </c>
      <c r="D184" s="77">
        <v>115</v>
      </c>
    </row>
    <row r="185" spans="1:4" ht="15" customHeight="1" x14ac:dyDescent="0.3">
      <c r="A185" s="76" t="s">
        <v>36</v>
      </c>
      <c r="B185" s="77">
        <v>0</v>
      </c>
      <c r="C185" s="76" t="s">
        <v>36</v>
      </c>
      <c r="D185" s="77">
        <v>74</v>
      </c>
    </row>
    <row r="186" spans="1:4" ht="15" customHeight="1" x14ac:dyDescent="0.3">
      <c r="A186" s="76" t="s">
        <v>37</v>
      </c>
      <c r="B186" s="77">
        <v>0</v>
      </c>
      <c r="C186" s="76" t="s">
        <v>37</v>
      </c>
      <c r="D186" s="77">
        <v>101</v>
      </c>
    </row>
    <row r="187" spans="1:4" ht="15" customHeight="1" x14ac:dyDescent="0.3">
      <c r="A187" s="147" t="s">
        <v>113</v>
      </c>
      <c r="B187" s="147"/>
      <c r="C187" s="147"/>
      <c r="D187" s="4"/>
    </row>
    <row r="188" spans="1:4" ht="15" customHeight="1" x14ac:dyDescent="0.3">
      <c r="A188" s="15"/>
      <c r="B188" s="78"/>
      <c r="C188" s="78"/>
    </row>
  </sheetData>
  <mergeCells count="3">
    <mergeCell ref="A3:B3"/>
    <mergeCell ref="C3:D3"/>
    <mergeCell ref="A187:C187"/>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108" max="5" man="1"/>
    <brk id="134" max="5" man="1"/>
    <brk id="160" max="5" man="1"/>
  </rowBreaks>
  <ignoredErrors>
    <ignoredError sqref="B57" formulaRange="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F127"/>
  <sheetViews>
    <sheetView showGridLines="0" zoomScaleNormal="100" workbookViewId="0">
      <selection activeCell="A3" sqref="A3"/>
    </sheetView>
  </sheetViews>
  <sheetFormatPr defaultRowHeight="15" customHeight="1" x14ac:dyDescent="0.3"/>
  <cols>
    <col min="1" max="1" width="6.33203125" style="12" bestFit="1" customWidth="1"/>
    <col min="2" max="2" width="15.44140625" style="12" bestFit="1" customWidth="1"/>
    <col min="3" max="3" width="11.33203125" style="12" bestFit="1" customWidth="1"/>
    <col min="4" max="4" width="26.5546875" style="12" customWidth="1"/>
    <col min="5" max="5" width="24.88671875" style="12" bestFit="1" customWidth="1"/>
    <col min="6" max="6" width="18.21875" style="12" bestFit="1" customWidth="1"/>
    <col min="7" max="7" width="18.44140625" style="12" customWidth="1"/>
    <col min="8" max="8" width="18.33203125" style="12" customWidth="1"/>
    <col min="9" max="16384" width="8.88671875" style="12"/>
  </cols>
  <sheetData>
    <row r="2" spans="1:6" ht="15" customHeight="1" x14ac:dyDescent="0.3">
      <c r="A2" s="165" t="s">
        <v>128</v>
      </c>
      <c r="B2" s="166"/>
      <c r="C2" s="166"/>
      <c r="D2" s="166"/>
      <c r="E2" s="166"/>
      <c r="F2" s="166"/>
    </row>
    <row r="3" spans="1:6" ht="15" customHeight="1" x14ac:dyDescent="0.3">
      <c r="A3" s="106"/>
      <c r="B3" s="107"/>
      <c r="C3" s="107"/>
      <c r="D3" s="108" t="s">
        <v>43</v>
      </c>
      <c r="E3" s="108" t="s">
        <v>44</v>
      </c>
      <c r="F3" s="108" t="s">
        <v>13</v>
      </c>
    </row>
    <row r="4" spans="1:6" ht="20.399999999999999" x14ac:dyDescent="0.3">
      <c r="A4" s="109" t="s">
        <v>16</v>
      </c>
      <c r="B4" s="110" t="s">
        <v>102</v>
      </c>
      <c r="C4" s="111" t="s">
        <v>15</v>
      </c>
      <c r="D4" s="112" t="s">
        <v>14</v>
      </c>
      <c r="E4" s="112" t="s">
        <v>14</v>
      </c>
      <c r="F4" s="112" t="s">
        <v>14</v>
      </c>
    </row>
    <row r="5" spans="1:6" ht="15" customHeight="1" x14ac:dyDescent="0.3">
      <c r="A5" s="167">
        <v>2023</v>
      </c>
      <c r="B5" s="169" t="s">
        <v>17</v>
      </c>
      <c r="C5" s="21" t="s">
        <v>18</v>
      </c>
      <c r="D5" s="22"/>
      <c r="E5" s="73"/>
      <c r="F5" s="73"/>
    </row>
    <row r="6" spans="1:6" ht="15" customHeight="1" x14ac:dyDescent="0.3">
      <c r="A6" s="167"/>
      <c r="B6" s="170"/>
      <c r="C6" s="113" t="s">
        <v>19</v>
      </c>
      <c r="D6" s="114"/>
      <c r="E6" s="115"/>
      <c r="F6" s="115"/>
    </row>
    <row r="7" spans="1:6" ht="15" customHeight="1" x14ac:dyDescent="0.3">
      <c r="A7" s="167"/>
      <c r="B7" s="170"/>
      <c r="C7" s="21" t="s">
        <v>122</v>
      </c>
      <c r="D7" s="22"/>
      <c r="E7" s="73"/>
      <c r="F7" s="73"/>
    </row>
    <row r="8" spans="1:6" ht="15" customHeight="1" x14ac:dyDescent="0.3">
      <c r="A8" s="167"/>
      <c r="B8" s="170"/>
      <c r="C8" s="113" t="s">
        <v>68</v>
      </c>
      <c r="D8" s="114"/>
      <c r="E8" s="115"/>
      <c r="F8" s="115"/>
    </row>
    <row r="9" spans="1:6" ht="15" customHeight="1" x14ac:dyDescent="0.3">
      <c r="A9" s="167"/>
      <c r="B9" s="170"/>
      <c r="C9" s="21" t="s">
        <v>20</v>
      </c>
      <c r="D9" s="22"/>
      <c r="E9" s="73"/>
      <c r="F9" s="73"/>
    </row>
    <row r="10" spans="1:6" ht="15" customHeight="1" x14ac:dyDescent="0.3">
      <c r="A10" s="167"/>
      <c r="B10" s="170"/>
      <c r="C10" s="113" t="s">
        <v>21</v>
      </c>
      <c r="D10" s="114"/>
      <c r="E10" s="115"/>
      <c r="F10" s="115"/>
    </row>
    <row r="11" spans="1:6" ht="15" customHeight="1" x14ac:dyDescent="0.3">
      <c r="A11" s="167"/>
      <c r="B11" s="170"/>
      <c r="C11" s="21" t="s">
        <v>22</v>
      </c>
      <c r="D11" s="22"/>
      <c r="E11" s="73"/>
      <c r="F11" s="73"/>
    </row>
    <row r="12" spans="1:6" ht="15" customHeight="1" x14ac:dyDescent="0.3">
      <c r="A12" s="167"/>
      <c r="B12" s="171"/>
      <c r="C12" s="113" t="s">
        <v>23</v>
      </c>
      <c r="D12" s="114"/>
      <c r="E12" s="115"/>
      <c r="F12" s="115"/>
    </row>
    <row r="13" spans="1:6" ht="15" customHeight="1" x14ac:dyDescent="0.3">
      <c r="A13" s="167"/>
      <c r="B13" s="172" t="s">
        <v>46</v>
      </c>
      <c r="C13" s="21" t="s">
        <v>24</v>
      </c>
      <c r="D13" s="22"/>
      <c r="E13" s="73"/>
      <c r="F13" s="73"/>
    </row>
    <row r="14" spans="1:6" ht="15" customHeight="1" x14ac:dyDescent="0.3">
      <c r="A14" s="167"/>
      <c r="B14" s="171"/>
      <c r="C14" s="113" t="s">
        <v>25</v>
      </c>
      <c r="D14" s="114"/>
      <c r="E14" s="115"/>
      <c r="F14" s="115"/>
    </row>
    <row r="15" spans="1:6" ht="15" customHeight="1" thickBot="1" x14ac:dyDescent="0.35">
      <c r="A15" s="168"/>
      <c r="B15" s="119" t="s">
        <v>115</v>
      </c>
      <c r="C15" s="120"/>
      <c r="D15" s="121"/>
      <c r="E15" s="122"/>
      <c r="F15" s="122"/>
    </row>
    <row r="16" spans="1:6" ht="15" customHeight="1" x14ac:dyDescent="0.3">
      <c r="A16" s="167">
        <v>2022</v>
      </c>
      <c r="B16" s="169" t="s">
        <v>17</v>
      </c>
      <c r="C16" s="21" t="s">
        <v>18</v>
      </c>
      <c r="D16" s="22">
        <v>154105</v>
      </c>
      <c r="E16" s="73">
        <v>160024</v>
      </c>
      <c r="F16" s="73">
        <v>314129</v>
      </c>
    </row>
    <row r="17" spans="1:6" ht="15" customHeight="1" x14ac:dyDescent="0.3">
      <c r="A17" s="167"/>
      <c r="B17" s="170"/>
      <c r="C17" s="113" t="s">
        <v>19</v>
      </c>
      <c r="D17" s="114">
        <v>67786</v>
      </c>
      <c r="E17" s="115">
        <v>71519</v>
      </c>
      <c r="F17" s="115">
        <v>139305</v>
      </c>
    </row>
    <row r="18" spans="1:6" ht="15" customHeight="1" x14ac:dyDescent="0.3">
      <c r="A18" s="167"/>
      <c r="B18" s="170"/>
      <c r="C18" s="21" t="s">
        <v>122</v>
      </c>
      <c r="D18" s="22">
        <v>1044</v>
      </c>
      <c r="E18" s="73">
        <v>1317</v>
      </c>
      <c r="F18" s="73">
        <v>2361</v>
      </c>
    </row>
    <row r="19" spans="1:6" ht="15" customHeight="1" x14ac:dyDescent="0.3">
      <c r="A19" s="167"/>
      <c r="B19" s="170"/>
      <c r="C19" s="113" t="s">
        <v>68</v>
      </c>
      <c r="D19" s="114">
        <v>56614</v>
      </c>
      <c r="E19" s="115">
        <v>57070</v>
      </c>
      <c r="F19" s="115">
        <v>113684</v>
      </c>
    </row>
    <row r="20" spans="1:6" ht="15" customHeight="1" x14ac:dyDescent="0.3">
      <c r="A20" s="167"/>
      <c r="B20" s="170"/>
      <c r="C20" s="21" t="s">
        <v>20</v>
      </c>
      <c r="D20" s="22">
        <v>75711</v>
      </c>
      <c r="E20" s="73">
        <v>75487</v>
      </c>
      <c r="F20" s="73">
        <v>151198</v>
      </c>
    </row>
    <row r="21" spans="1:6" ht="15" customHeight="1" x14ac:dyDescent="0.3">
      <c r="A21" s="167"/>
      <c r="B21" s="170"/>
      <c r="C21" s="113" t="s">
        <v>21</v>
      </c>
      <c r="D21" s="114">
        <v>120454</v>
      </c>
      <c r="E21" s="115">
        <v>124851</v>
      </c>
      <c r="F21" s="115">
        <v>245305</v>
      </c>
    </row>
    <row r="22" spans="1:6" ht="15" customHeight="1" x14ac:dyDescent="0.3">
      <c r="A22" s="167"/>
      <c r="B22" s="170"/>
      <c r="C22" s="21" t="s">
        <v>22</v>
      </c>
      <c r="D22" s="22">
        <v>170600</v>
      </c>
      <c r="E22" s="73">
        <v>176216</v>
      </c>
      <c r="F22" s="73">
        <v>346816</v>
      </c>
    </row>
    <row r="23" spans="1:6" ht="15" customHeight="1" x14ac:dyDescent="0.3">
      <c r="A23" s="167"/>
      <c r="B23" s="171"/>
      <c r="C23" s="113" t="s">
        <v>23</v>
      </c>
      <c r="D23" s="114">
        <v>74298</v>
      </c>
      <c r="E23" s="115">
        <v>73992</v>
      </c>
      <c r="F23" s="115">
        <v>148290</v>
      </c>
    </row>
    <row r="24" spans="1:6" ht="15" customHeight="1" x14ac:dyDescent="0.3">
      <c r="A24" s="167"/>
      <c r="B24" s="172" t="s">
        <v>46</v>
      </c>
      <c r="C24" s="21" t="s">
        <v>24</v>
      </c>
      <c r="D24" s="22">
        <v>160024</v>
      </c>
      <c r="E24" s="73">
        <v>154105</v>
      </c>
      <c r="F24" s="73">
        <v>314129</v>
      </c>
    </row>
    <row r="25" spans="1:6" ht="15" customHeight="1" x14ac:dyDescent="0.3">
      <c r="A25" s="167"/>
      <c r="B25" s="171"/>
      <c r="C25" s="113" t="s">
        <v>25</v>
      </c>
      <c r="D25" s="114">
        <v>135737</v>
      </c>
      <c r="E25" s="115">
        <v>138587</v>
      </c>
      <c r="F25" s="115">
        <v>274324</v>
      </c>
    </row>
    <row r="26" spans="1:6" ht="15" customHeight="1" thickBot="1" x14ac:dyDescent="0.35">
      <c r="A26" s="168"/>
      <c r="B26" s="119" t="s">
        <v>115</v>
      </c>
      <c r="C26" s="120"/>
      <c r="D26" s="121">
        <v>1016373</v>
      </c>
      <c r="E26" s="122">
        <v>1033168</v>
      </c>
      <c r="F26" s="122">
        <v>2049541</v>
      </c>
    </row>
    <row r="27" spans="1:6" ht="15" customHeight="1" x14ac:dyDescent="0.3">
      <c r="A27" s="167">
        <v>2021</v>
      </c>
      <c r="B27" s="169" t="s">
        <v>17</v>
      </c>
      <c r="C27" s="21" t="s">
        <v>18</v>
      </c>
      <c r="D27" s="22">
        <v>110331</v>
      </c>
      <c r="E27" s="73">
        <v>117944</v>
      </c>
      <c r="F27" s="73">
        <f>SUM(D27:E27)</f>
        <v>228275</v>
      </c>
    </row>
    <row r="28" spans="1:6" ht="15" customHeight="1" x14ac:dyDescent="0.3">
      <c r="A28" s="167"/>
      <c r="B28" s="170"/>
      <c r="C28" s="113" t="s">
        <v>19</v>
      </c>
      <c r="D28" s="114">
        <v>41506</v>
      </c>
      <c r="E28" s="115">
        <v>44369</v>
      </c>
      <c r="F28" s="115">
        <f t="shared" ref="F28:F37" si="0">SUM(D28:E28)</f>
        <v>85875</v>
      </c>
    </row>
    <row r="29" spans="1:6" ht="15" customHeight="1" x14ac:dyDescent="0.3">
      <c r="A29" s="167"/>
      <c r="B29" s="170"/>
      <c r="C29" s="21" t="s">
        <v>68</v>
      </c>
      <c r="D29" s="22">
        <v>49387</v>
      </c>
      <c r="E29" s="73">
        <v>51217</v>
      </c>
      <c r="F29" s="73">
        <f t="shared" si="0"/>
        <v>100604</v>
      </c>
    </row>
    <row r="30" spans="1:6" ht="15" customHeight="1" x14ac:dyDescent="0.3">
      <c r="A30" s="167"/>
      <c r="B30" s="170"/>
      <c r="C30" s="113" t="s">
        <v>20</v>
      </c>
      <c r="D30" s="114">
        <v>73022</v>
      </c>
      <c r="E30" s="115">
        <v>80277</v>
      </c>
      <c r="F30" s="115">
        <f t="shared" si="0"/>
        <v>153299</v>
      </c>
    </row>
    <row r="31" spans="1:6" ht="15" customHeight="1" x14ac:dyDescent="0.3">
      <c r="A31" s="167"/>
      <c r="B31" s="170"/>
      <c r="C31" s="21" t="s">
        <v>122</v>
      </c>
      <c r="D31" s="22">
        <v>124</v>
      </c>
      <c r="E31" s="73">
        <v>230</v>
      </c>
      <c r="F31" s="73">
        <f t="shared" si="0"/>
        <v>354</v>
      </c>
    </row>
    <row r="32" spans="1:6" ht="15" customHeight="1" x14ac:dyDescent="0.3">
      <c r="A32" s="167"/>
      <c r="B32" s="170"/>
      <c r="C32" s="113" t="s">
        <v>21</v>
      </c>
      <c r="D32" s="114">
        <v>82642</v>
      </c>
      <c r="E32" s="115">
        <v>85490</v>
      </c>
      <c r="F32" s="115">
        <f t="shared" si="0"/>
        <v>168132</v>
      </c>
    </row>
    <row r="33" spans="1:6" ht="15" customHeight="1" x14ac:dyDescent="0.3">
      <c r="A33" s="167"/>
      <c r="B33" s="170"/>
      <c r="C33" s="21" t="s">
        <v>22</v>
      </c>
      <c r="D33" s="22">
        <v>153798</v>
      </c>
      <c r="E33" s="73">
        <v>165717</v>
      </c>
      <c r="F33" s="73">
        <f t="shared" si="0"/>
        <v>319515</v>
      </c>
    </row>
    <row r="34" spans="1:6" ht="15" customHeight="1" x14ac:dyDescent="0.3">
      <c r="A34" s="167"/>
      <c r="B34" s="171"/>
      <c r="C34" s="113" t="s">
        <v>23</v>
      </c>
      <c r="D34" s="114">
        <v>77525</v>
      </c>
      <c r="E34" s="115">
        <v>69276</v>
      </c>
      <c r="F34" s="115">
        <f t="shared" si="0"/>
        <v>146801</v>
      </c>
    </row>
    <row r="35" spans="1:6" ht="15" customHeight="1" x14ac:dyDescent="0.3">
      <c r="A35" s="167"/>
      <c r="B35" s="172" t="s">
        <v>46</v>
      </c>
      <c r="C35" s="21" t="s">
        <v>24</v>
      </c>
      <c r="D35" s="22">
        <v>117944</v>
      </c>
      <c r="E35" s="73">
        <v>110331</v>
      </c>
      <c r="F35" s="73">
        <f t="shared" si="0"/>
        <v>228275</v>
      </c>
    </row>
    <row r="36" spans="1:6" ht="15" customHeight="1" x14ac:dyDescent="0.3">
      <c r="A36" s="167"/>
      <c r="B36" s="171"/>
      <c r="C36" s="113" t="s">
        <v>25</v>
      </c>
      <c r="D36" s="114">
        <v>81600</v>
      </c>
      <c r="E36" s="115">
        <v>84195</v>
      </c>
      <c r="F36" s="115">
        <f t="shared" si="0"/>
        <v>165795</v>
      </c>
    </row>
    <row r="37" spans="1:6" ht="15" customHeight="1" thickBot="1" x14ac:dyDescent="0.35">
      <c r="A37" s="168"/>
      <c r="B37" s="119" t="s">
        <v>115</v>
      </c>
      <c r="C37" s="120"/>
      <c r="D37" s="121">
        <f>SUM(D27:D36)</f>
        <v>787879</v>
      </c>
      <c r="E37" s="122">
        <f>SUM(E27:E36)</f>
        <v>809046</v>
      </c>
      <c r="F37" s="122">
        <f t="shared" si="0"/>
        <v>1596925</v>
      </c>
    </row>
    <row r="38" spans="1:6" ht="15" customHeight="1" x14ac:dyDescent="0.3">
      <c r="A38" s="167">
        <v>2020</v>
      </c>
      <c r="B38" s="169" t="s">
        <v>17</v>
      </c>
      <c r="C38" s="21" t="s">
        <v>18</v>
      </c>
      <c r="D38" s="22">
        <v>103538</v>
      </c>
      <c r="E38" s="73">
        <v>105697</v>
      </c>
      <c r="F38" s="73">
        <f>SUM(D38:E38)</f>
        <v>209235</v>
      </c>
    </row>
    <row r="39" spans="1:6" ht="15" customHeight="1" x14ac:dyDescent="0.3">
      <c r="A39" s="167"/>
      <c r="B39" s="170"/>
      <c r="C39" s="113" t="s">
        <v>19</v>
      </c>
      <c r="D39" s="114">
        <v>39837</v>
      </c>
      <c r="E39" s="115">
        <v>42953</v>
      </c>
      <c r="F39" s="115">
        <f t="shared" ref="F39:F46" si="1">SUM(D39:E39)</f>
        <v>82790</v>
      </c>
    </row>
    <row r="40" spans="1:6" ht="15" customHeight="1" x14ac:dyDescent="0.3">
      <c r="A40" s="167"/>
      <c r="B40" s="170"/>
      <c r="C40" s="21" t="s">
        <v>68</v>
      </c>
      <c r="D40" s="22">
        <v>22925</v>
      </c>
      <c r="E40" s="73">
        <v>26935</v>
      </c>
      <c r="F40" s="73">
        <f t="shared" si="1"/>
        <v>49860</v>
      </c>
    </row>
    <row r="41" spans="1:6" ht="15" customHeight="1" x14ac:dyDescent="0.3">
      <c r="A41" s="167"/>
      <c r="B41" s="170"/>
      <c r="C41" s="113" t="s">
        <v>20</v>
      </c>
      <c r="D41" s="114">
        <v>62380</v>
      </c>
      <c r="E41" s="115">
        <v>60571</v>
      </c>
      <c r="F41" s="115">
        <f t="shared" si="1"/>
        <v>122951</v>
      </c>
    </row>
    <row r="42" spans="1:6" ht="15" customHeight="1" x14ac:dyDescent="0.3">
      <c r="A42" s="167"/>
      <c r="B42" s="170"/>
      <c r="C42" s="21" t="s">
        <v>21</v>
      </c>
      <c r="D42" s="22">
        <v>74987</v>
      </c>
      <c r="E42" s="73">
        <v>79239</v>
      </c>
      <c r="F42" s="73">
        <f t="shared" si="1"/>
        <v>154226</v>
      </c>
    </row>
    <row r="43" spans="1:6" ht="15" customHeight="1" x14ac:dyDescent="0.3">
      <c r="A43" s="167"/>
      <c r="B43" s="170"/>
      <c r="C43" s="113" t="s">
        <v>22</v>
      </c>
      <c r="D43" s="114">
        <v>134946</v>
      </c>
      <c r="E43" s="115">
        <v>141214</v>
      </c>
      <c r="F43" s="115">
        <f t="shared" si="1"/>
        <v>276160</v>
      </c>
    </row>
    <row r="44" spans="1:6" ht="15" customHeight="1" x14ac:dyDescent="0.3">
      <c r="A44" s="167"/>
      <c r="B44" s="171"/>
      <c r="C44" s="23" t="s">
        <v>23</v>
      </c>
      <c r="D44" s="24">
        <v>57776</v>
      </c>
      <c r="E44" s="74">
        <v>56892</v>
      </c>
      <c r="F44" s="74">
        <f t="shared" si="1"/>
        <v>114668</v>
      </c>
    </row>
    <row r="45" spans="1:6" ht="15" customHeight="1" x14ac:dyDescent="0.3">
      <c r="A45" s="167"/>
      <c r="B45" s="172" t="s">
        <v>46</v>
      </c>
      <c r="C45" s="116" t="s">
        <v>24</v>
      </c>
      <c r="D45" s="117">
        <v>105697</v>
      </c>
      <c r="E45" s="118">
        <v>103538</v>
      </c>
      <c r="F45" s="118">
        <f t="shared" si="1"/>
        <v>209235</v>
      </c>
    </row>
    <row r="46" spans="1:6" ht="15" customHeight="1" x14ac:dyDescent="0.3">
      <c r="A46" s="167"/>
      <c r="B46" s="171"/>
      <c r="C46" s="23" t="s">
        <v>25</v>
      </c>
      <c r="D46" s="24">
        <v>67951</v>
      </c>
      <c r="E46" s="74">
        <v>71947</v>
      </c>
      <c r="F46" s="74">
        <f t="shared" si="1"/>
        <v>139898</v>
      </c>
    </row>
    <row r="47" spans="1:6" ht="15" customHeight="1" thickBot="1" x14ac:dyDescent="0.35">
      <c r="A47" s="168"/>
      <c r="B47" s="119" t="s">
        <v>115</v>
      </c>
      <c r="C47" s="120"/>
      <c r="D47" s="121">
        <f>SUM(D38:D46)</f>
        <v>670037</v>
      </c>
      <c r="E47" s="122">
        <f>SUM(E38:E46)</f>
        <v>688986</v>
      </c>
      <c r="F47" s="122">
        <f>SUM(F38:F46)</f>
        <v>1359023</v>
      </c>
    </row>
    <row r="48" spans="1:6" ht="15" customHeight="1" x14ac:dyDescent="0.3">
      <c r="A48" s="167">
        <v>2019</v>
      </c>
      <c r="B48" s="169" t="s">
        <v>17</v>
      </c>
      <c r="C48" s="21" t="s">
        <v>18</v>
      </c>
      <c r="D48" s="22">
        <v>179891</v>
      </c>
      <c r="E48" s="73">
        <v>182905</v>
      </c>
      <c r="F48" s="73">
        <v>362796</v>
      </c>
    </row>
    <row r="49" spans="1:6" ht="15" customHeight="1" x14ac:dyDescent="0.3">
      <c r="A49" s="167"/>
      <c r="B49" s="170"/>
      <c r="C49" s="113" t="s">
        <v>19</v>
      </c>
      <c r="D49" s="114">
        <v>53805</v>
      </c>
      <c r="E49" s="115">
        <v>56120</v>
      </c>
      <c r="F49" s="115">
        <v>109925</v>
      </c>
    </row>
    <row r="50" spans="1:6" ht="15" customHeight="1" x14ac:dyDescent="0.3">
      <c r="A50" s="167"/>
      <c r="B50" s="170"/>
      <c r="C50" s="21" t="s">
        <v>68</v>
      </c>
      <c r="D50" s="22">
        <v>39930</v>
      </c>
      <c r="E50" s="73">
        <v>40100</v>
      </c>
      <c r="F50" s="73">
        <v>80030</v>
      </c>
    </row>
    <row r="51" spans="1:6" ht="15" customHeight="1" x14ac:dyDescent="0.3">
      <c r="A51" s="167"/>
      <c r="B51" s="170"/>
      <c r="C51" s="113" t="s">
        <v>20</v>
      </c>
      <c r="D51" s="114">
        <v>86957</v>
      </c>
      <c r="E51" s="115">
        <v>88455</v>
      </c>
      <c r="F51" s="115">
        <v>175412</v>
      </c>
    </row>
    <row r="52" spans="1:6" ht="15" customHeight="1" x14ac:dyDescent="0.3">
      <c r="A52" s="167"/>
      <c r="B52" s="170"/>
      <c r="C52" s="21" t="s">
        <v>21</v>
      </c>
      <c r="D52" s="22">
        <v>148505</v>
      </c>
      <c r="E52" s="73">
        <v>151134</v>
      </c>
      <c r="F52" s="73">
        <v>299639</v>
      </c>
    </row>
    <row r="53" spans="1:6" ht="15" customHeight="1" x14ac:dyDescent="0.3">
      <c r="A53" s="167"/>
      <c r="B53" s="170"/>
      <c r="C53" s="113" t="s">
        <v>22</v>
      </c>
      <c r="D53" s="114">
        <v>175269</v>
      </c>
      <c r="E53" s="115">
        <v>185924</v>
      </c>
      <c r="F53" s="115">
        <v>361193</v>
      </c>
    </row>
    <row r="54" spans="1:6" ht="15" customHeight="1" x14ac:dyDescent="0.3">
      <c r="A54" s="167"/>
      <c r="B54" s="171"/>
      <c r="C54" s="23" t="s">
        <v>23</v>
      </c>
      <c r="D54" s="24">
        <v>80174</v>
      </c>
      <c r="E54" s="74">
        <v>79007</v>
      </c>
      <c r="F54" s="74">
        <v>159181</v>
      </c>
    </row>
    <row r="55" spans="1:6" ht="15" customHeight="1" x14ac:dyDescent="0.3">
      <c r="A55" s="167"/>
      <c r="B55" s="172" t="s">
        <v>46</v>
      </c>
      <c r="C55" s="116" t="s">
        <v>24</v>
      </c>
      <c r="D55" s="117">
        <v>182905</v>
      </c>
      <c r="E55" s="118">
        <v>179891</v>
      </c>
      <c r="F55" s="118">
        <v>362796</v>
      </c>
    </row>
    <row r="56" spans="1:6" ht="15" customHeight="1" x14ac:dyDescent="0.3">
      <c r="A56" s="167"/>
      <c r="B56" s="171"/>
      <c r="C56" s="23" t="s">
        <v>25</v>
      </c>
      <c r="D56" s="24">
        <v>152098</v>
      </c>
      <c r="E56" s="74">
        <v>156840</v>
      </c>
      <c r="F56" s="74">
        <v>308938</v>
      </c>
    </row>
    <row r="57" spans="1:6" ht="15" customHeight="1" thickBot="1" x14ac:dyDescent="0.35">
      <c r="A57" s="168"/>
      <c r="B57" s="119" t="s">
        <v>115</v>
      </c>
      <c r="C57" s="120"/>
      <c r="D57" s="121">
        <v>1099534</v>
      </c>
      <c r="E57" s="122">
        <v>1120376</v>
      </c>
      <c r="F57" s="122">
        <v>2219910</v>
      </c>
    </row>
    <row r="58" spans="1:6" ht="15" customHeight="1" x14ac:dyDescent="0.3">
      <c r="A58" s="167">
        <v>2018</v>
      </c>
      <c r="B58" s="169" t="s">
        <v>17</v>
      </c>
      <c r="C58" s="21" t="s">
        <v>18</v>
      </c>
      <c r="D58" s="22">
        <v>178270</v>
      </c>
      <c r="E58" s="73">
        <v>185775</v>
      </c>
      <c r="F58" s="73">
        <v>364045</v>
      </c>
    </row>
    <row r="59" spans="1:6" ht="15" customHeight="1" x14ac:dyDescent="0.3">
      <c r="A59" s="167"/>
      <c r="B59" s="170"/>
      <c r="C59" s="113" t="s">
        <v>19</v>
      </c>
      <c r="D59" s="114">
        <v>65416</v>
      </c>
      <c r="E59" s="115">
        <v>69121</v>
      </c>
      <c r="F59" s="115">
        <v>134537</v>
      </c>
    </row>
    <row r="60" spans="1:6" ht="15" customHeight="1" x14ac:dyDescent="0.3">
      <c r="A60" s="167"/>
      <c r="B60" s="170"/>
      <c r="C60" s="21" t="s">
        <v>68</v>
      </c>
      <c r="D60" s="22">
        <v>33795</v>
      </c>
      <c r="E60" s="73">
        <v>34535</v>
      </c>
      <c r="F60" s="73">
        <v>68330</v>
      </c>
    </row>
    <row r="61" spans="1:6" ht="15" customHeight="1" x14ac:dyDescent="0.3">
      <c r="A61" s="167"/>
      <c r="B61" s="170"/>
      <c r="C61" s="113" t="s">
        <v>20</v>
      </c>
      <c r="D61" s="114">
        <v>84743</v>
      </c>
      <c r="E61" s="115">
        <v>84788</v>
      </c>
      <c r="F61" s="115">
        <v>169531</v>
      </c>
    </row>
    <row r="62" spans="1:6" ht="15" customHeight="1" x14ac:dyDescent="0.3">
      <c r="A62" s="167"/>
      <c r="B62" s="170"/>
      <c r="C62" s="21" t="s">
        <v>21</v>
      </c>
      <c r="D62" s="22">
        <v>137188</v>
      </c>
      <c r="E62" s="73">
        <v>139190</v>
      </c>
      <c r="F62" s="73">
        <v>276378</v>
      </c>
    </row>
    <row r="63" spans="1:6" ht="15" customHeight="1" x14ac:dyDescent="0.3">
      <c r="A63" s="167"/>
      <c r="B63" s="170"/>
      <c r="C63" s="113" t="s">
        <v>22</v>
      </c>
      <c r="D63" s="114">
        <v>169281</v>
      </c>
      <c r="E63" s="115">
        <v>178259</v>
      </c>
      <c r="F63" s="115">
        <v>347540</v>
      </c>
    </row>
    <row r="64" spans="1:6" ht="15" customHeight="1" x14ac:dyDescent="0.3">
      <c r="A64" s="167"/>
      <c r="B64" s="171"/>
      <c r="C64" s="23" t="s">
        <v>23</v>
      </c>
      <c r="D64" s="24">
        <v>77061</v>
      </c>
      <c r="E64" s="74">
        <v>74374</v>
      </c>
      <c r="F64" s="74">
        <v>151435</v>
      </c>
    </row>
    <row r="65" spans="1:6" ht="15" customHeight="1" x14ac:dyDescent="0.3">
      <c r="A65" s="167"/>
      <c r="B65" s="172" t="s">
        <v>46</v>
      </c>
      <c r="C65" s="116" t="s">
        <v>24</v>
      </c>
      <c r="D65" s="117">
        <v>185775</v>
      </c>
      <c r="E65" s="118">
        <v>178270</v>
      </c>
      <c r="F65" s="118">
        <v>364045</v>
      </c>
    </row>
    <row r="66" spans="1:6" ht="15" customHeight="1" x14ac:dyDescent="0.3">
      <c r="A66" s="167"/>
      <c r="B66" s="171"/>
      <c r="C66" s="23" t="s">
        <v>25</v>
      </c>
      <c r="D66" s="24">
        <v>159674</v>
      </c>
      <c r="E66" s="74">
        <v>161153</v>
      </c>
      <c r="F66" s="74">
        <v>320827</v>
      </c>
    </row>
    <row r="67" spans="1:6" ht="15" customHeight="1" thickBot="1" x14ac:dyDescent="0.35">
      <c r="A67" s="168"/>
      <c r="B67" s="119" t="s">
        <v>115</v>
      </c>
      <c r="C67" s="120"/>
      <c r="D67" s="121">
        <v>1091203</v>
      </c>
      <c r="E67" s="122">
        <v>1105465</v>
      </c>
      <c r="F67" s="122">
        <v>2196668</v>
      </c>
    </row>
    <row r="68" spans="1:6" ht="15" customHeight="1" x14ac:dyDescent="0.3">
      <c r="A68" s="167">
        <v>2017</v>
      </c>
      <c r="B68" s="169" t="s">
        <v>17</v>
      </c>
      <c r="C68" s="21" t="s">
        <v>18</v>
      </c>
      <c r="D68" s="22">
        <v>177821</v>
      </c>
      <c r="E68" s="73">
        <v>177096</v>
      </c>
      <c r="F68" s="73">
        <f>SUM(D68:E68)</f>
        <v>354917</v>
      </c>
    </row>
    <row r="69" spans="1:6" ht="15" customHeight="1" x14ac:dyDescent="0.3">
      <c r="A69" s="167"/>
      <c r="B69" s="170"/>
      <c r="C69" s="113" t="s">
        <v>19</v>
      </c>
      <c r="D69" s="114">
        <v>58214</v>
      </c>
      <c r="E69" s="115">
        <v>62882</v>
      </c>
      <c r="F69" s="115">
        <f>SUM(D69:E69)</f>
        <v>121096</v>
      </c>
    </row>
    <row r="70" spans="1:6" ht="15" customHeight="1" x14ac:dyDescent="0.3">
      <c r="A70" s="167"/>
      <c r="B70" s="170"/>
      <c r="C70" s="21" t="s">
        <v>68</v>
      </c>
      <c r="D70" s="22">
        <v>29973</v>
      </c>
      <c r="E70" s="73">
        <v>28822</v>
      </c>
      <c r="F70" s="73">
        <f>SUM(D70:E70)</f>
        <v>58795</v>
      </c>
    </row>
    <row r="71" spans="1:6" ht="15" customHeight="1" x14ac:dyDescent="0.3">
      <c r="A71" s="167"/>
      <c r="B71" s="170"/>
      <c r="C71" s="113" t="s">
        <v>20</v>
      </c>
      <c r="D71" s="114">
        <v>78562</v>
      </c>
      <c r="E71" s="115">
        <v>79547</v>
      </c>
      <c r="F71" s="115">
        <f t="shared" ref="F71:F72" si="2">SUM(D71:E71)</f>
        <v>158109</v>
      </c>
    </row>
    <row r="72" spans="1:6" ht="15" customHeight="1" x14ac:dyDescent="0.3">
      <c r="A72" s="167"/>
      <c r="B72" s="170"/>
      <c r="C72" s="21" t="s">
        <v>21</v>
      </c>
      <c r="D72" s="22">
        <v>130134</v>
      </c>
      <c r="E72" s="73">
        <v>135147</v>
      </c>
      <c r="F72" s="73">
        <f t="shared" si="2"/>
        <v>265281</v>
      </c>
    </row>
    <row r="73" spans="1:6" ht="15" customHeight="1" x14ac:dyDescent="0.3">
      <c r="A73" s="167"/>
      <c r="B73" s="170"/>
      <c r="C73" s="113" t="s">
        <v>22</v>
      </c>
      <c r="D73" s="114">
        <v>169781</v>
      </c>
      <c r="E73" s="115">
        <v>178281</v>
      </c>
      <c r="F73" s="115">
        <f>SUM(D73:E73)</f>
        <v>348062</v>
      </c>
    </row>
    <row r="74" spans="1:6" ht="15" customHeight="1" x14ac:dyDescent="0.3">
      <c r="A74" s="167"/>
      <c r="B74" s="171"/>
      <c r="C74" s="23" t="s">
        <v>23</v>
      </c>
      <c r="D74" s="24">
        <v>72642</v>
      </c>
      <c r="E74" s="74">
        <v>71761</v>
      </c>
      <c r="F74" s="74">
        <f>SUM(D74:E74)</f>
        <v>144403</v>
      </c>
    </row>
    <row r="75" spans="1:6" ht="15" customHeight="1" x14ac:dyDescent="0.3">
      <c r="A75" s="167"/>
      <c r="B75" s="172" t="s">
        <v>46</v>
      </c>
      <c r="C75" s="116" t="s">
        <v>24</v>
      </c>
      <c r="D75" s="117">
        <v>177096</v>
      </c>
      <c r="E75" s="118">
        <v>177821</v>
      </c>
      <c r="F75" s="118">
        <f>SUM(D75:E75)</f>
        <v>354917</v>
      </c>
    </row>
    <row r="76" spans="1:6" ht="15" customHeight="1" x14ac:dyDescent="0.3">
      <c r="A76" s="167"/>
      <c r="B76" s="171"/>
      <c r="C76" s="23" t="s">
        <v>25</v>
      </c>
      <c r="D76" s="24">
        <v>156295</v>
      </c>
      <c r="E76" s="74">
        <v>151099</v>
      </c>
      <c r="F76" s="74">
        <f>SUM(D76:E76)</f>
        <v>307394</v>
      </c>
    </row>
    <row r="77" spans="1:6" ht="15" customHeight="1" thickBot="1" x14ac:dyDescent="0.35">
      <c r="A77" s="168"/>
      <c r="B77" s="119" t="s">
        <v>115</v>
      </c>
      <c r="C77" s="120"/>
      <c r="D77" s="121">
        <f>SUM(D68:D76)</f>
        <v>1050518</v>
      </c>
      <c r="E77" s="122">
        <f>SUM(E68:E76)</f>
        <v>1062456</v>
      </c>
      <c r="F77" s="122">
        <f>SUM(F68:F76)</f>
        <v>2112974</v>
      </c>
    </row>
    <row r="78" spans="1:6" ht="15" customHeight="1" x14ac:dyDescent="0.3">
      <c r="A78" s="173">
        <v>2016</v>
      </c>
      <c r="B78" s="169" t="s">
        <v>17</v>
      </c>
      <c r="C78" s="21" t="s">
        <v>18</v>
      </c>
      <c r="D78" s="22">
        <v>176875</v>
      </c>
      <c r="E78" s="73">
        <v>175803</v>
      </c>
      <c r="F78" s="73">
        <f>SUM(D78:E78)</f>
        <v>352678</v>
      </c>
    </row>
    <row r="79" spans="1:6" ht="15" customHeight="1" x14ac:dyDescent="0.3">
      <c r="A79" s="167"/>
      <c r="B79" s="170"/>
      <c r="C79" s="113" t="s">
        <v>19</v>
      </c>
      <c r="D79" s="114">
        <v>44952</v>
      </c>
      <c r="E79" s="115">
        <v>49940</v>
      </c>
      <c r="F79" s="115">
        <f>SUM(D79:E79)</f>
        <v>94892</v>
      </c>
    </row>
    <row r="80" spans="1:6" ht="15" customHeight="1" x14ac:dyDescent="0.3">
      <c r="A80" s="167"/>
      <c r="B80" s="170"/>
      <c r="C80" s="21" t="s">
        <v>68</v>
      </c>
      <c r="D80" s="22">
        <v>25785</v>
      </c>
      <c r="E80" s="73">
        <v>22898</v>
      </c>
      <c r="F80" s="73">
        <f>SUM(D80:E80)</f>
        <v>48683</v>
      </c>
    </row>
    <row r="81" spans="1:6" ht="15" customHeight="1" x14ac:dyDescent="0.3">
      <c r="A81" s="167"/>
      <c r="B81" s="170"/>
      <c r="C81" s="113" t="s">
        <v>20</v>
      </c>
      <c r="D81" s="114">
        <v>77900</v>
      </c>
      <c r="E81" s="115">
        <v>79455</v>
      </c>
      <c r="F81" s="115">
        <f t="shared" ref="F81:F82" si="3">SUM(D81:E81)</f>
        <v>157355</v>
      </c>
    </row>
    <row r="82" spans="1:6" ht="15" customHeight="1" x14ac:dyDescent="0.3">
      <c r="A82" s="167"/>
      <c r="B82" s="170"/>
      <c r="C82" s="21" t="s">
        <v>21</v>
      </c>
      <c r="D82" s="22">
        <v>136871</v>
      </c>
      <c r="E82" s="73">
        <v>131275</v>
      </c>
      <c r="F82" s="73">
        <f t="shared" si="3"/>
        <v>268146</v>
      </c>
    </row>
    <row r="83" spans="1:6" ht="15" customHeight="1" x14ac:dyDescent="0.3">
      <c r="A83" s="167"/>
      <c r="B83" s="170"/>
      <c r="C83" s="113" t="s">
        <v>22</v>
      </c>
      <c r="D83" s="114">
        <v>164947</v>
      </c>
      <c r="E83" s="115">
        <v>172520</v>
      </c>
      <c r="F83" s="115">
        <f>SUM(D83:E83)</f>
        <v>337467</v>
      </c>
    </row>
    <row r="84" spans="1:6" ht="15" customHeight="1" x14ac:dyDescent="0.3">
      <c r="A84" s="167"/>
      <c r="B84" s="171"/>
      <c r="C84" s="23" t="s">
        <v>23</v>
      </c>
      <c r="D84" s="24">
        <v>73173</v>
      </c>
      <c r="E84" s="74">
        <v>72525</v>
      </c>
      <c r="F84" s="74">
        <f>SUM(D84:E84)</f>
        <v>145698</v>
      </c>
    </row>
    <row r="85" spans="1:6" ht="15" customHeight="1" x14ac:dyDescent="0.3">
      <c r="A85" s="167"/>
      <c r="B85" s="172" t="s">
        <v>46</v>
      </c>
      <c r="C85" s="116" t="s">
        <v>24</v>
      </c>
      <c r="D85" s="117">
        <v>175841</v>
      </c>
      <c r="E85" s="118">
        <v>176904</v>
      </c>
      <c r="F85" s="118">
        <f>SUM(D85:E85)</f>
        <v>352745</v>
      </c>
    </row>
    <row r="86" spans="1:6" ht="15" customHeight="1" x14ac:dyDescent="0.3">
      <c r="A86" s="167"/>
      <c r="B86" s="171"/>
      <c r="C86" s="23" t="s">
        <v>25</v>
      </c>
      <c r="D86" s="24">
        <v>160424</v>
      </c>
      <c r="E86" s="74">
        <v>161587</v>
      </c>
      <c r="F86" s="74">
        <f>SUM(D86:E86)</f>
        <v>322011</v>
      </c>
    </row>
    <row r="87" spans="1:6" ht="15" customHeight="1" thickBot="1" x14ac:dyDescent="0.35">
      <c r="A87" s="168"/>
      <c r="B87" s="119" t="s">
        <v>115</v>
      </c>
      <c r="C87" s="120"/>
      <c r="D87" s="121">
        <f>SUM(D78:D86)</f>
        <v>1036768</v>
      </c>
      <c r="E87" s="122">
        <f>SUM(E78:E86)</f>
        <v>1042907</v>
      </c>
      <c r="F87" s="122">
        <f>SUM(F78:F86)</f>
        <v>2079675</v>
      </c>
    </row>
    <row r="88" spans="1:6" ht="15" customHeight="1" x14ac:dyDescent="0.3">
      <c r="A88" s="173">
        <v>2015</v>
      </c>
      <c r="B88" s="169" t="s">
        <v>17</v>
      </c>
      <c r="C88" s="21" t="s">
        <v>18</v>
      </c>
      <c r="D88" s="22">
        <v>183197</v>
      </c>
      <c r="E88" s="73">
        <v>185982</v>
      </c>
      <c r="F88" s="73">
        <f>SUM(D88:E88)</f>
        <v>369179</v>
      </c>
    </row>
    <row r="89" spans="1:6" ht="15" customHeight="1" x14ac:dyDescent="0.3">
      <c r="A89" s="167"/>
      <c r="B89" s="170"/>
      <c r="C89" s="113" t="s">
        <v>19</v>
      </c>
      <c r="D89" s="114">
        <v>98995</v>
      </c>
      <c r="E89" s="115">
        <v>102287</v>
      </c>
      <c r="F89" s="115">
        <f>SUM(D89:E89)</f>
        <v>201282</v>
      </c>
    </row>
    <row r="90" spans="1:6" ht="15" customHeight="1" x14ac:dyDescent="0.3">
      <c r="A90" s="167"/>
      <c r="B90" s="170"/>
      <c r="C90" s="21" t="s">
        <v>68</v>
      </c>
      <c r="D90" s="22">
        <v>14336</v>
      </c>
      <c r="E90" s="73">
        <v>19177</v>
      </c>
      <c r="F90" s="73">
        <f>SUM(D90:E90)</f>
        <v>33513</v>
      </c>
    </row>
    <row r="91" spans="1:6" ht="15" customHeight="1" x14ac:dyDescent="0.3">
      <c r="A91" s="167"/>
      <c r="B91" s="170"/>
      <c r="C91" s="113" t="s">
        <v>20</v>
      </c>
      <c r="D91" s="114">
        <v>73039</v>
      </c>
      <c r="E91" s="115">
        <v>77358</v>
      </c>
      <c r="F91" s="115">
        <f t="shared" ref="F91:F92" si="4">SUM(D91:E91)</f>
        <v>150397</v>
      </c>
    </row>
    <row r="92" spans="1:6" ht="15" customHeight="1" x14ac:dyDescent="0.3">
      <c r="A92" s="167"/>
      <c r="B92" s="170"/>
      <c r="C92" s="21" t="s">
        <v>21</v>
      </c>
      <c r="D92" s="22">
        <v>130166</v>
      </c>
      <c r="E92" s="73">
        <v>131615</v>
      </c>
      <c r="F92" s="73">
        <f t="shared" si="4"/>
        <v>261781</v>
      </c>
    </row>
    <row r="93" spans="1:6" ht="15" customHeight="1" x14ac:dyDescent="0.3">
      <c r="A93" s="167"/>
      <c r="B93" s="170"/>
      <c r="C93" s="113" t="s">
        <v>22</v>
      </c>
      <c r="D93" s="114">
        <v>154587</v>
      </c>
      <c r="E93" s="115">
        <v>158739</v>
      </c>
      <c r="F93" s="115">
        <f>SUM(D93:E93)</f>
        <v>313326</v>
      </c>
    </row>
    <row r="94" spans="1:6" ht="15" customHeight="1" x14ac:dyDescent="0.3">
      <c r="A94" s="167"/>
      <c r="B94" s="171"/>
      <c r="C94" s="23" t="s">
        <v>23</v>
      </c>
      <c r="D94" s="24">
        <v>69723</v>
      </c>
      <c r="E94" s="74">
        <v>65259</v>
      </c>
      <c r="F94" s="74">
        <f>SUM(D94:E94)</f>
        <v>134982</v>
      </c>
    </row>
    <row r="95" spans="1:6" ht="15" customHeight="1" x14ac:dyDescent="0.3">
      <c r="A95" s="167"/>
      <c r="B95" s="172" t="s">
        <v>46</v>
      </c>
      <c r="C95" s="116" t="s">
        <v>24</v>
      </c>
      <c r="D95" s="117">
        <v>185982</v>
      </c>
      <c r="E95" s="118">
        <v>183197</v>
      </c>
      <c r="F95" s="118">
        <f>SUM(D95:E95)</f>
        <v>369179</v>
      </c>
    </row>
    <row r="96" spans="1:6" ht="15" customHeight="1" x14ac:dyDescent="0.3">
      <c r="A96" s="167"/>
      <c r="B96" s="171"/>
      <c r="C96" s="23" t="s">
        <v>25</v>
      </c>
      <c r="D96" s="24">
        <v>141894</v>
      </c>
      <c r="E96" s="74">
        <v>138506</v>
      </c>
      <c r="F96" s="74">
        <f>SUM(D96:E96)</f>
        <v>280400</v>
      </c>
    </row>
    <row r="97" spans="1:6" ht="15" customHeight="1" thickBot="1" x14ac:dyDescent="0.35">
      <c r="A97" s="168"/>
      <c r="B97" s="119" t="s">
        <v>115</v>
      </c>
      <c r="C97" s="120"/>
      <c r="D97" s="121">
        <f>SUM(D88:D96)</f>
        <v>1051919</v>
      </c>
      <c r="E97" s="122">
        <f>SUM(E88:E96)</f>
        <v>1062120</v>
      </c>
      <c r="F97" s="122">
        <f>SUM(F88:F96)</f>
        <v>2114039</v>
      </c>
    </row>
    <row r="98" spans="1:6" ht="15" customHeight="1" x14ac:dyDescent="0.3">
      <c r="A98" s="173">
        <v>2014</v>
      </c>
      <c r="B98" s="169" t="s">
        <v>17</v>
      </c>
      <c r="C98" s="21" t="s">
        <v>18</v>
      </c>
      <c r="D98" s="22">
        <v>184111</v>
      </c>
      <c r="E98" s="73">
        <v>190346</v>
      </c>
      <c r="F98" s="73">
        <f>SUM(D98:E98)</f>
        <v>374457</v>
      </c>
    </row>
    <row r="99" spans="1:6" ht="15" customHeight="1" x14ac:dyDescent="0.3">
      <c r="A99" s="167"/>
      <c r="B99" s="170"/>
      <c r="C99" s="113" t="s">
        <v>19</v>
      </c>
      <c r="D99" s="114">
        <v>81189</v>
      </c>
      <c r="E99" s="115">
        <v>80882</v>
      </c>
      <c r="F99" s="115">
        <f>SUM(D99:E99)</f>
        <v>162071</v>
      </c>
    </row>
    <row r="100" spans="1:6" ht="15" customHeight="1" x14ac:dyDescent="0.3">
      <c r="A100" s="167"/>
      <c r="B100" s="170"/>
      <c r="C100" s="21" t="s">
        <v>68</v>
      </c>
      <c r="D100" s="22">
        <v>9412</v>
      </c>
      <c r="E100" s="73">
        <v>7461</v>
      </c>
      <c r="F100" s="73">
        <f>SUM(D100:E100)</f>
        <v>16873</v>
      </c>
    </row>
    <row r="101" spans="1:6" ht="15" customHeight="1" x14ac:dyDescent="0.3">
      <c r="A101" s="167"/>
      <c r="B101" s="170"/>
      <c r="C101" s="113" t="s">
        <v>20</v>
      </c>
      <c r="D101" s="114">
        <v>79916</v>
      </c>
      <c r="E101" s="115">
        <v>77882</v>
      </c>
      <c r="F101" s="115">
        <f t="shared" ref="F101:F102" si="5">SUM(D101:E101)</f>
        <v>157798</v>
      </c>
    </row>
    <row r="102" spans="1:6" ht="15" customHeight="1" x14ac:dyDescent="0.3">
      <c r="A102" s="167"/>
      <c r="B102" s="170"/>
      <c r="C102" s="21" t="s">
        <v>21</v>
      </c>
      <c r="D102" s="22">
        <v>157075</v>
      </c>
      <c r="E102" s="73">
        <v>159270</v>
      </c>
      <c r="F102" s="73">
        <f t="shared" si="5"/>
        <v>316345</v>
      </c>
    </row>
    <row r="103" spans="1:6" ht="15" customHeight="1" x14ac:dyDescent="0.3">
      <c r="A103" s="167"/>
      <c r="B103" s="170"/>
      <c r="C103" s="113" t="s">
        <v>22</v>
      </c>
      <c r="D103" s="114">
        <v>164852</v>
      </c>
      <c r="E103" s="115">
        <v>169344</v>
      </c>
      <c r="F103" s="115">
        <f>SUM(D103:E103)</f>
        <v>334196</v>
      </c>
    </row>
    <row r="104" spans="1:6" ht="15" customHeight="1" x14ac:dyDescent="0.3">
      <c r="A104" s="167"/>
      <c r="B104" s="171"/>
      <c r="C104" s="23" t="s">
        <v>23</v>
      </c>
      <c r="D104" s="24">
        <v>72091</v>
      </c>
      <c r="E104" s="74">
        <v>71819</v>
      </c>
      <c r="F104" s="74">
        <f>SUM(D104:E104)</f>
        <v>143910</v>
      </c>
    </row>
    <row r="105" spans="1:6" ht="15" customHeight="1" x14ac:dyDescent="0.3">
      <c r="A105" s="167"/>
      <c r="B105" s="172" t="s">
        <v>46</v>
      </c>
      <c r="C105" s="116" t="s">
        <v>24</v>
      </c>
      <c r="D105" s="117">
        <v>176417</v>
      </c>
      <c r="E105" s="118">
        <v>171797</v>
      </c>
      <c r="F105" s="118">
        <f>SUM(D105:E105)</f>
        <v>348214</v>
      </c>
    </row>
    <row r="106" spans="1:6" ht="15" customHeight="1" x14ac:dyDescent="0.3">
      <c r="A106" s="167"/>
      <c r="B106" s="171"/>
      <c r="C106" s="23" t="s">
        <v>25</v>
      </c>
      <c r="D106" s="24">
        <v>129354</v>
      </c>
      <c r="E106" s="74">
        <v>136514</v>
      </c>
      <c r="F106" s="74">
        <f>SUM(D106:E106)</f>
        <v>265868</v>
      </c>
    </row>
    <row r="107" spans="1:6" ht="15" customHeight="1" thickBot="1" x14ac:dyDescent="0.35">
      <c r="A107" s="174"/>
      <c r="B107" s="119" t="s">
        <v>115</v>
      </c>
      <c r="C107" s="120"/>
      <c r="D107" s="121">
        <f>SUM(D98:D106)</f>
        <v>1054417</v>
      </c>
      <c r="E107" s="122">
        <f>SUM(E98:E106)</f>
        <v>1065315</v>
      </c>
      <c r="F107" s="122">
        <f>SUM(F98:F106)</f>
        <v>2119732</v>
      </c>
    </row>
    <row r="108" spans="1:6" ht="15" customHeight="1" x14ac:dyDescent="0.3">
      <c r="A108" s="173">
        <v>2013</v>
      </c>
      <c r="B108" s="169" t="s">
        <v>17</v>
      </c>
      <c r="C108" s="21" t="s">
        <v>18</v>
      </c>
      <c r="D108" s="22">
        <v>203583</v>
      </c>
      <c r="E108" s="73">
        <v>204898</v>
      </c>
      <c r="F108" s="73">
        <f>SUM(D108:E108)</f>
        <v>408481</v>
      </c>
    </row>
    <row r="109" spans="1:6" ht="15" customHeight="1" x14ac:dyDescent="0.3">
      <c r="A109" s="167"/>
      <c r="B109" s="170"/>
      <c r="C109" s="113" t="s">
        <v>19</v>
      </c>
      <c r="D109" s="114">
        <v>158104</v>
      </c>
      <c r="E109" s="115">
        <v>150987</v>
      </c>
      <c r="F109" s="115">
        <f t="shared" ref="F109:F113" si="6">SUM(D109:E109)</f>
        <v>309091</v>
      </c>
    </row>
    <row r="110" spans="1:6" ht="15" customHeight="1" x14ac:dyDescent="0.3">
      <c r="A110" s="167"/>
      <c r="B110" s="170"/>
      <c r="C110" s="21" t="s">
        <v>68</v>
      </c>
      <c r="D110" s="22">
        <v>0</v>
      </c>
      <c r="E110" s="73">
        <v>0</v>
      </c>
      <c r="F110" s="73">
        <f t="shared" si="6"/>
        <v>0</v>
      </c>
    </row>
    <row r="111" spans="1:6" ht="15" customHeight="1" x14ac:dyDescent="0.3">
      <c r="A111" s="167"/>
      <c r="B111" s="170"/>
      <c r="C111" s="113" t="s">
        <v>20</v>
      </c>
      <c r="D111" s="114">
        <v>76653</v>
      </c>
      <c r="E111" s="115">
        <v>75142</v>
      </c>
      <c r="F111" s="115">
        <f t="shared" si="6"/>
        <v>151795</v>
      </c>
    </row>
    <row r="112" spans="1:6" ht="15" customHeight="1" x14ac:dyDescent="0.3">
      <c r="A112" s="167"/>
      <c r="B112" s="170"/>
      <c r="C112" s="21" t="s">
        <v>21</v>
      </c>
      <c r="D112" s="22">
        <v>164048</v>
      </c>
      <c r="E112" s="73">
        <v>168235</v>
      </c>
      <c r="F112" s="73">
        <f t="shared" si="6"/>
        <v>332283</v>
      </c>
    </row>
    <row r="113" spans="1:6" ht="15" customHeight="1" x14ac:dyDescent="0.3">
      <c r="A113" s="167"/>
      <c r="B113" s="170"/>
      <c r="C113" s="113" t="s">
        <v>22</v>
      </c>
      <c r="D113" s="114">
        <v>168958</v>
      </c>
      <c r="E113" s="115">
        <v>174183</v>
      </c>
      <c r="F113" s="115">
        <f t="shared" si="6"/>
        <v>343141</v>
      </c>
    </row>
    <row r="114" spans="1:6" ht="15" customHeight="1" x14ac:dyDescent="0.3">
      <c r="A114" s="167"/>
      <c r="B114" s="171"/>
      <c r="C114" s="23" t="s">
        <v>23</v>
      </c>
      <c r="D114" s="24">
        <v>68544</v>
      </c>
      <c r="E114" s="74">
        <v>68154</v>
      </c>
      <c r="F114" s="74">
        <f>SUM(D114:E114)</f>
        <v>136698</v>
      </c>
    </row>
    <row r="115" spans="1:6" ht="15" customHeight="1" x14ac:dyDescent="0.3">
      <c r="A115" s="167"/>
      <c r="B115" s="172" t="s">
        <v>46</v>
      </c>
      <c r="C115" s="116" t="s">
        <v>24</v>
      </c>
      <c r="D115" s="117">
        <v>204898</v>
      </c>
      <c r="E115" s="118">
        <v>203583</v>
      </c>
      <c r="F115" s="118">
        <f>SUM(D115:E115)</f>
        <v>408481</v>
      </c>
    </row>
    <row r="116" spans="1:6" ht="15" customHeight="1" x14ac:dyDescent="0.3">
      <c r="A116" s="167"/>
      <c r="B116" s="171"/>
      <c r="C116" s="23" t="s">
        <v>25</v>
      </c>
      <c r="D116" s="24">
        <v>133151</v>
      </c>
      <c r="E116" s="74">
        <v>127687</v>
      </c>
      <c r="F116" s="74">
        <f>SUM(D116:E116)</f>
        <v>260838</v>
      </c>
    </row>
    <row r="117" spans="1:6" ht="15" customHeight="1" thickBot="1" x14ac:dyDescent="0.35">
      <c r="A117" s="168"/>
      <c r="B117" s="119" t="s">
        <v>115</v>
      </c>
      <c r="C117" s="120"/>
      <c r="D117" s="121">
        <f>SUM(D108:D116)</f>
        <v>1177939</v>
      </c>
      <c r="E117" s="122">
        <f>SUM(E108:E116)</f>
        <v>1172869</v>
      </c>
      <c r="F117" s="122">
        <f>SUM(F108:F116)</f>
        <v>2350808</v>
      </c>
    </row>
    <row r="118" spans="1:6" ht="15" customHeight="1" x14ac:dyDescent="0.3">
      <c r="A118" s="123" t="s">
        <v>114</v>
      </c>
    </row>
    <row r="127" spans="1:6" ht="15" customHeight="1" x14ac:dyDescent="0.3">
      <c r="B127" s="75"/>
      <c r="C127" s="75"/>
      <c r="D127" s="75"/>
    </row>
  </sheetData>
  <mergeCells count="34">
    <mergeCell ref="B98:B104"/>
    <mergeCell ref="B105:B106"/>
    <mergeCell ref="B5:B12"/>
    <mergeCell ref="B13:B14"/>
    <mergeCell ref="B16:B23"/>
    <mergeCell ref="B115:B116"/>
    <mergeCell ref="A108:A117"/>
    <mergeCell ref="B68:B74"/>
    <mergeCell ref="B75:B76"/>
    <mergeCell ref="B88:B94"/>
    <mergeCell ref="B95:B96"/>
    <mergeCell ref="B78:B84"/>
    <mergeCell ref="B85:B86"/>
    <mergeCell ref="A78:A87"/>
    <mergeCell ref="A98:A107"/>
    <mergeCell ref="A88:A97"/>
    <mergeCell ref="A68:A77"/>
    <mergeCell ref="B108:B114"/>
    <mergeCell ref="A2:F2"/>
    <mergeCell ref="A58:A67"/>
    <mergeCell ref="B58:B64"/>
    <mergeCell ref="B65:B66"/>
    <mergeCell ref="B48:B54"/>
    <mergeCell ref="B55:B56"/>
    <mergeCell ref="A48:A57"/>
    <mergeCell ref="A38:A47"/>
    <mergeCell ref="B38:B44"/>
    <mergeCell ref="B45:B46"/>
    <mergeCell ref="A27:A37"/>
    <mergeCell ref="B27:B34"/>
    <mergeCell ref="B35:B36"/>
    <mergeCell ref="A16:A26"/>
    <mergeCell ref="B24:B25"/>
    <mergeCell ref="A5:A15"/>
  </mergeCells>
  <pageMargins left="0.70866141732283472" right="0.70866141732283472" top="0.74803149606299213" bottom="0.74803149606299213" header="0.31496062992125984" footer="0.31496062992125984"/>
  <pageSetup paperSize="9" scale="57" orientation="landscape" r:id="rId1"/>
  <headerFooter>
    <oddHeader>&amp;R&amp;G</oddHeader>
    <oddFooter>&amp;L&amp;F&amp;C&amp;P / &amp;N&amp;R&amp;A</oddFooter>
  </headerFooter>
  <colBreaks count="1" manualBreakCount="1">
    <brk id="6" max="1048575" man="1"/>
  </colBreaks>
  <ignoredErrors>
    <ignoredError sqref="F77 F91:F97 F107 F87:F89" formula="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50B46-3D21-4824-9E61-6DFFBB137A02}">
  <sheetPr>
    <tabColor theme="6"/>
  </sheetPr>
  <dimension ref="A3:M7"/>
  <sheetViews>
    <sheetView showGridLines="0" zoomScaleNormal="100" workbookViewId="0">
      <pane xSplit="1" topLeftCell="B1" activePane="topRight" state="frozen"/>
      <selection pane="topRight" activeCell="M18" sqref="M18"/>
    </sheetView>
  </sheetViews>
  <sheetFormatPr defaultRowHeight="15" customHeight="1" x14ac:dyDescent="0.3"/>
  <cols>
    <col min="1" max="1" width="8.5546875" style="12" customWidth="1"/>
    <col min="2" max="2" width="10.88671875" style="12" customWidth="1"/>
    <col min="3" max="16384" width="8.88671875" style="12"/>
  </cols>
  <sheetData>
    <row r="3" spans="1:13" ht="15" customHeight="1" x14ac:dyDescent="0.3">
      <c r="A3" s="176" t="s">
        <v>129</v>
      </c>
      <c r="B3" s="176"/>
      <c r="C3" s="176"/>
      <c r="D3" s="176"/>
      <c r="E3" s="176"/>
      <c r="F3" s="176"/>
      <c r="G3" s="176"/>
      <c r="H3" s="176"/>
      <c r="I3" s="176"/>
      <c r="J3" s="176"/>
      <c r="K3" s="176"/>
      <c r="L3" s="176"/>
      <c r="M3" s="127"/>
    </row>
    <row r="4" spans="1:13" ht="15" customHeight="1" x14ac:dyDescent="0.3">
      <c r="A4" s="72" t="s">
        <v>15</v>
      </c>
      <c r="B4" s="72"/>
      <c r="C4" s="14">
        <v>2013</v>
      </c>
      <c r="D4" s="14">
        <v>2014</v>
      </c>
      <c r="E4" s="14">
        <v>2015</v>
      </c>
      <c r="F4" s="14">
        <v>2016</v>
      </c>
      <c r="G4" s="14">
        <v>2017</v>
      </c>
      <c r="H4" s="14">
        <v>2018</v>
      </c>
      <c r="I4" s="14">
        <v>2019</v>
      </c>
      <c r="J4" s="14">
        <v>2020</v>
      </c>
      <c r="K4" s="14">
        <v>2021</v>
      </c>
      <c r="L4" s="14">
        <v>2022</v>
      </c>
      <c r="M4" s="14">
        <v>2023</v>
      </c>
    </row>
    <row r="5" spans="1:13" ht="15" customHeight="1" x14ac:dyDescent="0.3">
      <c r="A5" s="175" t="s">
        <v>104</v>
      </c>
      <c r="B5" s="15" t="s">
        <v>79</v>
      </c>
      <c r="C5" s="16">
        <v>88</v>
      </c>
      <c r="D5" s="16">
        <v>50</v>
      </c>
      <c r="E5" s="17">
        <v>83</v>
      </c>
      <c r="F5" s="17">
        <v>92</v>
      </c>
      <c r="G5" s="17">
        <v>74</v>
      </c>
      <c r="H5" s="17">
        <v>35</v>
      </c>
      <c r="I5" s="17">
        <v>45</v>
      </c>
      <c r="J5" s="17">
        <v>3</v>
      </c>
      <c r="K5" s="17">
        <v>9</v>
      </c>
      <c r="L5" s="17">
        <v>38</v>
      </c>
      <c r="M5" s="17">
        <v>46</v>
      </c>
    </row>
    <row r="6" spans="1:13" ht="15" customHeight="1" x14ac:dyDescent="0.3">
      <c r="A6" s="175"/>
      <c r="B6" s="18" t="s">
        <v>80</v>
      </c>
      <c r="C6" s="19">
        <v>8141</v>
      </c>
      <c r="D6" s="19">
        <v>8309</v>
      </c>
      <c r="E6" s="19">
        <v>17851</v>
      </c>
      <c r="F6" s="19">
        <v>14848</v>
      </c>
      <c r="G6" s="19">
        <v>14423</v>
      </c>
      <c r="H6" s="19">
        <v>3628</v>
      </c>
      <c r="I6" s="19">
        <v>5168</v>
      </c>
      <c r="J6" s="19">
        <v>162</v>
      </c>
      <c r="K6" s="19">
        <v>443</v>
      </c>
      <c r="L6" s="19">
        <v>3599</v>
      </c>
      <c r="M6" s="19">
        <v>4326</v>
      </c>
    </row>
    <row r="7" spans="1:13" ht="15" customHeight="1" x14ac:dyDescent="0.3">
      <c r="A7" s="20" t="s">
        <v>105</v>
      </c>
    </row>
  </sheetData>
  <mergeCells count="2">
    <mergeCell ref="A5:A6"/>
    <mergeCell ref="A3:L3"/>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R17"/>
  <sheetViews>
    <sheetView showGridLines="0" zoomScaleNormal="100" workbookViewId="0">
      <pane xSplit="1" topLeftCell="B1" activePane="topRight" state="frozen"/>
      <selection sqref="A1:XFD1048576"/>
      <selection pane="topRight" activeCell="O20" sqref="O20"/>
    </sheetView>
  </sheetViews>
  <sheetFormatPr defaultRowHeight="15" customHeight="1" x14ac:dyDescent="0.3"/>
  <cols>
    <col min="1" max="1" width="13.88671875" style="12" customWidth="1"/>
    <col min="2" max="2" width="17.33203125" style="12" bestFit="1" customWidth="1"/>
    <col min="3" max="12" width="9.6640625" style="12" bestFit="1" customWidth="1"/>
    <col min="13" max="13" width="9.109375" style="12" bestFit="1" customWidth="1"/>
    <col min="14" max="16" width="9.109375" style="12" customWidth="1"/>
    <col min="17" max="16384" width="8.88671875" style="12"/>
  </cols>
  <sheetData>
    <row r="3" spans="1:18" ht="15" customHeight="1" x14ac:dyDescent="0.3">
      <c r="A3" s="151" t="s">
        <v>130</v>
      </c>
      <c r="B3" s="151"/>
      <c r="C3" s="151"/>
      <c r="D3" s="151"/>
      <c r="E3" s="151"/>
      <c r="F3" s="151"/>
      <c r="G3" s="151"/>
      <c r="H3" s="151"/>
      <c r="I3" s="151"/>
      <c r="J3" s="151"/>
      <c r="K3" s="151"/>
      <c r="L3" s="151"/>
      <c r="M3" s="151"/>
      <c r="N3" s="151"/>
      <c r="O3" s="151"/>
      <c r="P3" s="151"/>
    </row>
    <row r="4" spans="1:18" ht="15" customHeight="1" x14ac:dyDescent="0.3">
      <c r="A4" s="93" t="s">
        <v>102</v>
      </c>
      <c r="B4" s="95"/>
      <c r="C4" s="99">
        <v>2010</v>
      </c>
      <c r="D4" s="99">
        <v>2011</v>
      </c>
      <c r="E4" s="99">
        <v>2012</v>
      </c>
      <c r="F4" s="99">
        <v>2013</v>
      </c>
      <c r="G4" s="99">
        <v>2014</v>
      </c>
      <c r="H4" s="99">
        <v>2015</v>
      </c>
      <c r="I4" s="99">
        <v>2016</v>
      </c>
      <c r="J4" s="99">
        <v>2017</v>
      </c>
      <c r="K4" s="99">
        <v>2018</v>
      </c>
      <c r="L4" s="99">
        <v>2019</v>
      </c>
      <c r="M4" s="99">
        <v>2020</v>
      </c>
      <c r="N4" s="99">
        <v>2021</v>
      </c>
      <c r="O4" s="99">
        <v>2022</v>
      </c>
      <c r="P4" s="99">
        <v>2023</v>
      </c>
      <c r="Q4" s="71"/>
      <c r="R4" s="71"/>
    </row>
    <row r="5" spans="1:18" ht="15" customHeight="1" x14ac:dyDescent="0.3">
      <c r="A5" s="149" t="s">
        <v>2</v>
      </c>
      <c r="B5" s="10" t="s">
        <v>9</v>
      </c>
      <c r="C5" s="11">
        <v>14152</v>
      </c>
      <c r="D5" s="11">
        <v>16282</v>
      </c>
      <c r="E5" s="11">
        <v>14972</v>
      </c>
      <c r="F5" s="11">
        <v>23162</v>
      </c>
      <c r="G5" s="11">
        <v>31358</v>
      </c>
      <c r="H5" s="11">
        <v>45438</v>
      </c>
      <c r="I5" s="11">
        <v>68569</v>
      </c>
      <c r="J5" s="11">
        <v>89193</v>
      </c>
      <c r="K5" s="11">
        <v>93045</v>
      </c>
      <c r="L5" s="11">
        <v>87773</v>
      </c>
      <c r="M5" s="11">
        <v>18782</v>
      </c>
      <c r="N5" s="11">
        <v>26352</v>
      </c>
      <c r="O5" s="11">
        <v>59511</v>
      </c>
      <c r="P5" s="11">
        <v>76355</v>
      </c>
    </row>
    <row r="6" spans="1:18" ht="15" customHeight="1" x14ac:dyDescent="0.3">
      <c r="A6" s="149"/>
      <c r="B6" s="10" t="s">
        <v>98</v>
      </c>
      <c r="C6" s="11">
        <v>1558</v>
      </c>
      <c r="D6" s="11">
        <v>523</v>
      </c>
      <c r="E6" s="11">
        <v>1134</v>
      </c>
      <c r="F6" s="11">
        <v>2761</v>
      </c>
      <c r="G6" s="11">
        <v>1862</v>
      </c>
      <c r="H6" s="11">
        <v>2609</v>
      </c>
      <c r="I6" s="11">
        <v>2441</v>
      </c>
      <c r="J6" s="11">
        <v>3287</v>
      </c>
      <c r="K6" s="11">
        <v>2641</v>
      </c>
      <c r="L6" s="11">
        <v>3013</v>
      </c>
      <c r="M6" s="11">
        <v>1059</v>
      </c>
      <c r="N6" s="11">
        <v>881</v>
      </c>
      <c r="O6" s="11">
        <v>1203</v>
      </c>
      <c r="P6" s="11">
        <v>0</v>
      </c>
    </row>
    <row r="7" spans="1:18" ht="15" customHeight="1" x14ac:dyDescent="0.3">
      <c r="A7" s="148" t="s">
        <v>3</v>
      </c>
      <c r="B7" s="12" t="s">
        <v>9</v>
      </c>
      <c r="C7" s="13">
        <v>8905</v>
      </c>
      <c r="D7" s="13">
        <v>9380</v>
      </c>
      <c r="E7" s="13">
        <v>13473</v>
      </c>
      <c r="F7" s="13">
        <v>12951</v>
      </c>
      <c r="G7" s="13">
        <v>12454</v>
      </c>
      <c r="H7" s="13">
        <v>14579</v>
      </c>
      <c r="I7" s="13">
        <v>19763</v>
      </c>
      <c r="J7" s="13">
        <v>16356</v>
      </c>
      <c r="K7" s="13">
        <v>18312</v>
      </c>
      <c r="L7" s="13">
        <v>16603</v>
      </c>
      <c r="M7" s="13">
        <v>4624</v>
      </c>
      <c r="N7" s="13">
        <v>7083</v>
      </c>
      <c r="O7" s="13">
        <v>18033</v>
      </c>
      <c r="P7" s="13">
        <v>20584</v>
      </c>
    </row>
    <row r="8" spans="1:18" ht="15" customHeight="1" x14ac:dyDescent="0.3">
      <c r="A8" s="148"/>
      <c r="B8" s="12" t="s">
        <v>98</v>
      </c>
      <c r="C8" s="13">
        <v>0</v>
      </c>
      <c r="D8" s="13">
        <v>0</v>
      </c>
      <c r="E8" s="13">
        <v>0</v>
      </c>
      <c r="F8" s="13">
        <v>0</v>
      </c>
      <c r="G8" s="13">
        <v>0</v>
      </c>
      <c r="H8" s="13">
        <v>0</v>
      </c>
      <c r="I8" s="13">
        <v>0</v>
      </c>
      <c r="J8" s="13">
        <v>0</v>
      </c>
      <c r="K8" s="13">
        <v>0</v>
      </c>
      <c r="L8" s="13">
        <v>0</v>
      </c>
      <c r="M8" s="13">
        <v>1026</v>
      </c>
      <c r="N8" s="13">
        <v>1279</v>
      </c>
      <c r="O8" s="13">
        <v>1964</v>
      </c>
      <c r="P8" s="13">
        <v>1763</v>
      </c>
    </row>
    <row r="9" spans="1:18" ht="15" customHeight="1" x14ac:dyDescent="0.3">
      <c r="A9" s="149" t="s">
        <v>4</v>
      </c>
      <c r="B9" s="10" t="s">
        <v>9</v>
      </c>
      <c r="C9" s="11">
        <v>0</v>
      </c>
      <c r="D9" s="11">
        <v>0</v>
      </c>
      <c r="E9" s="11">
        <v>0</v>
      </c>
      <c r="F9" s="11">
        <v>0</v>
      </c>
      <c r="G9" s="11">
        <v>0</v>
      </c>
      <c r="H9" s="11">
        <v>0</v>
      </c>
      <c r="I9" s="11">
        <v>0</v>
      </c>
      <c r="J9" s="11">
        <v>0</v>
      </c>
      <c r="K9" s="11">
        <v>0</v>
      </c>
      <c r="L9" s="11">
        <v>0</v>
      </c>
      <c r="M9" s="11">
        <v>0</v>
      </c>
      <c r="N9" s="11">
        <v>0</v>
      </c>
      <c r="O9" s="11">
        <v>0</v>
      </c>
      <c r="P9" s="11">
        <v>0</v>
      </c>
    </row>
    <row r="10" spans="1:18" ht="15" customHeight="1" x14ac:dyDescent="0.3">
      <c r="A10" s="149"/>
      <c r="B10" s="10" t="s">
        <v>98</v>
      </c>
      <c r="C10" s="11">
        <v>0</v>
      </c>
      <c r="D10" s="11">
        <v>0</v>
      </c>
      <c r="E10" s="11">
        <v>0</v>
      </c>
      <c r="F10" s="11">
        <v>0</v>
      </c>
      <c r="G10" s="11">
        <v>0</v>
      </c>
      <c r="H10" s="11">
        <v>0</v>
      </c>
      <c r="I10" s="11">
        <v>0</v>
      </c>
      <c r="J10" s="11">
        <v>0</v>
      </c>
      <c r="K10" s="11">
        <v>0</v>
      </c>
      <c r="L10" s="11">
        <v>0</v>
      </c>
      <c r="M10" s="11">
        <v>0</v>
      </c>
      <c r="N10" s="11">
        <v>0</v>
      </c>
      <c r="O10" s="11">
        <v>0</v>
      </c>
      <c r="P10" s="11">
        <v>0</v>
      </c>
    </row>
    <row r="11" spans="1:18" ht="15" customHeight="1" x14ac:dyDescent="0.3">
      <c r="A11" s="148" t="s">
        <v>46</v>
      </c>
      <c r="B11" s="12" t="s">
        <v>9</v>
      </c>
      <c r="C11" s="13">
        <v>2012</v>
      </c>
      <c r="D11" s="13">
        <v>4107</v>
      </c>
      <c r="E11" s="13">
        <v>9803</v>
      </c>
      <c r="F11" s="13">
        <v>10105</v>
      </c>
      <c r="G11" s="13">
        <v>10829</v>
      </c>
      <c r="H11" s="13">
        <v>10359</v>
      </c>
      <c r="I11" s="13">
        <v>7932</v>
      </c>
      <c r="J11" s="13">
        <v>8395</v>
      </c>
      <c r="K11" s="13">
        <v>9515</v>
      </c>
      <c r="L11" s="13">
        <v>8132</v>
      </c>
      <c r="M11" s="13">
        <v>3292</v>
      </c>
      <c r="N11" s="13">
        <v>3429</v>
      </c>
      <c r="O11" s="13">
        <v>7854</v>
      </c>
      <c r="P11" s="13">
        <v>5457</v>
      </c>
    </row>
    <row r="12" spans="1:18" ht="15" customHeight="1" x14ac:dyDescent="0.3">
      <c r="A12" s="148"/>
      <c r="B12" s="12" t="s">
        <v>98</v>
      </c>
      <c r="C12" s="13">
        <v>0</v>
      </c>
      <c r="D12" s="13">
        <v>0</v>
      </c>
      <c r="E12" s="13">
        <v>464</v>
      </c>
      <c r="F12" s="13">
        <v>1245</v>
      </c>
      <c r="G12" s="13">
        <v>1311</v>
      </c>
      <c r="H12" s="13">
        <v>1812</v>
      </c>
      <c r="I12" s="13">
        <v>1176</v>
      </c>
      <c r="J12" s="13">
        <v>2764</v>
      </c>
      <c r="K12" s="13">
        <v>1284</v>
      </c>
      <c r="L12" s="13">
        <v>710</v>
      </c>
      <c r="M12" s="13">
        <v>850</v>
      </c>
      <c r="N12" s="13">
        <v>650</v>
      </c>
      <c r="O12" s="13">
        <v>700</v>
      </c>
      <c r="P12" s="13">
        <v>2000</v>
      </c>
    </row>
    <row r="13" spans="1:18" ht="15" customHeight="1" x14ac:dyDescent="0.3">
      <c r="A13" s="149" t="s">
        <v>5</v>
      </c>
      <c r="B13" s="10" t="s">
        <v>9</v>
      </c>
      <c r="C13" s="11">
        <v>97907</v>
      </c>
      <c r="D13" s="11">
        <v>119411</v>
      </c>
      <c r="E13" s="11">
        <v>124966</v>
      </c>
      <c r="F13" s="11">
        <v>146886</v>
      </c>
      <c r="G13" s="11">
        <v>191755</v>
      </c>
      <c r="H13" s="11">
        <v>206592</v>
      </c>
      <c r="I13" s="11">
        <v>167223</v>
      </c>
      <c r="J13" s="11">
        <v>213081</v>
      </c>
      <c r="K13" s="11">
        <v>251589</v>
      </c>
      <c r="L13" s="11">
        <v>278001</v>
      </c>
      <c r="M13" s="11">
        <v>42893</v>
      </c>
      <c r="N13" s="11">
        <v>59203</v>
      </c>
      <c r="O13" s="11">
        <v>153248</v>
      </c>
      <c r="P13" s="11">
        <v>205357</v>
      </c>
    </row>
    <row r="14" spans="1:18" ht="15" customHeight="1" x14ac:dyDescent="0.3">
      <c r="A14" s="149"/>
      <c r="B14" s="10" t="s">
        <v>98</v>
      </c>
      <c r="C14" s="11">
        <v>162730</v>
      </c>
      <c r="D14" s="11">
        <v>186880</v>
      </c>
      <c r="E14" s="11">
        <v>213509</v>
      </c>
      <c r="F14" s="11">
        <v>227079</v>
      </c>
      <c r="G14" s="11">
        <v>293944</v>
      </c>
      <c r="H14" s="11">
        <v>319754</v>
      </c>
      <c r="I14" s="11">
        <v>290705</v>
      </c>
      <c r="J14" s="11">
        <v>345804</v>
      </c>
      <c r="K14" s="11">
        <v>405947</v>
      </c>
      <c r="L14" s="11">
        <v>405348</v>
      </c>
      <c r="M14" s="11">
        <v>75983</v>
      </c>
      <c r="N14" s="11">
        <v>146061</v>
      </c>
      <c r="O14" s="11">
        <v>332870</v>
      </c>
      <c r="P14" s="11">
        <v>482293</v>
      </c>
    </row>
    <row r="15" spans="1:18" ht="15" customHeight="1" x14ac:dyDescent="0.3">
      <c r="A15" s="150" t="s">
        <v>1</v>
      </c>
      <c r="B15" s="96" t="s">
        <v>9</v>
      </c>
      <c r="C15" s="101">
        <f>C5+C7+C9+C11+C13</f>
        <v>122976</v>
      </c>
      <c r="D15" s="101">
        <f t="shared" ref="D15:H16" si="0">D5+D7+D9+D11+D13</f>
        <v>149180</v>
      </c>
      <c r="E15" s="101">
        <f t="shared" si="0"/>
        <v>163214</v>
      </c>
      <c r="F15" s="101">
        <f t="shared" si="0"/>
        <v>193104</v>
      </c>
      <c r="G15" s="101">
        <f t="shared" si="0"/>
        <v>246396</v>
      </c>
      <c r="H15" s="101">
        <f t="shared" si="0"/>
        <v>276968</v>
      </c>
      <c r="I15" s="101">
        <f t="shared" ref="I15:M15" si="1">I5+I7+I9+I11+I13</f>
        <v>263487</v>
      </c>
      <c r="J15" s="101">
        <f t="shared" si="1"/>
        <v>327025</v>
      </c>
      <c r="K15" s="101">
        <f t="shared" si="1"/>
        <v>372461</v>
      </c>
      <c r="L15" s="101">
        <f t="shared" si="1"/>
        <v>390509</v>
      </c>
      <c r="M15" s="101">
        <f t="shared" si="1"/>
        <v>69591</v>
      </c>
      <c r="N15" s="101">
        <f>N5+N7+N9+N11+N13</f>
        <v>96067</v>
      </c>
      <c r="O15" s="101">
        <f>O5+O7+O9+O11+O13</f>
        <v>238646</v>
      </c>
      <c r="P15" s="101">
        <f>P5+P7+P9+P11+P13</f>
        <v>307753</v>
      </c>
    </row>
    <row r="16" spans="1:18" ht="15" customHeight="1" x14ac:dyDescent="0.3">
      <c r="A16" s="150"/>
      <c r="B16" s="96" t="s">
        <v>98</v>
      </c>
      <c r="C16" s="101">
        <f>C6+C8+C10+C12+C14</f>
        <v>164288</v>
      </c>
      <c r="D16" s="101">
        <f t="shared" si="0"/>
        <v>187403</v>
      </c>
      <c r="E16" s="101">
        <f t="shared" si="0"/>
        <v>215107</v>
      </c>
      <c r="F16" s="101">
        <f t="shared" si="0"/>
        <v>231085</v>
      </c>
      <c r="G16" s="101">
        <f t="shared" si="0"/>
        <v>297117</v>
      </c>
      <c r="H16" s="101">
        <f t="shared" si="0"/>
        <v>324175</v>
      </c>
      <c r="I16" s="101">
        <f t="shared" ref="I16:M16" si="2">I6+I8+I10+I12+I14</f>
        <v>294322</v>
      </c>
      <c r="J16" s="101">
        <f t="shared" si="2"/>
        <v>351855</v>
      </c>
      <c r="K16" s="101">
        <f t="shared" si="2"/>
        <v>409872</v>
      </c>
      <c r="L16" s="101">
        <f t="shared" si="2"/>
        <v>409071</v>
      </c>
      <c r="M16" s="101">
        <f t="shared" si="2"/>
        <v>78918</v>
      </c>
      <c r="N16" s="101">
        <f t="shared" ref="N16:O16" si="3">N6+N8+N10+N12+N14</f>
        <v>148871</v>
      </c>
      <c r="O16" s="101">
        <f t="shared" si="3"/>
        <v>336737</v>
      </c>
      <c r="P16" s="101">
        <f t="shared" ref="P16" si="4">P6+P8+P10+P12+P14</f>
        <v>486056</v>
      </c>
    </row>
    <row r="17" spans="1:2" ht="15" customHeight="1" x14ac:dyDescent="0.3">
      <c r="A17" s="79" t="s">
        <v>114</v>
      </c>
      <c r="B17" s="3"/>
    </row>
  </sheetData>
  <mergeCells count="7">
    <mergeCell ref="A3:P3"/>
    <mergeCell ref="A15:A16"/>
    <mergeCell ref="A5:A6"/>
    <mergeCell ref="A7:A8"/>
    <mergeCell ref="A9:A10"/>
    <mergeCell ref="A11:A12"/>
    <mergeCell ref="A13: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F24" sqref="E24:F24"/>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95"/>
  <sheetViews>
    <sheetView showGridLines="0" zoomScaleNormal="100" workbookViewId="0">
      <selection activeCell="A12" sqref="A12:D12"/>
    </sheetView>
  </sheetViews>
  <sheetFormatPr defaultRowHeight="15" customHeight="1" x14ac:dyDescent="0.3"/>
  <cols>
    <col min="1" max="1" width="23.33203125" style="12" customWidth="1"/>
    <col min="2" max="2" width="15.33203125" style="12" customWidth="1"/>
    <col min="3" max="3" width="13.5546875" style="12" customWidth="1"/>
    <col min="4" max="4" width="13.109375" style="12" customWidth="1"/>
    <col min="5" max="5" width="16.88671875" style="12" customWidth="1"/>
    <col min="6" max="6" width="12.5546875" style="12" customWidth="1"/>
    <col min="7" max="7" width="16.5546875" style="12" customWidth="1"/>
    <col min="8" max="8" width="17" style="12" customWidth="1"/>
    <col min="9" max="16384" width="8.88671875" style="12"/>
  </cols>
  <sheetData>
    <row r="3" spans="1:8" ht="15" customHeight="1" x14ac:dyDescent="0.3">
      <c r="A3" s="138" t="s">
        <v>123</v>
      </c>
      <c r="B3" s="138"/>
      <c r="C3" s="138"/>
      <c r="D3" s="138"/>
      <c r="E3" s="138"/>
      <c r="F3" s="138"/>
      <c r="G3" s="138"/>
      <c r="H3" s="138"/>
    </row>
    <row r="4" spans="1:8" ht="40.799999999999997" x14ac:dyDescent="0.3">
      <c r="A4" s="87" t="s">
        <v>103</v>
      </c>
      <c r="B4" s="88" t="s">
        <v>48</v>
      </c>
      <c r="C4" s="88" t="s">
        <v>49</v>
      </c>
      <c r="D4" s="88" t="s">
        <v>50</v>
      </c>
      <c r="E4" s="89" t="s">
        <v>118</v>
      </c>
      <c r="F4" s="88" t="s">
        <v>99</v>
      </c>
      <c r="G4" s="88" t="s">
        <v>100</v>
      </c>
      <c r="H4" s="88" t="s">
        <v>101</v>
      </c>
    </row>
    <row r="5" spans="1:8" ht="15" customHeight="1" x14ac:dyDescent="0.3">
      <c r="A5" s="139" t="s">
        <v>70</v>
      </c>
      <c r="B5" s="45" t="s">
        <v>54</v>
      </c>
      <c r="C5" s="46">
        <v>40.4284991641033</v>
      </c>
      <c r="D5" s="46">
        <v>15.3375084848381</v>
      </c>
      <c r="E5" s="47">
        <v>255.75436038610999</v>
      </c>
      <c r="F5" s="48">
        <v>379.37367950716219</v>
      </c>
      <c r="G5" s="46">
        <v>59.969685215466924</v>
      </c>
      <c r="H5" s="47">
        <v>6.3260908931587494</v>
      </c>
    </row>
    <row r="6" spans="1:8" ht="15" customHeight="1" x14ac:dyDescent="0.3">
      <c r="A6" s="140"/>
      <c r="B6" s="10" t="s">
        <v>53</v>
      </c>
      <c r="C6" s="39">
        <v>53.121118684153799</v>
      </c>
      <c r="D6" s="39">
        <v>10.537488255428901</v>
      </c>
      <c r="E6" s="49">
        <v>132.77581412734401</v>
      </c>
      <c r="F6" s="50">
        <v>198.36721282325456</v>
      </c>
      <c r="G6" s="39">
        <v>79.363009932836846</v>
      </c>
      <c r="H6" s="49">
        <v>2.4994920554440707</v>
      </c>
    </row>
    <row r="7" spans="1:8" ht="15" customHeight="1" x14ac:dyDescent="0.3">
      <c r="A7" s="140"/>
      <c r="B7" s="51" t="s">
        <v>52</v>
      </c>
      <c r="C7" s="52">
        <v>43.740067888176803</v>
      </c>
      <c r="D7" s="52">
        <v>13.196043337550099</v>
      </c>
      <c r="E7" s="53">
        <v>200.43037056763399</v>
      </c>
      <c r="F7" s="54">
        <v>301.69233781909759</v>
      </c>
      <c r="G7" s="52">
        <v>65.838541834642641</v>
      </c>
      <c r="H7" s="53">
        <v>4.5823058866767674</v>
      </c>
    </row>
    <row r="8" spans="1:8" ht="15" customHeight="1" x14ac:dyDescent="0.3">
      <c r="A8" s="140"/>
      <c r="B8" s="10" t="s">
        <v>51</v>
      </c>
      <c r="C8" s="39">
        <v>47.984290403727101</v>
      </c>
      <c r="D8" s="39">
        <v>10.225246661525601</v>
      </c>
      <c r="E8" s="49">
        <v>267.06613812141597</v>
      </c>
      <c r="F8" s="50">
        <v>213.09571477442066</v>
      </c>
      <c r="G8" s="39">
        <v>38.287319888067984</v>
      </c>
      <c r="H8" s="49">
        <v>5.5656994377616567</v>
      </c>
    </row>
    <row r="9" spans="1:8" ht="15" customHeight="1" x14ac:dyDescent="0.3">
      <c r="A9" s="141"/>
      <c r="B9" s="67" t="s">
        <v>55</v>
      </c>
      <c r="C9" s="68">
        <v>308.856445466119</v>
      </c>
      <c r="D9" s="68">
        <v>116.85729526664831</v>
      </c>
      <c r="E9" s="69">
        <v>1598.2178529254761</v>
      </c>
      <c r="F9" s="70">
        <v>378.35472428069289</v>
      </c>
      <c r="G9" s="68">
        <v>73.117250600564574</v>
      </c>
      <c r="H9" s="69">
        <v>5.1746300793997779</v>
      </c>
    </row>
    <row r="10" spans="1:8" ht="15" customHeight="1" x14ac:dyDescent="0.3">
      <c r="A10" s="6"/>
      <c r="B10" s="7" t="s">
        <v>1</v>
      </c>
      <c r="C10" s="59">
        <v>494.13042160627998</v>
      </c>
      <c r="D10" s="59">
        <v>166.15358200599101</v>
      </c>
      <c r="E10" s="60">
        <v>2454.2445361279802</v>
      </c>
      <c r="F10" s="61">
        <v>336.25450840665127</v>
      </c>
      <c r="G10" s="59">
        <v>67.700499913561458</v>
      </c>
      <c r="H10" s="60">
        <v>4.9667950581749585</v>
      </c>
    </row>
    <row r="11" spans="1:8" ht="20.399999999999999" x14ac:dyDescent="0.3">
      <c r="A11" s="8"/>
      <c r="B11" s="9" t="s">
        <v>56</v>
      </c>
      <c r="C11" s="62">
        <v>1.3674347358535423E-2</v>
      </c>
      <c r="D11" s="62">
        <v>8.4144350384075667E-3</v>
      </c>
      <c r="E11" s="63">
        <v>1.076717028225618E-2</v>
      </c>
      <c r="F11" s="64"/>
      <c r="G11" s="65"/>
      <c r="H11" s="66"/>
    </row>
    <row r="12" spans="1:8" ht="15" customHeight="1" x14ac:dyDescent="0.3">
      <c r="A12" s="142" t="s">
        <v>108</v>
      </c>
      <c r="B12" s="142"/>
      <c r="C12" s="142"/>
      <c r="D12" s="142"/>
      <c r="E12" s="1"/>
      <c r="F12" s="2"/>
    </row>
    <row r="15" spans="1:8" ht="15" customHeight="1" x14ac:dyDescent="0.3">
      <c r="A15" s="138" t="s">
        <v>121</v>
      </c>
      <c r="B15" s="138"/>
      <c r="C15" s="138"/>
      <c r="D15" s="138"/>
      <c r="E15" s="138"/>
      <c r="F15" s="138"/>
      <c r="G15" s="138"/>
      <c r="H15" s="138"/>
    </row>
    <row r="16" spans="1:8" ht="40.799999999999997" x14ac:dyDescent="0.3">
      <c r="A16" s="87" t="s">
        <v>103</v>
      </c>
      <c r="B16" s="88" t="s">
        <v>48</v>
      </c>
      <c r="C16" s="88" t="s">
        <v>49</v>
      </c>
      <c r="D16" s="88" t="s">
        <v>50</v>
      </c>
      <c r="E16" s="89" t="s">
        <v>118</v>
      </c>
      <c r="F16" s="88" t="s">
        <v>99</v>
      </c>
      <c r="G16" s="88" t="s">
        <v>100</v>
      </c>
      <c r="H16" s="88" t="s">
        <v>101</v>
      </c>
    </row>
    <row r="17" spans="1:8" ht="15" customHeight="1" x14ac:dyDescent="0.3">
      <c r="A17" s="139" t="s">
        <v>70</v>
      </c>
      <c r="B17" s="45" t="s">
        <v>54</v>
      </c>
      <c r="C17" s="46">
        <v>71.248287494137401</v>
      </c>
      <c r="D17" s="46">
        <v>31.793896398434299</v>
      </c>
      <c r="E17" s="47">
        <v>558.40577940305695</v>
      </c>
      <c r="F17" s="48">
        <v>446.24085036500605</v>
      </c>
      <c r="G17" s="46">
        <v>56.936904257012507</v>
      </c>
      <c r="H17" s="47">
        <v>7.8374624716278944</v>
      </c>
    </row>
    <row r="18" spans="1:8" ht="15" customHeight="1" x14ac:dyDescent="0.3">
      <c r="A18" s="140"/>
      <c r="B18" s="10" t="s">
        <v>53</v>
      </c>
      <c r="C18" s="39">
        <v>54.679031263584498</v>
      </c>
      <c r="D18" s="39">
        <v>30.392037672457899</v>
      </c>
      <c r="E18" s="49">
        <v>359.18558495472797</v>
      </c>
      <c r="F18" s="50">
        <v>555.82619095701841</v>
      </c>
      <c r="G18" s="39">
        <v>84.613745499526473</v>
      </c>
      <c r="H18" s="49">
        <v>6.5689822342178319</v>
      </c>
    </row>
    <row r="19" spans="1:8" ht="15" customHeight="1" x14ac:dyDescent="0.3">
      <c r="A19" s="140"/>
      <c r="B19" s="51" t="s">
        <v>52</v>
      </c>
      <c r="C19" s="52">
        <v>60.781232199551603</v>
      </c>
      <c r="D19" s="52">
        <v>22.347609180974899</v>
      </c>
      <c r="E19" s="53">
        <v>252.65135225769799</v>
      </c>
      <c r="F19" s="54">
        <v>367.67285512747077</v>
      </c>
      <c r="G19" s="52">
        <v>88.452363232083158</v>
      </c>
      <c r="H19" s="53">
        <v>4.1567329768540278</v>
      </c>
    </row>
    <row r="20" spans="1:8" ht="15" customHeight="1" x14ac:dyDescent="0.3">
      <c r="A20" s="140"/>
      <c r="B20" s="10" t="s">
        <v>51</v>
      </c>
      <c r="C20" s="39">
        <v>70.686080768000593</v>
      </c>
      <c r="D20" s="39">
        <v>20.296167596768399</v>
      </c>
      <c r="E20" s="49">
        <v>261.88206188014999</v>
      </c>
      <c r="F20" s="50">
        <v>287.13103593029336</v>
      </c>
      <c r="G20" s="39">
        <v>77.501175342268823</v>
      </c>
      <c r="H20" s="49">
        <v>3.7048604058226879</v>
      </c>
    </row>
    <row r="21" spans="1:8" ht="15" customHeight="1" x14ac:dyDescent="0.3">
      <c r="A21" s="141"/>
      <c r="B21" s="67" t="s">
        <v>55</v>
      </c>
      <c r="C21" s="68">
        <v>263.75344050600785</v>
      </c>
      <c r="D21" s="68">
        <v>112.0821587920635</v>
      </c>
      <c r="E21" s="69">
        <v>1529.7689988764573</v>
      </c>
      <c r="F21" s="70">
        <v>424.95050899444271</v>
      </c>
      <c r="G21" s="68">
        <v>73.267374926791248</v>
      </c>
      <c r="H21" s="69">
        <v>5.7999963751813572</v>
      </c>
    </row>
    <row r="22" spans="1:8" ht="15" customHeight="1" x14ac:dyDescent="0.3">
      <c r="A22" s="6"/>
      <c r="B22" s="7" t="s">
        <v>1</v>
      </c>
      <c r="C22" s="59">
        <v>521.14807223128196</v>
      </c>
      <c r="D22" s="59">
        <v>216.911869640699</v>
      </c>
      <c r="E22" s="60">
        <v>2961.89377737209</v>
      </c>
      <c r="F22" s="61">
        <v>416.21926895363242</v>
      </c>
      <c r="G22" s="59">
        <v>73.234182568542977</v>
      </c>
      <c r="H22" s="60">
        <v>5.6834015804583489</v>
      </c>
    </row>
    <row r="23" spans="1:8" ht="15" customHeight="1" x14ac:dyDescent="0.3">
      <c r="A23" s="8"/>
      <c r="B23" s="9" t="s">
        <v>56</v>
      </c>
      <c r="C23" s="62">
        <v>1.6614687217006555E-2</v>
      </c>
      <c r="D23" s="62">
        <v>1.2569176307411434E-2</v>
      </c>
      <c r="E23" s="63">
        <v>1.3652494685608771E-2</v>
      </c>
      <c r="F23" s="64"/>
      <c r="G23" s="65"/>
      <c r="H23" s="66"/>
    </row>
    <row r="24" spans="1:8" ht="15" customHeight="1" x14ac:dyDescent="0.3">
      <c r="A24" s="142" t="s">
        <v>108</v>
      </c>
      <c r="B24" s="142"/>
      <c r="C24" s="142"/>
      <c r="D24" s="142"/>
      <c r="E24" s="1"/>
      <c r="F24" s="2"/>
    </row>
    <row r="27" spans="1:8" ht="15" customHeight="1" x14ac:dyDescent="0.3">
      <c r="A27" s="138" t="s">
        <v>117</v>
      </c>
      <c r="B27" s="138"/>
      <c r="C27" s="138"/>
      <c r="D27" s="138"/>
      <c r="E27" s="138"/>
      <c r="F27" s="138"/>
      <c r="G27" s="138"/>
      <c r="H27" s="138"/>
    </row>
    <row r="28" spans="1:8" ht="40.799999999999997" x14ac:dyDescent="0.3">
      <c r="A28" s="87" t="s">
        <v>103</v>
      </c>
      <c r="B28" s="88" t="s">
        <v>48</v>
      </c>
      <c r="C28" s="88" t="s">
        <v>49</v>
      </c>
      <c r="D28" s="88" t="s">
        <v>50</v>
      </c>
      <c r="E28" s="89" t="s">
        <v>118</v>
      </c>
      <c r="F28" s="88" t="s">
        <v>99</v>
      </c>
      <c r="G28" s="88" t="s">
        <v>100</v>
      </c>
      <c r="H28" s="88" t="s">
        <v>101</v>
      </c>
    </row>
    <row r="29" spans="1:8" ht="15" customHeight="1" x14ac:dyDescent="0.3">
      <c r="A29" s="139" t="s">
        <v>70</v>
      </c>
      <c r="B29" s="45" t="s">
        <v>54</v>
      </c>
      <c r="C29" s="46">
        <v>25.218815655140499</v>
      </c>
      <c r="D29" s="46">
        <v>16.914105399266798</v>
      </c>
      <c r="E29" s="47">
        <v>257.47517240493301</v>
      </c>
      <c r="F29" s="48">
        <f>D29/C29*1000</f>
        <v>670.69388311338469</v>
      </c>
      <c r="G29" s="46">
        <f>D29/E29*1000</f>
        <v>65.692180109179105</v>
      </c>
      <c r="H29" s="47">
        <f>F29/G29</f>
        <v>10.209645683834891</v>
      </c>
    </row>
    <row r="30" spans="1:8" ht="15" customHeight="1" x14ac:dyDescent="0.3">
      <c r="A30" s="140"/>
      <c r="B30" s="10" t="s">
        <v>53</v>
      </c>
      <c r="C30" s="39">
        <v>24.855620983510899</v>
      </c>
      <c r="D30" s="39">
        <v>11.591842588607699</v>
      </c>
      <c r="E30" s="49">
        <v>163.35705751849301</v>
      </c>
      <c r="F30" s="50">
        <f t="shared" ref="F30:F34" si="0">D30/C30*1000</f>
        <v>466.3670481738385</v>
      </c>
      <c r="G30" s="39">
        <f t="shared" ref="G30:G34" si="1">D30/E30*1000</f>
        <v>70.960157857247353</v>
      </c>
      <c r="H30" s="49">
        <f t="shared" ref="H30:H34" si="2">F30/G30</f>
        <v>6.5722380312631614</v>
      </c>
    </row>
    <row r="31" spans="1:8" ht="15" customHeight="1" x14ac:dyDescent="0.3">
      <c r="A31" s="140"/>
      <c r="B31" s="51" t="s">
        <v>52</v>
      </c>
      <c r="C31" s="52">
        <v>48.0888468410188</v>
      </c>
      <c r="D31" s="52">
        <v>16.1964206411185</v>
      </c>
      <c r="E31" s="53">
        <v>307.25500515405503</v>
      </c>
      <c r="F31" s="54">
        <f t="shared" si="0"/>
        <v>336.80201762091923</v>
      </c>
      <c r="G31" s="52">
        <f t="shared" si="1"/>
        <v>52.713284956896814</v>
      </c>
      <c r="H31" s="53">
        <f t="shared" si="2"/>
        <v>6.3893194646533464</v>
      </c>
    </row>
    <row r="32" spans="1:8" ht="15" customHeight="1" x14ac:dyDescent="0.3">
      <c r="A32" s="140"/>
      <c r="B32" s="10" t="s">
        <v>51</v>
      </c>
      <c r="C32" s="39">
        <v>20.153315548363</v>
      </c>
      <c r="D32" s="39">
        <v>11.241497501973299</v>
      </c>
      <c r="E32" s="49">
        <v>150.349833517375</v>
      </c>
      <c r="F32" s="50">
        <f t="shared" ref="F32" si="3">D32/C32*1000</f>
        <v>557.79891278913738</v>
      </c>
      <c r="G32" s="39">
        <f t="shared" ref="G32" si="4">D32/E32*1000</f>
        <v>74.768938807465901</v>
      </c>
      <c r="H32" s="49">
        <f t="shared" ref="H32" si="5">F32/G32</f>
        <v>7.4603026562340284</v>
      </c>
    </row>
    <row r="33" spans="1:8" ht="15" customHeight="1" x14ac:dyDescent="0.3">
      <c r="A33" s="141"/>
      <c r="B33" s="67" t="s">
        <v>55</v>
      </c>
      <c r="C33" s="68">
        <f>C34-SUM(C29:C32)</f>
        <v>121.6705192030898</v>
      </c>
      <c r="D33" s="68">
        <f t="shared" ref="D33:E33" si="6">D34-SUM(D29:D32)</f>
        <v>56.765929944761695</v>
      </c>
      <c r="E33" s="69">
        <f t="shared" si="6"/>
        <v>917.26438159922407</v>
      </c>
      <c r="F33" s="70">
        <f t="shared" si="0"/>
        <v>466.55451391646676</v>
      </c>
      <c r="G33" s="68">
        <f t="shared" si="1"/>
        <v>61.886116024468244</v>
      </c>
      <c r="H33" s="69">
        <f t="shared" si="2"/>
        <v>7.5389205832856376</v>
      </c>
    </row>
    <row r="34" spans="1:8" ht="15" customHeight="1" x14ac:dyDescent="0.3">
      <c r="A34" s="6"/>
      <c r="B34" s="7" t="s">
        <v>1</v>
      </c>
      <c r="C34" s="59">
        <v>239.98711823112299</v>
      </c>
      <c r="D34" s="59">
        <v>112.70979607572799</v>
      </c>
      <c r="E34" s="60">
        <v>1795.7014501940801</v>
      </c>
      <c r="F34" s="61">
        <f t="shared" si="0"/>
        <v>469.64935829256149</v>
      </c>
      <c r="G34" s="59">
        <f t="shared" si="1"/>
        <v>62.766444869522317</v>
      </c>
      <c r="H34" s="60">
        <f t="shared" si="2"/>
        <v>7.4824909913068929</v>
      </c>
    </row>
    <row r="35" spans="1:8" ht="20.399999999999999" x14ac:dyDescent="0.3">
      <c r="A35" s="8"/>
      <c r="B35" s="9" t="s">
        <v>56</v>
      </c>
      <c r="C35" s="62">
        <v>1.4654915350659409E-2</v>
      </c>
      <c r="D35" s="62">
        <v>1.0912588152516131E-2</v>
      </c>
      <c r="E35" s="63">
        <v>1.3670341175217661E-2</v>
      </c>
      <c r="F35" s="64"/>
      <c r="G35" s="65"/>
      <c r="H35" s="66"/>
    </row>
    <row r="36" spans="1:8" ht="15" customHeight="1" x14ac:dyDescent="0.3">
      <c r="A36" s="142" t="s">
        <v>108</v>
      </c>
      <c r="B36" s="142"/>
      <c r="C36" s="142"/>
      <c r="D36" s="142"/>
      <c r="E36" s="1"/>
      <c r="F36" s="2"/>
    </row>
    <row r="39" spans="1:8" ht="15" customHeight="1" x14ac:dyDescent="0.3">
      <c r="A39" s="138" t="s">
        <v>97</v>
      </c>
      <c r="B39" s="138"/>
      <c r="C39" s="138"/>
      <c r="D39" s="138"/>
      <c r="E39" s="138"/>
      <c r="F39" s="138"/>
      <c r="G39" s="138"/>
      <c r="H39" s="138"/>
    </row>
    <row r="40" spans="1:8" ht="40.799999999999997" x14ac:dyDescent="0.3">
      <c r="A40" s="87" t="s">
        <v>103</v>
      </c>
      <c r="B40" s="88" t="s">
        <v>48</v>
      </c>
      <c r="C40" s="88" t="s">
        <v>49</v>
      </c>
      <c r="D40" s="88" t="s">
        <v>50</v>
      </c>
      <c r="E40" s="89" t="s">
        <v>118</v>
      </c>
      <c r="F40" s="88" t="s">
        <v>99</v>
      </c>
      <c r="G40" s="88" t="s">
        <v>100</v>
      </c>
      <c r="H40" s="88" t="s">
        <v>101</v>
      </c>
    </row>
    <row r="41" spans="1:8" ht="15" customHeight="1" x14ac:dyDescent="0.3">
      <c r="A41" s="139" t="s">
        <v>70</v>
      </c>
      <c r="B41" s="45" t="s">
        <v>54</v>
      </c>
      <c r="C41" s="46">
        <v>17.099</v>
      </c>
      <c r="D41" s="46">
        <v>11.146771900000001</v>
      </c>
      <c r="E41" s="47">
        <v>229.84899999999999</v>
      </c>
      <c r="F41" s="48">
        <f>D41/C41*1000</f>
        <v>651.8961284285632</v>
      </c>
      <c r="G41" s="46">
        <f>D41/E41*1000</f>
        <v>48.496064372696864</v>
      </c>
      <c r="H41" s="47">
        <f>F41/G41</f>
        <v>13.442248084683316</v>
      </c>
    </row>
    <row r="42" spans="1:8" ht="15" customHeight="1" x14ac:dyDescent="0.3">
      <c r="A42" s="140"/>
      <c r="B42" s="10" t="s">
        <v>53</v>
      </c>
      <c r="C42" s="39">
        <v>20.251999999999999</v>
      </c>
      <c r="D42" s="39">
        <v>7.0064545000000003</v>
      </c>
      <c r="E42" s="49">
        <v>160.66499999999999</v>
      </c>
      <c r="F42" s="50">
        <f t="shared" ref="F42:F45" si="7">D42/C42*1000</f>
        <v>345.96358384357103</v>
      </c>
      <c r="G42" s="39">
        <f t="shared" ref="G42:G45" si="8">D42/E42*1000</f>
        <v>43.609090343260824</v>
      </c>
      <c r="H42" s="49">
        <f t="shared" ref="H42:H45" si="9">F42/G42</f>
        <v>7.9332905392060047</v>
      </c>
    </row>
    <row r="43" spans="1:8" ht="15" customHeight="1" x14ac:dyDescent="0.3">
      <c r="A43" s="140"/>
      <c r="B43" s="51" t="s">
        <v>52</v>
      </c>
      <c r="C43" s="52">
        <v>25.17</v>
      </c>
      <c r="D43" s="52">
        <v>10.558236300000001</v>
      </c>
      <c r="E43" s="53">
        <v>209.62799999999999</v>
      </c>
      <c r="F43" s="54">
        <f t="shared" si="7"/>
        <v>419.47700834326577</v>
      </c>
      <c r="G43" s="52">
        <f t="shared" si="8"/>
        <v>50.3665364359723</v>
      </c>
      <c r="H43" s="53">
        <f t="shared" si="9"/>
        <v>8.3284862932061969</v>
      </c>
    </row>
    <row r="44" spans="1:8" ht="15" customHeight="1" x14ac:dyDescent="0.3">
      <c r="A44" s="141"/>
      <c r="B44" s="55" t="s">
        <v>55</v>
      </c>
      <c r="C44" s="56">
        <f>C45-SUM(C41:C43)</f>
        <v>85.446000000000012</v>
      </c>
      <c r="D44" s="56">
        <f>D45-SUM(D41:D43)</f>
        <v>30.159725599999998</v>
      </c>
      <c r="E44" s="57">
        <f>E45-SUM(E41:E43)</f>
        <v>489.37599999999998</v>
      </c>
      <c r="F44" s="58">
        <f t="shared" si="7"/>
        <v>352.96825597453358</v>
      </c>
      <c r="G44" s="56">
        <f t="shared" si="8"/>
        <v>61.628942980448571</v>
      </c>
      <c r="H44" s="57">
        <f t="shared" si="9"/>
        <v>5.7273131568475986</v>
      </c>
    </row>
    <row r="45" spans="1:8" ht="15" customHeight="1" x14ac:dyDescent="0.3">
      <c r="A45" s="6"/>
      <c r="B45" s="7" t="s">
        <v>1</v>
      </c>
      <c r="C45" s="59">
        <v>147.96700000000001</v>
      </c>
      <c r="D45" s="59">
        <v>58.8711883</v>
      </c>
      <c r="E45" s="60">
        <v>1089.518</v>
      </c>
      <c r="F45" s="61">
        <f t="shared" si="7"/>
        <v>397.86701291504181</v>
      </c>
      <c r="G45" s="59">
        <f t="shared" si="8"/>
        <v>54.034158499446548</v>
      </c>
      <c r="H45" s="60">
        <f t="shared" si="9"/>
        <v>7.3632499138321368</v>
      </c>
    </row>
    <row r="46" spans="1:8" ht="20.399999999999999" x14ac:dyDescent="0.3">
      <c r="A46" s="8"/>
      <c r="B46" s="9" t="s">
        <v>56</v>
      </c>
      <c r="C46" s="62">
        <v>1.7854027186164197E-2</v>
      </c>
      <c r="D46" s="62">
        <v>1.3659425068044613E-2</v>
      </c>
      <c r="E46" s="63">
        <v>1.7009535189617744E-2</v>
      </c>
      <c r="F46" s="64"/>
      <c r="G46" s="65"/>
      <c r="H46" s="66"/>
    </row>
    <row r="47" spans="1:8" ht="15" customHeight="1" x14ac:dyDescent="0.3">
      <c r="A47" s="142" t="s">
        <v>108</v>
      </c>
      <c r="B47" s="142"/>
      <c r="C47" s="142"/>
      <c r="D47" s="142"/>
      <c r="E47" s="1"/>
      <c r="F47" s="2"/>
    </row>
    <row r="50" spans="1:8" ht="15" customHeight="1" x14ac:dyDescent="0.3">
      <c r="A50" s="138" t="s">
        <v>95</v>
      </c>
      <c r="B50" s="138"/>
      <c r="C50" s="138"/>
      <c r="D50" s="138"/>
      <c r="E50" s="138"/>
      <c r="F50" s="138"/>
      <c r="G50" s="138"/>
      <c r="H50" s="138"/>
    </row>
    <row r="51" spans="1:8" ht="40.799999999999997" x14ac:dyDescent="0.3">
      <c r="A51" s="87" t="s">
        <v>103</v>
      </c>
      <c r="B51" s="88" t="s">
        <v>48</v>
      </c>
      <c r="C51" s="88" t="s">
        <v>49</v>
      </c>
      <c r="D51" s="88" t="s">
        <v>50</v>
      </c>
      <c r="E51" s="89" t="s">
        <v>118</v>
      </c>
      <c r="F51" s="88" t="s">
        <v>99</v>
      </c>
      <c r="G51" s="88" t="s">
        <v>100</v>
      </c>
      <c r="H51" s="88" t="s">
        <v>101</v>
      </c>
    </row>
    <row r="52" spans="1:8" ht="15" customHeight="1" x14ac:dyDescent="0.3">
      <c r="A52" s="139" t="s">
        <v>70</v>
      </c>
      <c r="B52" s="45" t="s">
        <v>51</v>
      </c>
      <c r="C52" s="46">
        <v>93.054000000000002</v>
      </c>
      <c r="D52" s="46">
        <v>16.3458325</v>
      </c>
      <c r="E52" s="47">
        <v>228.536</v>
      </c>
      <c r="F52" s="48">
        <f>D52/C52*1000</f>
        <v>175.65964386270338</v>
      </c>
      <c r="G52" s="46">
        <f>D52/E52*1000</f>
        <v>71.524103423530647</v>
      </c>
      <c r="H52" s="47">
        <f>F52/G52</f>
        <v>2.4559503084230663</v>
      </c>
    </row>
    <row r="53" spans="1:8" ht="15" customHeight="1" x14ac:dyDescent="0.3">
      <c r="A53" s="140"/>
      <c r="B53" s="10" t="s">
        <v>54</v>
      </c>
      <c r="C53" s="39">
        <v>59.024999999999999</v>
      </c>
      <c r="D53" s="39">
        <v>17.578688600000003</v>
      </c>
      <c r="E53" s="49">
        <v>358.596</v>
      </c>
      <c r="F53" s="50">
        <f t="shared" ref="F53:F57" si="10">D53/C53*1000</f>
        <v>297.81768064379503</v>
      </c>
      <c r="G53" s="39">
        <f t="shared" ref="G53:G57" si="11">D53/E53*1000</f>
        <v>49.020871956184678</v>
      </c>
      <c r="H53" s="49">
        <f t="shared" ref="H53:H57" si="12">F53/G53</f>
        <v>6.0753240152477765</v>
      </c>
    </row>
    <row r="54" spans="1:8" ht="15" customHeight="1" x14ac:dyDescent="0.3">
      <c r="A54" s="140"/>
      <c r="B54" s="51" t="s">
        <v>52</v>
      </c>
      <c r="C54" s="52">
        <v>60.959000000000003</v>
      </c>
      <c r="D54" s="52">
        <v>11.749238099999998</v>
      </c>
      <c r="E54" s="53">
        <v>290.27999999999997</v>
      </c>
      <c r="F54" s="54">
        <f t="shared" si="10"/>
        <v>192.74000721796614</v>
      </c>
      <c r="G54" s="52">
        <f t="shared" si="11"/>
        <v>40.475534311699043</v>
      </c>
      <c r="H54" s="53">
        <f t="shared" si="12"/>
        <v>4.7618891386013544</v>
      </c>
    </row>
    <row r="55" spans="1:8" ht="15" customHeight="1" x14ac:dyDescent="0.3">
      <c r="A55" s="140"/>
      <c r="B55" s="10" t="s">
        <v>53</v>
      </c>
      <c r="C55" s="39">
        <v>43.26</v>
      </c>
      <c r="D55" s="39">
        <v>13.226288899999997</v>
      </c>
      <c r="E55" s="49">
        <v>215.65600000000001</v>
      </c>
      <c r="F55" s="50">
        <f t="shared" si="10"/>
        <v>305.73945677300043</v>
      </c>
      <c r="G55" s="39">
        <f t="shared" si="11"/>
        <v>61.330493471083564</v>
      </c>
      <c r="H55" s="49">
        <f t="shared" si="12"/>
        <v>4.9851132686084147</v>
      </c>
    </row>
    <row r="56" spans="1:8" ht="15" customHeight="1" x14ac:dyDescent="0.3">
      <c r="A56" s="141"/>
      <c r="B56" s="67" t="s">
        <v>55</v>
      </c>
      <c r="C56" s="68">
        <f>C57-SUM(C52:C55)</f>
        <v>422.34100000000001</v>
      </c>
      <c r="D56" s="68">
        <f>D57-SUM(D52:D55)</f>
        <v>121.22571019999999</v>
      </c>
      <c r="E56" s="69">
        <f>E57-SUM(E52:E55)</f>
        <v>1884.8970000000002</v>
      </c>
      <c r="F56" s="70">
        <f t="shared" si="10"/>
        <v>287.03277730554214</v>
      </c>
      <c r="G56" s="68">
        <f t="shared" si="11"/>
        <v>64.314235844186697</v>
      </c>
      <c r="H56" s="69">
        <f t="shared" si="12"/>
        <v>4.4629742317227077</v>
      </c>
    </row>
    <row r="57" spans="1:8" ht="15" customHeight="1" x14ac:dyDescent="0.3">
      <c r="A57" s="6"/>
      <c r="B57" s="7" t="s">
        <v>1</v>
      </c>
      <c r="C57" s="59">
        <v>678.63900000000001</v>
      </c>
      <c r="D57" s="59">
        <v>180.1257583</v>
      </c>
      <c r="E57" s="60">
        <v>2977.9650000000001</v>
      </c>
      <c r="F57" s="61">
        <f t="shared" si="10"/>
        <v>265.42205546689775</v>
      </c>
      <c r="G57" s="59">
        <f t="shared" si="11"/>
        <v>60.486190502574743</v>
      </c>
      <c r="H57" s="60">
        <f t="shared" si="12"/>
        <v>4.3881430333358393</v>
      </c>
    </row>
    <row r="58" spans="1:8" ht="20.399999999999999" x14ac:dyDescent="0.3">
      <c r="A58" s="8"/>
      <c r="B58" s="9" t="s">
        <v>56</v>
      </c>
      <c r="C58" s="62">
        <v>1.8520258022091167E-2</v>
      </c>
      <c r="D58" s="62">
        <v>1.0188157112297844E-2</v>
      </c>
      <c r="E58" s="63">
        <v>1.2810451861651329E-2</v>
      </c>
      <c r="F58" s="64"/>
      <c r="G58" s="65"/>
      <c r="H58" s="66"/>
    </row>
    <row r="59" spans="1:8" ht="15" customHeight="1" x14ac:dyDescent="0.3">
      <c r="A59" s="137" t="s">
        <v>108</v>
      </c>
      <c r="B59" s="137"/>
      <c r="C59" s="137"/>
      <c r="D59" s="137"/>
      <c r="E59" s="1"/>
      <c r="F59" s="2"/>
    </row>
    <row r="62" spans="1:8" ht="15" customHeight="1" x14ac:dyDescent="0.3">
      <c r="A62" s="138" t="s">
        <v>90</v>
      </c>
      <c r="B62" s="138"/>
      <c r="C62" s="138"/>
      <c r="D62" s="138"/>
      <c r="E62" s="138"/>
      <c r="F62" s="138"/>
      <c r="G62" s="138"/>
      <c r="H62" s="138"/>
    </row>
    <row r="63" spans="1:8" ht="40.799999999999997" x14ac:dyDescent="0.3">
      <c r="A63" s="87" t="s">
        <v>103</v>
      </c>
      <c r="B63" s="88" t="s">
        <v>48</v>
      </c>
      <c r="C63" s="88" t="s">
        <v>49</v>
      </c>
      <c r="D63" s="88" t="s">
        <v>50</v>
      </c>
      <c r="E63" s="89" t="s">
        <v>118</v>
      </c>
      <c r="F63" s="88" t="s">
        <v>99</v>
      </c>
      <c r="G63" s="88" t="s">
        <v>100</v>
      </c>
      <c r="H63" s="88" t="s">
        <v>101</v>
      </c>
    </row>
    <row r="64" spans="1:8" ht="15" customHeight="1" x14ac:dyDescent="0.3">
      <c r="A64" s="139" t="s">
        <v>70</v>
      </c>
      <c r="B64" s="45" t="s">
        <v>51</v>
      </c>
      <c r="C64" s="46">
        <v>62.061</v>
      </c>
      <c r="D64" s="46">
        <v>18.276907799999996</v>
      </c>
      <c r="E64" s="47">
        <v>254.523</v>
      </c>
      <c r="F64" s="48">
        <f>D64/C64*1000</f>
        <v>294.49908638275241</v>
      </c>
      <c r="G64" s="46">
        <f>D64/E64*1000</f>
        <v>71.808472318808114</v>
      </c>
      <c r="H64" s="47">
        <f>F64/G64</f>
        <v>4.1011746507468461</v>
      </c>
    </row>
    <row r="65" spans="1:8" ht="15" customHeight="1" x14ac:dyDescent="0.3">
      <c r="A65" s="140"/>
      <c r="B65" s="10" t="s">
        <v>54</v>
      </c>
      <c r="C65" s="39">
        <v>48.619</v>
      </c>
      <c r="D65" s="39">
        <v>18.879854899999998</v>
      </c>
      <c r="E65" s="49">
        <v>375.02600000000001</v>
      </c>
      <c r="F65" s="50">
        <f t="shared" ref="F65:F69" si="13">D65/C65*1000</f>
        <v>388.32256730907665</v>
      </c>
      <c r="G65" s="39">
        <f t="shared" ref="G65:G69" si="14">D65/E65*1000</f>
        <v>50.342789299941863</v>
      </c>
      <c r="H65" s="49">
        <f t="shared" ref="H65:H69" si="15">F65/G65</f>
        <v>7.7135687694111361</v>
      </c>
    </row>
    <row r="66" spans="1:8" ht="15" customHeight="1" x14ac:dyDescent="0.3">
      <c r="A66" s="140"/>
      <c r="B66" s="51" t="s">
        <v>52</v>
      </c>
      <c r="C66" s="52">
        <v>55.72</v>
      </c>
      <c r="D66" s="52">
        <v>15.6344121</v>
      </c>
      <c r="E66" s="53">
        <v>292.358</v>
      </c>
      <c r="F66" s="54">
        <f t="shared" si="13"/>
        <v>280.58887473079687</v>
      </c>
      <c r="G66" s="52">
        <f t="shared" si="14"/>
        <v>53.476942994547784</v>
      </c>
      <c r="H66" s="53">
        <f t="shared" si="15"/>
        <v>5.2469131371141424</v>
      </c>
    </row>
    <row r="67" spans="1:8" ht="15" customHeight="1" x14ac:dyDescent="0.3">
      <c r="A67" s="140"/>
      <c r="B67" s="10" t="s">
        <v>53</v>
      </c>
      <c r="C67" s="39">
        <v>44.264000000000003</v>
      </c>
      <c r="D67" s="39">
        <v>18.257263699999999</v>
      </c>
      <c r="E67" s="49">
        <v>296.291</v>
      </c>
      <c r="F67" s="50">
        <f t="shared" si="13"/>
        <v>412.46303316464844</v>
      </c>
      <c r="G67" s="39">
        <f t="shared" si="14"/>
        <v>61.619366433674998</v>
      </c>
      <c r="H67" s="49">
        <f t="shared" si="15"/>
        <v>6.693724019519248</v>
      </c>
    </row>
    <row r="68" spans="1:8" ht="15" customHeight="1" x14ac:dyDescent="0.3">
      <c r="A68" s="141"/>
      <c r="B68" s="67" t="s">
        <v>55</v>
      </c>
      <c r="C68" s="68">
        <f>C69-SUM(C64:C67)</f>
        <v>338.18799999999999</v>
      </c>
      <c r="D68" s="68">
        <f>D69-SUM(D64:D67)</f>
        <v>122.74880940000001</v>
      </c>
      <c r="E68" s="69">
        <f>E69-SUM(E64:E67)</f>
        <v>1780.27</v>
      </c>
      <c r="F68" s="70">
        <f t="shared" si="13"/>
        <v>362.96027475841845</v>
      </c>
      <c r="G68" s="68">
        <f t="shared" si="14"/>
        <v>68.949546641801533</v>
      </c>
      <c r="H68" s="69">
        <f t="shared" si="15"/>
        <v>5.2641430210415514</v>
      </c>
    </row>
    <row r="69" spans="1:8" ht="15" customHeight="1" x14ac:dyDescent="0.3">
      <c r="A69" s="6"/>
      <c r="B69" s="7" t="s">
        <v>1</v>
      </c>
      <c r="C69" s="59">
        <v>548.85199999999998</v>
      </c>
      <c r="D69" s="59">
        <v>193.7972479</v>
      </c>
      <c r="E69" s="60">
        <v>2998.4679999999998</v>
      </c>
      <c r="F69" s="61">
        <f t="shared" si="13"/>
        <v>353.09563944378453</v>
      </c>
      <c r="G69" s="59">
        <f t="shared" si="14"/>
        <v>64.632088086316088</v>
      </c>
      <c r="H69" s="60">
        <f t="shared" si="15"/>
        <v>5.4631631113669989</v>
      </c>
    </row>
    <row r="70" spans="1:8" ht="20.399999999999999" x14ac:dyDescent="0.3">
      <c r="A70" s="8"/>
      <c r="B70" s="9" t="s">
        <v>56</v>
      </c>
      <c r="C70" s="62">
        <v>1.5757544681168339E-2</v>
      </c>
      <c r="D70" s="62">
        <v>1.238069057739912E-2</v>
      </c>
      <c r="E70" s="63">
        <v>1.3208411831936585E-2</v>
      </c>
      <c r="F70" s="64"/>
      <c r="G70" s="65"/>
      <c r="H70" s="66"/>
    </row>
    <row r="71" spans="1:8" ht="15" customHeight="1" x14ac:dyDescent="0.3">
      <c r="A71" s="142" t="s">
        <v>108</v>
      </c>
      <c r="B71" s="142"/>
      <c r="C71" s="142"/>
      <c r="D71" s="142"/>
      <c r="E71" s="1"/>
      <c r="F71" s="2"/>
    </row>
    <row r="74" spans="1:8" ht="15" customHeight="1" x14ac:dyDescent="0.3">
      <c r="A74" s="138" t="s">
        <v>67</v>
      </c>
      <c r="B74" s="138"/>
      <c r="C74" s="138"/>
      <c r="D74" s="138"/>
      <c r="E74" s="138"/>
      <c r="F74" s="138"/>
      <c r="G74" s="138"/>
      <c r="H74" s="138"/>
    </row>
    <row r="75" spans="1:8" ht="40.799999999999997" x14ac:dyDescent="0.3">
      <c r="A75" s="87" t="s">
        <v>103</v>
      </c>
      <c r="B75" s="88" t="s">
        <v>48</v>
      </c>
      <c r="C75" s="88" t="s">
        <v>49</v>
      </c>
      <c r="D75" s="88" t="s">
        <v>50</v>
      </c>
      <c r="E75" s="89" t="s">
        <v>118</v>
      </c>
      <c r="F75" s="88" t="s">
        <v>99</v>
      </c>
      <c r="G75" s="88" t="s">
        <v>100</v>
      </c>
      <c r="H75" s="88" t="s">
        <v>101</v>
      </c>
    </row>
    <row r="76" spans="1:8" ht="15" customHeight="1" x14ac:dyDescent="0.3">
      <c r="A76" s="139" t="s">
        <v>70</v>
      </c>
      <c r="B76" s="45" t="s">
        <v>51</v>
      </c>
      <c r="C76" s="46">
        <v>50.194000000000003</v>
      </c>
      <c r="D76" s="46">
        <v>16.439689699999999</v>
      </c>
      <c r="E76" s="47">
        <v>257.71199999999999</v>
      </c>
      <c r="F76" s="48">
        <f>D76/C76*1000</f>
        <v>327.52300474160256</v>
      </c>
      <c r="G76" s="46">
        <f>D76/E76*1000</f>
        <v>63.790936006084308</v>
      </c>
      <c r="H76" s="47">
        <f>F76/G76</f>
        <v>5.1343188428895887</v>
      </c>
    </row>
    <row r="77" spans="1:8" ht="15" customHeight="1" x14ac:dyDescent="0.3">
      <c r="A77" s="140"/>
      <c r="B77" s="10" t="s">
        <v>54</v>
      </c>
      <c r="C77" s="39">
        <v>42.204000000000001</v>
      </c>
      <c r="D77" s="39">
        <v>14.133941400000005</v>
      </c>
      <c r="E77" s="49">
        <v>272.608</v>
      </c>
      <c r="F77" s="50">
        <f t="shared" ref="F77:F81" si="16">D77/C77*1000</f>
        <v>334.89577765140757</v>
      </c>
      <c r="G77" s="39">
        <f t="shared" ref="G77:G81" si="17">D77/E77*1000</f>
        <v>51.847126276558299</v>
      </c>
      <c r="H77" s="49">
        <f t="shared" ref="H77:H81" si="18">F77/G77</f>
        <v>6.4592929580134584</v>
      </c>
    </row>
    <row r="78" spans="1:8" ht="15" customHeight="1" x14ac:dyDescent="0.3">
      <c r="A78" s="140"/>
      <c r="B78" s="51" t="s">
        <v>52</v>
      </c>
      <c r="C78" s="52">
        <v>37.392000000000003</v>
      </c>
      <c r="D78" s="52">
        <v>17.969897700000004</v>
      </c>
      <c r="E78" s="53">
        <v>172.79499999999999</v>
      </c>
      <c r="F78" s="54">
        <f t="shared" si="16"/>
        <v>480.58134627727861</v>
      </c>
      <c r="G78" s="52">
        <f t="shared" si="17"/>
        <v>103.99547266992683</v>
      </c>
      <c r="H78" s="53">
        <f t="shared" si="18"/>
        <v>4.6211756525459977</v>
      </c>
    </row>
    <row r="79" spans="1:8" ht="15" customHeight="1" x14ac:dyDescent="0.3">
      <c r="A79" s="140"/>
      <c r="B79" s="10" t="s">
        <v>53</v>
      </c>
      <c r="C79" s="39">
        <v>28.36</v>
      </c>
      <c r="D79" s="39">
        <v>7.5306282000000015</v>
      </c>
      <c r="E79" s="49">
        <v>122.878</v>
      </c>
      <c r="F79" s="50">
        <f t="shared" si="16"/>
        <v>265.5369605077575</v>
      </c>
      <c r="G79" s="39">
        <f t="shared" si="17"/>
        <v>61.285406663519929</v>
      </c>
      <c r="H79" s="49">
        <f t="shared" si="18"/>
        <v>4.3327926657263758</v>
      </c>
    </row>
    <row r="80" spans="1:8" ht="15" customHeight="1" x14ac:dyDescent="0.3">
      <c r="A80" s="141"/>
      <c r="B80" s="67" t="s">
        <v>55</v>
      </c>
      <c r="C80" s="68">
        <v>217.62900000000002</v>
      </c>
      <c r="D80" s="68">
        <v>57.090954299999993</v>
      </c>
      <c r="E80" s="69">
        <v>1186.673</v>
      </c>
      <c r="F80" s="70">
        <f t="shared" si="16"/>
        <v>262.3315564561708</v>
      </c>
      <c r="G80" s="68">
        <f t="shared" si="17"/>
        <v>48.110097979814142</v>
      </c>
      <c r="H80" s="69">
        <f t="shared" si="18"/>
        <v>5.4527337808839818</v>
      </c>
    </row>
    <row r="81" spans="1:8" ht="15" customHeight="1" x14ac:dyDescent="0.3">
      <c r="A81" s="6"/>
      <c r="B81" s="7" t="s">
        <v>1</v>
      </c>
      <c r="C81" s="59">
        <f>SUM(C76:C80)</f>
        <v>375.779</v>
      </c>
      <c r="D81" s="59">
        <f>SUM(D76:D80)</f>
        <v>113.16511130000001</v>
      </c>
      <c r="E81" s="60">
        <f>SUM(E76:E80)</f>
        <v>2012.6659999999999</v>
      </c>
      <c r="F81" s="61">
        <f t="shared" si="16"/>
        <v>301.14804526064523</v>
      </c>
      <c r="G81" s="59">
        <f t="shared" si="17"/>
        <v>56.226473393995825</v>
      </c>
      <c r="H81" s="60">
        <f t="shared" si="18"/>
        <v>5.3559831709595267</v>
      </c>
    </row>
    <row r="82" spans="1:8" ht="20.399999999999999" x14ac:dyDescent="0.3">
      <c r="A82" s="8"/>
      <c r="B82" s="9" t="s">
        <v>56</v>
      </c>
      <c r="C82" s="62">
        <v>1.211356948076399E-2</v>
      </c>
      <c r="D82" s="62">
        <v>7.9679924982667769E-3</v>
      </c>
      <c r="E82" s="63">
        <v>9.5907447116301645E-3</v>
      </c>
      <c r="F82" s="64"/>
      <c r="G82" s="65"/>
      <c r="H82" s="66"/>
    </row>
    <row r="83" spans="1:8" ht="15" customHeight="1" x14ac:dyDescent="0.3">
      <c r="A83" s="142" t="s">
        <v>108</v>
      </c>
      <c r="B83" s="142"/>
      <c r="C83" s="142"/>
      <c r="D83" s="142"/>
      <c r="E83" s="1"/>
      <c r="F83" s="2"/>
    </row>
    <row r="86" spans="1:8" ht="15" customHeight="1" x14ac:dyDescent="0.3">
      <c r="A86" s="138" t="s">
        <v>57</v>
      </c>
      <c r="B86" s="138"/>
      <c r="C86" s="138"/>
      <c r="D86" s="138"/>
      <c r="E86" s="138"/>
      <c r="F86" s="138"/>
      <c r="G86" s="138"/>
      <c r="H86" s="138"/>
    </row>
    <row r="87" spans="1:8" ht="40.799999999999997" x14ac:dyDescent="0.3">
      <c r="A87" s="87" t="s">
        <v>103</v>
      </c>
      <c r="B87" s="88" t="s">
        <v>48</v>
      </c>
      <c r="C87" s="88" t="s">
        <v>49</v>
      </c>
      <c r="D87" s="88" t="s">
        <v>50</v>
      </c>
      <c r="E87" s="89" t="s">
        <v>118</v>
      </c>
      <c r="F87" s="88" t="s">
        <v>99</v>
      </c>
      <c r="G87" s="88" t="s">
        <v>100</v>
      </c>
      <c r="H87" s="88" t="s">
        <v>101</v>
      </c>
    </row>
    <row r="88" spans="1:8" ht="15" customHeight="1" x14ac:dyDescent="0.3">
      <c r="A88" s="139" t="s">
        <v>70</v>
      </c>
      <c r="B88" s="45" t="s">
        <v>51</v>
      </c>
      <c r="C88" s="46">
        <v>57.3</v>
      </c>
      <c r="D88" s="46">
        <v>10.5</v>
      </c>
      <c r="E88" s="47">
        <v>134.9</v>
      </c>
      <c r="F88" s="48">
        <f>D88/C88*1000</f>
        <v>183.24607329842931</v>
      </c>
      <c r="G88" s="46">
        <f>D88/E88*1000</f>
        <v>77.835433654558926</v>
      </c>
      <c r="H88" s="47">
        <f>F88/G88</f>
        <v>2.3542757417102966</v>
      </c>
    </row>
    <row r="89" spans="1:8" ht="15" customHeight="1" x14ac:dyDescent="0.3">
      <c r="A89" s="140"/>
      <c r="B89" s="10" t="s">
        <v>52</v>
      </c>
      <c r="C89" s="39">
        <v>52.3</v>
      </c>
      <c r="D89" s="39">
        <v>14.7</v>
      </c>
      <c r="E89" s="49">
        <v>268</v>
      </c>
      <c r="F89" s="50">
        <f t="shared" ref="F89:F93" si="19">D89/C89*1000</f>
        <v>281.07074569789677</v>
      </c>
      <c r="G89" s="39">
        <f t="shared" ref="G89:G93" si="20">D89/E89*1000</f>
        <v>54.850746268656714</v>
      </c>
      <c r="H89" s="49">
        <f t="shared" ref="H89:H93" si="21">F89/G89</f>
        <v>5.1242829827915877</v>
      </c>
    </row>
    <row r="90" spans="1:8" ht="15" customHeight="1" x14ac:dyDescent="0.3">
      <c r="A90" s="140"/>
      <c r="B90" s="51" t="s">
        <v>53</v>
      </c>
      <c r="C90" s="52">
        <v>40</v>
      </c>
      <c r="D90" s="52">
        <v>16.100000000000001</v>
      </c>
      <c r="E90" s="53">
        <v>230.6</v>
      </c>
      <c r="F90" s="54">
        <f t="shared" si="19"/>
        <v>402.5</v>
      </c>
      <c r="G90" s="52">
        <f t="shared" si="20"/>
        <v>69.817866435385952</v>
      </c>
      <c r="H90" s="53">
        <f t="shared" si="21"/>
        <v>5.7649999999999997</v>
      </c>
    </row>
    <row r="91" spans="1:8" ht="15" customHeight="1" x14ac:dyDescent="0.3">
      <c r="A91" s="140"/>
      <c r="B91" s="10" t="s">
        <v>54</v>
      </c>
      <c r="C91" s="39">
        <v>27.7</v>
      </c>
      <c r="D91" s="39">
        <v>18.600000000000001</v>
      </c>
      <c r="E91" s="49">
        <v>238.9</v>
      </c>
      <c r="F91" s="50">
        <f t="shared" si="19"/>
        <v>671.48014440433224</v>
      </c>
      <c r="G91" s="39">
        <f t="shared" si="20"/>
        <v>77.856843867727079</v>
      </c>
      <c r="H91" s="49">
        <f t="shared" si="21"/>
        <v>8.6245487364620956</v>
      </c>
    </row>
    <row r="92" spans="1:8" ht="15" customHeight="1" x14ac:dyDescent="0.3">
      <c r="A92" s="141"/>
      <c r="B92" s="67" t="s">
        <v>55</v>
      </c>
      <c r="C92" s="68">
        <v>231.3</v>
      </c>
      <c r="D92" s="68">
        <v>57.3</v>
      </c>
      <c r="E92" s="69">
        <v>972.6</v>
      </c>
      <c r="F92" s="70">
        <f t="shared" si="19"/>
        <v>247.73022049286638</v>
      </c>
      <c r="G92" s="68">
        <f t="shared" si="20"/>
        <v>58.914250462677359</v>
      </c>
      <c r="H92" s="69">
        <f t="shared" si="21"/>
        <v>4.2049286640726322</v>
      </c>
    </row>
    <row r="93" spans="1:8" ht="15" customHeight="1" x14ac:dyDescent="0.3">
      <c r="A93" s="6"/>
      <c r="B93" s="7" t="s">
        <v>1</v>
      </c>
      <c r="C93" s="59">
        <f>SUM(C88:C92)</f>
        <v>408.6</v>
      </c>
      <c r="D93" s="59">
        <f>SUM(D88:D92)</f>
        <v>117.19999999999999</v>
      </c>
      <c r="E93" s="60">
        <f>SUM(E88:E92)</f>
        <v>1845</v>
      </c>
      <c r="F93" s="61">
        <f t="shared" si="19"/>
        <v>286.83308859520309</v>
      </c>
      <c r="G93" s="59">
        <f t="shared" si="20"/>
        <v>63.523035230352299</v>
      </c>
      <c r="H93" s="60">
        <f t="shared" si="21"/>
        <v>4.5154185022026425</v>
      </c>
    </row>
    <row r="94" spans="1:8" ht="20.399999999999999" x14ac:dyDescent="0.3">
      <c r="A94" s="8"/>
      <c r="B94" s="9" t="s">
        <v>56</v>
      </c>
      <c r="C94" s="62">
        <v>1.4E-2</v>
      </c>
      <c r="D94" s="62">
        <v>8.9999999999999993E-3</v>
      </c>
      <c r="E94" s="63">
        <v>0.01</v>
      </c>
      <c r="F94" s="64"/>
      <c r="G94" s="65"/>
      <c r="H94" s="66"/>
    </row>
    <row r="95" spans="1:8" ht="15" customHeight="1" x14ac:dyDescent="0.3">
      <c r="A95" s="142" t="s">
        <v>108</v>
      </c>
      <c r="B95" s="142"/>
      <c r="C95" s="142"/>
      <c r="D95" s="142"/>
      <c r="E95" s="1"/>
      <c r="F95" s="2"/>
    </row>
  </sheetData>
  <mergeCells count="24">
    <mergeCell ref="A3:H3"/>
    <mergeCell ref="A5:A9"/>
    <mergeCell ref="A12:D12"/>
    <mergeCell ref="A95:D95"/>
    <mergeCell ref="A88:A92"/>
    <mergeCell ref="A86:H86"/>
    <mergeCell ref="A74:H74"/>
    <mergeCell ref="A76:A80"/>
    <mergeCell ref="A83:D83"/>
    <mergeCell ref="A36:D36"/>
    <mergeCell ref="A39:H39"/>
    <mergeCell ref="A41:A44"/>
    <mergeCell ref="A47:D47"/>
    <mergeCell ref="A71:D71"/>
    <mergeCell ref="A50:H50"/>
    <mergeCell ref="A52:A56"/>
    <mergeCell ref="A59:D59"/>
    <mergeCell ref="A62:H62"/>
    <mergeCell ref="A64:A68"/>
    <mergeCell ref="A15:H15"/>
    <mergeCell ref="A17:A21"/>
    <mergeCell ref="A24:D24"/>
    <mergeCell ref="A27:H27"/>
    <mergeCell ref="A29:A33"/>
  </mergeCells>
  <pageMargins left="0.70866141732283472" right="0.70866141732283472" top="0.74803149606299213" bottom="0.74803149606299213" header="0.31496062992125984" footer="0.31496062992125984"/>
  <pageSetup paperSize="9" scale="90"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O24"/>
  <sheetViews>
    <sheetView showGridLines="0" zoomScaleNormal="100" workbookViewId="0">
      <pane xSplit="1" topLeftCell="L1" activePane="topRight" state="frozen"/>
      <selection sqref="A1:XFD1048576"/>
      <selection pane="topRight" activeCell="N17" sqref="N17"/>
    </sheetView>
  </sheetViews>
  <sheetFormatPr defaultRowHeight="15" customHeight="1" x14ac:dyDescent="0.3"/>
  <cols>
    <col min="1" max="1" width="45.109375" style="12" bestFit="1" customWidth="1"/>
    <col min="2" max="16384" width="8.88671875" style="12"/>
  </cols>
  <sheetData>
    <row r="3" spans="1:15" ht="15" customHeight="1" x14ac:dyDescent="0.3">
      <c r="A3" s="138" t="s">
        <v>124</v>
      </c>
      <c r="B3" s="138"/>
      <c r="C3" s="138"/>
      <c r="D3" s="138"/>
      <c r="E3" s="138"/>
      <c r="F3" s="138"/>
      <c r="G3" s="138"/>
      <c r="H3" s="138"/>
      <c r="I3" s="138"/>
      <c r="J3" s="138"/>
      <c r="K3" s="138"/>
      <c r="L3" s="138"/>
      <c r="M3" s="138"/>
      <c r="N3" s="138"/>
      <c r="O3" s="87"/>
    </row>
    <row r="4" spans="1:15" ht="15" customHeight="1" x14ac:dyDescent="0.3">
      <c r="A4" s="90"/>
      <c r="B4" s="87">
        <v>2010</v>
      </c>
      <c r="C4" s="87">
        <v>2011</v>
      </c>
      <c r="D4" s="87">
        <v>2012</v>
      </c>
      <c r="E4" s="87">
        <v>2013</v>
      </c>
      <c r="F4" s="87">
        <v>2014</v>
      </c>
      <c r="G4" s="87">
        <v>2015</v>
      </c>
      <c r="H4" s="87">
        <v>2016</v>
      </c>
      <c r="I4" s="87">
        <v>2017</v>
      </c>
      <c r="J4" s="87">
        <v>2018</v>
      </c>
      <c r="K4" s="87">
        <v>2019</v>
      </c>
      <c r="L4" s="87">
        <v>2020</v>
      </c>
      <c r="M4" s="87">
        <v>2021</v>
      </c>
      <c r="N4" s="87">
        <v>2022</v>
      </c>
      <c r="O4" s="87">
        <v>2023</v>
      </c>
    </row>
    <row r="5" spans="1:15" ht="15" customHeight="1" x14ac:dyDescent="0.3">
      <c r="A5" s="35" t="s">
        <v>93</v>
      </c>
      <c r="B5" s="36">
        <v>13.118979999999999</v>
      </c>
      <c r="C5" s="36">
        <v>14.320975000000015</v>
      </c>
      <c r="D5" s="36">
        <v>15.037054999999997</v>
      </c>
      <c r="E5" s="36">
        <v>13.116260000000009</v>
      </c>
      <c r="F5" s="36">
        <v>11.915819999999995</v>
      </c>
      <c r="G5" s="36">
        <v>14.099460000000009</v>
      </c>
      <c r="H5" s="37">
        <v>15.213687500000006</v>
      </c>
      <c r="I5" s="37">
        <v>17.744024999999997</v>
      </c>
      <c r="J5" s="37">
        <f>14799.6375/1000</f>
        <v>14.799637500000001</v>
      </c>
      <c r="K5" s="37">
        <v>17.066339999999997</v>
      </c>
      <c r="L5" s="37">
        <v>16.532017500000009</v>
      </c>
      <c r="M5" s="37">
        <v>12.881056039009312</v>
      </c>
      <c r="N5" s="37">
        <v>17.199054485860149</v>
      </c>
      <c r="O5" s="37">
        <v>17.967328451573813</v>
      </c>
    </row>
    <row r="6" spans="1:15" ht="15" customHeight="1" x14ac:dyDescent="0.3">
      <c r="A6" s="38" t="s">
        <v>71</v>
      </c>
      <c r="B6" s="39">
        <f>B7-B5</f>
        <v>200.02347749999376</v>
      </c>
      <c r="C6" s="39">
        <f t="shared" ref="C6:H6" si="0">C7-C5</f>
        <v>183.68986499999863</v>
      </c>
      <c r="D6" s="39">
        <f t="shared" si="0"/>
        <v>156.3252425000006</v>
      </c>
      <c r="E6" s="39">
        <f t="shared" si="0"/>
        <v>158.1937624999986</v>
      </c>
      <c r="F6" s="39">
        <f t="shared" si="0"/>
        <v>161.16481499999901</v>
      </c>
      <c r="G6" s="39">
        <f t="shared" si="0"/>
        <v>166.90741499999879</v>
      </c>
      <c r="H6" s="39">
        <f t="shared" si="0"/>
        <v>163.15643250000051</v>
      </c>
      <c r="I6" s="39">
        <f>I7-I5</f>
        <v>170.22592499999951</v>
      </c>
      <c r="J6" s="39">
        <f>J7-J5</f>
        <v>176.45043499999795</v>
      </c>
      <c r="K6" s="39">
        <v>177.1020299999999</v>
      </c>
      <c r="L6" s="39">
        <v>172.32054500000061</v>
      </c>
      <c r="M6" s="39">
        <v>179.33106037869345</v>
      </c>
      <c r="N6" s="39">
        <f>N7-N5</f>
        <v>191.88108850506066</v>
      </c>
      <c r="O6" s="39">
        <f>O7-O5</f>
        <v>196.99448588570536</v>
      </c>
    </row>
    <row r="7" spans="1:15" ht="15" customHeight="1" x14ac:dyDescent="0.3">
      <c r="A7" s="35" t="s">
        <v>72</v>
      </c>
      <c r="B7" s="36">
        <v>213.14245749999375</v>
      </c>
      <c r="C7" s="36">
        <v>198.01083999999864</v>
      </c>
      <c r="D7" s="36">
        <v>171.36229750000061</v>
      </c>
      <c r="E7" s="36">
        <v>171.31002249999861</v>
      </c>
      <c r="F7" s="36">
        <v>173.08063499999901</v>
      </c>
      <c r="G7" s="36">
        <v>181.00687499999881</v>
      </c>
      <c r="H7" s="37">
        <v>178.37012000000053</v>
      </c>
      <c r="I7" s="37">
        <v>187.9699499999995</v>
      </c>
      <c r="J7" s="37">
        <v>191.25007249999794</v>
      </c>
      <c r="K7" s="37">
        <v>194.1683699999999</v>
      </c>
      <c r="L7" s="37">
        <v>188.85256250000063</v>
      </c>
      <c r="M7" s="37">
        <v>192.21211641770276</v>
      </c>
      <c r="N7" s="37">
        <v>209.08014299092082</v>
      </c>
      <c r="O7" s="37">
        <v>214.96181433727918</v>
      </c>
    </row>
    <row r="8" spans="1:15" ht="15" customHeight="1" x14ac:dyDescent="0.3">
      <c r="A8" s="91" t="s">
        <v>73</v>
      </c>
      <c r="B8" s="92">
        <v>4389.7539024999469</v>
      </c>
      <c r="C8" s="92">
        <v>4054.3311224999634</v>
      </c>
      <c r="D8" s="92">
        <v>3694.9760949999863</v>
      </c>
      <c r="E8" s="92">
        <v>3513.1972749999732</v>
      </c>
      <c r="F8" s="92">
        <v>3536.2398724999625</v>
      </c>
      <c r="G8" s="92">
        <v>3610.6925649999803</v>
      </c>
      <c r="H8" s="92">
        <v>3673.5592624999863</v>
      </c>
      <c r="I8" s="92">
        <v>3752.6738349998004</v>
      </c>
      <c r="J8" s="92">
        <v>3828.0211174997803</v>
      </c>
      <c r="K8" s="92">
        <v>3911.0299925000186</v>
      </c>
      <c r="L8" s="92">
        <v>3875.4790050002653</v>
      </c>
      <c r="M8" s="124">
        <v>3927.9804227906716</v>
      </c>
      <c r="N8" s="124">
        <v>4140.6331686931735</v>
      </c>
      <c r="O8" s="124">
        <v>4193.4603782170425</v>
      </c>
    </row>
    <row r="9" spans="1:15" ht="20.399999999999999" x14ac:dyDescent="0.3">
      <c r="A9" s="40" t="s">
        <v>94</v>
      </c>
      <c r="B9" s="41">
        <f t="shared" ref="B9:J9" si="1">B5/B7</f>
        <v>6.1550289669529516E-2</v>
      </c>
      <c r="C9" s="41">
        <f t="shared" si="1"/>
        <v>7.2324196998508325E-2</v>
      </c>
      <c r="D9" s="41">
        <f t="shared" si="1"/>
        <v>8.7750078164071904E-2</v>
      </c>
      <c r="E9" s="41">
        <f t="shared" si="1"/>
        <v>7.6564463704977423E-2</v>
      </c>
      <c r="F9" s="41">
        <f t="shared" si="1"/>
        <v>6.8845483493864365E-2</v>
      </c>
      <c r="G9" s="41">
        <f t="shared" si="1"/>
        <v>7.7894610356651378E-2</v>
      </c>
      <c r="H9" s="42">
        <f t="shared" si="1"/>
        <v>8.5292802964980693E-2</v>
      </c>
      <c r="I9" s="42">
        <f t="shared" si="1"/>
        <v>9.4398200350641392E-2</v>
      </c>
      <c r="J9" s="42">
        <f t="shared" si="1"/>
        <v>7.7383696155200993E-2</v>
      </c>
      <c r="K9" s="42">
        <f t="shared" ref="K9" si="2">K5/K7</f>
        <v>8.789454224701998E-2</v>
      </c>
      <c r="L9" s="42">
        <v>8.753928080801103E-2</v>
      </c>
      <c r="M9" s="42">
        <v>6.7014797397147677E-2</v>
      </c>
      <c r="N9" s="42">
        <f>N5/N7</f>
        <v>8.2260583142068189E-2</v>
      </c>
      <c r="O9" s="42">
        <f>O5/O7</f>
        <v>8.3583814674092455E-2</v>
      </c>
    </row>
    <row r="10" spans="1:15" ht="20.399999999999999" x14ac:dyDescent="0.3">
      <c r="A10" s="43" t="s">
        <v>74</v>
      </c>
      <c r="B10" s="44">
        <f>B6/B7</f>
        <v>0.93844971033047053</v>
      </c>
      <c r="C10" s="44">
        <f t="shared" ref="C10:J10" si="3">C6/C7</f>
        <v>0.92767580300149177</v>
      </c>
      <c r="D10" s="44">
        <f t="shared" si="3"/>
        <v>0.91224992183592801</v>
      </c>
      <c r="E10" s="44">
        <f t="shared" si="3"/>
        <v>0.92343553629502262</v>
      </c>
      <c r="F10" s="44">
        <f t="shared" si="3"/>
        <v>0.93115451650613568</v>
      </c>
      <c r="G10" s="44">
        <f t="shared" si="3"/>
        <v>0.92210538964334854</v>
      </c>
      <c r="H10" s="44">
        <f t="shared" si="3"/>
        <v>0.91470719703501924</v>
      </c>
      <c r="I10" s="44">
        <f t="shared" si="3"/>
        <v>0.90560179964935861</v>
      </c>
      <c r="J10" s="44">
        <f t="shared" si="3"/>
        <v>0.92261630384479909</v>
      </c>
      <c r="K10" s="44">
        <f t="shared" ref="K10" si="4">K6/K7</f>
        <v>0.91210545775298002</v>
      </c>
      <c r="L10" s="44">
        <v>0.9124607191919889</v>
      </c>
      <c r="M10" s="44">
        <v>0.93298520260285234</v>
      </c>
      <c r="N10" s="44">
        <f>N6/N7</f>
        <v>0.9177394168579317</v>
      </c>
      <c r="O10" s="44">
        <f>O6/O7</f>
        <v>0.91641618532590752</v>
      </c>
    </row>
    <row r="11" spans="1:15" ht="15" customHeight="1" x14ac:dyDescent="0.3">
      <c r="A11" s="147" t="s">
        <v>109</v>
      </c>
      <c r="B11" s="147"/>
      <c r="C11" s="147"/>
      <c r="D11" s="147"/>
      <c r="E11" s="147"/>
      <c r="F11" s="147"/>
      <c r="G11" s="147"/>
      <c r="H11" s="147"/>
    </row>
    <row r="12" spans="1:15" s="125" customFormat="1" ht="15" customHeight="1" x14ac:dyDescent="0.3">
      <c r="A12" s="145" t="s">
        <v>106</v>
      </c>
      <c r="B12" s="146"/>
      <c r="C12" s="146"/>
      <c r="D12" s="146"/>
    </row>
    <row r="13" spans="1:15" ht="15" customHeight="1" x14ac:dyDescent="0.3">
      <c r="A13" s="143" t="s">
        <v>107</v>
      </c>
      <c r="B13" s="143"/>
      <c r="C13" s="143"/>
      <c r="D13" s="143"/>
      <c r="E13" s="143"/>
      <c r="F13" s="143"/>
      <c r="G13" s="143"/>
      <c r="H13" s="143"/>
    </row>
    <row r="14" spans="1:15" ht="17.399999999999999" customHeight="1" x14ac:dyDescent="0.3">
      <c r="A14" s="143"/>
      <c r="B14" s="143"/>
      <c r="C14" s="143"/>
      <c r="D14" s="143"/>
      <c r="E14" s="143"/>
      <c r="F14" s="143"/>
      <c r="G14" s="143"/>
      <c r="H14" s="143"/>
    </row>
    <row r="15" spans="1:15" ht="15" customHeight="1" x14ac:dyDescent="0.3">
      <c r="A15" s="143"/>
      <c r="B15" s="143"/>
      <c r="C15" s="143"/>
      <c r="D15" s="143"/>
      <c r="E15" s="143"/>
      <c r="F15" s="143"/>
      <c r="G15" s="143"/>
      <c r="H15" s="143"/>
    </row>
    <row r="16" spans="1:15" ht="15" customHeight="1" x14ac:dyDescent="0.3">
      <c r="A16" s="143"/>
      <c r="B16" s="143"/>
      <c r="C16" s="143"/>
      <c r="D16" s="143"/>
      <c r="E16" s="143"/>
      <c r="F16" s="143"/>
      <c r="G16" s="143"/>
      <c r="H16" s="143"/>
    </row>
    <row r="17" spans="1:8" ht="15" customHeight="1" x14ac:dyDescent="0.3">
      <c r="A17" s="143"/>
      <c r="B17" s="143"/>
      <c r="C17" s="143"/>
      <c r="D17" s="143"/>
      <c r="E17" s="143"/>
      <c r="F17" s="143"/>
      <c r="G17" s="143"/>
      <c r="H17" s="143"/>
    </row>
    <row r="18" spans="1:8" ht="15" customHeight="1" x14ac:dyDescent="0.3">
      <c r="A18" s="86"/>
      <c r="B18" s="86"/>
      <c r="C18" s="86"/>
      <c r="D18" s="86"/>
      <c r="E18" s="86"/>
      <c r="F18" s="86"/>
      <c r="G18" s="86"/>
      <c r="H18" s="86"/>
    </row>
    <row r="19" spans="1:8" ht="15" customHeight="1" x14ac:dyDescent="0.3">
      <c r="A19" s="143"/>
      <c r="B19" s="144"/>
      <c r="C19" s="144"/>
      <c r="D19" s="144"/>
    </row>
    <row r="20" spans="1:8" ht="15" customHeight="1" x14ac:dyDescent="0.3">
      <c r="A20" s="143"/>
      <c r="B20" s="143"/>
      <c r="C20" s="143"/>
      <c r="D20" s="143"/>
      <c r="E20" s="143"/>
      <c r="F20" s="143"/>
      <c r="G20" s="143"/>
      <c r="H20" s="143"/>
    </row>
    <row r="21" spans="1:8" ht="15" customHeight="1" x14ac:dyDescent="0.3">
      <c r="A21" s="143"/>
      <c r="B21" s="143"/>
      <c r="C21" s="143"/>
      <c r="D21" s="143"/>
      <c r="E21" s="143"/>
      <c r="F21" s="143"/>
      <c r="G21" s="143"/>
      <c r="H21" s="143"/>
    </row>
    <row r="22" spans="1:8" ht="15" customHeight="1" x14ac:dyDescent="0.3">
      <c r="A22" s="143"/>
      <c r="B22" s="143"/>
      <c r="C22" s="143"/>
      <c r="D22" s="143"/>
      <c r="E22" s="143"/>
      <c r="F22" s="143"/>
      <c r="G22" s="143"/>
      <c r="H22" s="143"/>
    </row>
    <row r="23" spans="1:8" ht="15" customHeight="1" x14ac:dyDescent="0.3">
      <c r="A23" s="143"/>
      <c r="B23" s="143"/>
      <c r="C23" s="143"/>
      <c r="D23" s="143"/>
      <c r="E23" s="143"/>
      <c r="F23" s="143"/>
      <c r="G23" s="143"/>
      <c r="H23" s="143"/>
    </row>
    <row r="24" spans="1:8" ht="15" customHeight="1" x14ac:dyDescent="0.3">
      <c r="A24" s="143"/>
      <c r="B24" s="143"/>
      <c r="C24" s="143"/>
      <c r="D24" s="143"/>
      <c r="E24" s="143"/>
      <c r="F24" s="143"/>
      <c r="G24" s="143"/>
      <c r="H24" s="143"/>
    </row>
  </sheetData>
  <mergeCells count="8">
    <mergeCell ref="A3:N3"/>
    <mergeCell ref="A19:D19"/>
    <mergeCell ref="A20:H21"/>
    <mergeCell ref="A22:H24"/>
    <mergeCell ref="A12:D12"/>
    <mergeCell ref="A13:H14"/>
    <mergeCell ref="A11:H11"/>
    <mergeCell ref="A15:H17"/>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336"/>
  <sheetViews>
    <sheetView showGridLines="0" zoomScaleNormal="100" workbookViewId="0">
      <selection activeCell="I12" sqref="I12"/>
    </sheetView>
  </sheetViews>
  <sheetFormatPr defaultRowHeight="15" customHeight="1" x14ac:dyDescent="0.3"/>
  <cols>
    <col min="1" max="1" width="14.5546875" style="12" customWidth="1"/>
    <col min="2" max="2" width="10.6640625" style="12" bestFit="1" customWidth="1"/>
    <col min="3" max="8" width="7.33203125" style="12" customWidth="1"/>
    <col min="9" max="9" width="11.33203125" style="12" customWidth="1"/>
    <col min="10" max="10" width="12" style="12" customWidth="1"/>
    <col min="11" max="11" width="8.6640625" style="12" bestFit="1" customWidth="1"/>
    <col min="12" max="12" width="10.6640625" style="12" bestFit="1" customWidth="1"/>
    <col min="13" max="15" width="6.109375" style="12" bestFit="1" customWidth="1"/>
    <col min="16" max="16" width="7.33203125" style="12" bestFit="1" customWidth="1"/>
    <col min="17" max="17" width="6.109375" style="12" bestFit="1" customWidth="1"/>
    <col min="18" max="18" width="7.44140625" style="12" bestFit="1" customWidth="1"/>
    <col min="19" max="16384" width="8.88671875" style="12"/>
  </cols>
  <sheetData>
    <row r="3" spans="1:8" ht="15" customHeight="1" x14ac:dyDescent="0.3">
      <c r="A3" s="151" t="s">
        <v>75</v>
      </c>
      <c r="B3" s="151"/>
      <c r="C3" s="151"/>
      <c r="D3" s="151"/>
      <c r="E3" s="151"/>
      <c r="F3" s="151"/>
      <c r="G3" s="151"/>
      <c r="H3" s="151"/>
    </row>
    <row r="4" spans="1:8" ht="15" customHeight="1" x14ac:dyDescent="0.3">
      <c r="A4" s="151" t="s">
        <v>125</v>
      </c>
      <c r="B4" s="151"/>
      <c r="C4" s="151"/>
      <c r="D4" s="151"/>
      <c r="E4" s="151"/>
      <c r="F4" s="151"/>
      <c r="G4" s="151"/>
      <c r="H4" s="151"/>
    </row>
    <row r="5" spans="1:8" ht="15" customHeight="1" x14ac:dyDescent="0.3">
      <c r="A5" s="93" t="s">
        <v>102</v>
      </c>
      <c r="B5" s="94"/>
      <c r="C5" s="95" t="s">
        <v>39</v>
      </c>
      <c r="D5" s="95" t="s">
        <v>40</v>
      </c>
      <c r="E5" s="95" t="s">
        <v>41</v>
      </c>
      <c r="F5" s="95" t="s">
        <v>42</v>
      </c>
      <c r="G5" s="95" t="s">
        <v>0</v>
      </c>
      <c r="H5" s="95" t="s">
        <v>1</v>
      </c>
    </row>
    <row r="6" spans="1:8" ht="15" customHeight="1" x14ac:dyDescent="0.3">
      <c r="A6" s="149" t="s">
        <v>2</v>
      </c>
      <c r="B6" s="10" t="s">
        <v>6</v>
      </c>
      <c r="C6" s="81">
        <v>2</v>
      </c>
      <c r="D6" s="81">
        <v>8</v>
      </c>
      <c r="E6" s="81">
        <v>11</v>
      </c>
      <c r="F6" s="81">
        <v>10</v>
      </c>
      <c r="G6" s="81">
        <v>3</v>
      </c>
      <c r="H6" s="82">
        <f>SUM(C6:G6)</f>
        <v>34</v>
      </c>
    </row>
    <row r="7" spans="1:8" ht="15" customHeight="1" x14ac:dyDescent="0.3">
      <c r="A7" s="149"/>
      <c r="B7" s="10" t="s">
        <v>7</v>
      </c>
      <c r="C7" s="81">
        <v>47</v>
      </c>
      <c r="D7" s="81">
        <v>295</v>
      </c>
      <c r="E7" s="81">
        <v>207</v>
      </c>
      <c r="F7" s="81">
        <v>221</v>
      </c>
      <c r="G7" s="81">
        <v>39</v>
      </c>
      <c r="H7" s="82">
        <f t="shared" ref="H7:H20" si="0">SUM(C7:G7)</f>
        <v>809</v>
      </c>
    </row>
    <row r="8" spans="1:8" ht="15" customHeight="1" x14ac:dyDescent="0.3">
      <c r="A8" s="149"/>
      <c r="B8" s="10" t="s">
        <v>8</v>
      </c>
      <c r="C8" s="81">
        <v>94</v>
      </c>
      <c r="D8" s="81">
        <v>581</v>
      </c>
      <c r="E8" s="81">
        <v>396</v>
      </c>
      <c r="F8" s="81">
        <v>412</v>
      </c>
      <c r="G8" s="81">
        <v>74</v>
      </c>
      <c r="H8" s="82">
        <f t="shared" si="0"/>
        <v>1557</v>
      </c>
    </row>
    <row r="9" spans="1:8" ht="15" customHeight="1" x14ac:dyDescent="0.3">
      <c r="A9" s="148" t="s">
        <v>3</v>
      </c>
      <c r="B9" s="12" t="s">
        <v>6</v>
      </c>
      <c r="C9" s="83">
        <v>2</v>
      </c>
      <c r="D9" s="83">
        <v>27</v>
      </c>
      <c r="E9" s="83">
        <v>72</v>
      </c>
      <c r="F9" s="83">
        <v>108</v>
      </c>
      <c r="G9" s="83">
        <v>18</v>
      </c>
      <c r="H9" s="84">
        <f t="shared" si="0"/>
        <v>227</v>
      </c>
    </row>
    <row r="10" spans="1:8" ht="15" customHeight="1" x14ac:dyDescent="0.3">
      <c r="A10" s="148"/>
      <c r="B10" s="12" t="s">
        <v>7</v>
      </c>
      <c r="C10" s="83">
        <v>216</v>
      </c>
      <c r="D10" s="83">
        <v>2422</v>
      </c>
      <c r="E10" s="83">
        <v>2552</v>
      </c>
      <c r="F10" s="83">
        <v>2707</v>
      </c>
      <c r="G10" s="83">
        <v>320</v>
      </c>
      <c r="H10" s="84">
        <f t="shared" si="0"/>
        <v>8217</v>
      </c>
    </row>
    <row r="11" spans="1:8" ht="15" customHeight="1" x14ac:dyDescent="0.3">
      <c r="A11" s="148"/>
      <c r="B11" s="12" t="s">
        <v>8</v>
      </c>
      <c r="C11" s="83">
        <v>438</v>
      </c>
      <c r="D11" s="83">
        <v>5108</v>
      </c>
      <c r="E11" s="83">
        <v>4988</v>
      </c>
      <c r="F11" s="83">
        <v>5154</v>
      </c>
      <c r="G11" s="83">
        <v>618</v>
      </c>
      <c r="H11" s="84">
        <f t="shared" si="0"/>
        <v>16306</v>
      </c>
    </row>
    <row r="12" spans="1:8" ht="15" customHeight="1" x14ac:dyDescent="0.3">
      <c r="A12" s="149" t="s">
        <v>4</v>
      </c>
      <c r="B12" s="10" t="s">
        <v>6</v>
      </c>
      <c r="C12" s="81">
        <v>2</v>
      </c>
      <c r="D12" s="81">
        <v>2</v>
      </c>
      <c r="E12" s="81">
        <v>24</v>
      </c>
      <c r="F12" s="81">
        <v>8</v>
      </c>
      <c r="G12" s="81">
        <v>1</v>
      </c>
      <c r="H12" s="82">
        <f t="shared" si="0"/>
        <v>37</v>
      </c>
    </row>
    <row r="13" spans="1:8" ht="15" customHeight="1" x14ac:dyDescent="0.3">
      <c r="A13" s="149"/>
      <c r="B13" s="10" t="s">
        <v>7</v>
      </c>
      <c r="C13" s="81">
        <v>153</v>
      </c>
      <c r="D13" s="81">
        <v>27</v>
      </c>
      <c r="E13" s="81">
        <v>471</v>
      </c>
      <c r="F13" s="81">
        <v>132</v>
      </c>
      <c r="G13" s="81">
        <v>5</v>
      </c>
      <c r="H13" s="82">
        <f t="shared" si="0"/>
        <v>788</v>
      </c>
    </row>
    <row r="14" spans="1:8" ht="15" customHeight="1" x14ac:dyDescent="0.3">
      <c r="A14" s="149"/>
      <c r="B14" s="10" t="s">
        <v>8</v>
      </c>
      <c r="C14" s="81">
        <v>394</v>
      </c>
      <c r="D14" s="81">
        <v>74</v>
      </c>
      <c r="E14" s="81">
        <v>888</v>
      </c>
      <c r="F14" s="81">
        <v>253</v>
      </c>
      <c r="G14" s="81">
        <v>10</v>
      </c>
      <c r="H14" s="82">
        <f t="shared" si="0"/>
        <v>1619</v>
      </c>
    </row>
    <row r="15" spans="1:8" ht="15" customHeight="1" x14ac:dyDescent="0.3">
      <c r="A15" s="148" t="s">
        <v>46</v>
      </c>
      <c r="B15" s="12" t="s">
        <v>6</v>
      </c>
      <c r="C15" s="83">
        <v>1</v>
      </c>
      <c r="D15" s="83">
        <v>5</v>
      </c>
      <c r="E15" s="83">
        <v>14</v>
      </c>
      <c r="F15" s="83">
        <v>73</v>
      </c>
      <c r="G15" s="83">
        <v>22</v>
      </c>
      <c r="H15" s="84">
        <f t="shared" si="0"/>
        <v>115</v>
      </c>
    </row>
    <row r="16" spans="1:8" ht="15" customHeight="1" x14ac:dyDescent="0.3">
      <c r="A16" s="148"/>
      <c r="B16" s="12" t="s">
        <v>7</v>
      </c>
      <c r="C16" s="83">
        <v>226</v>
      </c>
      <c r="D16" s="83">
        <v>197</v>
      </c>
      <c r="E16" s="83">
        <v>463</v>
      </c>
      <c r="F16" s="83">
        <v>1487</v>
      </c>
      <c r="G16" s="83">
        <v>371</v>
      </c>
      <c r="H16" s="84">
        <f t="shared" si="0"/>
        <v>2744</v>
      </c>
    </row>
    <row r="17" spans="1:8" ht="15" customHeight="1" x14ac:dyDescent="0.3">
      <c r="A17" s="148"/>
      <c r="B17" s="12" t="s">
        <v>8</v>
      </c>
      <c r="C17" s="83">
        <v>493</v>
      </c>
      <c r="D17" s="83">
        <v>420</v>
      </c>
      <c r="E17" s="83">
        <v>1002</v>
      </c>
      <c r="F17" s="83">
        <v>2777</v>
      </c>
      <c r="G17" s="83">
        <v>696</v>
      </c>
      <c r="H17" s="84">
        <f t="shared" si="0"/>
        <v>5388</v>
      </c>
    </row>
    <row r="18" spans="1:8" ht="15" customHeight="1" x14ac:dyDescent="0.3">
      <c r="A18" s="149" t="s">
        <v>5</v>
      </c>
      <c r="B18" s="10" t="s">
        <v>6</v>
      </c>
      <c r="C18" s="81">
        <v>0</v>
      </c>
      <c r="D18" s="81">
        <v>12</v>
      </c>
      <c r="E18" s="81">
        <v>41</v>
      </c>
      <c r="F18" s="81">
        <v>24</v>
      </c>
      <c r="G18" s="81">
        <v>3</v>
      </c>
      <c r="H18" s="82">
        <f t="shared" si="0"/>
        <v>80</v>
      </c>
    </row>
    <row r="19" spans="1:8" ht="15" customHeight="1" x14ac:dyDescent="0.3">
      <c r="A19" s="149"/>
      <c r="B19" s="10" t="s">
        <v>7</v>
      </c>
      <c r="C19" s="81">
        <v>0</v>
      </c>
      <c r="D19" s="81">
        <v>801</v>
      </c>
      <c r="E19" s="81">
        <v>801</v>
      </c>
      <c r="F19" s="81">
        <v>444</v>
      </c>
      <c r="G19" s="81">
        <v>32</v>
      </c>
      <c r="H19" s="82">
        <f t="shared" si="0"/>
        <v>2078</v>
      </c>
    </row>
    <row r="20" spans="1:8" ht="15" customHeight="1" x14ac:dyDescent="0.3">
      <c r="A20" s="149"/>
      <c r="B20" s="10" t="s">
        <v>8</v>
      </c>
      <c r="C20" s="81">
        <v>0</v>
      </c>
      <c r="D20" s="81">
        <v>1500</v>
      </c>
      <c r="E20" s="81">
        <v>1500</v>
      </c>
      <c r="F20" s="81">
        <v>849</v>
      </c>
      <c r="G20" s="81">
        <v>59</v>
      </c>
      <c r="H20" s="82">
        <f t="shared" si="0"/>
        <v>3908</v>
      </c>
    </row>
    <row r="21" spans="1:8" ht="15" customHeight="1" x14ac:dyDescent="0.3">
      <c r="A21" s="150" t="s">
        <v>1</v>
      </c>
      <c r="B21" s="96" t="s">
        <v>6</v>
      </c>
      <c r="C21" s="97">
        <f t="shared" ref="C21:H21" si="1">C6+C9+C12+C15+C18</f>
        <v>7</v>
      </c>
      <c r="D21" s="97">
        <f t="shared" si="1"/>
        <v>54</v>
      </c>
      <c r="E21" s="97">
        <f t="shared" si="1"/>
        <v>162</v>
      </c>
      <c r="F21" s="97">
        <f t="shared" si="1"/>
        <v>223</v>
      </c>
      <c r="G21" s="97">
        <f t="shared" si="1"/>
        <v>47</v>
      </c>
      <c r="H21" s="97">
        <f t="shared" si="1"/>
        <v>493</v>
      </c>
    </row>
    <row r="22" spans="1:8" ht="15" customHeight="1" x14ac:dyDescent="0.3">
      <c r="A22" s="150"/>
      <c r="B22" s="96" t="s">
        <v>7</v>
      </c>
      <c r="C22" s="97">
        <f t="shared" ref="C22:H22" si="2">C7+C10+C13+C16+C19</f>
        <v>642</v>
      </c>
      <c r="D22" s="97">
        <f t="shared" si="2"/>
        <v>3742</v>
      </c>
      <c r="E22" s="97">
        <f t="shared" si="2"/>
        <v>4494</v>
      </c>
      <c r="F22" s="97">
        <f t="shared" si="2"/>
        <v>4991</v>
      </c>
      <c r="G22" s="97">
        <f t="shared" si="2"/>
        <v>767</v>
      </c>
      <c r="H22" s="97">
        <f t="shared" si="2"/>
        <v>14636</v>
      </c>
    </row>
    <row r="23" spans="1:8" ht="15" customHeight="1" x14ac:dyDescent="0.3">
      <c r="A23" s="150"/>
      <c r="B23" s="96" t="s">
        <v>8</v>
      </c>
      <c r="C23" s="97">
        <f t="shared" ref="C23:H23" si="3">C8+C11+C14+C17+C20</f>
        <v>1419</v>
      </c>
      <c r="D23" s="97">
        <f t="shared" si="3"/>
        <v>7683</v>
      </c>
      <c r="E23" s="97">
        <f t="shared" si="3"/>
        <v>8774</v>
      </c>
      <c r="F23" s="97">
        <f t="shared" si="3"/>
        <v>9445</v>
      </c>
      <c r="G23" s="97">
        <f t="shared" si="3"/>
        <v>1457</v>
      </c>
      <c r="H23" s="97">
        <f t="shared" si="3"/>
        <v>28778</v>
      </c>
    </row>
    <row r="24" spans="1:8" ht="15" customHeight="1" x14ac:dyDescent="0.3">
      <c r="A24" s="79" t="s">
        <v>110</v>
      </c>
      <c r="B24" s="80"/>
      <c r="C24" s="80"/>
      <c r="D24" s="80"/>
      <c r="E24" s="80"/>
      <c r="F24" s="80"/>
      <c r="G24" s="5"/>
      <c r="H24" s="5"/>
    </row>
    <row r="27" spans="1:8" ht="15" customHeight="1" x14ac:dyDescent="0.3">
      <c r="A27" s="151" t="s">
        <v>75</v>
      </c>
      <c r="B27" s="151"/>
      <c r="C27" s="151"/>
      <c r="D27" s="151"/>
      <c r="E27" s="151"/>
      <c r="F27" s="151"/>
      <c r="G27" s="151"/>
      <c r="H27" s="151"/>
    </row>
    <row r="28" spans="1:8" ht="15" customHeight="1" x14ac:dyDescent="0.3">
      <c r="A28" s="151" t="s">
        <v>120</v>
      </c>
      <c r="B28" s="151"/>
      <c r="C28" s="151"/>
      <c r="D28" s="151"/>
      <c r="E28" s="151"/>
      <c r="F28" s="151"/>
      <c r="G28" s="151"/>
      <c r="H28" s="151"/>
    </row>
    <row r="29" spans="1:8" ht="15" customHeight="1" x14ac:dyDescent="0.3">
      <c r="A29" s="93" t="s">
        <v>102</v>
      </c>
      <c r="B29" s="94"/>
      <c r="C29" s="95" t="s">
        <v>39</v>
      </c>
      <c r="D29" s="95" t="s">
        <v>40</v>
      </c>
      <c r="E29" s="95" t="s">
        <v>41</v>
      </c>
      <c r="F29" s="95" t="s">
        <v>42</v>
      </c>
      <c r="G29" s="95" t="s">
        <v>0</v>
      </c>
      <c r="H29" s="95" t="s">
        <v>1</v>
      </c>
    </row>
    <row r="30" spans="1:8" ht="15" customHeight="1" x14ac:dyDescent="0.3">
      <c r="A30" s="149" t="s">
        <v>2</v>
      </c>
      <c r="B30" s="10" t="s">
        <v>6</v>
      </c>
      <c r="C30" s="81">
        <v>2</v>
      </c>
      <c r="D30" s="81">
        <v>9</v>
      </c>
      <c r="E30" s="81">
        <v>11</v>
      </c>
      <c r="F30" s="81">
        <v>10</v>
      </c>
      <c r="G30" s="81">
        <v>3</v>
      </c>
      <c r="H30" s="82">
        <f>SUM(C30:G30)</f>
        <v>35</v>
      </c>
    </row>
    <row r="31" spans="1:8" ht="15" customHeight="1" x14ac:dyDescent="0.3">
      <c r="A31" s="149"/>
      <c r="B31" s="10" t="s">
        <v>7</v>
      </c>
      <c r="C31" s="81">
        <v>47</v>
      </c>
      <c r="D31" s="81">
        <v>338</v>
      </c>
      <c r="E31" s="81">
        <v>207</v>
      </c>
      <c r="F31" s="81">
        <v>221</v>
      </c>
      <c r="G31" s="81">
        <v>39</v>
      </c>
      <c r="H31" s="82">
        <f t="shared" ref="H31:H44" si="4">SUM(C31:G31)</f>
        <v>852</v>
      </c>
    </row>
    <row r="32" spans="1:8" ht="15" customHeight="1" x14ac:dyDescent="0.3">
      <c r="A32" s="149"/>
      <c r="B32" s="10" t="s">
        <v>8</v>
      </c>
      <c r="C32" s="81">
        <v>94</v>
      </c>
      <c r="D32" s="81">
        <v>669</v>
      </c>
      <c r="E32" s="81">
        <v>396</v>
      </c>
      <c r="F32" s="81">
        <v>412</v>
      </c>
      <c r="G32" s="81">
        <v>74</v>
      </c>
      <c r="H32" s="82">
        <f t="shared" si="4"/>
        <v>1645</v>
      </c>
    </row>
    <row r="33" spans="1:8" ht="15" customHeight="1" x14ac:dyDescent="0.3">
      <c r="A33" s="148" t="s">
        <v>3</v>
      </c>
      <c r="B33" s="12" t="s">
        <v>6</v>
      </c>
      <c r="C33" s="83">
        <v>2</v>
      </c>
      <c r="D33" s="83">
        <v>24</v>
      </c>
      <c r="E33" s="83">
        <v>73</v>
      </c>
      <c r="F33" s="83">
        <v>113</v>
      </c>
      <c r="G33" s="83">
        <v>21</v>
      </c>
      <c r="H33" s="84">
        <f t="shared" si="4"/>
        <v>233</v>
      </c>
    </row>
    <row r="34" spans="1:8" ht="15" customHeight="1" x14ac:dyDescent="0.3">
      <c r="A34" s="148"/>
      <c r="B34" s="12" t="s">
        <v>7</v>
      </c>
      <c r="C34" s="83">
        <v>216</v>
      </c>
      <c r="D34" s="83">
        <v>2378</v>
      </c>
      <c r="E34" s="83">
        <v>2535</v>
      </c>
      <c r="F34" s="83">
        <v>2853</v>
      </c>
      <c r="G34" s="83">
        <v>383</v>
      </c>
      <c r="H34" s="84">
        <f t="shared" si="4"/>
        <v>8365</v>
      </c>
    </row>
    <row r="35" spans="1:8" ht="15" customHeight="1" x14ac:dyDescent="0.3">
      <c r="A35" s="148"/>
      <c r="B35" s="12" t="s">
        <v>8</v>
      </c>
      <c r="C35" s="83">
        <v>438</v>
      </c>
      <c r="D35" s="83">
        <v>5013</v>
      </c>
      <c r="E35" s="83">
        <v>4957</v>
      </c>
      <c r="F35" s="83">
        <v>5414</v>
      </c>
      <c r="G35" s="83">
        <v>729</v>
      </c>
      <c r="H35" s="84">
        <f t="shared" si="4"/>
        <v>16551</v>
      </c>
    </row>
    <row r="36" spans="1:8" ht="15" customHeight="1" x14ac:dyDescent="0.3">
      <c r="A36" s="149" t="s">
        <v>4</v>
      </c>
      <c r="B36" s="10" t="s">
        <v>6</v>
      </c>
      <c r="C36" s="81">
        <v>3</v>
      </c>
      <c r="D36" s="81">
        <v>2</v>
      </c>
      <c r="E36" s="81">
        <v>24</v>
      </c>
      <c r="F36" s="81">
        <v>8</v>
      </c>
      <c r="G36" s="81">
        <v>1</v>
      </c>
      <c r="H36" s="82">
        <f t="shared" si="4"/>
        <v>38</v>
      </c>
    </row>
    <row r="37" spans="1:8" ht="15" customHeight="1" x14ac:dyDescent="0.3">
      <c r="A37" s="149"/>
      <c r="B37" s="10" t="s">
        <v>7</v>
      </c>
      <c r="C37" s="81">
        <v>197</v>
      </c>
      <c r="D37" s="81">
        <v>27</v>
      </c>
      <c r="E37" s="81">
        <v>471</v>
      </c>
      <c r="F37" s="81">
        <v>130</v>
      </c>
      <c r="G37" s="81">
        <v>5</v>
      </c>
      <c r="H37" s="82">
        <f t="shared" si="4"/>
        <v>830</v>
      </c>
    </row>
    <row r="38" spans="1:8" ht="15" customHeight="1" x14ac:dyDescent="0.3">
      <c r="A38" s="149"/>
      <c r="B38" s="10" t="s">
        <v>8</v>
      </c>
      <c r="C38" s="81">
        <v>494</v>
      </c>
      <c r="D38" s="81">
        <v>74</v>
      </c>
      <c r="E38" s="81">
        <v>881</v>
      </c>
      <c r="F38" s="81">
        <v>250</v>
      </c>
      <c r="G38" s="81">
        <v>10</v>
      </c>
      <c r="H38" s="82">
        <f t="shared" si="4"/>
        <v>1709</v>
      </c>
    </row>
    <row r="39" spans="1:8" ht="15" customHeight="1" x14ac:dyDescent="0.3">
      <c r="A39" s="148" t="s">
        <v>46</v>
      </c>
      <c r="B39" s="12" t="s">
        <v>6</v>
      </c>
      <c r="C39" s="83">
        <v>2</v>
      </c>
      <c r="D39" s="83">
        <v>5</v>
      </c>
      <c r="E39" s="83">
        <v>14</v>
      </c>
      <c r="F39" s="83">
        <v>74</v>
      </c>
      <c r="G39" s="83">
        <v>23</v>
      </c>
      <c r="H39" s="84">
        <f t="shared" si="4"/>
        <v>118</v>
      </c>
    </row>
    <row r="40" spans="1:8" ht="15" customHeight="1" x14ac:dyDescent="0.3">
      <c r="A40" s="148"/>
      <c r="B40" s="12" t="s">
        <v>7</v>
      </c>
      <c r="C40" s="83">
        <v>246</v>
      </c>
      <c r="D40" s="83">
        <v>197</v>
      </c>
      <c r="E40" s="83">
        <v>463</v>
      </c>
      <c r="F40" s="83">
        <v>1514</v>
      </c>
      <c r="G40" s="83">
        <v>385</v>
      </c>
      <c r="H40" s="84">
        <f t="shared" si="4"/>
        <v>2805</v>
      </c>
    </row>
    <row r="41" spans="1:8" ht="15" customHeight="1" x14ac:dyDescent="0.3">
      <c r="A41" s="148"/>
      <c r="B41" s="12" t="s">
        <v>8</v>
      </c>
      <c r="C41" s="83">
        <v>533</v>
      </c>
      <c r="D41" s="83">
        <v>420</v>
      </c>
      <c r="E41" s="83">
        <v>1002</v>
      </c>
      <c r="F41" s="83">
        <v>2830</v>
      </c>
      <c r="G41" s="83">
        <v>722</v>
      </c>
      <c r="H41" s="84">
        <f t="shared" si="4"/>
        <v>5507</v>
      </c>
    </row>
    <row r="42" spans="1:8" ht="15" customHeight="1" x14ac:dyDescent="0.3">
      <c r="A42" s="149" t="s">
        <v>5</v>
      </c>
      <c r="B42" s="10" t="s">
        <v>6</v>
      </c>
      <c r="C42" s="81">
        <v>0</v>
      </c>
      <c r="D42" s="81">
        <v>12</v>
      </c>
      <c r="E42" s="81">
        <v>40</v>
      </c>
      <c r="F42" s="81">
        <v>26</v>
      </c>
      <c r="G42" s="81">
        <v>5</v>
      </c>
      <c r="H42" s="82">
        <f t="shared" si="4"/>
        <v>83</v>
      </c>
    </row>
    <row r="43" spans="1:8" ht="15" customHeight="1" x14ac:dyDescent="0.3">
      <c r="A43" s="149"/>
      <c r="B43" s="10" t="s">
        <v>7</v>
      </c>
      <c r="C43" s="81">
        <v>0</v>
      </c>
      <c r="D43" s="81">
        <v>801</v>
      </c>
      <c r="E43" s="81">
        <v>781</v>
      </c>
      <c r="F43" s="81">
        <v>468</v>
      </c>
      <c r="G43" s="81">
        <v>47</v>
      </c>
      <c r="H43" s="82">
        <f t="shared" si="4"/>
        <v>2097</v>
      </c>
    </row>
    <row r="44" spans="1:8" ht="15" customHeight="1" x14ac:dyDescent="0.3">
      <c r="A44" s="149"/>
      <c r="B44" s="10" t="s">
        <v>8</v>
      </c>
      <c r="C44" s="81">
        <v>0</v>
      </c>
      <c r="D44" s="81">
        <v>1500</v>
      </c>
      <c r="E44" s="81">
        <v>1460</v>
      </c>
      <c r="F44" s="81">
        <v>893</v>
      </c>
      <c r="G44" s="81">
        <v>89</v>
      </c>
      <c r="H44" s="82">
        <f t="shared" si="4"/>
        <v>3942</v>
      </c>
    </row>
    <row r="45" spans="1:8" ht="15" customHeight="1" x14ac:dyDescent="0.3">
      <c r="A45" s="150" t="s">
        <v>1</v>
      </c>
      <c r="B45" s="96" t="s">
        <v>6</v>
      </c>
      <c r="C45" s="97">
        <f t="shared" ref="C45:H45" si="5">C30+C33+C36+C39+C42</f>
        <v>9</v>
      </c>
      <c r="D45" s="97">
        <f t="shared" si="5"/>
        <v>52</v>
      </c>
      <c r="E45" s="97">
        <f t="shared" si="5"/>
        <v>162</v>
      </c>
      <c r="F45" s="97">
        <f t="shared" si="5"/>
        <v>231</v>
      </c>
      <c r="G45" s="97">
        <f t="shared" si="5"/>
        <v>53</v>
      </c>
      <c r="H45" s="97">
        <f t="shared" si="5"/>
        <v>507</v>
      </c>
    </row>
    <row r="46" spans="1:8" ht="15" customHeight="1" x14ac:dyDescent="0.3">
      <c r="A46" s="150"/>
      <c r="B46" s="96" t="s">
        <v>7</v>
      </c>
      <c r="C46" s="97">
        <f t="shared" ref="C46:H46" si="6">C31+C34+C37+C40+C43</f>
        <v>706</v>
      </c>
      <c r="D46" s="97">
        <f t="shared" si="6"/>
        <v>3741</v>
      </c>
      <c r="E46" s="97">
        <f t="shared" si="6"/>
        <v>4457</v>
      </c>
      <c r="F46" s="97">
        <f t="shared" si="6"/>
        <v>5186</v>
      </c>
      <c r="G46" s="97">
        <f t="shared" si="6"/>
        <v>859</v>
      </c>
      <c r="H46" s="97">
        <f t="shared" si="6"/>
        <v>14949</v>
      </c>
    </row>
    <row r="47" spans="1:8" ht="15" customHeight="1" x14ac:dyDescent="0.3">
      <c r="A47" s="150"/>
      <c r="B47" s="96" t="s">
        <v>8</v>
      </c>
      <c r="C47" s="97">
        <f t="shared" ref="C47:H47" si="7">C32+C35+C38+C41+C44</f>
        <v>1559</v>
      </c>
      <c r="D47" s="97">
        <f t="shared" si="7"/>
        <v>7676</v>
      </c>
      <c r="E47" s="97">
        <f t="shared" si="7"/>
        <v>8696</v>
      </c>
      <c r="F47" s="97">
        <f t="shared" si="7"/>
        <v>9799</v>
      </c>
      <c r="G47" s="97">
        <f t="shared" si="7"/>
        <v>1624</v>
      </c>
      <c r="H47" s="97">
        <f t="shared" si="7"/>
        <v>29354</v>
      </c>
    </row>
    <row r="48" spans="1:8" ht="15" customHeight="1" x14ac:dyDescent="0.3">
      <c r="A48" s="79" t="s">
        <v>110</v>
      </c>
      <c r="B48" s="80"/>
      <c r="C48" s="80"/>
      <c r="D48" s="80"/>
      <c r="E48" s="80"/>
      <c r="F48" s="80"/>
      <c r="G48" s="5"/>
      <c r="H48" s="5"/>
    </row>
    <row r="51" spans="1:8" ht="15" customHeight="1" x14ac:dyDescent="0.3">
      <c r="A51" s="151" t="s">
        <v>75</v>
      </c>
      <c r="B51" s="151"/>
      <c r="C51" s="151"/>
      <c r="D51" s="151"/>
      <c r="E51" s="151"/>
      <c r="F51" s="151"/>
      <c r="G51" s="151"/>
      <c r="H51" s="151"/>
    </row>
    <row r="52" spans="1:8" ht="15" customHeight="1" x14ac:dyDescent="0.3">
      <c r="A52" s="151" t="s">
        <v>116</v>
      </c>
      <c r="B52" s="151"/>
      <c r="C52" s="151"/>
      <c r="D52" s="151"/>
      <c r="E52" s="151"/>
      <c r="F52" s="151"/>
      <c r="G52" s="151"/>
      <c r="H52" s="151"/>
    </row>
    <row r="53" spans="1:8" ht="15" customHeight="1" x14ac:dyDescent="0.3">
      <c r="A53" s="93" t="s">
        <v>102</v>
      </c>
      <c r="B53" s="94"/>
      <c r="C53" s="95" t="s">
        <v>39</v>
      </c>
      <c r="D53" s="95" t="s">
        <v>40</v>
      </c>
      <c r="E53" s="95" t="s">
        <v>41</v>
      </c>
      <c r="F53" s="95" t="s">
        <v>42</v>
      </c>
      <c r="G53" s="95" t="s">
        <v>0</v>
      </c>
      <c r="H53" s="95" t="s">
        <v>1</v>
      </c>
    </row>
    <row r="54" spans="1:8" ht="15" customHeight="1" x14ac:dyDescent="0.3">
      <c r="A54" s="149" t="s">
        <v>2</v>
      </c>
      <c r="B54" s="10" t="s">
        <v>6</v>
      </c>
      <c r="C54" s="81">
        <v>2</v>
      </c>
      <c r="D54" s="81">
        <v>9</v>
      </c>
      <c r="E54" s="81">
        <v>10</v>
      </c>
      <c r="F54" s="81">
        <v>10</v>
      </c>
      <c r="G54" s="81">
        <v>4</v>
      </c>
      <c r="H54" s="82">
        <f>SUM(C54:G54)</f>
        <v>35</v>
      </c>
    </row>
    <row r="55" spans="1:8" ht="15" customHeight="1" x14ac:dyDescent="0.3">
      <c r="A55" s="149"/>
      <c r="B55" s="10" t="s">
        <v>7</v>
      </c>
      <c r="C55" s="81">
        <v>47</v>
      </c>
      <c r="D55" s="81">
        <v>338</v>
      </c>
      <c r="E55" s="81">
        <v>193</v>
      </c>
      <c r="F55" s="81">
        <v>221</v>
      </c>
      <c r="G55" s="81">
        <v>54</v>
      </c>
      <c r="H55" s="82">
        <f t="shared" ref="H55:H68" si="8">SUM(C55:G55)</f>
        <v>853</v>
      </c>
    </row>
    <row r="56" spans="1:8" ht="15" customHeight="1" x14ac:dyDescent="0.3">
      <c r="A56" s="149"/>
      <c r="B56" s="10" t="s">
        <v>8</v>
      </c>
      <c r="C56" s="81">
        <v>94</v>
      </c>
      <c r="D56" s="81">
        <v>669</v>
      </c>
      <c r="E56" s="81">
        <v>367</v>
      </c>
      <c r="F56" s="81">
        <v>412</v>
      </c>
      <c r="G56" s="81">
        <v>104</v>
      </c>
      <c r="H56" s="82">
        <f t="shared" si="8"/>
        <v>1646</v>
      </c>
    </row>
    <row r="57" spans="1:8" ht="15" customHeight="1" x14ac:dyDescent="0.3">
      <c r="A57" s="148" t="s">
        <v>3</v>
      </c>
      <c r="B57" s="12" t="s">
        <v>6</v>
      </c>
      <c r="C57" s="83">
        <v>2</v>
      </c>
      <c r="D57" s="83">
        <v>23</v>
      </c>
      <c r="E57" s="83">
        <v>72</v>
      </c>
      <c r="F57" s="83">
        <v>116</v>
      </c>
      <c r="G57" s="83">
        <v>21</v>
      </c>
      <c r="H57" s="84">
        <f t="shared" si="8"/>
        <v>234</v>
      </c>
    </row>
    <row r="58" spans="1:8" ht="15" customHeight="1" x14ac:dyDescent="0.3">
      <c r="A58" s="148"/>
      <c r="B58" s="12" t="s">
        <v>7</v>
      </c>
      <c r="C58" s="83">
        <v>216</v>
      </c>
      <c r="D58" s="83">
        <v>2346</v>
      </c>
      <c r="E58" s="83">
        <v>2529</v>
      </c>
      <c r="F58" s="83">
        <v>2948</v>
      </c>
      <c r="G58" s="83">
        <v>383</v>
      </c>
      <c r="H58" s="84">
        <f t="shared" si="8"/>
        <v>8422</v>
      </c>
    </row>
    <row r="59" spans="1:8" ht="15" customHeight="1" x14ac:dyDescent="0.3">
      <c r="A59" s="148"/>
      <c r="B59" s="12" t="s">
        <v>8</v>
      </c>
      <c r="C59" s="83">
        <v>438</v>
      </c>
      <c r="D59" s="83">
        <v>4879</v>
      </c>
      <c r="E59" s="83">
        <v>4892</v>
      </c>
      <c r="F59" s="83">
        <v>5595</v>
      </c>
      <c r="G59" s="83">
        <v>729</v>
      </c>
      <c r="H59" s="84">
        <f t="shared" si="8"/>
        <v>16533</v>
      </c>
    </row>
    <row r="60" spans="1:8" ht="15" customHeight="1" x14ac:dyDescent="0.3">
      <c r="A60" s="149" t="s">
        <v>4</v>
      </c>
      <c r="B60" s="10" t="s">
        <v>6</v>
      </c>
      <c r="C60" s="81">
        <v>3</v>
      </c>
      <c r="D60" s="81">
        <v>2</v>
      </c>
      <c r="E60" s="81">
        <v>24</v>
      </c>
      <c r="F60" s="81">
        <v>8</v>
      </c>
      <c r="G60" s="81">
        <v>2</v>
      </c>
      <c r="H60" s="82">
        <f t="shared" si="8"/>
        <v>39</v>
      </c>
    </row>
    <row r="61" spans="1:8" ht="15" customHeight="1" x14ac:dyDescent="0.3">
      <c r="A61" s="149"/>
      <c r="B61" s="10" t="s">
        <v>7</v>
      </c>
      <c r="C61" s="81">
        <v>197</v>
      </c>
      <c r="D61" s="81">
        <v>27</v>
      </c>
      <c r="E61" s="81">
        <v>471</v>
      </c>
      <c r="F61" s="81">
        <v>137</v>
      </c>
      <c r="G61" s="81">
        <v>42</v>
      </c>
      <c r="H61" s="82">
        <f t="shared" si="8"/>
        <v>874</v>
      </c>
    </row>
    <row r="62" spans="1:8" ht="15" customHeight="1" x14ac:dyDescent="0.3">
      <c r="A62" s="149"/>
      <c r="B62" s="10" t="s">
        <v>8</v>
      </c>
      <c r="C62" s="81">
        <v>494</v>
      </c>
      <c r="D62" s="81">
        <v>74</v>
      </c>
      <c r="E62" s="81">
        <v>881</v>
      </c>
      <c r="F62" s="81">
        <v>250</v>
      </c>
      <c r="G62" s="81">
        <v>75</v>
      </c>
      <c r="H62" s="82">
        <f t="shared" si="8"/>
        <v>1774</v>
      </c>
    </row>
    <row r="63" spans="1:8" ht="15" customHeight="1" x14ac:dyDescent="0.3">
      <c r="A63" s="148" t="s">
        <v>46</v>
      </c>
      <c r="B63" s="12" t="s">
        <v>6</v>
      </c>
      <c r="C63" s="83">
        <v>1</v>
      </c>
      <c r="D63" s="83">
        <v>5</v>
      </c>
      <c r="E63" s="83">
        <v>12</v>
      </c>
      <c r="F63" s="83">
        <v>78</v>
      </c>
      <c r="G63" s="83">
        <v>24</v>
      </c>
      <c r="H63" s="84">
        <f t="shared" si="8"/>
        <v>120</v>
      </c>
    </row>
    <row r="64" spans="1:8" ht="15" customHeight="1" x14ac:dyDescent="0.3">
      <c r="A64" s="148"/>
      <c r="B64" s="12" t="s">
        <v>7</v>
      </c>
      <c r="C64" s="83">
        <v>226</v>
      </c>
      <c r="D64" s="83">
        <v>197</v>
      </c>
      <c r="E64" s="83">
        <v>420</v>
      </c>
      <c r="F64" s="83">
        <v>1590</v>
      </c>
      <c r="G64" s="83">
        <v>403</v>
      </c>
      <c r="H64" s="84">
        <f t="shared" si="8"/>
        <v>2836</v>
      </c>
    </row>
    <row r="65" spans="1:8" ht="15" customHeight="1" x14ac:dyDescent="0.3">
      <c r="A65" s="148"/>
      <c r="B65" s="12" t="s">
        <v>8</v>
      </c>
      <c r="C65" s="83">
        <v>493</v>
      </c>
      <c r="D65" s="83">
        <v>420</v>
      </c>
      <c r="E65" s="83">
        <v>916</v>
      </c>
      <c r="F65" s="83">
        <v>2973</v>
      </c>
      <c r="G65" s="83">
        <v>750</v>
      </c>
      <c r="H65" s="84">
        <f t="shared" si="8"/>
        <v>5552</v>
      </c>
    </row>
    <row r="66" spans="1:8" ht="15" customHeight="1" x14ac:dyDescent="0.3">
      <c r="A66" s="149" t="s">
        <v>5</v>
      </c>
      <c r="B66" s="10" t="s">
        <v>6</v>
      </c>
      <c r="C66" s="81">
        <v>0</v>
      </c>
      <c r="D66" s="81">
        <v>12</v>
      </c>
      <c r="E66" s="81">
        <v>40</v>
      </c>
      <c r="F66" s="81">
        <v>26</v>
      </c>
      <c r="G66" s="81">
        <v>5</v>
      </c>
      <c r="H66" s="82">
        <f t="shared" si="8"/>
        <v>83</v>
      </c>
    </row>
    <row r="67" spans="1:8" ht="15" customHeight="1" x14ac:dyDescent="0.3">
      <c r="A67" s="149"/>
      <c r="B67" s="10" t="s">
        <v>7</v>
      </c>
      <c r="C67" s="81">
        <v>0</v>
      </c>
      <c r="D67" s="81">
        <v>801</v>
      </c>
      <c r="E67" s="81">
        <v>783</v>
      </c>
      <c r="F67" s="81">
        <v>468</v>
      </c>
      <c r="G67" s="81">
        <v>47</v>
      </c>
      <c r="H67" s="82">
        <f t="shared" si="8"/>
        <v>2099</v>
      </c>
    </row>
    <row r="68" spans="1:8" ht="15" customHeight="1" x14ac:dyDescent="0.3">
      <c r="A68" s="149"/>
      <c r="B68" s="10" t="s">
        <v>8</v>
      </c>
      <c r="C68" s="81">
        <v>0</v>
      </c>
      <c r="D68" s="81">
        <v>1500</v>
      </c>
      <c r="E68" s="81">
        <v>1464</v>
      </c>
      <c r="F68" s="81">
        <v>893</v>
      </c>
      <c r="G68" s="81">
        <v>89</v>
      </c>
      <c r="H68" s="82">
        <f t="shared" si="8"/>
        <v>3946</v>
      </c>
    </row>
    <row r="69" spans="1:8" ht="15" customHeight="1" x14ac:dyDescent="0.3">
      <c r="A69" s="150" t="s">
        <v>1</v>
      </c>
      <c r="B69" s="96" t="s">
        <v>6</v>
      </c>
      <c r="C69" s="97">
        <f t="shared" ref="C69:H69" si="9">C54+C57+C60+C63+C66</f>
        <v>8</v>
      </c>
      <c r="D69" s="97">
        <f t="shared" si="9"/>
        <v>51</v>
      </c>
      <c r="E69" s="97">
        <f t="shared" si="9"/>
        <v>158</v>
      </c>
      <c r="F69" s="97">
        <f t="shared" si="9"/>
        <v>238</v>
      </c>
      <c r="G69" s="97">
        <f t="shared" si="9"/>
        <v>56</v>
      </c>
      <c r="H69" s="97">
        <f t="shared" si="9"/>
        <v>511</v>
      </c>
    </row>
    <row r="70" spans="1:8" ht="15" customHeight="1" x14ac:dyDescent="0.3">
      <c r="A70" s="150"/>
      <c r="B70" s="96" t="s">
        <v>7</v>
      </c>
      <c r="C70" s="97">
        <f t="shared" ref="C70:H70" si="10">C55+C58+C61+C64+C67</f>
        <v>686</v>
      </c>
      <c r="D70" s="97">
        <f t="shared" si="10"/>
        <v>3709</v>
      </c>
      <c r="E70" s="97">
        <f t="shared" si="10"/>
        <v>4396</v>
      </c>
      <c r="F70" s="97">
        <f t="shared" si="10"/>
        <v>5364</v>
      </c>
      <c r="G70" s="97">
        <f t="shared" si="10"/>
        <v>929</v>
      </c>
      <c r="H70" s="97">
        <f t="shared" si="10"/>
        <v>15084</v>
      </c>
    </row>
    <row r="71" spans="1:8" ht="15" customHeight="1" x14ac:dyDescent="0.3">
      <c r="A71" s="150"/>
      <c r="B71" s="96" t="s">
        <v>8</v>
      </c>
      <c r="C71" s="97">
        <f t="shared" ref="C71:H71" si="11">C56+C59+C62+C65+C68</f>
        <v>1519</v>
      </c>
      <c r="D71" s="97">
        <f t="shared" si="11"/>
        <v>7542</v>
      </c>
      <c r="E71" s="97">
        <f t="shared" si="11"/>
        <v>8520</v>
      </c>
      <c r="F71" s="97">
        <f t="shared" si="11"/>
        <v>10123</v>
      </c>
      <c r="G71" s="97">
        <f t="shared" si="11"/>
        <v>1747</v>
      </c>
      <c r="H71" s="97">
        <f t="shared" si="11"/>
        <v>29451</v>
      </c>
    </row>
    <row r="72" spans="1:8" ht="15" customHeight="1" x14ac:dyDescent="0.3">
      <c r="A72" s="79" t="s">
        <v>110</v>
      </c>
      <c r="B72" s="80"/>
      <c r="C72" s="80"/>
      <c r="D72" s="80"/>
      <c r="E72" s="80"/>
      <c r="F72" s="80"/>
      <c r="G72" s="5"/>
      <c r="H72" s="5"/>
    </row>
    <row r="75" spans="1:8" ht="15" customHeight="1" x14ac:dyDescent="0.3">
      <c r="A75" s="151" t="s">
        <v>75</v>
      </c>
      <c r="B75" s="151"/>
      <c r="C75" s="151"/>
      <c r="D75" s="151"/>
      <c r="E75" s="151"/>
      <c r="F75" s="151"/>
      <c r="G75" s="151"/>
      <c r="H75" s="151"/>
    </row>
    <row r="76" spans="1:8" ht="15" customHeight="1" x14ac:dyDescent="0.3">
      <c r="A76" s="151" t="s">
        <v>96</v>
      </c>
      <c r="B76" s="151"/>
      <c r="C76" s="151"/>
      <c r="D76" s="151"/>
      <c r="E76" s="151"/>
      <c r="F76" s="151"/>
      <c r="G76" s="151"/>
      <c r="H76" s="151"/>
    </row>
    <row r="77" spans="1:8" ht="15" customHeight="1" x14ac:dyDescent="0.3">
      <c r="A77" s="93" t="s">
        <v>102</v>
      </c>
      <c r="B77" s="94"/>
      <c r="C77" s="95" t="s">
        <v>39</v>
      </c>
      <c r="D77" s="95" t="s">
        <v>40</v>
      </c>
      <c r="E77" s="95" t="s">
        <v>41</v>
      </c>
      <c r="F77" s="95" t="s">
        <v>42</v>
      </c>
      <c r="G77" s="95" t="s">
        <v>0</v>
      </c>
      <c r="H77" s="95" t="s">
        <v>1</v>
      </c>
    </row>
    <row r="78" spans="1:8" ht="15" customHeight="1" x14ac:dyDescent="0.3">
      <c r="A78" s="149" t="s">
        <v>2</v>
      </c>
      <c r="B78" s="10" t="s">
        <v>6</v>
      </c>
      <c r="C78" s="81">
        <v>2</v>
      </c>
      <c r="D78" s="81">
        <v>9</v>
      </c>
      <c r="E78" s="81">
        <v>10</v>
      </c>
      <c r="F78" s="81">
        <v>10</v>
      </c>
      <c r="G78" s="81">
        <v>4</v>
      </c>
      <c r="H78" s="82">
        <f>SUM(C78:G78)</f>
        <v>35</v>
      </c>
    </row>
    <row r="79" spans="1:8" ht="15" customHeight="1" x14ac:dyDescent="0.3">
      <c r="A79" s="149"/>
      <c r="B79" s="10" t="s">
        <v>7</v>
      </c>
      <c r="C79" s="81">
        <v>47</v>
      </c>
      <c r="D79" s="81">
        <v>338</v>
      </c>
      <c r="E79" s="81">
        <v>193</v>
      </c>
      <c r="F79" s="81">
        <v>224</v>
      </c>
      <c r="G79" s="81">
        <v>54</v>
      </c>
      <c r="H79" s="82">
        <f t="shared" ref="H79:H92" si="12">SUM(C79:G79)</f>
        <v>856</v>
      </c>
    </row>
    <row r="80" spans="1:8" ht="15" customHeight="1" x14ac:dyDescent="0.3">
      <c r="A80" s="149"/>
      <c r="B80" s="10" t="s">
        <v>8</v>
      </c>
      <c r="C80" s="81">
        <v>94</v>
      </c>
      <c r="D80" s="81">
        <v>669</v>
      </c>
      <c r="E80" s="81">
        <v>367</v>
      </c>
      <c r="F80" s="81">
        <v>411</v>
      </c>
      <c r="G80" s="81">
        <v>104</v>
      </c>
      <c r="H80" s="82">
        <f t="shared" si="12"/>
        <v>1645</v>
      </c>
    </row>
    <row r="81" spans="1:8" ht="15" customHeight="1" x14ac:dyDescent="0.3">
      <c r="A81" s="148" t="s">
        <v>3</v>
      </c>
      <c r="B81" s="12" t="s">
        <v>6</v>
      </c>
      <c r="C81" s="83">
        <v>2</v>
      </c>
      <c r="D81" s="83">
        <v>20</v>
      </c>
      <c r="E81" s="83">
        <v>75</v>
      </c>
      <c r="F81" s="83">
        <v>123</v>
      </c>
      <c r="G81" s="83">
        <v>25</v>
      </c>
      <c r="H81" s="84">
        <f t="shared" si="12"/>
        <v>245</v>
      </c>
    </row>
    <row r="82" spans="1:8" ht="15" customHeight="1" x14ac:dyDescent="0.3">
      <c r="A82" s="148"/>
      <c r="B82" s="12" t="s">
        <v>7</v>
      </c>
      <c r="C82" s="83">
        <v>216</v>
      </c>
      <c r="D82" s="83">
        <v>1670</v>
      </c>
      <c r="E82" s="83">
        <v>3256</v>
      </c>
      <c r="F82" s="83">
        <v>3121</v>
      </c>
      <c r="G82" s="83">
        <v>484</v>
      </c>
      <c r="H82" s="84">
        <f t="shared" si="12"/>
        <v>8747</v>
      </c>
    </row>
    <row r="83" spans="1:8" ht="15" customHeight="1" x14ac:dyDescent="0.3">
      <c r="A83" s="148"/>
      <c r="B83" s="12" t="s">
        <v>8</v>
      </c>
      <c r="C83" s="83">
        <v>438</v>
      </c>
      <c r="D83" s="83">
        <v>3426</v>
      </c>
      <c r="E83" s="83">
        <v>6249</v>
      </c>
      <c r="F83" s="83">
        <v>5913</v>
      </c>
      <c r="G83" s="83">
        <v>930</v>
      </c>
      <c r="H83" s="84">
        <f t="shared" si="12"/>
        <v>16956</v>
      </c>
    </row>
    <row r="84" spans="1:8" ht="15" customHeight="1" x14ac:dyDescent="0.3">
      <c r="A84" s="149" t="s">
        <v>4</v>
      </c>
      <c r="B84" s="10" t="s">
        <v>6</v>
      </c>
      <c r="C84" s="81">
        <v>3</v>
      </c>
      <c r="D84" s="81">
        <v>2</v>
      </c>
      <c r="E84" s="81">
        <v>24</v>
      </c>
      <c r="F84" s="81">
        <v>9</v>
      </c>
      <c r="G84" s="81">
        <v>2</v>
      </c>
      <c r="H84" s="82">
        <f t="shared" si="12"/>
        <v>40</v>
      </c>
    </row>
    <row r="85" spans="1:8" ht="15" customHeight="1" x14ac:dyDescent="0.3">
      <c r="A85" s="149"/>
      <c r="B85" s="10" t="s">
        <v>7</v>
      </c>
      <c r="C85" s="81">
        <v>197</v>
      </c>
      <c r="D85" s="81">
        <v>27</v>
      </c>
      <c r="E85" s="81">
        <v>446</v>
      </c>
      <c r="F85" s="81">
        <v>166</v>
      </c>
      <c r="G85" s="81">
        <v>42</v>
      </c>
      <c r="H85" s="82">
        <f t="shared" si="12"/>
        <v>878</v>
      </c>
    </row>
    <row r="86" spans="1:8" ht="15" customHeight="1" x14ac:dyDescent="0.3">
      <c r="A86" s="149"/>
      <c r="B86" s="10" t="s">
        <v>8</v>
      </c>
      <c r="C86" s="81">
        <v>494</v>
      </c>
      <c r="D86" s="81">
        <v>74</v>
      </c>
      <c r="E86" s="81">
        <v>835</v>
      </c>
      <c r="F86" s="81">
        <v>305</v>
      </c>
      <c r="G86" s="81">
        <v>75</v>
      </c>
      <c r="H86" s="82">
        <f t="shared" si="12"/>
        <v>1783</v>
      </c>
    </row>
    <row r="87" spans="1:8" ht="15" customHeight="1" x14ac:dyDescent="0.3">
      <c r="A87" s="148" t="s">
        <v>46</v>
      </c>
      <c r="B87" s="12" t="s">
        <v>6</v>
      </c>
      <c r="C87" s="83">
        <v>1</v>
      </c>
      <c r="D87" s="83">
        <v>5</v>
      </c>
      <c r="E87" s="83">
        <v>13</v>
      </c>
      <c r="F87" s="83">
        <v>77</v>
      </c>
      <c r="G87" s="83">
        <v>24</v>
      </c>
      <c r="H87" s="84">
        <f t="shared" si="12"/>
        <v>120</v>
      </c>
    </row>
    <row r="88" spans="1:8" ht="15" customHeight="1" x14ac:dyDescent="0.3">
      <c r="A88" s="148"/>
      <c r="B88" s="12" t="s">
        <v>7</v>
      </c>
      <c r="C88" s="83">
        <v>226</v>
      </c>
      <c r="D88" s="83">
        <v>197</v>
      </c>
      <c r="E88" s="83">
        <v>447</v>
      </c>
      <c r="F88" s="83">
        <v>1564</v>
      </c>
      <c r="G88" s="83">
        <v>405</v>
      </c>
      <c r="H88" s="84">
        <f t="shared" si="12"/>
        <v>2839</v>
      </c>
    </row>
    <row r="89" spans="1:8" ht="15" customHeight="1" x14ac:dyDescent="0.3">
      <c r="A89" s="148"/>
      <c r="B89" s="12" t="s">
        <v>8</v>
      </c>
      <c r="C89" s="83">
        <v>493</v>
      </c>
      <c r="D89" s="83">
        <v>420</v>
      </c>
      <c r="E89" s="83">
        <v>997</v>
      </c>
      <c r="F89" s="83">
        <v>2924</v>
      </c>
      <c r="G89" s="83">
        <v>753</v>
      </c>
      <c r="H89" s="84">
        <f t="shared" si="12"/>
        <v>5587</v>
      </c>
    </row>
    <row r="90" spans="1:8" ht="15" customHeight="1" x14ac:dyDescent="0.3">
      <c r="A90" s="149" t="s">
        <v>5</v>
      </c>
      <c r="B90" s="10" t="s">
        <v>6</v>
      </c>
      <c r="C90" s="81">
        <v>0</v>
      </c>
      <c r="D90" s="81">
        <v>12</v>
      </c>
      <c r="E90" s="81">
        <v>38</v>
      </c>
      <c r="F90" s="81">
        <v>26</v>
      </c>
      <c r="G90" s="81">
        <v>5</v>
      </c>
      <c r="H90" s="82">
        <f t="shared" si="12"/>
        <v>81</v>
      </c>
    </row>
    <row r="91" spans="1:8" ht="15" customHeight="1" x14ac:dyDescent="0.3">
      <c r="A91" s="149"/>
      <c r="B91" s="10" t="s">
        <v>7</v>
      </c>
      <c r="C91" s="81">
        <v>0</v>
      </c>
      <c r="D91" s="81">
        <v>801</v>
      </c>
      <c r="E91" s="81">
        <v>758</v>
      </c>
      <c r="F91" s="81">
        <v>456</v>
      </c>
      <c r="G91" s="81">
        <v>47</v>
      </c>
      <c r="H91" s="82">
        <f t="shared" si="12"/>
        <v>2062</v>
      </c>
    </row>
    <row r="92" spans="1:8" ht="15" customHeight="1" x14ac:dyDescent="0.3">
      <c r="A92" s="149"/>
      <c r="B92" s="10" t="s">
        <v>8</v>
      </c>
      <c r="C92" s="81">
        <v>0</v>
      </c>
      <c r="D92" s="81">
        <v>1500</v>
      </c>
      <c r="E92" s="81">
        <v>1404</v>
      </c>
      <c r="F92" s="81">
        <v>877</v>
      </c>
      <c r="G92" s="81">
        <v>89</v>
      </c>
      <c r="H92" s="82">
        <f t="shared" si="12"/>
        <v>3870</v>
      </c>
    </row>
    <row r="93" spans="1:8" ht="15" customHeight="1" x14ac:dyDescent="0.3">
      <c r="A93" s="150" t="s">
        <v>1</v>
      </c>
      <c r="B93" s="96" t="s">
        <v>6</v>
      </c>
      <c r="C93" s="97">
        <f t="shared" ref="C93:H93" si="13">C78+C81+C84+C87+C90</f>
        <v>8</v>
      </c>
      <c r="D93" s="97">
        <f t="shared" si="13"/>
        <v>48</v>
      </c>
      <c r="E93" s="97">
        <f t="shared" si="13"/>
        <v>160</v>
      </c>
      <c r="F93" s="97">
        <f t="shared" si="13"/>
        <v>245</v>
      </c>
      <c r="G93" s="97">
        <f t="shared" si="13"/>
        <v>60</v>
      </c>
      <c r="H93" s="97">
        <f t="shared" si="13"/>
        <v>521</v>
      </c>
    </row>
    <row r="94" spans="1:8" ht="15" customHeight="1" x14ac:dyDescent="0.3">
      <c r="A94" s="150"/>
      <c r="B94" s="96" t="s">
        <v>7</v>
      </c>
      <c r="C94" s="97">
        <f t="shared" ref="C94:H94" si="14">C79+C82+C85+C88+C91</f>
        <v>686</v>
      </c>
      <c r="D94" s="97">
        <f t="shared" si="14"/>
        <v>3033</v>
      </c>
      <c r="E94" s="97">
        <f t="shared" si="14"/>
        <v>5100</v>
      </c>
      <c r="F94" s="97">
        <f t="shared" si="14"/>
        <v>5531</v>
      </c>
      <c r="G94" s="97">
        <f t="shared" si="14"/>
        <v>1032</v>
      </c>
      <c r="H94" s="97">
        <f t="shared" si="14"/>
        <v>15382</v>
      </c>
    </row>
    <row r="95" spans="1:8" ht="15" customHeight="1" x14ac:dyDescent="0.3">
      <c r="A95" s="150"/>
      <c r="B95" s="96" t="s">
        <v>8</v>
      </c>
      <c r="C95" s="97">
        <f t="shared" ref="C95:H95" si="15">C80+C83+C86+C89+C92</f>
        <v>1519</v>
      </c>
      <c r="D95" s="97">
        <f t="shared" si="15"/>
        <v>6089</v>
      </c>
      <c r="E95" s="97">
        <f t="shared" si="15"/>
        <v>9852</v>
      </c>
      <c r="F95" s="97">
        <f t="shared" si="15"/>
        <v>10430</v>
      </c>
      <c r="G95" s="97">
        <f t="shared" si="15"/>
        <v>1951</v>
      </c>
      <c r="H95" s="97">
        <f t="shared" si="15"/>
        <v>29841</v>
      </c>
    </row>
    <row r="96" spans="1:8" ht="15" customHeight="1" x14ac:dyDescent="0.3">
      <c r="A96" s="79" t="s">
        <v>110</v>
      </c>
      <c r="B96" s="80"/>
      <c r="C96" s="80"/>
      <c r="D96" s="80"/>
      <c r="E96" s="80"/>
      <c r="F96" s="80"/>
      <c r="G96" s="5"/>
      <c r="H96" s="5"/>
    </row>
    <row r="99" spans="1:8" ht="15" customHeight="1" x14ac:dyDescent="0.3">
      <c r="A99" s="151" t="s">
        <v>75</v>
      </c>
      <c r="B99" s="151"/>
      <c r="C99" s="151"/>
      <c r="D99" s="151"/>
      <c r="E99" s="151"/>
      <c r="F99" s="151"/>
      <c r="G99" s="151"/>
      <c r="H99" s="151"/>
    </row>
    <row r="100" spans="1:8" ht="15" customHeight="1" x14ac:dyDescent="0.3">
      <c r="A100" s="151" t="s">
        <v>92</v>
      </c>
      <c r="B100" s="151"/>
      <c r="C100" s="151"/>
      <c r="D100" s="151"/>
      <c r="E100" s="151"/>
      <c r="F100" s="151"/>
      <c r="G100" s="151"/>
      <c r="H100" s="151"/>
    </row>
    <row r="101" spans="1:8" ht="15" customHeight="1" x14ac:dyDescent="0.3">
      <c r="A101" s="93" t="s">
        <v>102</v>
      </c>
      <c r="B101" s="94"/>
      <c r="C101" s="95" t="s">
        <v>39</v>
      </c>
      <c r="D101" s="95" t="s">
        <v>40</v>
      </c>
      <c r="E101" s="95" t="s">
        <v>41</v>
      </c>
      <c r="F101" s="95" t="s">
        <v>42</v>
      </c>
      <c r="G101" s="95" t="s">
        <v>0</v>
      </c>
      <c r="H101" s="95" t="s">
        <v>1</v>
      </c>
    </row>
    <row r="102" spans="1:8" ht="15" customHeight="1" x14ac:dyDescent="0.3">
      <c r="A102" s="149" t="s">
        <v>2</v>
      </c>
      <c r="B102" s="10" t="s">
        <v>6</v>
      </c>
      <c r="C102" s="81">
        <v>2</v>
      </c>
      <c r="D102" s="81">
        <v>7</v>
      </c>
      <c r="E102" s="81">
        <v>12</v>
      </c>
      <c r="F102" s="81">
        <v>10</v>
      </c>
      <c r="G102" s="81">
        <v>4</v>
      </c>
      <c r="H102" s="82">
        <f>SUM(C102:G102)</f>
        <v>35</v>
      </c>
    </row>
    <row r="103" spans="1:8" ht="15" customHeight="1" x14ac:dyDescent="0.3">
      <c r="A103" s="149"/>
      <c r="B103" s="10" t="s">
        <v>7</v>
      </c>
      <c r="C103" s="81">
        <v>47</v>
      </c>
      <c r="D103" s="81">
        <v>297</v>
      </c>
      <c r="E103" s="81">
        <v>232</v>
      </c>
      <c r="F103" s="81">
        <v>224</v>
      </c>
      <c r="G103" s="81">
        <v>54</v>
      </c>
      <c r="H103" s="82">
        <f t="shared" ref="H103:H116" si="16">SUM(C103:G103)</f>
        <v>854</v>
      </c>
    </row>
    <row r="104" spans="1:8" ht="15" customHeight="1" x14ac:dyDescent="0.3">
      <c r="A104" s="149"/>
      <c r="B104" s="10" t="s">
        <v>8</v>
      </c>
      <c r="C104" s="81">
        <v>94</v>
      </c>
      <c r="D104" s="81">
        <v>579</v>
      </c>
      <c r="E104" s="81">
        <v>434</v>
      </c>
      <c r="F104" s="81">
        <v>411</v>
      </c>
      <c r="G104" s="81">
        <v>104</v>
      </c>
      <c r="H104" s="82">
        <f t="shared" si="16"/>
        <v>1622</v>
      </c>
    </row>
    <row r="105" spans="1:8" ht="15" customHeight="1" x14ac:dyDescent="0.3">
      <c r="A105" s="148" t="s">
        <v>3</v>
      </c>
      <c r="B105" s="12" t="s">
        <v>6</v>
      </c>
      <c r="C105" s="83">
        <v>2</v>
      </c>
      <c r="D105" s="83">
        <v>21</v>
      </c>
      <c r="E105" s="83">
        <v>72</v>
      </c>
      <c r="F105" s="83">
        <v>125</v>
      </c>
      <c r="G105" s="83">
        <v>25</v>
      </c>
      <c r="H105" s="84">
        <f t="shared" si="16"/>
        <v>245</v>
      </c>
    </row>
    <row r="106" spans="1:8" ht="15" customHeight="1" x14ac:dyDescent="0.3">
      <c r="A106" s="148"/>
      <c r="B106" s="12" t="s">
        <v>7</v>
      </c>
      <c r="C106" s="83">
        <v>215</v>
      </c>
      <c r="D106" s="83">
        <v>1686</v>
      </c>
      <c r="E106" s="83">
        <v>3180</v>
      </c>
      <c r="F106" s="83">
        <v>3153</v>
      </c>
      <c r="G106" s="83">
        <v>499</v>
      </c>
      <c r="H106" s="84">
        <f t="shared" si="16"/>
        <v>8733</v>
      </c>
    </row>
    <row r="107" spans="1:8" ht="15" customHeight="1" x14ac:dyDescent="0.3">
      <c r="A107" s="148"/>
      <c r="B107" s="12" t="s">
        <v>8</v>
      </c>
      <c r="C107" s="83">
        <v>430</v>
      </c>
      <c r="D107" s="83">
        <v>3360</v>
      </c>
      <c r="E107" s="83">
        <v>6090</v>
      </c>
      <c r="F107" s="83">
        <v>6002</v>
      </c>
      <c r="G107" s="83">
        <v>950</v>
      </c>
      <c r="H107" s="84">
        <f t="shared" si="16"/>
        <v>16832</v>
      </c>
    </row>
    <row r="108" spans="1:8" ht="15" customHeight="1" x14ac:dyDescent="0.3">
      <c r="A108" s="149" t="s">
        <v>4</v>
      </c>
      <c r="B108" s="10" t="s">
        <v>6</v>
      </c>
      <c r="C108" s="81">
        <v>3</v>
      </c>
      <c r="D108" s="81">
        <v>2</v>
      </c>
      <c r="E108" s="81">
        <v>24</v>
      </c>
      <c r="F108" s="81">
        <v>9</v>
      </c>
      <c r="G108" s="81">
        <v>2</v>
      </c>
      <c r="H108" s="82">
        <f t="shared" si="16"/>
        <v>40</v>
      </c>
    </row>
    <row r="109" spans="1:8" ht="15" customHeight="1" x14ac:dyDescent="0.3">
      <c r="A109" s="149"/>
      <c r="B109" s="10" t="s">
        <v>7</v>
      </c>
      <c r="C109" s="81">
        <v>197</v>
      </c>
      <c r="D109" s="81">
        <v>27</v>
      </c>
      <c r="E109" s="81">
        <v>446</v>
      </c>
      <c r="F109" s="81">
        <v>166</v>
      </c>
      <c r="G109" s="81">
        <v>42</v>
      </c>
      <c r="H109" s="82">
        <f t="shared" si="16"/>
        <v>878</v>
      </c>
    </row>
    <row r="110" spans="1:8" ht="15" customHeight="1" x14ac:dyDescent="0.3">
      <c r="A110" s="149"/>
      <c r="B110" s="10" t="s">
        <v>8</v>
      </c>
      <c r="C110" s="81">
        <v>494</v>
      </c>
      <c r="D110" s="81">
        <v>74</v>
      </c>
      <c r="E110" s="81">
        <v>835</v>
      </c>
      <c r="F110" s="81">
        <v>305</v>
      </c>
      <c r="G110" s="81">
        <v>75</v>
      </c>
      <c r="H110" s="82">
        <f t="shared" si="16"/>
        <v>1783</v>
      </c>
    </row>
    <row r="111" spans="1:8" ht="15" customHeight="1" x14ac:dyDescent="0.3">
      <c r="A111" s="148" t="s">
        <v>46</v>
      </c>
      <c r="B111" s="12" t="s">
        <v>6</v>
      </c>
      <c r="C111" s="83">
        <v>1</v>
      </c>
      <c r="D111" s="83">
        <v>5</v>
      </c>
      <c r="E111" s="83">
        <v>11</v>
      </c>
      <c r="F111" s="83">
        <v>78</v>
      </c>
      <c r="G111" s="83">
        <v>26</v>
      </c>
      <c r="H111" s="84">
        <f t="shared" si="16"/>
        <v>121</v>
      </c>
    </row>
    <row r="112" spans="1:8" ht="15" customHeight="1" x14ac:dyDescent="0.3">
      <c r="A112" s="148"/>
      <c r="B112" s="12" t="s">
        <v>7</v>
      </c>
      <c r="C112" s="83">
        <v>226</v>
      </c>
      <c r="D112" s="83">
        <v>197</v>
      </c>
      <c r="E112" s="83">
        <v>367</v>
      </c>
      <c r="F112" s="83">
        <v>1598</v>
      </c>
      <c r="G112" s="83">
        <v>446</v>
      </c>
      <c r="H112" s="84">
        <f t="shared" si="16"/>
        <v>2834</v>
      </c>
    </row>
    <row r="113" spans="1:8" ht="15" customHeight="1" x14ac:dyDescent="0.3">
      <c r="A113" s="148"/>
      <c r="B113" s="12" t="s">
        <v>8</v>
      </c>
      <c r="C113" s="83">
        <v>493</v>
      </c>
      <c r="D113" s="83">
        <v>420</v>
      </c>
      <c r="E113" s="83">
        <v>707</v>
      </c>
      <c r="F113" s="83">
        <v>2994</v>
      </c>
      <c r="G113" s="83">
        <v>828</v>
      </c>
      <c r="H113" s="84">
        <f t="shared" si="16"/>
        <v>5442</v>
      </c>
    </row>
    <row r="114" spans="1:8" ht="15" customHeight="1" x14ac:dyDescent="0.3">
      <c r="A114" s="149" t="s">
        <v>5</v>
      </c>
      <c r="B114" s="10" t="s">
        <v>6</v>
      </c>
      <c r="C114" s="81"/>
      <c r="D114" s="81">
        <v>12</v>
      </c>
      <c r="E114" s="81">
        <v>38</v>
      </c>
      <c r="F114" s="81">
        <v>27</v>
      </c>
      <c r="G114" s="81">
        <v>5</v>
      </c>
      <c r="H114" s="82">
        <f t="shared" si="16"/>
        <v>82</v>
      </c>
    </row>
    <row r="115" spans="1:8" ht="15" customHeight="1" x14ac:dyDescent="0.3">
      <c r="A115" s="149"/>
      <c r="B115" s="10" t="s">
        <v>7</v>
      </c>
      <c r="C115" s="81"/>
      <c r="D115" s="81">
        <v>801</v>
      </c>
      <c r="E115" s="81">
        <v>757</v>
      </c>
      <c r="F115" s="81">
        <v>481</v>
      </c>
      <c r="G115" s="81">
        <v>47</v>
      </c>
      <c r="H115" s="82">
        <f t="shared" si="16"/>
        <v>2086</v>
      </c>
    </row>
    <row r="116" spans="1:8" ht="15" customHeight="1" x14ac:dyDescent="0.3">
      <c r="A116" s="149"/>
      <c r="B116" s="10" t="s">
        <v>8</v>
      </c>
      <c r="C116" s="81"/>
      <c r="D116" s="81">
        <v>1500</v>
      </c>
      <c r="E116" s="81">
        <v>1394</v>
      </c>
      <c r="F116" s="81">
        <v>918</v>
      </c>
      <c r="G116" s="81">
        <v>89</v>
      </c>
      <c r="H116" s="82">
        <f t="shared" si="16"/>
        <v>3901</v>
      </c>
    </row>
    <row r="117" spans="1:8" ht="15" customHeight="1" x14ac:dyDescent="0.3">
      <c r="A117" s="150" t="s">
        <v>1</v>
      </c>
      <c r="B117" s="96" t="s">
        <v>6</v>
      </c>
      <c r="C117" s="97">
        <f t="shared" ref="C117:H117" si="17">C102+C105+C108+C111+C114</f>
        <v>8</v>
      </c>
      <c r="D117" s="97">
        <f t="shared" si="17"/>
        <v>47</v>
      </c>
      <c r="E117" s="97">
        <f t="shared" si="17"/>
        <v>157</v>
      </c>
      <c r="F117" s="97">
        <f t="shared" si="17"/>
        <v>249</v>
      </c>
      <c r="G117" s="97">
        <f t="shared" si="17"/>
        <v>62</v>
      </c>
      <c r="H117" s="97">
        <f t="shared" si="17"/>
        <v>523</v>
      </c>
    </row>
    <row r="118" spans="1:8" ht="15" customHeight="1" x14ac:dyDescent="0.3">
      <c r="A118" s="150"/>
      <c r="B118" s="96" t="s">
        <v>7</v>
      </c>
      <c r="C118" s="97">
        <f t="shared" ref="C118:H118" si="18">C103+C106+C109+C112+C115</f>
        <v>685</v>
      </c>
      <c r="D118" s="97">
        <f t="shared" si="18"/>
        <v>3008</v>
      </c>
      <c r="E118" s="97">
        <f t="shared" si="18"/>
        <v>4982</v>
      </c>
      <c r="F118" s="97">
        <f t="shared" si="18"/>
        <v>5622</v>
      </c>
      <c r="G118" s="97">
        <f t="shared" si="18"/>
        <v>1088</v>
      </c>
      <c r="H118" s="97">
        <f t="shared" si="18"/>
        <v>15385</v>
      </c>
    </row>
    <row r="119" spans="1:8" ht="15" customHeight="1" x14ac:dyDescent="0.3">
      <c r="A119" s="150"/>
      <c r="B119" s="96" t="s">
        <v>8</v>
      </c>
      <c r="C119" s="97">
        <f t="shared" ref="C119:H119" si="19">C104+C107+C110+C113+C116</f>
        <v>1511</v>
      </c>
      <c r="D119" s="97">
        <f t="shared" si="19"/>
        <v>5933</v>
      </c>
      <c r="E119" s="97">
        <f t="shared" si="19"/>
        <v>9460</v>
      </c>
      <c r="F119" s="97">
        <f t="shared" si="19"/>
        <v>10630</v>
      </c>
      <c r="G119" s="97">
        <f t="shared" si="19"/>
        <v>2046</v>
      </c>
      <c r="H119" s="97">
        <f t="shared" si="19"/>
        <v>29580</v>
      </c>
    </row>
    <row r="120" spans="1:8" ht="15" customHeight="1" x14ac:dyDescent="0.3">
      <c r="A120" s="79" t="s">
        <v>110</v>
      </c>
      <c r="B120" s="80"/>
      <c r="C120" s="80"/>
      <c r="D120" s="80"/>
      <c r="E120" s="80"/>
      <c r="F120" s="80"/>
      <c r="G120" s="5"/>
      <c r="H120" s="5"/>
    </row>
    <row r="123" spans="1:8" ht="15" customHeight="1" x14ac:dyDescent="0.3">
      <c r="A123" s="151" t="s">
        <v>75</v>
      </c>
      <c r="B123" s="151"/>
      <c r="C123" s="151"/>
      <c r="D123" s="151"/>
      <c r="E123" s="151"/>
      <c r="F123" s="151"/>
      <c r="G123" s="151"/>
      <c r="H123" s="151"/>
    </row>
    <row r="124" spans="1:8" ht="15" customHeight="1" x14ac:dyDescent="0.3">
      <c r="A124" s="151" t="s">
        <v>89</v>
      </c>
      <c r="B124" s="151"/>
      <c r="C124" s="151"/>
      <c r="D124" s="151"/>
      <c r="E124" s="151"/>
      <c r="F124" s="151"/>
      <c r="G124" s="151"/>
      <c r="H124" s="151"/>
    </row>
    <row r="125" spans="1:8" ht="15" customHeight="1" x14ac:dyDescent="0.3">
      <c r="A125" s="93" t="s">
        <v>102</v>
      </c>
      <c r="B125" s="94"/>
      <c r="C125" s="95" t="s">
        <v>39</v>
      </c>
      <c r="D125" s="95" t="s">
        <v>40</v>
      </c>
      <c r="E125" s="95" t="s">
        <v>41</v>
      </c>
      <c r="F125" s="95" t="s">
        <v>42</v>
      </c>
      <c r="G125" s="95" t="s">
        <v>0</v>
      </c>
      <c r="H125" s="95" t="s">
        <v>1</v>
      </c>
    </row>
    <row r="126" spans="1:8" ht="15" customHeight="1" x14ac:dyDescent="0.3">
      <c r="A126" s="149" t="s">
        <v>2</v>
      </c>
      <c r="B126" s="10" t="s">
        <v>6</v>
      </c>
      <c r="C126" s="81">
        <v>2</v>
      </c>
      <c r="D126" s="81">
        <v>8</v>
      </c>
      <c r="E126" s="81">
        <v>9</v>
      </c>
      <c r="F126" s="81">
        <v>13</v>
      </c>
      <c r="G126" s="81">
        <v>4</v>
      </c>
      <c r="H126" s="82">
        <f>SUM(C126:G126)</f>
        <v>36</v>
      </c>
    </row>
    <row r="127" spans="1:8" ht="15" customHeight="1" x14ac:dyDescent="0.3">
      <c r="A127" s="149"/>
      <c r="B127" s="10" t="s">
        <v>7</v>
      </c>
      <c r="C127" s="81">
        <v>42</v>
      </c>
      <c r="D127" s="81">
        <v>322</v>
      </c>
      <c r="E127" s="81">
        <v>184</v>
      </c>
      <c r="F127" s="81">
        <v>259</v>
      </c>
      <c r="G127" s="81">
        <v>54</v>
      </c>
      <c r="H127" s="82">
        <f t="shared" ref="H127:H140" si="20">SUM(C127:G127)</f>
        <v>861</v>
      </c>
    </row>
    <row r="128" spans="1:8" ht="15" customHeight="1" x14ac:dyDescent="0.3">
      <c r="A128" s="149"/>
      <c r="B128" s="10" t="s">
        <v>8</v>
      </c>
      <c r="C128" s="81">
        <v>94</v>
      </c>
      <c r="D128" s="81">
        <v>629</v>
      </c>
      <c r="E128" s="81">
        <v>334</v>
      </c>
      <c r="F128" s="81">
        <v>480</v>
      </c>
      <c r="G128" s="81">
        <v>104</v>
      </c>
      <c r="H128" s="82">
        <f t="shared" si="20"/>
        <v>1641</v>
      </c>
    </row>
    <row r="129" spans="1:8" ht="15" customHeight="1" x14ac:dyDescent="0.3">
      <c r="A129" s="148" t="s">
        <v>3</v>
      </c>
      <c r="B129" s="12" t="s">
        <v>6</v>
      </c>
      <c r="C129" s="83">
        <v>2</v>
      </c>
      <c r="D129" s="83">
        <v>21</v>
      </c>
      <c r="E129" s="83">
        <v>67</v>
      </c>
      <c r="F129" s="83">
        <v>131</v>
      </c>
      <c r="G129" s="83">
        <v>27</v>
      </c>
      <c r="H129" s="84">
        <f t="shared" si="20"/>
        <v>248</v>
      </c>
    </row>
    <row r="130" spans="1:8" ht="15" customHeight="1" x14ac:dyDescent="0.3">
      <c r="A130" s="148"/>
      <c r="B130" s="12" t="s">
        <v>7</v>
      </c>
      <c r="C130" s="83">
        <v>215</v>
      </c>
      <c r="D130" s="83">
        <v>1686</v>
      </c>
      <c r="E130" s="83">
        <v>3019</v>
      </c>
      <c r="F130" s="83">
        <v>3306</v>
      </c>
      <c r="G130" s="83">
        <v>545</v>
      </c>
      <c r="H130" s="84">
        <f t="shared" si="20"/>
        <v>8771</v>
      </c>
    </row>
    <row r="131" spans="1:8" ht="15" customHeight="1" x14ac:dyDescent="0.3">
      <c r="A131" s="148"/>
      <c r="B131" s="12" t="s">
        <v>8</v>
      </c>
      <c r="C131" s="83">
        <v>430</v>
      </c>
      <c r="D131" s="83">
        <v>3360</v>
      </c>
      <c r="E131" s="83">
        <v>5777</v>
      </c>
      <c r="F131" s="83">
        <v>6269</v>
      </c>
      <c r="G131" s="83">
        <v>1031</v>
      </c>
      <c r="H131" s="84">
        <f t="shared" si="20"/>
        <v>16867</v>
      </c>
    </row>
    <row r="132" spans="1:8" ht="15" customHeight="1" x14ac:dyDescent="0.3">
      <c r="A132" s="149" t="s">
        <v>4</v>
      </c>
      <c r="B132" s="10" t="s">
        <v>6</v>
      </c>
      <c r="C132" s="81">
        <v>3</v>
      </c>
      <c r="D132" s="81">
        <v>2</v>
      </c>
      <c r="E132" s="81">
        <v>24</v>
      </c>
      <c r="F132" s="81">
        <v>9</v>
      </c>
      <c r="G132" s="81">
        <v>2</v>
      </c>
      <c r="H132" s="82">
        <f t="shared" si="20"/>
        <v>40</v>
      </c>
    </row>
    <row r="133" spans="1:8" ht="15" customHeight="1" x14ac:dyDescent="0.3">
      <c r="A133" s="149"/>
      <c r="B133" s="10" t="s">
        <v>7</v>
      </c>
      <c r="C133" s="81">
        <v>197</v>
      </c>
      <c r="D133" s="81">
        <v>27</v>
      </c>
      <c r="E133" s="81">
        <v>446</v>
      </c>
      <c r="F133" s="81">
        <v>166</v>
      </c>
      <c r="G133" s="81">
        <v>42</v>
      </c>
      <c r="H133" s="82">
        <f t="shared" si="20"/>
        <v>878</v>
      </c>
    </row>
    <row r="134" spans="1:8" ht="15" customHeight="1" x14ac:dyDescent="0.3">
      <c r="A134" s="149"/>
      <c r="B134" s="10" t="s">
        <v>8</v>
      </c>
      <c r="C134" s="81">
        <v>494</v>
      </c>
      <c r="D134" s="81">
        <v>58</v>
      </c>
      <c r="E134" s="81">
        <v>835</v>
      </c>
      <c r="F134" s="81">
        <v>305</v>
      </c>
      <c r="G134" s="81">
        <v>75</v>
      </c>
      <c r="H134" s="82">
        <f t="shared" si="20"/>
        <v>1767</v>
      </c>
    </row>
    <row r="135" spans="1:8" ht="15" customHeight="1" x14ac:dyDescent="0.3">
      <c r="A135" s="148" t="s">
        <v>46</v>
      </c>
      <c r="B135" s="12" t="s">
        <v>6</v>
      </c>
      <c r="C135" s="83">
        <v>1</v>
      </c>
      <c r="D135" s="83">
        <v>5</v>
      </c>
      <c r="E135" s="83">
        <v>11</v>
      </c>
      <c r="F135" s="83">
        <v>78</v>
      </c>
      <c r="G135" s="83">
        <v>26</v>
      </c>
      <c r="H135" s="84">
        <f t="shared" si="20"/>
        <v>121</v>
      </c>
    </row>
    <row r="136" spans="1:8" ht="15" customHeight="1" x14ac:dyDescent="0.3">
      <c r="A136" s="148"/>
      <c r="B136" s="12" t="s">
        <v>7</v>
      </c>
      <c r="C136" s="83">
        <v>226</v>
      </c>
      <c r="D136" s="83">
        <v>197</v>
      </c>
      <c r="E136" s="83">
        <v>367</v>
      </c>
      <c r="F136" s="83">
        <v>1662</v>
      </c>
      <c r="G136" s="83">
        <v>446</v>
      </c>
      <c r="H136" s="84">
        <f t="shared" si="20"/>
        <v>2898</v>
      </c>
    </row>
    <row r="137" spans="1:8" ht="15" customHeight="1" x14ac:dyDescent="0.3">
      <c r="A137" s="148"/>
      <c r="B137" s="12" t="s">
        <v>8</v>
      </c>
      <c r="C137" s="83">
        <v>493</v>
      </c>
      <c r="D137" s="83">
        <v>420</v>
      </c>
      <c r="E137" s="83">
        <v>707</v>
      </c>
      <c r="F137" s="83">
        <v>3107</v>
      </c>
      <c r="G137" s="83">
        <v>828</v>
      </c>
      <c r="H137" s="84">
        <f t="shared" si="20"/>
        <v>5555</v>
      </c>
    </row>
    <row r="138" spans="1:8" ht="15" customHeight="1" x14ac:dyDescent="0.3">
      <c r="A138" s="149" t="s">
        <v>5</v>
      </c>
      <c r="B138" s="10" t="s">
        <v>6</v>
      </c>
      <c r="C138" s="81">
        <v>0</v>
      </c>
      <c r="D138" s="81">
        <v>12</v>
      </c>
      <c r="E138" s="81">
        <v>36</v>
      </c>
      <c r="F138" s="81">
        <v>27</v>
      </c>
      <c r="G138" s="81">
        <v>7</v>
      </c>
      <c r="H138" s="82">
        <f t="shared" si="20"/>
        <v>82</v>
      </c>
    </row>
    <row r="139" spans="1:8" ht="15" customHeight="1" x14ac:dyDescent="0.3">
      <c r="A139" s="149"/>
      <c r="B139" s="10" t="s">
        <v>7</v>
      </c>
      <c r="C139" s="81">
        <v>0</v>
      </c>
      <c r="D139" s="81">
        <v>801</v>
      </c>
      <c r="E139" s="81">
        <v>744</v>
      </c>
      <c r="F139" s="81">
        <v>481</v>
      </c>
      <c r="G139" s="81">
        <v>62</v>
      </c>
      <c r="H139" s="82">
        <f t="shared" si="20"/>
        <v>2088</v>
      </c>
    </row>
    <row r="140" spans="1:8" ht="15" customHeight="1" x14ac:dyDescent="0.3">
      <c r="A140" s="149"/>
      <c r="B140" s="10" t="s">
        <v>8</v>
      </c>
      <c r="C140" s="81">
        <v>0</v>
      </c>
      <c r="D140" s="81">
        <v>1500</v>
      </c>
      <c r="E140" s="81">
        <v>1361</v>
      </c>
      <c r="F140" s="81">
        <v>918</v>
      </c>
      <c r="G140" s="81">
        <v>119</v>
      </c>
      <c r="H140" s="82">
        <f t="shared" si="20"/>
        <v>3898</v>
      </c>
    </row>
    <row r="141" spans="1:8" ht="15" customHeight="1" x14ac:dyDescent="0.3">
      <c r="A141" s="150" t="s">
        <v>1</v>
      </c>
      <c r="B141" s="96" t="s">
        <v>6</v>
      </c>
      <c r="C141" s="97">
        <f t="shared" ref="C141:H143" si="21">C126+C129+C132+C135+C138</f>
        <v>8</v>
      </c>
      <c r="D141" s="97">
        <f t="shared" si="21"/>
        <v>48</v>
      </c>
      <c r="E141" s="97">
        <f t="shared" si="21"/>
        <v>147</v>
      </c>
      <c r="F141" s="97">
        <f t="shared" si="21"/>
        <v>258</v>
      </c>
      <c r="G141" s="97">
        <f t="shared" si="21"/>
        <v>66</v>
      </c>
      <c r="H141" s="97">
        <f t="shared" si="21"/>
        <v>527</v>
      </c>
    </row>
    <row r="142" spans="1:8" ht="15" customHeight="1" x14ac:dyDescent="0.3">
      <c r="A142" s="150"/>
      <c r="B142" s="96" t="s">
        <v>7</v>
      </c>
      <c r="C142" s="97">
        <f t="shared" si="21"/>
        <v>680</v>
      </c>
      <c r="D142" s="97">
        <f t="shared" si="21"/>
        <v>3033</v>
      </c>
      <c r="E142" s="97">
        <f t="shared" si="21"/>
        <v>4760</v>
      </c>
      <c r="F142" s="97">
        <f t="shared" si="21"/>
        <v>5874</v>
      </c>
      <c r="G142" s="97">
        <f t="shared" si="21"/>
        <v>1149</v>
      </c>
      <c r="H142" s="97">
        <f t="shared" si="21"/>
        <v>15496</v>
      </c>
    </row>
    <row r="143" spans="1:8" ht="15" customHeight="1" x14ac:dyDescent="0.3">
      <c r="A143" s="150"/>
      <c r="B143" s="96" t="s">
        <v>8</v>
      </c>
      <c r="C143" s="97">
        <f t="shared" si="21"/>
        <v>1511</v>
      </c>
      <c r="D143" s="97">
        <f t="shared" si="21"/>
        <v>5967</v>
      </c>
      <c r="E143" s="97">
        <f t="shared" si="21"/>
        <v>9014</v>
      </c>
      <c r="F143" s="97">
        <f t="shared" si="21"/>
        <v>11079</v>
      </c>
      <c r="G143" s="97">
        <f t="shared" si="21"/>
        <v>2157</v>
      </c>
      <c r="H143" s="97">
        <f t="shared" si="21"/>
        <v>29728</v>
      </c>
    </row>
    <row r="144" spans="1:8" ht="15" customHeight="1" x14ac:dyDescent="0.3">
      <c r="A144" s="79" t="s">
        <v>110</v>
      </c>
      <c r="B144" s="80"/>
      <c r="C144" s="80"/>
      <c r="D144" s="80"/>
      <c r="E144" s="80"/>
      <c r="F144" s="80"/>
      <c r="G144" s="5"/>
      <c r="H144" s="5"/>
    </row>
    <row r="147" spans="1:8" ht="15" customHeight="1" x14ac:dyDescent="0.3">
      <c r="A147" s="151" t="s">
        <v>75</v>
      </c>
      <c r="B147" s="151"/>
      <c r="C147" s="151"/>
      <c r="D147" s="151"/>
      <c r="E147" s="151"/>
      <c r="F147" s="151"/>
      <c r="G147" s="151"/>
      <c r="H147" s="151"/>
    </row>
    <row r="148" spans="1:8" ht="15" customHeight="1" x14ac:dyDescent="0.3">
      <c r="A148" s="151" t="s">
        <v>76</v>
      </c>
      <c r="B148" s="151"/>
      <c r="C148" s="151"/>
      <c r="D148" s="151"/>
      <c r="E148" s="151"/>
      <c r="F148" s="151"/>
      <c r="G148" s="151"/>
      <c r="H148" s="151"/>
    </row>
    <row r="149" spans="1:8" ht="15" customHeight="1" x14ac:dyDescent="0.3">
      <c r="A149" s="93" t="s">
        <v>102</v>
      </c>
      <c r="B149" s="95"/>
      <c r="C149" s="95" t="s">
        <v>39</v>
      </c>
      <c r="D149" s="95" t="s">
        <v>40</v>
      </c>
      <c r="E149" s="95" t="s">
        <v>41</v>
      </c>
      <c r="F149" s="95" t="s">
        <v>42</v>
      </c>
      <c r="G149" s="95" t="s">
        <v>0</v>
      </c>
      <c r="H149" s="95" t="s">
        <v>1</v>
      </c>
    </row>
    <row r="150" spans="1:8" ht="15" customHeight="1" x14ac:dyDescent="0.3">
      <c r="A150" s="149" t="s">
        <v>2</v>
      </c>
      <c r="B150" s="10" t="s">
        <v>6</v>
      </c>
      <c r="C150" s="81">
        <v>3</v>
      </c>
      <c r="D150" s="81">
        <v>6</v>
      </c>
      <c r="E150" s="81">
        <v>10</v>
      </c>
      <c r="F150" s="81">
        <v>13</v>
      </c>
      <c r="G150" s="81">
        <v>4</v>
      </c>
      <c r="H150" s="82">
        <f>SUM(C150:G150)</f>
        <v>36</v>
      </c>
    </row>
    <row r="151" spans="1:8" ht="15" customHeight="1" x14ac:dyDescent="0.3">
      <c r="A151" s="149"/>
      <c r="B151" s="10" t="s">
        <v>7</v>
      </c>
      <c r="C151" s="81">
        <v>69</v>
      </c>
      <c r="D151" s="81">
        <v>243</v>
      </c>
      <c r="E151" s="81">
        <v>227</v>
      </c>
      <c r="F151" s="81">
        <v>259</v>
      </c>
      <c r="G151" s="81">
        <v>54</v>
      </c>
      <c r="H151" s="82">
        <f t="shared" ref="H151:H164" si="22">SUM(C151:G151)</f>
        <v>852</v>
      </c>
    </row>
    <row r="152" spans="1:8" ht="15" customHeight="1" x14ac:dyDescent="0.3">
      <c r="A152" s="149"/>
      <c r="B152" s="10" t="s">
        <v>8</v>
      </c>
      <c r="C152" s="81">
        <v>151</v>
      </c>
      <c r="D152" s="81">
        <v>465</v>
      </c>
      <c r="E152" s="81">
        <v>420</v>
      </c>
      <c r="F152" s="81">
        <v>480</v>
      </c>
      <c r="G152" s="81">
        <v>104</v>
      </c>
      <c r="H152" s="82">
        <f t="shared" si="22"/>
        <v>1620</v>
      </c>
    </row>
    <row r="153" spans="1:8" ht="15" customHeight="1" x14ac:dyDescent="0.3">
      <c r="A153" s="148" t="s">
        <v>3</v>
      </c>
      <c r="B153" s="12" t="s">
        <v>6</v>
      </c>
      <c r="C153" s="83">
        <v>2</v>
      </c>
      <c r="D153" s="83">
        <v>20</v>
      </c>
      <c r="E153" s="83">
        <v>61</v>
      </c>
      <c r="F153" s="83">
        <v>138</v>
      </c>
      <c r="G153" s="83">
        <v>26</v>
      </c>
      <c r="H153" s="84">
        <f t="shared" si="22"/>
        <v>247</v>
      </c>
    </row>
    <row r="154" spans="1:8" ht="15" customHeight="1" x14ac:dyDescent="0.3">
      <c r="A154" s="148"/>
      <c r="B154" s="12" t="s">
        <v>7</v>
      </c>
      <c r="C154" s="83">
        <v>208</v>
      </c>
      <c r="D154" s="83">
        <v>1535</v>
      </c>
      <c r="E154" s="83">
        <v>2821</v>
      </c>
      <c r="F154" s="83">
        <v>3472</v>
      </c>
      <c r="G154" s="83">
        <v>524</v>
      </c>
      <c r="H154" s="84">
        <f t="shared" si="22"/>
        <v>8560</v>
      </c>
    </row>
    <row r="155" spans="1:8" ht="15" customHeight="1" x14ac:dyDescent="0.3">
      <c r="A155" s="148"/>
      <c r="B155" s="12" t="s">
        <v>8</v>
      </c>
      <c r="C155" s="83">
        <v>416</v>
      </c>
      <c r="D155" s="83">
        <v>3062</v>
      </c>
      <c r="E155" s="83">
        <v>5408</v>
      </c>
      <c r="F155" s="83">
        <v>6581</v>
      </c>
      <c r="G155" s="83">
        <v>988</v>
      </c>
      <c r="H155" s="84">
        <f t="shared" si="22"/>
        <v>16455</v>
      </c>
    </row>
    <row r="156" spans="1:8" ht="15" customHeight="1" x14ac:dyDescent="0.3">
      <c r="A156" s="149" t="s">
        <v>4</v>
      </c>
      <c r="B156" s="10" t="s">
        <v>6</v>
      </c>
      <c r="C156" s="81">
        <v>3</v>
      </c>
      <c r="D156" s="81">
        <v>2</v>
      </c>
      <c r="E156" s="81">
        <v>22</v>
      </c>
      <c r="F156" s="81">
        <v>11</v>
      </c>
      <c r="G156" s="81">
        <v>2</v>
      </c>
      <c r="H156" s="82">
        <f t="shared" si="22"/>
        <v>40</v>
      </c>
    </row>
    <row r="157" spans="1:8" ht="15" customHeight="1" x14ac:dyDescent="0.3">
      <c r="A157" s="149"/>
      <c r="B157" s="10" t="s">
        <v>7</v>
      </c>
      <c r="C157" s="81">
        <v>197</v>
      </c>
      <c r="D157" s="81">
        <v>27</v>
      </c>
      <c r="E157" s="81">
        <v>319</v>
      </c>
      <c r="F157" s="81">
        <v>291</v>
      </c>
      <c r="G157" s="81">
        <v>42</v>
      </c>
      <c r="H157" s="82">
        <f t="shared" si="22"/>
        <v>876</v>
      </c>
    </row>
    <row r="158" spans="1:8" ht="15" customHeight="1" x14ac:dyDescent="0.3">
      <c r="A158" s="149"/>
      <c r="B158" s="10" t="s">
        <v>8</v>
      </c>
      <c r="C158" s="81">
        <v>494</v>
      </c>
      <c r="D158" s="81">
        <v>58</v>
      </c>
      <c r="E158" s="81">
        <v>603</v>
      </c>
      <c r="F158" s="81">
        <v>535</v>
      </c>
      <c r="G158" s="81">
        <v>75</v>
      </c>
      <c r="H158" s="82">
        <f t="shared" si="22"/>
        <v>1765</v>
      </c>
    </row>
    <row r="159" spans="1:8" ht="15" customHeight="1" x14ac:dyDescent="0.3">
      <c r="A159" s="148" t="s">
        <v>46</v>
      </c>
      <c r="B159" s="12" t="s">
        <v>6</v>
      </c>
      <c r="C159" s="83">
        <v>1</v>
      </c>
      <c r="D159" s="83">
        <v>5</v>
      </c>
      <c r="E159" s="83">
        <v>11</v>
      </c>
      <c r="F159" s="83">
        <v>77</v>
      </c>
      <c r="G159" s="83">
        <v>27</v>
      </c>
      <c r="H159" s="84">
        <f t="shared" si="22"/>
        <v>121</v>
      </c>
    </row>
    <row r="160" spans="1:8" ht="15" customHeight="1" x14ac:dyDescent="0.3">
      <c r="A160" s="148"/>
      <c r="B160" s="12" t="s">
        <v>7</v>
      </c>
      <c r="C160" s="83">
        <v>172</v>
      </c>
      <c r="D160" s="83">
        <v>197</v>
      </c>
      <c r="E160" s="83">
        <v>451</v>
      </c>
      <c r="F160" s="83">
        <v>1575</v>
      </c>
      <c r="G160" s="83">
        <v>470</v>
      </c>
      <c r="H160" s="84">
        <f t="shared" si="22"/>
        <v>2865</v>
      </c>
    </row>
    <row r="161" spans="1:8" ht="15" customHeight="1" x14ac:dyDescent="0.3">
      <c r="A161" s="148"/>
      <c r="B161" s="12" t="s">
        <v>8</v>
      </c>
      <c r="C161" s="83">
        <v>368</v>
      </c>
      <c r="D161" s="83">
        <v>420</v>
      </c>
      <c r="E161" s="83">
        <v>858</v>
      </c>
      <c r="F161" s="83">
        <v>2944</v>
      </c>
      <c r="G161" s="83">
        <v>877</v>
      </c>
      <c r="H161" s="84">
        <f t="shared" si="22"/>
        <v>5467</v>
      </c>
    </row>
    <row r="162" spans="1:8" ht="15" customHeight="1" x14ac:dyDescent="0.3">
      <c r="A162" s="149" t="s">
        <v>5</v>
      </c>
      <c r="B162" s="10" t="s">
        <v>6</v>
      </c>
      <c r="C162" s="81">
        <v>0</v>
      </c>
      <c r="D162" s="81">
        <v>12</v>
      </c>
      <c r="E162" s="81">
        <v>33</v>
      </c>
      <c r="F162" s="81">
        <v>28</v>
      </c>
      <c r="G162" s="81">
        <v>7</v>
      </c>
      <c r="H162" s="82">
        <f t="shared" si="22"/>
        <v>80</v>
      </c>
    </row>
    <row r="163" spans="1:8" ht="15" customHeight="1" x14ac:dyDescent="0.3">
      <c r="A163" s="149"/>
      <c r="B163" s="10" t="s">
        <v>7</v>
      </c>
      <c r="C163" s="81">
        <v>0</v>
      </c>
      <c r="D163" s="81">
        <v>801</v>
      </c>
      <c r="E163" s="81">
        <v>690</v>
      </c>
      <c r="F163" s="81">
        <v>506</v>
      </c>
      <c r="G163" s="81">
        <v>62</v>
      </c>
      <c r="H163" s="82">
        <f t="shared" si="22"/>
        <v>2059</v>
      </c>
    </row>
    <row r="164" spans="1:8" ht="15" customHeight="1" x14ac:dyDescent="0.3">
      <c r="A164" s="149"/>
      <c r="B164" s="10" t="s">
        <v>8</v>
      </c>
      <c r="C164" s="81">
        <v>0</v>
      </c>
      <c r="D164" s="81">
        <v>1484</v>
      </c>
      <c r="E164" s="81">
        <v>1244</v>
      </c>
      <c r="F164" s="81">
        <v>968</v>
      </c>
      <c r="G164" s="81">
        <v>119</v>
      </c>
      <c r="H164" s="82">
        <f t="shared" si="22"/>
        <v>3815</v>
      </c>
    </row>
    <row r="165" spans="1:8" ht="15" customHeight="1" x14ac:dyDescent="0.3">
      <c r="A165" s="150" t="s">
        <v>1</v>
      </c>
      <c r="B165" s="96" t="s">
        <v>6</v>
      </c>
      <c r="C165" s="97">
        <f t="shared" ref="C165:H165" si="23">C150+C153+C156+C159+C162</f>
        <v>9</v>
      </c>
      <c r="D165" s="97">
        <f t="shared" si="23"/>
        <v>45</v>
      </c>
      <c r="E165" s="97">
        <f t="shared" si="23"/>
        <v>137</v>
      </c>
      <c r="F165" s="97">
        <f t="shared" si="23"/>
        <v>267</v>
      </c>
      <c r="G165" s="97">
        <f t="shared" si="23"/>
        <v>66</v>
      </c>
      <c r="H165" s="97">
        <f t="shared" si="23"/>
        <v>524</v>
      </c>
    </row>
    <row r="166" spans="1:8" ht="15" customHeight="1" x14ac:dyDescent="0.3">
      <c r="A166" s="150"/>
      <c r="B166" s="96" t="s">
        <v>7</v>
      </c>
      <c r="C166" s="97">
        <f t="shared" ref="C166:H166" si="24">C151+C154+C157+C160+C163</f>
        <v>646</v>
      </c>
      <c r="D166" s="97">
        <f t="shared" si="24"/>
        <v>2803</v>
      </c>
      <c r="E166" s="97">
        <f t="shared" si="24"/>
        <v>4508</v>
      </c>
      <c r="F166" s="97">
        <f t="shared" si="24"/>
        <v>6103</v>
      </c>
      <c r="G166" s="97">
        <f t="shared" si="24"/>
        <v>1152</v>
      </c>
      <c r="H166" s="97">
        <f t="shared" si="24"/>
        <v>15212</v>
      </c>
    </row>
    <row r="167" spans="1:8" ht="15" customHeight="1" x14ac:dyDescent="0.3">
      <c r="A167" s="150"/>
      <c r="B167" s="96" t="s">
        <v>8</v>
      </c>
      <c r="C167" s="97">
        <f t="shared" ref="C167:H167" si="25">C152+C155+C158+C161+C164</f>
        <v>1429</v>
      </c>
      <c r="D167" s="97">
        <f t="shared" si="25"/>
        <v>5489</v>
      </c>
      <c r="E167" s="97">
        <f t="shared" si="25"/>
        <v>8533</v>
      </c>
      <c r="F167" s="97">
        <f t="shared" si="25"/>
        <v>11508</v>
      </c>
      <c r="G167" s="97">
        <f t="shared" si="25"/>
        <v>2163</v>
      </c>
      <c r="H167" s="97">
        <f t="shared" si="25"/>
        <v>29122</v>
      </c>
    </row>
    <row r="168" spans="1:8" ht="15" customHeight="1" x14ac:dyDescent="0.3">
      <c r="A168" s="79" t="s">
        <v>110</v>
      </c>
      <c r="B168" s="5"/>
      <c r="C168" s="5"/>
      <c r="D168" s="5"/>
      <c r="E168" s="5"/>
      <c r="F168" s="5"/>
      <c r="G168" s="5"/>
      <c r="H168" s="5"/>
    </row>
    <row r="171" spans="1:8" ht="15" customHeight="1" x14ac:dyDescent="0.3">
      <c r="A171" s="151" t="s">
        <v>75</v>
      </c>
      <c r="B171" s="151"/>
      <c r="C171" s="151"/>
      <c r="D171" s="151"/>
      <c r="E171" s="151"/>
      <c r="F171" s="151"/>
      <c r="G171" s="151"/>
      <c r="H171" s="151"/>
    </row>
    <row r="172" spans="1:8" ht="15" customHeight="1" x14ac:dyDescent="0.3">
      <c r="A172" s="151" t="s">
        <v>81</v>
      </c>
      <c r="B172" s="151"/>
      <c r="C172" s="151"/>
      <c r="D172" s="151"/>
      <c r="E172" s="151"/>
      <c r="F172" s="151"/>
      <c r="G172" s="151"/>
      <c r="H172" s="151"/>
    </row>
    <row r="173" spans="1:8" ht="15" customHeight="1" x14ac:dyDescent="0.3">
      <c r="A173" s="93" t="s">
        <v>102</v>
      </c>
      <c r="B173" s="95"/>
      <c r="C173" s="95" t="s">
        <v>39</v>
      </c>
      <c r="D173" s="95" t="s">
        <v>40</v>
      </c>
      <c r="E173" s="95" t="s">
        <v>41</v>
      </c>
      <c r="F173" s="95" t="s">
        <v>42</v>
      </c>
      <c r="G173" s="95" t="s">
        <v>0</v>
      </c>
      <c r="H173" s="95" t="s">
        <v>1</v>
      </c>
    </row>
    <row r="174" spans="1:8" ht="15" customHeight="1" x14ac:dyDescent="0.3">
      <c r="A174" s="149" t="s">
        <v>2</v>
      </c>
      <c r="B174" s="10" t="s">
        <v>6</v>
      </c>
      <c r="C174" s="81">
        <v>3</v>
      </c>
      <c r="D174" s="81">
        <v>6</v>
      </c>
      <c r="E174" s="81">
        <v>10</v>
      </c>
      <c r="F174" s="81">
        <v>13</v>
      </c>
      <c r="G174" s="81">
        <v>4</v>
      </c>
      <c r="H174" s="82">
        <f>SUM(C174:G174)</f>
        <v>36</v>
      </c>
    </row>
    <row r="175" spans="1:8" ht="15" customHeight="1" x14ac:dyDescent="0.3">
      <c r="A175" s="149"/>
      <c r="B175" s="10" t="s">
        <v>7</v>
      </c>
      <c r="C175" s="81">
        <v>69</v>
      </c>
      <c r="D175" s="81">
        <v>243</v>
      </c>
      <c r="E175" s="81">
        <v>227</v>
      </c>
      <c r="F175" s="81">
        <v>259</v>
      </c>
      <c r="G175" s="81">
        <v>54</v>
      </c>
      <c r="H175" s="82">
        <f t="shared" ref="H175:H188" si="26">SUM(C175:G175)</f>
        <v>852</v>
      </c>
    </row>
    <row r="176" spans="1:8" ht="15" customHeight="1" x14ac:dyDescent="0.3">
      <c r="A176" s="149"/>
      <c r="B176" s="10" t="s">
        <v>8</v>
      </c>
      <c r="C176" s="81">
        <v>151</v>
      </c>
      <c r="D176" s="81">
        <v>465</v>
      </c>
      <c r="E176" s="81">
        <v>420</v>
      </c>
      <c r="F176" s="81">
        <v>480</v>
      </c>
      <c r="G176" s="81">
        <v>104</v>
      </c>
      <c r="H176" s="82">
        <f t="shared" si="26"/>
        <v>1620</v>
      </c>
    </row>
    <row r="177" spans="1:8" ht="15" customHeight="1" x14ac:dyDescent="0.3">
      <c r="A177" s="148" t="s">
        <v>3</v>
      </c>
      <c r="B177" s="12" t="s">
        <v>6</v>
      </c>
      <c r="C177" s="83">
        <v>3</v>
      </c>
      <c r="D177" s="83">
        <v>17</v>
      </c>
      <c r="E177" s="83">
        <v>57</v>
      </c>
      <c r="F177" s="83">
        <v>146</v>
      </c>
      <c r="G177" s="83">
        <v>25</v>
      </c>
      <c r="H177" s="84">
        <f t="shared" si="26"/>
        <v>248</v>
      </c>
    </row>
    <row r="178" spans="1:8" ht="15" customHeight="1" x14ac:dyDescent="0.3">
      <c r="A178" s="148"/>
      <c r="B178" s="12" t="s">
        <v>7</v>
      </c>
      <c r="C178" s="83">
        <v>228</v>
      </c>
      <c r="D178" s="83">
        <v>1707</v>
      </c>
      <c r="E178" s="83">
        <v>2226</v>
      </c>
      <c r="F178" s="83">
        <v>3796</v>
      </c>
      <c r="G178" s="83">
        <v>520</v>
      </c>
      <c r="H178" s="84">
        <f t="shared" si="26"/>
        <v>8477</v>
      </c>
    </row>
    <row r="179" spans="1:8" ht="15" customHeight="1" x14ac:dyDescent="0.3">
      <c r="A179" s="148"/>
      <c r="B179" s="12" t="s">
        <v>8</v>
      </c>
      <c r="C179" s="83">
        <v>459</v>
      </c>
      <c r="D179" s="83">
        <v>3315</v>
      </c>
      <c r="E179" s="83">
        <v>4308</v>
      </c>
      <c r="F179" s="83">
        <v>7196</v>
      </c>
      <c r="G179" s="83">
        <v>980</v>
      </c>
      <c r="H179" s="84">
        <f t="shared" si="26"/>
        <v>16258</v>
      </c>
    </row>
    <row r="180" spans="1:8" ht="15" customHeight="1" x14ac:dyDescent="0.3">
      <c r="A180" s="149" t="s">
        <v>4</v>
      </c>
      <c r="B180" s="10" t="s">
        <v>6</v>
      </c>
      <c r="C180" s="81">
        <v>3</v>
      </c>
      <c r="D180" s="81">
        <v>2</v>
      </c>
      <c r="E180" s="81">
        <v>19</v>
      </c>
      <c r="F180" s="81">
        <v>13</v>
      </c>
      <c r="G180" s="81">
        <v>2</v>
      </c>
      <c r="H180" s="82">
        <f t="shared" si="26"/>
        <v>39</v>
      </c>
    </row>
    <row r="181" spans="1:8" ht="15" customHeight="1" x14ac:dyDescent="0.3">
      <c r="A181" s="149"/>
      <c r="B181" s="10" t="s">
        <v>7</v>
      </c>
      <c r="C181" s="81">
        <v>197</v>
      </c>
      <c r="D181" s="81">
        <v>27</v>
      </c>
      <c r="E181" s="81">
        <v>224</v>
      </c>
      <c r="F181" s="81">
        <v>377</v>
      </c>
      <c r="G181" s="81">
        <v>42</v>
      </c>
      <c r="H181" s="82">
        <f t="shared" si="26"/>
        <v>867</v>
      </c>
    </row>
    <row r="182" spans="1:8" ht="15" customHeight="1" x14ac:dyDescent="0.3">
      <c r="A182" s="149"/>
      <c r="B182" s="10" t="s">
        <v>8</v>
      </c>
      <c r="C182" s="81">
        <v>494</v>
      </c>
      <c r="D182" s="81">
        <v>58</v>
      </c>
      <c r="E182" s="81">
        <v>429</v>
      </c>
      <c r="F182" s="81">
        <v>693</v>
      </c>
      <c r="G182" s="81">
        <v>75</v>
      </c>
      <c r="H182" s="82">
        <f t="shared" si="26"/>
        <v>1749</v>
      </c>
    </row>
    <row r="183" spans="1:8" ht="15" customHeight="1" x14ac:dyDescent="0.3">
      <c r="A183" s="148" t="s">
        <v>46</v>
      </c>
      <c r="B183" s="12" t="s">
        <v>6</v>
      </c>
      <c r="C183" s="83">
        <v>1</v>
      </c>
      <c r="D183" s="83">
        <v>5</v>
      </c>
      <c r="E183" s="83">
        <v>10</v>
      </c>
      <c r="F183" s="83">
        <v>78</v>
      </c>
      <c r="G183" s="83">
        <v>28</v>
      </c>
      <c r="H183" s="84">
        <f t="shared" si="26"/>
        <v>122</v>
      </c>
    </row>
    <row r="184" spans="1:8" ht="15" customHeight="1" x14ac:dyDescent="0.3">
      <c r="A184" s="148"/>
      <c r="B184" s="12" t="s">
        <v>7</v>
      </c>
      <c r="C184" s="83">
        <v>172</v>
      </c>
      <c r="D184" s="83">
        <v>197</v>
      </c>
      <c r="E184" s="83">
        <v>414</v>
      </c>
      <c r="F184" s="83">
        <v>1595</v>
      </c>
      <c r="G184" s="83">
        <v>487</v>
      </c>
      <c r="H184" s="84">
        <f t="shared" si="26"/>
        <v>2865</v>
      </c>
    </row>
    <row r="185" spans="1:8" ht="15" customHeight="1" x14ac:dyDescent="0.3">
      <c r="A185" s="148"/>
      <c r="B185" s="12" t="s">
        <v>8</v>
      </c>
      <c r="C185" s="83">
        <v>368</v>
      </c>
      <c r="D185" s="83">
        <v>420</v>
      </c>
      <c r="E185" s="83">
        <v>781</v>
      </c>
      <c r="F185" s="83">
        <v>2982</v>
      </c>
      <c r="G185" s="83">
        <v>912</v>
      </c>
      <c r="H185" s="84">
        <f t="shared" si="26"/>
        <v>5463</v>
      </c>
    </row>
    <row r="186" spans="1:8" ht="15" customHeight="1" x14ac:dyDescent="0.3">
      <c r="A186" s="149" t="s">
        <v>5</v>
      </c>
      <c r="B186" s="10" t="s">
        <v>6</v>
      </c>
      <c r="C186" s="81">
        <v>0</v>
      </c>
      <c r="D186" s="81">
        <v>12</v>
      </c>
      <c r="E186" s="81">
        <v>33</v>
      </c>
      <c r="F186" s="81">
        <v>28</v>
      </c>
      <c r="G186" s="81">
        <v>7</v>
      </c>
      <c r="H186" s="82">
        <f t="shared" si="26"/>
        <v>80</v>
      </c>
    </row>
    <row r="187" spans="1:8" ht="15" customHeight="1" x14ac:dyDescent="0.3">
      <c r="A187" s="149"/>
      <c r="B187" s="10" t="s">
        <v>7</v>
      </c>
      <c r="C187" s="81">
        <v>0</v>
      </c>
      <c r="D187" s="81">
        <v>801</v>
      </c>
      <c r="E187" s="81">
        <v>690</v>
      </c>
      <c r="F187" s="81">
        <v>506</v>
      </c>
      <c r="G187" s="81">
        <v>62</v>
      </c>
      <c r="H187" s="82">
        <f t="shared" si="26"/>
        <v>2059</v>
      </c>
    </row>
    <row r="188" spans="1:8" ht="15" customHeight="1" x14ac:dyDescent="0.3">
      <c r="A188" s="149"/>
      <c r="B188" s="10" t="s">
        <v>8</v>
      </c>
      <c r="C188" s="81">
        <v>0</v>
      </c>
      <c r="D188" s="81">
        <v>1484</v>
      </c>
      <c r="E188" s="81">
        <v>1244</v>
      </c>
      <c r="F188" s="81">
        <v>968</v>
      </c>
      <c r="G188" s="81">
        <v>119</v>
      </c>
      <c r="H188" s="82">
        <f t="shared" si="26"/>
        <v>3815</v>
      </c>
    </row>
    <row r="189" spans="1:8" ht="15" customHeight="1" x14ac:dyDescent="0.3">
      <c r="A189" s="150" t="s">
        <v>1</v>
      </c>
      <c r="B189" s="96" t="s">
        <v>6</v>
      </c>
      <c r="C189" s="97">
        <f t="shared" ref="C189:H189" si="27">C174+C177+C180+C183+C186</f>
        <v>10</v>
      </c>
      <c r="D189" s="97">
        <f t="shared" si="27"/>
        <v>42</v>
      </c>
      <c r="E189" s="97">
        <f t="shared" si="27"/>
        <v>129</v>
      </c>
      <c r="F189" s="97">
        <f t="shared" si="27"/>
        <v>278</v>
      </c>
      <c r="G189" s="97">
        <f t="shared" si="27"/>
        <v>66</v>
      </c>
      <c r="H189" s="97">
        <f t="shared" si="27"/>
        <v>525</v>
      </c>
    </row>
    <row r="190" spans="1:8" ht="15" customHeight="1" x14ac:dyDescent="0.3">
      <c r="A190" s="150"/>
      <c r="B190" s="96" t="s">
        <v>7</v>
      </c>
      <c r="C190" s="97">
        <f t="shared" ref="C190:H190" si="28">C175+C178+C181+C184+C187</f>
        <v>666</v>
      </c>
      <c r="D190" s="97">
        <f t="shared" si="28"/>
        <v>2975</v>
      </c>
      <c r="E190" s="97">
        <f t="shared" si="28"/>
        <v>3781</v>
      </c>
      <c r="F190" s="97">
        <f t="shared" si="28"/>
        <v>6533</v>
      </c>
      <c r="G190" s="97">
        <f t="shared" si="28"/>
        <v>1165</v>
      </c>
      <c r="H190" s="97">
        <f t="shared" si="28"/>
        <v>15120</v>
      </c>
    </row>
    <row r="191" spans="1:8" ht="15" customHeight="1" x14ac:dyDescent="0.3">
      <c r="A191" s="150"/>
      <c r="B191" s="96" t="s">
        <v>8</v>
      </c>
      <c r="C191" s="97">
        <f t="shared" ref="C191:H191" si="29">C176+C179+C182+C185+C188</f>
        <v>1472</v>
      </c>
      <c r="D191" s="97">
        <f t="shared" si="29"/>
        <v>5742</v>
      </c>
      <c r="E191" s="97">
        <f t="shared" si="29"/>
        <v>7182</v>
      </c>
      <c r="F191" s="97">
        <f t="shared" si="29"/>
        <v>12319</v>
      </c>
      <c r="G191" s="97">
        <f t="shared" si="29"/>
        <v>2190</v>
      </c>
      <c r="H191" s="97">
        <f t="shared" si="29"/>
        <v>28905</v>
      </c>
    </row>
    <row r="192" spans="1:8" ht="15" customHeight="1" x14ac:dyDescent="0.3">
      <c r="A192" s="79" t="s">
        <v>110</v>
      </c>
      <c r="B192" s="5"/>
      <c r="C192" s="5"/>
      <c r="D192" s="5"/>
      <c r="E192" s="5"/>
      <c r="F192" s="5"/>
    </row>
    <row r="193" spans="1:8" ht="15" customHeight="1" x14ac:dyDescent="0.3">
      <c r="A193" s="85"/>
      <c r="B193" s="85"/>
      <c r="C193" s="85"/>
      <c r="D193" s="85"/>
    </row>
    <row r="194" spans="1:8" ht="15" customHeight="1" x14ac:dyDescent="0.3">
      <c r="A194" s="85"/>
      <c r="B194" s="85"/>
      <c r="C194" s="85"/>
      <c r="D194" s="85"/>
    </row>
    <row r="195" spans="1:8" ht="15" customHeight="1" x14ac:dyDescent="0.3">
      <c r="A195" s="151" t="s">
        <v>75</v>
      </c>
      <c r="B195" s="151"/>
      <c r="C195" s="151"/>
      <c r="D195" s="151"/>
      <c r="E195" s="151"/>
      <c r="F195" s="151"/>
      <c r="G195" s="151"/>
      <c r="H195" s="151"/>
    </row>
    <row r="196" spans="1:8" ht="15" customHeight="1" x14ac:dyDescent="0.3">
      <c r="A196" s="151" t="s">
        <v>82</v>
      </c>
      <c r="B196" s="151"/>
      <c r="C196" s="151"/>
      <c r="D196" s="151"/>
      <c r="E196" s="151"/>
      <c r="F196" s="151"/>
      <c r="G196" s="151"/>
      <c r="H196" s="151"/>
    </row>
    <row r="197" spans="1:8" ht="15" customHeight="1" x14ac:dyDescent="0.3">
      <c r="A197" s="93" t="s">
        <v>102</v>
      </c>
      <c r="B197" s="95"/>
      <c r="C197" s="95" t="s">
        <v>39</v>
      </c>
      <c r="D197" s="95" t="s">
        <v>40</v>
      </c>
      <c r="E197" s="95" t="s">
        <v>41</v>
      </c>
      <c r="F197" s="95" t="s">
        <v>42</v>
      </c>
      <c r="G197" s="95" t="s">
        <v>0</v>
      </c>
      <c r="H197" s="95" t="s">
        <v>1</v>
      </c>
    </row>
    <row r="198" spans="1:8" ht="15" customHeight="1" x14ac:dyDescent="0.3">
      <c r="A198" s="149" t="s">
        <v>2</v>
      </c>
      <c r="B198" s="10" t="s">
        <v>6</v>
      </c>
      <c r="C198" s="81">
        <v>3</v>
      </c>
      <c r="D198" s="81">
        <v>5</v>
      </c>
      <c r="E198" s="81">
        <v>10</v>
      </c>
      <c r="F198" s="81">
        <v>14</v>
      </c>
      <c r="G198" s="81">
        <v>4</v>
      </c>
      <c r="H198" s="82">
        <f>SUM(C198:G198)</f>
        <v>36</v>
      </c>
    </row>
    <row r="199" spans="1:8" ht="15" customHeight="1" x14ac:dyDescent="0.3">
      <c r="A199" s="149"/>
      <c r="B199" s="10" t="s">
        <v>7</v>
      </c>
      <c r="C199" s="81">
        <v>69</v>
      </c>
      <c r="D199" s="81">
        <v>222</v>
      </c>
      <c r="E199" s="81">
        <v>227</v>
      </c>
      <c r="F199" s="81">
        <v>278</v>
      </c>
      <c r="G199" s="81">
        <v>52</v>
      </c>
      <c r="H199" s="82">
        <f t="shared" ref="H199:H212" si="30">SUM(C199:G199)</f>
        <v>848</v>
      </c>
    </row>
    <row r="200" spans="1:8" ht="15" customHeight="1" x14ac:dyDescent="0.3">
      <c r="A200" s="149"/>
      <c r="B200" s="10" t="s">
        <v>8</v>
      </c>
      <c r="C200" s="81">
        <v>151</v>
      </c>
      <c r="D200" s="81">
        <v>418</v>
      </c>
      <c r="E200" s="81">
        <v>420</v>
      </c>
      <c r="F200" s="81">
        <v>524</v>
      </c>
      <c r="G200" s="81">
        <v>98</v>
      </c>
      <c r="H200" s="82">
        <f t="shared" si="30"/>
        <v>1611</v>
      </c>
    </row>
    <row r="201" spans="1:8" ht="15" customHeight="1" x14ac:dyDescent="0.3">
      <c r="A201" s="148" t="s">
        <v>3</v>
      </c>
      <c r="B201" s="12" t="s">
        <v>6</v>
      </c>
      <c r="C201" s="83">
        <v>3</v>
      </c>
      <c r="D201" s="83">
        <v>15</v>
      </c>
      <c r="E201" s="83">
        <v>55</v>
      </c>
      <c r="F201" s="83">
        <v>153</v>
      </c>
      <c r="G201" s="83">
        <v>26</v>
      </c>
      <c r="H201" s="84">
        <f t="shared" si="30"/>
        <v>252</v>
      </c>
    </row>
    <row r="202" spans="1:8" ht="15" customHeight="1" x14ac:dyDescent="0.3">
      <c r="A202" s="148"/>
      <c r="B202" s="12" t="s">
        <v>7</v>
      </c>
      <c r="C202" s="83">
        <v>228</v>
      </c>
      <c r="D202" s="83">
        <v>1661</v>
      </c>
      <c r="E202" s="83">
        <v>2056</v>
      </c>
      <c r="F202" s="83">
        <v>4049</v>
      </c>
      <c r="G202" s="83">
        <v>536</v>
      </c>
      <c r="H202" s="84">
        <f t="shared" si="30"/>
        <v>8530</v>
      </c>
    </row>
    <row r="203" spans="1:8" ht="15" customHeight="1" x14ac:dyDescent="0.3">
      <c r="A203" s="148"/>
      <c r="B203" s="12" t="s">
        <v>8</v>
      </c>
      <c r="C203" s="83">
        <v>459</v>
      </c>
      <c r="D203" s="83">
        <v>3222</v>
      </c>
      <c r="E203" s="83">
        <v>4000</v>
      </c>
      <c r="F203" s="83">
        <v>7658</v>
      </c>
      <c r="G203" s="83">
        <v>1013</v>
      </c>
      <c r="H203" s="84">
        <f t="shared" si="30"/>
        <v>16352</v>
      </c>
    </row>
    <row r="204" spans="1:8" ht="15" customHeight="1" x14ac:dyDescent="0.3">
      <c r="A204" s="149" t="s">
        <v>4</v>
      </c>
      <c r="B204" s="10" t="s">
        <v>6</v>
      </c>
      <c r="C204" s="81">
        <v>3</v>
      </c>
      <c r="D204" s="81">
        <v>2</v>
      </c>
      <c r="E204" s="81">
        <v>18</v>
      </c>
      <c r="F204" s="81">
        <v>14</v>
      </c>
      <c r="G204" s="81">
        <v>2</v>
      </c>
      <c r="H204" s="82">
        <f t="shared" si="30"/>
        <v>39</v>
      </c>
    </row>
    <row r="205" spans="1:8" ht="15" customHeight="1" x14ac:dyDescent="0.3">
      <c r="A205" s="149"/>
      <c r="B205" s="10" t="s">
        <v>7</v>
      </c>
      <c r="C205" s="81">
        <v>197</v>
      </c>
      <c r="D205" s="81">
        <v>27</v>
      </c>
      <c r="E205" s="81">
        <v>209</v>
      </c>
      <c r="F205" s="81">
        <v>392</v>
      </c>
      <c r="G205" s="81">
        <v>42</v>
      </c>
      <c r="H205" s="82">
        <f t="shared" si="30"/>
        <v>867</v>
      </c>
    </row>
    <row r="206" spans="1:8" ht="15" customHeight="1" x14ac:dyDescent="0.3">
      <c r="A206" s="149"/>
      <c r="B206" s="10" t="s">
        <v>8</v>
      </c>
      <c r="C206" s="81">
        <v>494</v>
      </c>
      <c r="D206" s="81">
        <v>58</v>
      </c>
      <c r="E206" s="81">
        <v>391</v>
      </c>
      <c r="F206" s="81">
        <v>725</v>
      </c>
      <c r="G206" s="81">
        <v>75</v>
      </c>
      <c r="H206" s="82">
        <f t="shared" si="30"/>
        <v>1743</v>
      </c>
    </row>
    <row r="207" spans="1:8" ht="15" customHeight="1" x14ac:dyDescent="0.3">
      <c r="A207" s="148" t="s">
        <v>46</v>
      </c>
      <c r="B207" s="12" t="s">
        <v>6</v>
      </c>
      <c r="C207" s="83">
        <v>1</v>
      </c>
      <c r="D207" s="83">
        <v>4</v>
      </c>
      <c r="E207" s="83">
        <v>9</v>
      </c>
      <c r="F207" s="83">
        <v>81</v>
      </c>
      <c r="G207" s="83">
        <v>28</v>
      </c>
      <c r="H207" s="84">
        <f t="shared" si="30"/>
        <v>123</v>
      </c>
    </row>
    <row r="208" spans="1:8" ht="15" customHeight="1" x14ac:dyDescent="0.3">
      <c r="A208" s="148"/>
      <c r="B208" s="12" t="s">
        <v>7</v>
      </c>
      <c r="C208" s="83">
        <v>172</v>
      </c>
      <c r="D208" s="83">
        <v>99</v>
      </c>
      <c r="E208" s="83">
        <v>395</v>
      </c>
      <c r="F208" s="83">
        <v>1674</v>
      </c>
      <c r="G208" s="83">
        <v>487</v>
      </c>
      <c r="H208" s="84">
        <f t="shared" si="30"/>
        <v>2827</v>
      </c>
    </row>
    <row r="209" spans="1:8" ht="15" customHeight="1" x14ac:dyDescent="0.3">
      <c r="A209" s="148"/>
      <c r="B209" s="12" t="s">
        <v>8</v>
      </c>
      <c r="C209" s="83">
        <v>368</v>
      </c>
      <c r="D209" s="83">
        <v>228</v>
      </c>
      <c r="E209" s="83">
        <v>743</v>
      </c>
      <c r="F209" s="83">
        <v>3130</v>
      </c>
      <c r="G209" s="83">
        <v>912</v>
      </c>
      <c r="H209" s="84">
        <f t="shared" si="30"/>
        <v>5381</v>
      </c>
    </row>
    <row r="210" spans="1:8" ht="15" customHeight="1" x14ac:dyDescent="0.3">
      <c r="A210" s="149" t="s">
        <v>5</v>
      </c>
      <c r="B210" s="10" t="s">
        <v>6</v>
      </c>
      <c r="C210" s="81">
        <v>0</v>
      </c>
      <c r="D210" s="81">
        <v>12</v>
      </c>
      <c r="E210" s="81">
        <v>33</v>
      </c>
      <c r="F210" s="81">
        <v>29</v>
      </c>
      <c r="G210" s="81">
        <v>8</v>
      </c>
      <c r="H210" s="82">
        <f t="shared" si="30"/>
        <v>82</v>
      </c>
    </row>
    <row r="211" spans="1:8" ht="15" customHeight="1" x14ac:dyDescent="0.3">
      <c r="A211" s="149"/>
      <c r="B211" s="10" t="s">
        <v>7</v>
      </c>
      <c r="C211" s="81">
        <v>0</v>
      </c>
      <c r="D211" s="81">
        <v>801</v>
      </c>
      <c r="E211" s="81">
        <v>665</v>
      </c>
      <c r="F211" s="81">
        <v>535</v>
      </c>
      <c r="G211" s="81">
        <v>68</v>
      </c>
      <c r="H211" s="82">
        <f t="shared" si="30"/>
        <v>2069</v>
      </c>
    </row>
    <row r="212" spans="1:8" ht="15" customHeight="1" x14ac:dyDescent="0.3">
      <c r="A212" s="149"/>
      <c r="B212" s="10" t="s">
        <v>8</v>
      </c>
      <c r="C212" s="81">
        <v>0</v>
      </c>
      <c r="D212" s="81">
        <v>1484</v>
      </c>
      <c r="E212" s="81">
        <v>1197</v>
      </c>
      <c r="F212" s="81">
        <v>1023</v>
      </c>
      <c r="G212" s="81">
        <v>132</v>
      </c>
      <c r="H212" s="82">
        <f t="shared" si="30"/>
        <v>3836</v>
      </c>
    </row>
    <row r="213" spans="1:8" ht="15" customHeight="1" x14ac:dyDescent="0.3">
      <c r="A213" s="150" t="s">
        <v>1</v>
      </c>
      <c r="B213" s="96" t="s">
        <v>6</v>
      </c>
      <c r="C213" s="97">
        <f t="shared" ref="C213:H213" si="31">C198+C201+C204+C207+C210</f>
        <v>10</v>
      </c>
      <c r="D213" s="97">
        <f t="shared" si="31"/>
        <v>38</v>
      </c>
      <c r="E213" s="97">
        <f t="shared" si="31"/>
        <v>125</v>
      </c>
      <c r="F213" s="97">
        <f t="shared" si="31"/>
        <v>291</v>
      </c>
      <c r="G213" s="97">
        <f t="shared" si="31"/>
        <v>68</v>
      </c>
      <c r="H213" s="97">
        <f t="shared" si="31"/>
        <v>532</v>
      </c>
    </row>
    <row r="214" spans="1:8" ht="15" customHeight="1" x14ac:dyDescent="0.3">
      <c r="A214" s="150"/>
      <c r="B214" s="96" t="s">
        <v>7</v>
      </c>
      <c r="C214" s="97">
        <f t="shared" ref="C214:H214" si="32">C199+C202+C205+C208+C211</f>
        <v>666</v>
      </c>
      <c r="D214" s="97">
        <f t="shared" si="32"/>
        <v>2810</v>
      </c>
      <c r="E214" s="97">
        <f t="shared" si="32"/>
        <v>3552</v>
      </c>
      <c r="F214" s="97">
        <f t="shared" si="32"/>
        <v>6928</v>
      </c>
      <c r="G214" s="97">
        <f t="shared" si="32"/>
        <v>1185</v>
      </c>
      <c r="H214" s="97">
        <f t="shared" si="32"/>
        <v>15141</v>
      </c>
    </row>
    <row r="215" spans="1:8" ht="15" customHeight="1" x14ac:dyDescent="0.3">
      <c r="A215" s="150"/>
      <c r="B215" s="96" t="s">
        <v>8</v>
      </c>
      <c r="C215" s="97">
        <f t="shared" ref="C215:H215" si="33">C200+C203+C206+C209+C212</f>
        <v>1472</v>
      </c>
      <c r="D215" s="97">
        <f t="shared" si="33"/>
        <v>5410</v>
      </c>
      <c r="E215" s="97">
        <f t="shared" si="33"/>
        <v>6751</v>
      </c>
      <c r="F215" s="97">
        <f t="shared" si="33"/>
        <v>13060</v>
      </c>
      <c r="G215" s="97">
        <f t="shared" si="33"/>
        <v>2230</v>
      </c>
      <c r="H215" s="97">
        <f t="shared" si="33"/>
        <v>28923</v>
      </c>
    </row>
    <row r="216" spans="1:8" ht="15" customHeight="1" x14ac:dyDescent="0.3">
      <c r="A216" s="79" t="s">
        <v>110</v>
      </c>
      <c r="B216" s="5"/>
      <c r="C216" s="5"/>
      <c r="D216" s="5"/>
      <c r="E216" s="5"/>
      <c r="F216" s="5"/>
    </row>
    <row r="217" spans="1:8" ht="15" customHeight="1" x14ac:dyDescent="0.3">
      <c r="A217" s="85"/>
      <c r="B217" s="85"/>
      <c r="C217" s="85"/>
      <c r="D217" s="85"/>
    </row>
    <row r="218" spans="1:8" ht="15" customHeight="1" x14ac:dyDescent="0.3">
      <c r="A218" s="85"/>
      <c r="B218" s="85"/>
      <c r="C218" s="85"/>
      <c r="D218" s="85"/>
    </row>
    <row r="219" spans="1:8" ht="15" customHeight="1" x14ac:dyDescent="0.3">
      <c r="A219" s="151" t="s">
        <v>75</v>
      </c>
      <c r="B219" s="151"/>
      <c r="C219" s="151"/>
      <c r="D219" s="151"/>
      <c r="E219" s="151"/>
      <c r="F219" s="151"/>
      <c r="G219" s="151"/>
      <c r="H219" s="151"/>
    </row>
    <row r="220" spans="1:8" ht="15" customHeight="1" x14ac:dyDescent="0.3">
      <c r="A220" s="151" t="s">
        <v>83</v>
      </c>
      <c r="B220" s="151"/>
      <c r="C220" s="151"/>
      <c r="D220" s="151"/>
      <c r="E220" s="151"/>
      <c r="F220" s="151"/>
      <c r="G220" s="151"/>
      <c r="H220" s="151"/>
    </row>
    <row r="221" spans="1:8" ht="15" customHeight="1" x14ac:dyDescent="0.3">
      <c r="A221" s="93" t="s">
        <v>102</v>
      </c>
      <c r="B221" s="95"/>
      <c r="C221" s="95" t="s">
        <v>39</v>
      </c>
      <c r="D221" s="95" t="s">
        <v>40</v>
      </c>
      <c r="E221" s="95" t="s">
        <v>41</v>
      </c>
      <c r="F221" s="95" t="s">
        <v>42</v>
      </c>
      <c r="G221" s="95" t="s">
        <v>0</v>
      </c>
      <c r="H221" s="95" t="s">
        <v>1</v>
      </c>
    </row>
    <row r="222" spans="1:8" ht="15" customHeight="1" x14ac:dyDescent="0.3">
      <c r="A222" s="149" t="s">
        <v>2</v>
      </c>
      <c r="B222" s="10" t="s">
        <v>6</v>
      </c>
      <c r="C222" s="81">
        <v>3</v>
      </c>
      <c r="D222" s="81">
        <v>4</v>
      </c>
      <c r="E222" s="81">
        <v>10</v>
      </c>
      <c r="F222" s="81">
        <v>15</v>
      </c>
      <c r="G222" s="81">
        <v>5</v>
      </c>
      <c r="H222" s="82">
        <f t="shared" ref="H222:H236" si="34">SUM(C222:G222)</f>
        <v>37</v>
      </c>
    </row>
    <row r="223" spans="1:8" ht="15" customHeight="1" x14ac:dyDescent="0.3">
      <c r="A223" s="149"/>
      <c r="B223" s="10" t="s">
        <v>7</v>
      </c>
      <c r="C223" s="81">
        <v>69</v>
      </c>
      <c r="D223" s="81">
        <v>168</v>
      </c>
      <c r="E223" s="81">
        <v>256</v>
      </c>
      <c r="F223" s="81">
        <v>311</v>
      </c>
      <c r="G223" s="81">
        <v>67</v>
      </c>
      <c r="H223" s="82">
        <f t="shared" si="34"/>
        <v>871</v>
      </c>
    </row>
    <row r="224" spans="1:8" ht="15" customHeight="1" x14ac:dyDescent="0.3">
      <c r="A224" s="149"/>
      <c r="B224" s="10" t="s">
        <v>8</v>
      </c>
      <c r="C224" s="81">
        <v>151</v>
      </c>
      <c r="D224" s="81">
        <v>320</v>
      </c>
      <c r="E224" s="81">
        <v>474</v>
      </c>
      <c r="F224" s="81">
        <v>589</v>
      </c>
      <c r="G224" s="81">
        <v>128</v>
      </c>
      <c r="H224" s="82">
        <f t="shared" si="34"/>
        <v>1662</v>
      </c>
    </row>
    <row r="225" spans="1:8" ht="15" customHeight="1" x14ac:dyDescent="0.3">
      <c r="A225" s="148" t="s">
        <v>3</v>
      </c>
      <c r="B225" s="12" t="s">
        <v>6</v>
      </c>
      <c r="C225" s="83">
        <v>3</v>
      </c>
      <c r="D225" s="83">
        <v>15</v>
      </c>
      <c r="E225" s="83">
        <v>54</v>
      </c>
      <c r="F225" s="83">
        <v>149</v>
      </c>
      <c r="G225" s="83">
        <v>27</v>
      </c>
      <c r="H225" s="84">
        <f t="shared" si="34"/>
        <v>248</v>
      </c>
    </row>
    <row r="226" spans="1:8" ht="15" customHeight="1" x14ac:dyDescent="0.3">
      <c r="A226" s="148"/>
      <c r="B226" s="12" t="s">
        <v>7</v>
      </c>
      <c r="C226" s="83">
        <v>228</v>
      </c>
      <c r="D226" s="83">
        <v>1660</v>
      </c>
      <c r="E226" s="83">
        <v>2193</v>
      </c>
      <c r="F226" s="83">
        <v>3963</v>
      </c>
      <c r="G226" s="83">
        <v>548</v>
      </c>
      <c r="H226" s="84">
        <f t="shared" si="34"/>
        <v>8592</v>
      </c>
    </row>
    <row r="227" spans="1:8" ht="15" customHeight="1" x14ac:dyDescent="0.3">
      <c r="A227" s="148"/>
      <c r="B227" s="12" t="s">
        <v>8</v>
      </c>
      <c r="C227" s="83">
        <v>459</v>
      </c>
      <c r="D227" s="83">
        <v>3209</v>
      </c>
      <c r="E227" s="83">
        <v>4248</v>
      </c>
      <c r="F227" s="83">
        <v>7491</v>
      </c>
      <c r="G227" s="83">
        <v>1037</v>
      </c>
      <c r="H227" s="84">
        <f t="shared" si="34"/>
        <v>16444</v>
      </c>
    </row>
    <row r="228" spans="1:8" ht="15" customHeight="1" x14ac:dyDescent="0.3">
      <c r="A228" s="149" t="s">
        <v>4</v>
      </c>
      <c r="B228" s="10" t="s">
        <v>6</v>
      </c>
      <c r="C228" s="81">
        <v>3</v>
      </c>
      <c r="D228" s="81">
        <v>2</v>
      </c>
      <c r="E228" s="81">
        <v>18</v>
      </c>
      <c r="F228" s="81">
        <v>15</v>
      </c>
      <c r="G228" s="81">
        <v>2</v>
      </c>
      <c r="H228" s="82">
        <f t="shared" si="34"/>
        <v>40</v>
      </c>
    </row>
    <row r="229" spans="1:8" ht="15" customHeight="1" x14ac:dyDescent="0.3">
      <c r="A229" s="149"/>
      <c r="B229" s="10" t="s">
        <v>7</v>
      </c>
      <c r="C229" s="81">
        <v>197</v>
      </c>
      <c r="D229" s="81">
        <v>27</v>
      </c>
      <c r="E229" s="81">
        <v>209</v>
      </c>
      <c r="F229" s="81">
        <v>416</v>
      </c>
      <c r="G229" s="81">
        <v>42</v>
      </c>
      <c r="H229" s="82">
        <f t="shared" si="34"/>
        <v>891</v>
      </c>
    </row>
    <row r="230" spans="1:8" ht="15" customHeight="1" x14ac:dyDescent="0.3">
      <c r="A230" s="149"/>
      <c r="B230" s="10" t="s">
        <v>8</v>
      </c>
      <c r="C230" s="81">
        <v>494</v>
      </c>
      <c r="D230" s="81">
        <v>58</v>
      </c>
      <c r="E230" s="81">
        <v>391</v>
      </c>
      <c r="F230" s="81">
        <v>766</v>
      </c>
      <c r="G230" s="81">
        <v>75</v>
      </c>
      <c r="H230" s="82">
        <f t="shared" si="34"/>
        <v>1784</v>
      </c>
    </row>
    <row r="231" spans="1:8" ht="15" customHeight="1" x14ac:dyDescent="0.3">
      <c r="A231" s="148" t="s">
        <v>46</v>
      </c>
      <c r="B231" s="12" t="s">
        <v>6</v>
      </c>
      <c r="C231" s="83">
        <v>1</v>
      </c>
      <c r="D231" s="83">
        <v>4</v>
      </c>
      <c r="E231" s="83">
        <v>9</v>
      </c>
      <c r="F231" s="83">
        <v>87</v>
      </c>
      <c r="G231" s="83">
        <v>30</v>
      </c>
      <c r="H231" s="84">
        <f t="shared" si="34"/>
        <v>131</v>
      </c>
    </row>
    <row r="232" spans="1:8" ht="15" customHeight="1" x14ac:dyDescent="0.3">
      <c r="A232" s="148"/>
      <c r="B232" s="12" t="s">
        <v>7</v>
      </c>
      <c r="C232" s="83">
        <v>172</v>
      </c>
      <c r="D232" s="83">
        <v>99</v>
      </c>
      <c r="E232" s="83">
        <v>395</v>
      </c>
      <c r="F232" s="83">
        <v>1753</v>
      </c>
      <c r="G232" s="83">
        <v>503</v>
      </c>
      <c r="H232" s="84">
        <f t="shared" si="34"/>
        <v>2922</v>
      </c>
    </row>
    <row r="233" spans="1:8" ht="15" customHeight="1" x14ac:dyDescent="0.3">
      <c r="A233" s="148"/>
      <c r="B233" s="12" t="s">
        <v>8</v>
      </c>
      <c r="C233" s="83">
        <v>368</v>
      </c>
      <c r="D233" s="83">
        <v>228</v>
      </c>
      <c r="E233" s="83">
        <v>743</v>
      </c>
      <c r="F233" s="83">
        <v>3281</v>
      </c>
      <c r="G233" s="83">
        <v>945</v>
      </c>
      <c r="H233" s="84">
        <f t="shared" si="34"/>
        <v>5565</v>
      </c>
    </row>
    <row r="234" spans="1:8" ht="15" customHeight="1" x14ac:dyDescent="0.3">
      <c r="A234" s="149" t="s">
        <v>5</v>
      </c>
      <c r="B234" s="10" t="s">
        <v>6</v>
      </c>
      <c r="C234" s="81">
        <v>0</v>
      </c>
      <c r="D234" s="81">
        <v>11</v>
      </c>
      <c r="E234" s="81">
        <v>34</v>
      </c>
      <c r="F234" s="81">
        <v>29</v>
      </c>
      <c r="G234" s="81">
        <v>8</v>
      </c>
      <c r="H234" s="82">
        <f t="shared" si="34"/>
        <v>82</v>
      </c>
    </row>
    <row r="235" spans="1:8" ht="15" customHeight="1" x14ac:dyDescent="0.3">
      <c r="A235" s="149"/>
      <c r="B235" s="10" t="s">
        <v>7</v>
      </c>
      <c r="C235" s="81">
        <v>0</v>
      </c>
      <c r="D235" s="81">
        <v>624</v>
      </c>
      <c r="E235" s="81">
        <v>842</v>
      </c>
      <c r="F235" s="81">
        <v>535</v>
      </c>
      <c r="G235" s="81">
        <v>68</v>
      </c>
      <c r="H235" s="82">
        <f t="shared" si="34"/>
        <v>2069</v>
      </c>
    </row>
    <row r="236" spans="1:8" ht="15" customHeight="1" x14ac:dyDescent="0.3">
      <c r="A236" s="149"/>
      <c r="B236" s="10" t="s">
        <v>8</v>
      </c>
      <c r="C236" s="81">
        <v>0</v>
      </c>
      <c r="D236" s="81">
        <v>1152</v>
      </c>
      <c r="E236" s="81">
        <v>1529</v>
      </c>
      <c r="F236" s="81">
        <v>1023</v>
      </c>
      <c r="G236" s="81">
        <v>132</v>
      </c>
      <c r="H236" s="82">
        <f t="shared" si="34"/>
        <v>3836</v>
      </c>
    </row>
    <row r="237" spans="1:8" ht="15" customHeight="1" x14ac:dyDescent="0.3">
      <c r="A237" s="150" t="s">
        <v>1</v>
      </c>
      <c r="B237" s="96" t="s">
        <v>6</v>
      </c>
      <c r="C237" s="97">
        <f t="shared" ref="C237:H239" si="35">C222+C225+C228+C231+C234</f>
        <v>10</v>
      </c>
      <c r="D237" s="97">
        <f t="shared" si="35"/>
        <v>36</v>
      </c>
      <c r="E237" s="97">
        <f t="shared" si="35"/>
        <v>125</v>
      </c>
      <c r="F237" s="97">
        <f t="shared" si="35"/>
        <v>295</v>
      </c>
      <c r="G237" s="97">
        <f t="shared" si="35"/>
        <v>72</v>
      </c>
      <c r="H237" s="97">
        <f t="shared" si="35"/>
        <v>538</v>
      </c>
    </row>
    <row r="238" spans="1:8" ht="15" customHeight="1" x14ac:dyDescent="0.3">
      <c r="A238" s="150"/>
      <c r="B238" s="96" t="s">
        <v>7</v>
      </c>
      <c r="C238" s="97">
        <f t="shared" si="35"/>
        <v>666</v>
      </c>
      <c r="D238" s="97">
        <f t="shared" si="35"/>
        <v>2578</v>
      </c>
      <c r="E238" s="97">
        <f t="shared" si="35"/>
        <v>3895</v>
      </c>
      <c r="F238" s="97">
        <f t="shared" si="35"/>
        <v>6978</v>
      </c>
      <c r="G238" s="97">
        <f t="shared" si="35"/>
        <v>1228</v>
      </c>
      <c r="H238" s="97">
        <f t="shared" si="35"/>
        <v>15345</v>
      </c>
    </row>
    <row r="239" spans="1:8" ht="15" customHeight="1" x14ac:dyDescent="0.3">
      <c r="A239" s="150"/>
      <c r="B239" s="96" t="s">
        <v>8</v>
      </c>
      <c r="C239" s="97">
        <f t="shared" si="35"/>
        <v>1472</v>
      </c>
      <c r="D239" s="97">
        <f t="shared" si="35"/>
        <v>4967</v>
      </c>
      <c r="E239" s="97">
        <f t="shared" si="35"/>
        <v>7385</v>
      </c>
      <c r="F239" s="97">
        <f t="shared" si="35"/>
        <v>13150</v>
      </c>
      <c r="G239" s="97">
        <f t="shared" si="35"/>
        <v>2317</v>
      </c>
      <c r="H239" s="97">
        <f t="shared" si="35"/>
        <v>29291</v>
      </c>
    </row>
    <row r="240" spans="1:8" ht="15" customHeight="1" x14ac:dyDescent="0.3">
      <c r="A240" s="79" t="s">
        <v>110</v>
      </c>
      <c r="B240" s="5"/>
      <c r="C240" s="5"/>
      <c r="D240" s="5"/>
      <c r="E240" s="5"/>
      <c r="F240" s="5"/>
    </row>
    <row r="243" spans="1:8" ht="15" customHeight="1" x14ac:dyDescent="0.3">
      <c r="A243" s="151" t="s">
        <v>75</v>
      </c>
      <c r="B243" s="151"/>
      <c r="C243" s="151"/>
      <c r="D243" s="151"/>
      <c r="E243" s="151"/>
      <c r="F243" s="151"/>
      <c r="G243" s="151"/>
      <c r="H243" s="151"/>
    </row>
    <row r="244" spans="1:8" ht="15" customHeight="1" x14ac:dyDescent="0.3">
      <c r="A244" s="151" t="s">
        <v>84</v>
      </c>
      <c r="B244" s="151"/>
      <c r="C244" s="151"/>
      <c r="D244" s="151"/>
      <c r="E244" s="151"/>
      <c r="F244" s="151"/>
      <c r="G244" s="151"/>
      <c r="H244" s="151"/>
    </row>
    <row r="245" spans="1:8" ht="15" customHeight="1" x14ac:dyDescent="0.3">
      <c r="A245" s="93" t="s">
        <v>102</v>
      </c>
      <c r="B245" s="95"/>
      <c r="C245" s="95" t="s">
        <v>39</v>
      </c>
      <c r="D245" s="95" t="s">
        <v>40</v>
      </c>
      <c r="E245" s="95" t="s">
        <v>41</v>
      </c>
      <c r="F245" s="95" t="s">
        <v>42</v>
      </c>
      <c r="G245" s="95" t="s">
        <v>0</v>
      </c>
      <c r="H245" s="95" t="s">
        <v>1</v>
      </c>
    </row>
    <row r="246" spans="1:8" ht="15" customHeight="1" x14ac:dyDescent="0.3">
      <c r="A246" s="149" t="s">
        <v>2</v>
      </c>
      <c r="B246" s="10" t="s">
        <v>6</v>
      </c>
      <c r="C246" s="81">
        <v>3</v>
      </c>
      <c r="D246" s="81">
        <v>3</v>
      </c>
      <c r="E246" s="81">
        <v>11</v>
      </c>
      <c r="F246" s="81">
        <v>15</v>
      </c>
      <c r="G246" s="81">
        <v>6</v>
      </c>
      <c r="H246" s="82">
        <f>SUM(C246:G246)</f>
        <v>38</v>
      </c>
    </row>
    <row r="247" spans="1:8" ht="15" customHeight="1" x14ac:dyDescent="0.3">
      <c r="A247" s="149"/>
      <c r="B247" s="10" t="s">
        <v>7</v>
      </c>
      <c r="C247" s="81">
        <v>69</v>
      </c>
      <c r="D247" s="81">
        <v>150</v>
      </c>
      <c r="E247" s="81">
        <v>259</v>
      </c>
      <c r="F247" s="81">
        <v>311</v>
      </c>
      <c r="G247" s="81">
        <v>77</v>
      </c>
      <c r="H247" s="82">
        <f t="shared" ref="H247:H260" si="36">SUM(C247:G247)</f>
        <v>866</v>
      </c>
    </row>
    <row r="248" spans="1:8" ht="15" customHeight="1" x14ac:dyDescent="0.3">
      <c r="A248" s="149"/>
      <c r="B248" s="10" t="s">
        <v>8</v>
      </c>
      <c r="C248" s="81">
        <v>151</v>
      </c>
      <c r="D248" s="81">
        <v>285</v>
      </c>
      <c r="E248" s="81">
        <v>483</v>
      </c>
      <c r="F248" s="81">
        <v>589</v>
      </c>
      <c r="G248" s="81">
        <v>144</v>
      </c>
      <c r="H248" s="82">
        <f t="shared" si="36"/>
        <v>1652</v>
      </c>
    </row>
    <row r="249" spans="1:8" ht="15" customHeight="1" x14ac:dyDescent="0.3">
      <c r="A249" s="148" t="s">
        <v>3</v>
      </c>
      <c r="B249" s="12" t="s">
        <v>6</v>
      </c>
      <c r="C249" s="83">
        <v>3</v>
      </c>
      <c r="D249" s="83">
        <v>15</v>
      </c>
      <c r="E249" s="83">
        <v>52</v>
      </c>
      <c r="F249" s="83">
        <v>150</v>
      </c>
      <c r="G249" s="83">
        <v>28</v>
      </c>
      <c r="H249" s="84">
        <f t="shared" si="36"/>
        <v>248</v>
      </c>
    </row>
    <row r="250" spans="1:8" ht="15" customHeight="1" x14ac:dyDescent="0.3">
      <c r="A250" s="148"/>
      <c r="B250" s="12" t="s">
        <v>7</v>
      </c>
      <c r="C250" s="83">
        <v>228</v>
      </c>
      <c r="D250" s="83">
        <v>1646</v>
      </c>
      <c r="E250" s="83">
        <v>2136</v>
      </c>
      <c r="F250" s="83">
        <v>4013</v>
      </c>
      <c r="G250" s="83">
        <v>556</v>
      </c>
      <c r="H250" s="84">
        <f t="shared" si="36"/>
        <v>8579</v>
      </c>
    </row>
    <row r="251" spans="1:8" ht="15" customHeight="1" x14ac:dyDescent="0.3">
      <c r="A251" s="148"/>
      <c r="B251" s="12" t="s">
        <v>8</v>
      </c>
      <c r="C251" s="83">
        <v>459</v>
      </c>
      <c r="D251" s="83">
        <v>3176</v>
      </c>
      <c r="E251" s="83">
        <v>4132</v>
      </c>
      <c r="F251" s="83">
        <v>7587</v>
      </c>
      <c r="G251" s="83">
        <v>1052</v>
      </c>
      <c r="H251" s="84">
        <f t="shared" si="36"/>
        <v>16406</v>
      </c>
    </row>
    <row r="252" spans="1:8" ht="15" customHeight="1" x14ac:dyDescent="0.3">
      <c r="A252" s="149" t="s">
        <v>4</v>
      </c>
      <c r="B252" s="10" t="s">
        <v>6</v>
      </c>
      <c r="C252" s="81">
        <v>3</v>
      </c>
      <c r="D252" s="81">
        <v>2</v>
      </c>
      <c r="E252" s="81">
        <v>17</v>
      </c>
      <c r="F252" s="81">
        <v>15</v>
      </c>
      <c r="G252" s="81">
        <v>2</v>
      </c>
      <c r="H252" s="82">
        <f t="shared" si="36"/>
        <v>39</v>
      </c>
    </row>
    <row r="253" spans="1:8" ht="15" customHeight="1" x14ac:dyDescent="0.3">
      <c r="A253" s="149"/>
      <c r="B253" s="10" t="s">
        <v>7</v>
      </c>
      <c r="C253" s="81">
        <v>197</v>
      </c>
      <c r="D253" s="81">
        <v>27</v>
      </c>
      <c r="E253" s="81">
        <v>203</v>
      </c>
      <c r="F253" s="81">
        <v>416</v>
      </c>
      <c r="G253" s="81">
        <v>42</v>
      </c>
      <c r="H253" s="82">
        <f t="shared" si="36"/>
        <v>885</v>
      </c>
    </row>
    <row r="254" spans="1:8" ht="15" customHeight="1" x14ac:dyDescent="0.3">
      <c r="A254" s="149"/>
      <c r="B254" s="10" t="s">
        <v>8</v>
      </c>
      <c r="C254" s="81">
        <v>494</v>
      </c>
      <c r="D254" s="81">
        <v>58</v>
      </c>
      <c r="E254" s="81">
        <v>379</v>
      </c>
      <c r="F254" s="81">
        <v>766</v>
      </c>
      <c r="G254" s="81">
        <v>75</v>
      </c>
      <c r="H254" s="82">
        <f t="shared" si="36"/>
        <v>1772</v>
      </c>
    </row>
    <row r="255" spans="1:8" ht="15" customHeight="1" x14ac:dyDescent="0.3">
      <c r="A255" s="148" t="s">
        <v>46</v>
      </c>
      <c r="B255" s="12" t="s">
        <v>6</v>
      </c>
      <c r="C255" s="83">
        <v>1</v>
      </c>
      <c r="D255" s="83">
        <v>4</v>
      </c>
      <c r="E255" s="83">
        <v>9</v>
      </c>
      <c r="F255" s="83">
        <v>89</v>
      </c>
      <c r="G255" s="83">
        <v>35</v>
      </c>
      <c r="H255" s="84">
        <f t="shared" si="36"/>
        <v>138</v>
      </c>
    </row>
    <row r="256" spans="1:8" ht="15" customHeight="1" x14ac:dyDescent="0.3">
      <c r="A256" s="148"/>
      <c r="B256" s="12" t="s">
        <v>7</v>
      </c>
      <c r="C256" s="83">
        <v>172</v>
      </c>
      <c r="D256" s="83">
        <v>99</v>
      </c>
      <c r="E256" s="83">
        <v>395</v>
      </c>
      <c r="F256" s="83">
        <v>1783</v>
      </c>
      <c r="G256" s="83">
        <v>584</v>
      </c>
      <c r="H256" s="84">
        <f t="shared" si="36"/>
        <v>3033</v>
      </c>
    </row>
    <row r="257" spans="1:8" ht="15" customHeight="1" x14ac:dyDescent="0.3">
      <c r="A257" s="148"/>
      <c r="B257" s="12" t="s">
        <v>8</v>
      </c>
      <c r="C257" s="83">
        <v>368</v>
      </c>
      <c r="D257" s="83">
        <v>228</v>
      </c>
      <c r="E257" s="83">
        <v>743</v>
      </c>
      <c r="F257" s="83">
        <v>3342</v>
      </c>
      <c r="G257" s="83">
        <v>1102</v>
      </c>
      <c r="H257" s="84">
        <f t="shared" si="36"/>
        <v>5783</v>
      </c>
    </row>
    <row r="258" spans="1:8" ht="15" customHeight="1" x14ac:dyDescent="0.3">
      <c r="A258" s="149" t="s">
        <v>5</v>
      </c>
      <c r="B258" s="10" t="s">
        <v>6</v>
      </c>
      <c r="C258" s="81">
        <v>0</v>
      </c>
      <c r="D258" s="81">
        <v>13</v>
      </c>
      <c r="E258" s="81">
        <v>32</v>
      </c>
      <c r="F258" s="81">
        <v>29</v>
      </c>
      <c r="G258" s="81">
        <v>7</v>
      </c>
      <c r="H258" s="82">
        <f t="shared" si="36"/>
        <v>81</v>
      </c>
    </row>
    <row r="259" spans="1:8" ht="15" customHeight="1" x14ac:dyDescent="0.3">
      <c r="A259" s="149"/>
      <c r="B259" s="10" t="s">
        <v>7</v>
      </c>
      <c r="C259" s="81">
        <v>0</v>
      </c>
      <c r="D259" s="81">
        <v>692</v>
      </c>
      <c r="E259" s="81">
        <v>828</v>
      </c>
      <c r="F259" s="81">
        <v>535</v>
      </c>
      <c r="G259" s="81">
        <v>62</v>
      </c>
      <c r="H259" s="82">
        <f t="shared" si="36"/>
        <v>2117</v>
      </c>
    </row>
    <row r="260" spans="1:8" ht="15" customHeight="1" x14ac:dyDescent="0.3">
      <c r="A260" s="149"/>
      <c r="B260" s="10" t="s">
        <v>8</v>
      </c>
      <c r="C260" s="81">
        <v>0</v>
      </c>
      <c r="D260" s="81">
        <v>1283</v>
      </c>
      <c r="E260" s="81">
        <v>1503</v>
      </c>
      <c r="F260" s="81">
        <v>1023</v>
      </c>
      <c r="G260" s="81">
        <v>119</v>
      </c>
      <c r="H260" s="82">
        <f t="shared" si="36"/>
        <v>3928</v>
      </c>
    </row>
    <row r="261" spans="1:8" ht="15" customHeight="1" x14ac:dyDescent="0.3">
      <c r="A261" s="150" t="s">
        <v>1</v>
      </c>
      <c r="B261" s="96" t="s">
        <v>6</v>
      </c>
      <c r="C261" s="97">
        <f t="shared" ref="C261:H261" si="37">C246+C249+C252+C255+C258</f>
        <v>10</v>
      </c>
      <c r="D261" s="97">
        <f t="shared" si="37"/>
        <v>37</v>
      </c>
      <c r="E261" s="97">
        <f t="shared" si="37"/>
        <v>121</v>
      </c>
      <c r="F261" s="97">
        <f t="shared" si="37"/>
        <v>298</v>
      </c>
      <c r="G261" s="97">
        <f t="shared" si="37"/>
        <v>78</v>
      </c>
      <c r="H261" s="97">
        <f t="shared" si="37"/>
        <v>544</v>
      </c>
    </row>
    <row r="262" spans="1:8" ht="15" customHeight="1" x14ac:dyDescent="0.3">
      <c r="A262" s="150"/>
      <c r="B262" s="96" t="s">
        <v>7</v>
      </c>
      <c r="C262" s="97">
        <f t="shared" ref="C262:H262" si="38">C247+C250+C253+C256+C259</f>
        <v>666</v>
      </c>
      <c r="D262" s="97">
        <f t="shared" si="38"/>
        <v>2614</v>
      </c>
      <c r="E262" s="97">
        <f t="shared" si="38"/>
        <v>3821</v>
      </c>
      <c r="F262" s="97">
        <f t="shared" si="38"/>
        <v>7058</v>
      </c>
      <c r="G262" s="97">
        <f t="shared" si="38"/>
        <v>1321</v>
      </c>
      <c r="H262" s="97">
        <f t="shared" si="38"/>
        <v>15480</v>
      </c>
    </row>
    <row r="263" spans="1:8" ht="15" customHeight="1" x14ac:dyDescent="0.3">
      <c r="A263" s="150"/>
      <c r="B263" s="96" t="s">
        <v>8</v>
      </c>
      <c r="C263" s="97">
        <f t="shared" ref="C263:H263" si="39">C248+C251+C254+C257+C260</f>
        <v>1472</v>
      </c>
      <c r="D263" s="97">
        <f t="shared" si="39"/>
        <v>5030</v>
      </c>
      <c r="E263" s="97">
        <f t="shared" si="39"/>
        <v>7240</v>
      </c>
      <c r="F263" s="97">
        <f t="shared" si="39"/>
        <v>13307</v>
      </c>
      <c r="G263" s="97">
        <f t="shared" si="39"/>
        <v>2492</v>
      </c>
      <c r="H263" s="97">
        <f t="shared" si="39"/>
        <v>29541</v>
      </c>
    </row>
    <row r="264" spans="1:8" ht="15" customHeight="1" x14ac:dyDescent="0.3">
      <c r="A264" s="79" t="s">
        <v>110</v>
      </c>
      <c r="B264" s="5"/>
      <c r="C264" s="5"/>
      <c r="D264" s="5"/>
      <c r="E264" s="5"/>
      <c r="F264" s="5"/>
    </row>
    <row r="267" spans="1:8" ht="15" customHeight="1" x14ac:dyDescent="0.3">
      <c r="A267" s="151" t="s">
        <v>75</v>
      </c>
      <c r="B267" s="151"/>
      <c r="C267" s="151"/>
      <c r="D267" s="151"/>
      <c r="E267" s="151"/>
      <c r="F267" s="151"/>
      <c r="G267" s="151"/>
      <c r="H267" s="151"/>
    </row>
    <row r="268" spans="1:8" ht="15" customHeight="1" x14ac:dyDescent="0.3">
      <c r="A268" s="151" t="s">
        <v>85</v>
      </c>
      <c r="B268" s="151"/>
      <c r="C268" s="151"/>
      <c r="D268" s="151"/>
      <c r="E268" s="151"/>
      <c r="F268" s="151"/>
      <c r="G268" s="151"/>
      <c r="H268" s="151"/>
    </row>
    <row r="269" spans="1:8" ht="15" customHeight="1" x14ac:dyDescent="0.3">
      <c r="A269" s="93" t="s">
        <v>102</v>
      </c>
      <c r="B269" s="95"/>
      <c r="C269" s="95" t="s">
        <v>39</v>
      </c>
      <c r="D269" s="95" t="s">
        <v>40</v>
      </c>
      <c r="E269" s="95" t="s">
        <v>41</v>
      </c>
      <c r="F269" s="95" t="s">
        <v>42</v>
      </c>
      <c r="G269" s="95" t="s">
        <v>0</v>
      </c>
      <c r="H269" s="95" t="s">
        <v>1</v>
      </c>
    </row>
    <row r="270" spans="1:8" ht="15" customHeight="1" x14ac:dyDescent="0.3">
      <c r="A270" s="149" t="s">
        <v>2</v>
      </c>
      <c r="B270" s="10" t="s">
        <v>6</v>
      </c>
      <c r="C270" s="81">
        <v>3</v>
      </c>
      <c r="D270" s="81">
        <v>3</v>
      </c>
      <c r="E270" s="81">
        <v>10</v>
      </c>
      <c r="F270" s="81">
        <v>13</v>
      </c>
      <c r="G270" s="81">
        <v>7</v>
      </c>
      <c r="H270" s="82">
        <f>SUM(C270:G270)</f>
        <v>36</v>
      </c>
    </row>
    <row r="271" spans="1:8" ht="15" customHeight="1" x14ac:dyDescent="0.3">
      <c r="A271" s="149"/>
      <c r="B271" s="10" t="s">
        <v>7</v>
      </c>
      <c r="C271" s="81">
        <v>69</v>
      </c>
      <c r="D271" s="81">
        <v>150</v>
      </c>
      <c r="E271" s="81">
        <v>254</v>
      </c>
      <c r="F271" s="81">
        <v>297</v>
      </c>
      <c r="G271" s="81">
        <v>86</v>
      </c>
      <c r="H271" s="82">
        <f t="shared" ref="H271:H284" si="40">SUM(C271:G271)</f>
        <v>856</v>
      </c>
    </row>
    <row r="272" spans="1:8" ht="15" customHeight="1" x14ac:dyDescent="0.3">
      <c r="A272" s="149"/>
      <c r="B272" s="10" t="s">
        <v>8</v>
      </c>
      <c r="C272" s="81">
        <v>151</v>
      </c>
      <c r="D272" s="81">
        <v>285</v>
      </c>
      <c r="E272" s="81">
        <v>473</v>
      </c>
      <c r="F272" s="81">
        <v>561</v>
      </c>
      <c r="G272" s="81">
        <v>157</v>
      </c>
      <c r="H272" s="82">
        <f t="shared" si="40"/>
        <v>1627</v>
      </c>
    </row>
    <row r="273" spans="1:8" ht="15" customHeight="1" x14ac:dyDescent="0.3">
      <c r="A273" s="148" t="s">
        <v>3</v>
      </c>
      <c r="B273" s="12" t="s">
        <v>6</v>
      </c>
      <c r="C273" s="83">
        <v>3</v>
      </c>
      <c r="D273" s="83">
        <v>14</v>
      </c>
      <c r="E273" s="83">
        <v>50</v>
      </c>
      <c r="F273" s="83">
        <v>155</v>
      </c>
      <c r="G273" s="83">
        <v>29</v>
      </c>
      <c r="H273" s="84">
        <f t="shared" si="40"/>
        <v>251</v>
      </c>
    </row>
    <row r="274" spans="1:8" ht="15" customHeight="1" x14ac:dyDescent="0.3">
      <c r="A274" s="148"/>
      <c r="B274" s="12" t="s">
        <v>7</v>
      </c>
      <c r="C274" s="83">
        <v>228</v>
      </c>
      <c r="D274" s="83">
        <v>1615</v>
      </c>
      <c r="E274" s="83">
        <v>2236</v>
      </c>
      <c r="F274" s="83">
        <v>4124</v>
      </c>
      <c r="G274" s="83">
        <v>570</v>
      </c>
      <c r="H274" s="84">
        <f t="shared" si="40"/>
        <v>8773</v>
      </c>
    </row>
    <row r="275" spans="1:8" ht="15" customHeight="1" x14ac:dyDescent="0.3">
      <c r="A275" s="148"/>
      <c r="B275" s="12" t="s">
        <v>8</v>
      </c>
      <c r="C275" s="83">
        <v>459</v>
      </c>
      <c r="D275" s="83">
        <v>3120</v>
      </c>
      <c r="E275" s="83">
        <v>4313</v>
      </c>
      <c r="F275" s="83">
        <v>7803</v>
      </c>
      <c r="G275" s="83">
        <v>1081</v>
      </c>
      <c r="H275" s="84">
        <f t="shared" si="40"/>
        <v>16776</v>
      </c>
    </row>
    <row r="276" spans="1:8" ht="15" customHeight="1" x14ac:dyDescent="0.3">
      <c r="A276" s="149" t="s">
        <v>4</v>
      </c>
      <c r="B276" s="10" t="s">
        <v>6</v>
      </c>
      <c r="C276" s="81">
        <v>3</v>
      </c>
      <c r="D276" s="81">
        <v>1</v>
      </c>
      <c r="E276" s="81">
        <v>16</v>
      </c>
      <c r="F276" s="81">
        <v>14</v>
      </c>
      <c r="G276" s="81">
        <v>2</v>
      </c>
      <c r="H276" s="82">
        <f t="shared" si="40"/>
        <v>36</v>
      </c>
    </row>
    <row r="277" spans="1:8" ht="15" customHeight="1" x14ac:dyDescent="0.3">
      <c r="A277" s="149"/>
      <c r="B277" s="10" t="s">
        <v>7</v>
      </c>
      <c r="C277" s="81">
        <v>197</v>
      </c>
      <c r="D277" s="81">
        <v>20</v>
      </c>
      <c r="E277" s="81">
        <v>181</v>
      </c>
      <c r="F277" s="81">
        <v>387</v>
      </c>
      <c r="G277" s="81">
        <v>42</v>
      </c>
      <c r="H277" s="82">
        <f t="shared" si="40"/>
        <v>827</v>
      </c>
    </row>
    <row r="278" spans="1:8" ht="15" customHeight="1" x14ac:dyDescent="0.3">
      <c r="A278" s="149"/>
      <c r="B278" s="10" t="s">
        <v>8</v>
      </c>
      <c r="C278" s="81">
        <v>494</v>
      </c>
      <c r="D278" s="81">
        <v>44</v>
      </c>
      <c r="E278" s="81">
        <v>335</v>
      </c>
      <c r="F278" s="81">
        <v>711</v>
      </c>
      <c r="G278" s="81">
        <v>75</v>
      </c>
      <c r="H278" s="82">
        <f t="shared" si="40"/>
        <v>1659</v>
      </c>
    </row>
    <row r="279" spans="1:8" ht="15" customHeight="1" x14ac:dyDescent="0.3">
      <c r="A279" s="148" t="s">
        <v>46</v>
      </c>
      <c r="B279" s="12" t="s">
        <v>6</v>
      </c>
      <c r="C279" s="83">
        <v>1</v>
      </c>
      <c r="D279" s="83">
        <v>4</v>
      </c>
      <c r="E279" s="83">
        <v>9</v>
      </c>
      <c r="F279" s="83">
        <v>92</v>
      </c>
      <c r="G279" s="83">
        <v>39</v>
      </c>
      <c r="H279" s="84">
        <f t="shared" si="40"/>
        <v>145</v>
      </c>
    </row>
    <row r="280" spans="1:8" ht="15" customHeight="1" x14ac:dyDescent="0.3">
      <c r="A280" s="148"/>
      <c r="B280" s="12" t="s">
        <v>7</v>
      </c>
      <c r="C280" s="83">
        <v>172</v>
      </c>
      <c r="D280" s="83">
        <v>99</v>
      </c>
      <c r="E280" s="83">
        <v>425</v>
      </c>
      <c r="F280" s="83">
        <v>1864</v>
      </c>
      <c r="G280" s="83">
        <v>639</v>
      </c>
      <c r="H280" s="84">
        <f t="shared" si="40"/>
        <v>3199</v>
      </c>
    </row>
    <row r="281" spans="1:8" ht="15" customHeight="1" x14ac:dyDescent="0.3">
      <c r="A281" s="148"/>
      <c r="B281" s="12" t="s">
        <v>8</v>
      </c>
      <c r="C281" s="83">
        <v>368</v>
      </c>
      <c r="D281" s="83">
        <v>228</v>
      </c>
      <c r="E281" s="83">
        <v>801</v>
      </c>
      <c r="F281" s="83">
        <v>3486</v>
      </c>
      <c r="G281" s="83">
        <v>1199</v>
      </c>
      <c r="H281" s="84">
        <f t="shared" si="40"/>
        <v>6082</v>
      </c>
    </row>
    <row r="282" spans="1:8" ht="15" customHeight="1" x14ac:dyDescent="0.3">
      <c r="A282" s="149" t="s">
        <v>5</v>
      </c>
      <c r="B282" s="10" t="s">
        <v>6</v>
      </c>
      <c r="C282" s="81">
        <v>0</v>
      </c>
      <c r="D282" s="81">
        <v>13</v>
      </c>
      <c r="E282" s="81">
        <v>32</v>
      </c>
      <c r="F282" s="81">
        <v>30</v>
      </c>
      <c r="G282" s="81">
        <v>10</v>
      </c>
      <c r="H282" s="82">
        <f t="shared" si="40"/>
        <v>85</v>
      </c>
    </row>
    <row r="283" spans="1:8" ht="15" customHeight="1" x14ac:dyDescent="0.3">
      <c r="A283" s="149"/>
      <c r="B283" s="10" t="s">
        <v>7</v>
      </c>
      <c r="C283" s="81">
        <v>0</v>
      </c>
      <c r="D283" s="81">
        <v>691</v>
      </c>
      <c r="E283" s="81">
        <v>835</v>
      </c>
      <c r="F283" s="81">
        <v>550</v>
      </c>
      <c r="G283" s="81">
        <v>90</v>
      </c>
      <c r="H283" s="82">
        <f t="shared" si="40"/>
        <v>2166</v>
      </c>
    </row>
    <row r="284" spans="1:8" ht="15" customHeight="1" x14ac:dyDescent="0.3">
      <c r="A284" s="149"/>
      <c r="B284" s="10" t="s">
        <v>8</v>
      </c>
      <c r="C284" s="81">
        <v>0</v>
      </c>
      <c r="D284" s="81">
        <v>1283</v>
      </c>
      <c r="E284" s="81">
        <v>1520</v>
      </c>
      <c r="F284" s="81">
        <v>1047</v>
      </c>
      <c r="G284" s="81">
        <v>179</v>
      </c>
      <c r="H284" s="82">
        <f t="shared" si="40"/>
        <v>4029</v>
      </c>
    </row>
    <row r="285" spans="1:8" ht="15" customHeight="1" x14ac:dyDescent="0.3">
      <c r="A285" s="150" t="s">
        <v>1</v>
      </c>
      <c r="B285" s="96" t="s">
        <v>6</v>
      </c>
      <c r="C285" s="97">
        <f t="shared" ref="C285:H285" si="41">C270+C273+C276+C279+C282</f>
        <v>10</v>
      </c>
      <c r="D285" s="97">
        <f t="shared" si="41"/>
        <v>35</v>
      </c>
      <c r="E285" s="97">
        <f t="shared" si="41"/>
        <v>117</v>
      </c>
      <c r="F285" s="97">
        <f t="shared" si="41"/>
        <v>304</v>
      </c>
      <c r="G285" s="97">
        <f t="shared" si="41"/>
        <v>87</v>
      </c>
      <c r="H285" s="97">
        <f t="shared" si="41"/>
        <v>553</v>
      </c>
    </row>
    <row r="286" spans="1:8" ht="15" customHeight="1" x14ac:dyDescent="0.3">
      <c r="A286" s="150"/>
      <c r="B286" s="96" t="s">
        <v>7</v>
      </c>
      <c r="C286" s="97">
        <f t="shared" ref="C286:H286" si="42">C271+C274+C277+C280+C283</f>
        <v>666</v>
      </c>
      <c r="D286" s="97">
        <f t="shared" si="42"/>
        <v>2575</v>
      </c>
      <c r="E286" s="97">
        <f t="shared" si="42"/>
        <v>3931</v>
      </c>
      <c r="F286" s="97">
        <f t="shared" si="42"/>
        <v>7222</v>
      </c>
      <c r="G286" s="97">
        <f t="shared" si="42"/>
        <v>1427</v>
      </c>
      <c r="H286" s="97">
        <f t="shared" si="42"/>
        <v>15821</v>
      </c>
    </row>
    <row r="287" spans="1:8" ht="15" customHeight="1" x14ac:dyDescent="0.3">
      <c r="A287" s="150"/>
      <c r="B287" s="96" t="s">
        <v>8</v>
      </c>
      <c r="C287" s="97">
        <f t="shared" ref="C287:H287" si="43">C272+C275+C278+C281+C284</f>
        <v>1472</v>
      </c>
      <c r="D287" s="97">
        <f t="shared" si="43"/>
        <v>4960</v>
      </c>
      <c r="E287" s="97">
        <f t="shared" si="43"/>
        <v>7442</v>
      </c>
      <c r="F287" s="97">
        <f t="shared" si="43"/>
        <v>13608</v>
      </c>
      <c r="G287" s="97">
        <f t="shared" si="43"/>
        <v>2691</v>
      </c>
      <c r="H287" s="97">
        <f t="shared" si="43"/>
        <v>30173</v>
      </c>
    </row>
    <row r="288" spans="1:8" ht="15" customHeight="1" x14ac:dyDescent="0.3">
      <c r="A288" s="79" t="s">
        <v>110</v>
      </c>
      <c r="B288" s="5"/>
      <c r="C288" s="5"/>
      <c r="D288" s="5"/>
      <c r="E288" s="5"/>
      <c r="F288" s="5"/>
    </row>
    <row r="291" spans="1:8" ht="15" customHeight="1" x14ac:dyDescent="0.3">
      <c r="A291" s="151" t="s">
        <v>75</v>
      </c>
      <c r="B291" s="151"/>
      <c r="C291" s="151"/>
      <c r="D291" s="151"/>
      <c r="E291" s="151"/>
      <c r="F291" s="151"/>
      <c r="G291" s="151"/>
      <c r="H291" s="151"/>
    </row>
    <row r="292" spans="1:8" ht="15" customHeight="1" x14ac:dyDescent="0.3">
      <c r="A292" s="151" t="s">
        <v>86</v>
      </c>
      <c r="B292" s="151"/>
      <c r="C292" s="151"/>
      <c r="D292" s="151"/>
      <c r="E292" s="151"/>
      <c r="F292" s="151"/>
      <c r="G292" s="151"/>
      <c r="H292" s="151"/>
    </row>
    <row r="293" spans="1:8" ht="15" customHeight="1" x14ac:dyDescent="0.3">
      <c r="A293" s="93" t="s">
        <v>102</v>
      </c>
      <c r="B293" s="95"/>
      <c r="C293" s="95" t="s">
        <v>39</v>
      </c>
      <c r="D293" s="95" t="s">
        <v>40</v>
      </c>
      <c r="E293" s="95" t="s">
        <v>41</v>
      </c>
      <c r="F293" s="95" t="s">
        <v>42</v>
      </c>
      <c r="G293" s="95" t="s">
        <v>0</v>
      </c>
      <c r="H293" s="95" t="s">
        <v>1</v>
      </c>
    </row>
    <row r="294" spans="1:8" ht="15" customHeight="1" x14ac:dyDescent="0.3">
      <c r="A294" s="149" t="s">
        <v>2</v>
      </c>
      <c r="B294" s="10" t="s">
        <v>6</v>
      </c>
      <c r="C294" s="81">
        <v>3</v>
      </c>
      <c r="D294" s="81">
        <v>3</v>
      </c>
      <c r="E294" s="81">
        <v>10</v>
      </c>
      <c r="F294" s="81">
        <v>13</v>
      </c>
      <c r="G294" s="81">
        <v>7</v>
      </c>
      <c r="H294" s="82">
        <f>SUM(C294:G294)</f>
        <v>36</v>
      </c>
    </row>
    <row r="295" spans="1:8" ht="15" customHeight="1" x14ac:dyDescent="0.3">
      <c r="A295" s="149"/>
      <c r="B295" s="10" t="s">
        <v>7</v>
      </c>
      <c r="C295" s="81">
        <v>69</v>
      </c>
      <c r="D295" s="81">
        <v>150</v>
      </c>
      <c r="E295" s="81">
        <v>254</v>
      </c>
      <c r="F295" s="81">
        <v>297</v>
      </c>
      <c r="G295" s="81">
        <v>86</v>
      </c>
      <c r="H295" s="82">
        <f t="shared" ref="H295:H308" si="44">SUM(C295:G295)</f>
        <v>856</v>
      </c>
    </row>
    <row r="296" spans="1:8" ht="15" customHeight="1" x14ac:dyDescent="0.3">
      <c r="A296" s="149"/>
      <c r="B296" s="10" t="s">
        <v>8</v>
      </c>
      <c r="C296" s="81">
        <v>151</v>
      </c>
      <c r="D296" s="81">
        <v>285</v>
      </c>
      <c r="E296" s="81">
        <v>473</v>
      </c>
      <c r="F296" s="81">
        <v>561</v>
      </c>
      <c r="G296" s="81">
        <v>157</v>
      </c>
      <c r="H296" s="82">
        <f t="shared" si="44"/>
        <v>1627</v>
      </c>
    </row>
    <row r="297" spans="1:8" ht="15" customHeight="1" x14ac:dyDescent="0.3">
      <c r="A297" s="148" t="s">
        <v>3</v>
      </c>
      <c r="B297" s="12" t="s">
        <v>6</v>
      </c>
      <c r="C297" s="83">
        <v>3</v>
      </c>
      <c r="D297" s="83">
        <v>14</v>
      </c>
      <c r="E297" s="83">
        <v>50</v>
      </c>
      <c r="F297" s="83">
        <v>156</v>
      </c>
      <c r="G297" s="83">
        <v>29</v>
      </c>
      <c r="H297" s="84">
        <f t="shared" si="44"/>
        <v>252</v>
      </c>
    </row>
    <row r="298" spans="1:8" ht="15" customHeight="1" x14ac:dyDescent="0.3">
      <c r="A298" s="148"/>
      <c r="B298" s="12" t="s">
        <v>7</v>
      </c>
      <c r="C298" s="83">
        <v>228</v>
      </c>
      <c r="D298" s="83">
        <v>1605</v>
      </c>
      <c r="E298" s="83">
        <v>2236</v>
      </c>
      <c r="F298" s="83">
        <v>4135</v>
      </c>
      <c r="G298" s="83">
        <v>570</v>
      </c>
      <c r="H298" s="84">
        <f t="shared" si="44"/>
        <v>8774</v>
      </c>
    </row>
    <row r="299" spans="1:8" ht="15" customHeight="1" x14ac:dyDescent="0.3">
      <c r="A299" s="148"/>
      <c r="B299" s="12" t="s">
        <v>8</v>
      </c>
      <c r="C299" s="83">
        <v>459</v>
      </c>
      <c r="D299" s="83">
        <v>3120</v>
      </c>
      <c r="E299" s="83">
        <v>4313</v>
      </c>
      <c r="F299" s="83">
        <v>7827</v>
      </c>
      <c r="G299" s="83">
        <v>1081</v>
      </c>
      <c r="H299" s="84">
        <f t="shared" si="44"/>
        <v>16800</v>
      </c>
    </row>
    <row r="300" spans="1:8" ht="15" customHeight="1" x14ac:dyDescent="0.3">
      <c r="A300" s="149" t="s">
        <v>4</v>
      </c>
      <c r="B300" s="10" t="s">
        <v>6</v>
      </c>
      <c r="C300" s="81">
        <v>3</v>
      </c>
      <c r="D300" s="81">
        <v>1</v>
      </c>
      <c r="E300" s="81">
        <v>14</v>
      </c>
      <c r="F300" s="81">
        <v>14</v>
      </c>
      <c r="G300" s="81">
        <v>2</v>
      </c>
      <c r="H300" s="82">
        <f t="shared" si="44"/>
        <v>34</v>
      </c>
    </row>
    <row r="301" spans="1:8" ht="15" customHeight="1" x14ac:dyDescent="0.3">
      <c r="A301" s="149"/>
      <c r="B301" s="10" t="s">
        <v>7</v>
      </c>
      <c r="C301" s="81">
        <v>197</v>
      </c>
      <c r="D301" s="81">
        <v>20</v>
      </c>
      <c r="E301" s="81">
        <v>164</v>
      </c>
      <c r="F301" s="81">
        <v>387</v>
      </c>
      <c r="G301" s="81">
        <v>42</v>
      </c>
      <c r="H301" s="82">
        <f t="shared" si="44"/>
        <v>810</v>
      </c>
    </row>
    <row r="302" spans="1:8" ht="15" customHeight="1" x14ac:dyDescent="0.3">
      <c r="A302" s="149"/>
      <c r="B302" s="10" t="s">
        <v>8</v>
      </c>
      <c r="C302" s="81">
        <v>494</v>
      </c>
      <c r="D302" s="81">
        <v>44</v>
      </c>
      <c r="E302" s="81">
        <v>305</v>
      </c>
      <c r="F302" s="81">
        <v>711</v>
      </c>
      <c r="G302" s="81">
        <v>75</v>
      </c>
      <c r="H302" s="82">
        <f t="shared" si="44"/>
        <v>1629</v>
      </c>
    </row>
    <row r="303" spans="1:8" ht="15" customHeight="1" x14ac:dyDescent="0.3">
      <c r="A303" s="148" t="s">
        <v>46</v>
      </c>
      <c r="B303" s="12" t="s">
        <v>6</v>
      </c>
      <c r="C303" s="83">
        <v>1</v>
      </c>
      <c r="D303" s="83">
        <v>5</v>
      </c>
      <c r="E303" s="83">
        <v>9</v>
      </c>
      <c r="F303" s="83">
        <v>92</v>
      </c>
      <c r="G303" s="83">
        <v>39</v>
      </c>
      <c r="H303" s="84">
        <f t="shared" si="44"/>
        <v>146</v>
      </c>
    </row>
    <row r="304" spans="1:8" ht="15" customHeight="1" x14ac:dyDescent="0.3">
      <c r="A304" s="148"/>
      <c r="B304" s="12" t="s">
        <v>7</v>
      </c>
      <c r="C304" s="83">
        <v>172</v>
      </c>
      <c r="D304" s="83">
        <v>295</v>
      </c>
      <c r="E304" s="83">
        <v>425</v>
      </c>
      <c r="F304" s="83">
        <v>1864</v>
      </c>
      <c r="G304" s="83">
        <v>639</v>
      </c>
      <c r="H304" s="84">
        <f t="shared" si="44"/>
        <v>3395</v>
      </c>
    </row>
    <row r="305" spans="1:8" ht="15" customHeight="1" x14ac:dyDescent="0.3">
      <c r="A305" s="148"/>
      <c r="B305" s="12" t="s">
        <v>8</v>
      </c>
      <c r="C305" s="83">
        <v>368</v>
      </c>
      <c r="D305" s="83">
        <v>600</v>
      </c>
      <c r="E305" s="83">
        <v>801</v>
      </c>
      <c r="F305" s="83">
        <v>3486</v>
      </c>
      <c r="G305" s="83">
        <v>1200</v>
      </c>
      <c r="H305" s="84">
        <f t="shared" si="44"/>
        <v>6455</v>
      </c>
    </row>
    <row r="306" spans="1:8" ht="15" customHeight="1" x14ac:dyDescent="0.3">
      <c r="A306" s="149" t="s">
        <v>5</v>
      </c>
      <c r="B306" s="10" t="s">
        <v>6</v>
      </c>
      <c r="C306" s="81">
        <v>0</v>
      </c>
      <c r="D306" s="81">
        <v>13</v>
      </c>
      <c r="E306" s="81">
        <v>32</v>
      </c>
      <c r="F306" s="81">
        <v>30</v>
      </c>
      <c r="G306" s="81">
        <v>10</v>
      </c>
      <c r="H306" s="82">
        <f t="shared" si="44"/>
        <v>85</v>
      </c>
    </row>
    <row r="307" spans="1:8" ht="15" customHeight="1" x14ac:dyDescent="0.3">
      <c r="A307" s="149"/>
      <c r="B307" s="10" t="s">
        <v>7</v>
      </c>
      <c r="C307" s="81">
        <v>0</v>
      </c>
      <c r="D307" s="81">
        <v>691</v>
      </c>
      <c r="E307" s="81">
        <v>835</v>
      </c>
      <c r="F307" s="81">
        <v>550</v>
      </c>
      <c r="G307" s="81">
        <v>90</v>
      </c>
      <c r="H307" s="82">
        <f t="shared" si="44"/>
        <v>2166</v>
      </c>
    </row>
    <row r="308" spans="1:8" ht="15" customHeight="1" x14ac:dyDescent="0.3">
      <c r="A308" s="149"/>
      <c r="B308" s="10" t="s">
        <v>8</v>
      </c>
      <c r="C308" s="81">
        <v>0</v>
      </c>
      <c r="D308" s="81">
        <v>1283</v>
      </c>
      <c r="E308" s="81">
        <v>1520</v>
      </c>
      <c r="F308" s="81">
        <v>1047</v>
      </c>
      <c r="G308" s="81">
        <v>179</v>
      </c>
      <c r="H308" s="82">
        <f t="shared" si="44"/>
        <v>4029</v>
      </c>
    </row>
    <row r="309" spans="1:8" ht="15" customHeight="1" x14ac:dyDescent="0.3">
      <c r="A309" s="150" t="s">
        <v>1</v>
      </c>
      <c r="B309" s="96" t="s">
        <v>6</v>
      </c>
      <c r="C309" s="97">
        <f t="shared" ref="C309:H309" si="45">C294+C297+C300+C303+C306</f>
        <v>10</v>
      </c>
      <c r="D309" s="97">
        <f t="shared" si="45"/>
        <v>36</v>
      </c>
      <c r="E309" s="97">
        <f t="shared" si="45"/>
        <v>115</v>
      </c>
      <c r="F309" s="97">
        <f t="shared" si="45"/>
        <v>305</v>
      </c>
      <c r="G309" s="97">
        <f t="shared" si="45"/>
        <v>87</v>
      </c>
      <c r="H309" s="97">
        <f t="shared" si="45"/>
        <v>553</v>
      </c>
    </row>
    <row r="310" spans="1:8" ht="15" customHeight="1" x14ac:dyDescent="0.3">
      <c r="A310" s="150"/>
      <c r="B310" s="96" t="s">
        <v>7</v>
      </c>
      <c r="C310" s="97">
        <f t="shared" ref="C310:H310" si="46">C295+C298+C301+C304+C307</f>
        <v>666</v>
      </c>
      <c r="D310" s="97">
        <f t="shared" si="46"/>
        <v>2761</v>
      </c>
      <c r="E310" s="97">
        <f t="shared" si="46"/>
        <v>3914</v>
      </c>
      <c r="F310" s="97">
        <f t="shared" si="46"/>
        <v>7233</v>
      </c>
      <c r="G310" s="97">
        <f t="shared" si="46"/>
        <v>1427</v>
      </c>
      <c r="H310" s="97">
        <f t="shared" si="46"/>
        <v>16001</v>
      </c>
    </row>
    <row r="311" spans="1:8" ht="15" customHeight="1" x14ac:dyDescent="0.3">
      <c r="A311" s="150"/>
      <c r="B311" s="96" t="s">
        <v>8</v>
      </c>
      <c r="C311" s="97">
        <f t="shared" ref="C311:H311" si="47">C296+C299+C302+C305+C308</f>
        <v>1472</v>
      </c>
      <c r="D311" s="97">
        <f t="shared" si="47"/>
        <v>5332</v>
      </c>
      <c r="E311" s="97">
        <f t="shared" si="47"/>
        <v>7412</v>
      </c>
      <c r="F311" s="97">
        <f t="shared" si="47"/>
        <v>13632</v>
      </c>
      <c r="G311" s="97">
        <f t="shared" si="47"/>
        <v>2692</v>
      </c>
      <c r="H311" s="97">
        <f t="shared" si="47"/>
        <v>30540</v>
      </c>
    </row>
    <row r="312" spans="1:8" ht="15" customHeight="1" x14ac:dyDescent="0.3">
      <c r="A312" s="79" t="s">
        <v>110</v>
      </c>
      <c r="B312" s="5"/>
      <c r="C312" s="5"/>
      <c r="D312" s="5"/>
      <c r="E312" s="5"/>
      <c r="F312" s="5"/>
    </row>
    <row r="315" spans="1:8" ht="15" customHeight="1" x14ac:dyDescent="0.3">
      <c r="A315" s="151" t="s">
        <v>75</v>
      </c>
      <c r="B315" s="151"/>
      <c r="C315" s="151"/>
      <c r="D315" s="151"/>
      <c r="E315" s="151"/>
      <c r="F315" s="151"/>
      <c r="G315" s="151"/>
      <c r="H315" s="151"/>
    </row>
    <row r="316" spans="1:8" ht="15" customHeight="1" x14ac:dyDescent="0.3">
      <c r="A316" s="151" t="s">
        <v>87</v>
      </c>
      <c r="B316" s="151"/>
      <c r="C316" s="151"/>
      <c r="D316" s="151"/>
      <c r="E316" s="151"/>
      <c r="F316" s="151"/>
      <c r="G316" s="151"/>
      <c r="H316" s="151"/>
    </row>
    <row r="317" spans="1:8" ht="15" customHeight="1" x14ac:dyDescent="0.3">
      <c r="A317" s="93" t="s">
        <v>102</v>
      </c>
      <c r="B317" s="95"/>
      <c r="C317" s="95" t="s">
        <v>39</v>
      </c>
      <c r="D317" s="95" t="s">
        <v>40</v>
      </c>
      <c r="E317" s="95" t="s">
        <v>41</v>
      </c>
      <c r="F317" s="95" t="s">
        <v>42</v>
      </c>
      <c r="G317" s="95" t="s">
        <v>0</v>
      </c>
      <c r="H317" s="95" t="s">
        <v>1</v>
      </c>
    </row>
    <row r="318" spans="1:8" ht="15" customHeight="1" x14ac:dyDescent="0.3">
      <c r="A318" s="149" t="s">
        <v>2</v>
      </c>
      <c r="B318" s="10" t="s">
        <v>6</v>
      </c>
      <c r="C318" s="81">
        <v>3</v>
      </c>
      <c r="D318" s="81">
        <v>2</v>
      </c>
      <c r="E318" s="81">
        <v>11</v>
      </c>
      <c r="F318" s="81">
        <v>12</v>
      </c>
      <c r="G318" s="81">
        <v>7</v>
      </c>
      <c r="H318" s="82">
        <f>SUM(C318:G318)</f>
        <v>35</v>
      </c>
    </row>
    <row r="319" spans="1:8" ht="15" customHeight="1" x14ac:dyDescent="0.3">
      <c r="A319" s="149"/>
      <c r="B319" s="10" t="s">
        <v>7</v>
      </c>
      <c r="C319" s="81">
        <v>69</v>
      </c>
      <c r="D319" s="81">
        <v>49</v>
      </c>
      <c r="E319" s="81">
        <v>315</v>
      </c>
      <c r="F319" s="81">
        <v>280</v>
      </c>
      <c r="G319" s="81">
        <v>86</v>
      </c>
      <c r="H319" s="82">
        <f t="shared" ref="H319:H332" si="48">SUM(C319:G319)</f>
        <v>799</v>
      </c>
    </row>
    <row r="320" spans="1:8" ht="15" customHeight="1" x14ac:dyDescent="0.3">
      <c r="A320" s="149"/>
      <c r="B320" s="10" t="s">
        <v>8</v>
      </c>
      <c r="C320" s="81">
        <v>151</v>
      </c>
      <c r="D320" s="81">
        <v>88</v>
      </c>
      <c r="E320" s="81">
        <v>589</v>
      </c>
      <c r="F320" s="81">
        <v>531</v>
      </c>
      <c r="G320" s="81">
        <v>157</v>
      </c>
      <c r="H320" s="82">
        <f t="shared" si="48"/>
        <v>1516</v>
      </c>
    </row>
    <row r="321" spans="1:8" ht="15" customHeight="1" x14ac:dyDescent="0.3">
      <c r="A321" s="148" t="s">
        <v>3</v>
      </c>
      <c r="B321" s="12" t="s">
        <v>6</v>
      </c>
      <c r="C321" s="83">
        <v>3</v>
      </c>
      <c r="D321" s="83">
        <v>13</v>
      </c>
      <c r="E321" s="83">
        <v>48</v>
      </c>
      <c r="F321" s="83">
        <v>158</v>
      </c>
      <c r="G321" s="83">
        <v>29</v>
      </c>
      <c r="H321" s="84">
        <f t="shared" si="48"/>
        <v>251</v>
      </c>
    </row>
    <row r="322" spans="1:8" ht="15" customHeight="1" x14ac:dyDescent="0.3">
      <c r="A322" s="148"/>
      <c r="B322" s="12" t="s">
        <v>7</v>
      </c>
      <c r="C322" s="83">
        <v>228</v>
      </c>
      <c r="D322" s="83">
        <v>1594</v>
      </c>
      <c r="E322" s="83">
        <v>2206</v>
      </c>
      <c r="F322" s="83">
        <v>4254</v>
      </c>
      <c r="G322" s="83">
        <v>570</v>
      </c>
      <c r="H322" s="84">
        <f t="shared" si="48"/>
        <v>8852</v>
      </c>
    </row>
    <row r="323" spans="1:8" ht="15" customHeight="1" x14ac:dyDescent="0.3">
      <c r="A323" s="148"/>
      <c r="B323" s="12" t="s">
        <v>8</v>
      </c>
      <c r="C323" s="83">
        <v>459</v>
      </c>
      <c r="D323" s="83">
        <v>3097</v>
      </c>
      <c r="E323" s="83">
        <v>4257</v>
      </c>
      <c r="F323" s="83">
        <v>8064</v>
      </c>
      <c r="G323" s="83">
        <v>1081</v>
      </c>
      <c r="H323" s="84">
        <f t="shared" si="48"/>
        <v>16958</v>
      </c>
    </row>
    <row r="324" spans="1:8" ht="15" customHeight="1" x14ac:dyDescent="0.3">
      <c r="A324" s="149" t="s">
        <v>4</v>
      </c>
      <c r="B324" s="10" t="s">
        <v>6</v>
      </c>
      <c r="C324" s="81">
        <v>3</v>
      </c>
      <c r="D324" s="81">
        <v>3</v>
      </c>
      <c r="E324" s="81">
        <v>15</v>
      </c>
      <c r="F324" s="81">
        <v>16</v>
      </c>
      <c r="G324" s="81">
        <v>1</v>
      </c>
      <c r="H324" s="82">
        <f t="shared" si="48"/>
        <v>38</v>
      </c>
    </row>
    <row r="325" spans="1:8" ht="15" customHeight="1" x14ac:dyDescent="0.3">
      <c r="A325" s="149"/>
      <c r="B325" s="10" t="s">
        <v>7</v>
      </c>
      <c r="C325" s="81">
        <v>197</v>
      </c>
      <c r="D325" s="81">
        <v>31</v>
      </c>
      <c r="E325" s="81">
        <v>165</v>
      </c>
      <c r="F325" s="81">
        <v>444</v>
      </c>
      <c r="G325" s="81">
        <v>5</v>
      </c>
      <c r="H325" s="82">
        <f t="shared" si="48"/>
        <v>842</v>
      </c>
    </row>
    <row r="326" spans="1:8" ht="15" customHeight="1" x14ac:dyDescent="0.3">
      <c r="A326" s="149"/>
      <c r="B326" s="10" t="s">
        <v>8</v>
      </c>
      <c r="C326" s="81">
        <v>494</v>
      </c>
      <c r="D326" s="81">
        <v>69</v>
      </c>
      <c r="E326" s="81">
        <v>312</v>
      </c>
      <c r="F326" s="81">
        <v>811</v>
      </c>
      <c r="G326" s="81">
        <v>10</v>
      </c>
      <c r="H326" s="82">
        <f t="shared" si="48"/>
        <v>1696</v>
      </c>
    </row>
    <row r="327" spans="1:8" ht="15" customHeight="1" x14ac:dyDescent="0.3">
      <c r="A327" s="148" t="s">
        <v>46</v>
      </c>
      <c r="B327" s="12" t="s">
        <v>6</v>
      </c>
      <c r="C327" s="83">
        <v>1</v>
      </c>
      <c r="D327" s="83">
        <v>6</v>
      </c>
      <c r="E327" s="83">
        <v>9</v>
      </c>
      <c r="F327" s="83">
        <v>93</v>
      </c>
      <c r="G327" s="83">
        <v>43</v>
      </c>
      <c r="H327" s="84">
        <f t="shared" si="48"/>
        <v>152</v>
      </c>
    </row>
    <row r="328" spans="1:8" ht="15" customHeight="1" x14ac:dyDescent="0.3">
      <c r="A328" s="148"/>
      <c r="B328" s="12" t="s">
        <v>7</v>
      </c>
      <c r="C328" s="83">
        <v>172</v>
      </c>
      <c r="D328" s="83">
        <v>393</v>
      </c>
      <c r="E328" s="83">
        <v>425</v>
      </c>
      <c r="F328" s="83">
        <v>1872</v>
      </c>
      <c r="G328" s="83">
        <v>691</v>
      </c>
      <c r="H328" s="84">
        <f t="shared" si="48"/>
        <v>3553</v>
      </c>
    </row>
    <row r="329" spans="1:8" ht="15" customHeight="1" x14ac:dyDescent="0.3">
      <c r="A329" s="148"/>
      <c r="B329" s="12" t="s">
        <v>8</v>
      </c>
      <c r="C329" s="83">
        <v>368</v>
      </c>
      <c r="D329" s="83">
        <v>792</v>
      </c>
      <c r="E329" s="83">
        <v>801</v>
      </c>
      <c r="F329" s="83">
        <v>3501</v>
      </c>
      <c r="G329" s="83">
        <v>1294</v>
      </c>
      <c r="H329" s="84">
        <f t="shared" si="48"/>
        <v>6756</v>
      </c>
    </row>
    <row r="330" spans="1:8" ht="15" customHeight="1" x14ac:dyDescent="0.3">
      <c r="A330" s="149" t="s">
        <v>5</v>
      </c>
      <c r="B330" s="10" t="s">
        <v>6</v>
      </c>
      <c r="C330" s="81">
        <v>0</v>
      </c>
      <c r="D330" s="81">
        <v>13</v>
      </c>
      <c r="E330" s="81">
        <v>30</v>
      </c>
      <c r="F330" s="81">
        <v>31</v>
      </c>
      <c r="G330" s="81">
        <v>10</v>
      </c>
      <c r="H330" s="82">
        <f t="shared" si="48"/>
        <v>84</v>
      </c>
    </row>
    <row r="331" spans="1:8" ht="15" customHeight="1" x14ac:dyDescent="0.3">
      <c r="A331" s="149"/>
      <c r="B331" s="10" t="s">
        <v>7</v>
      </c>
      <c r="C331" s="81">
        <v>0</v>
      </c>
      <c r="D331" s="81">
        <v>691</v>
      </c>
      <c r="E331" s="81">
        <v>807</v>
      </c>
      <c r="F331" s="81">
        <v>549</v>
      </c>
      <c r="G331" s="81">
        <v>90</v>
      </c>
      <c r="H331" s="82">
        <f t="shared" si="48"/>
        <v>2137</v>
      </c>
    </row>
    <row r="332" spans="1:8" ht="15" customHeight="1" x14ac:dyDescent="0.3">
      <c r="A332" s="149"/>
      <c r="B332" s="10" t="s">
        <v>8</v>
      </c>
      <c r="C332" s="81">
        <v>0</v>
      </c>
      <c r="D332" s="81">
        <v>1283</v>
      </c>
      <c r="E332" s="81">
        <v>1467</v>
      </c>
      <c r="F332" s="81">
        <v>1046</v>
      </c>
      <c r="G332" s="81">
        <v>179</v>
      </c>
      <c r="H332" s="82">
        <f t="shared" si="48"/>
        <v>3975</v>
      </c>
    </row>
    <row r="333" spans="1:8" ht="15" customHeight="1" x14ac:dyDescent="0.3">
      <c r="A333" s="150" t="s">
        <v>1</v>
      </c>
      <c r="B333" s="96" t="s">
        <v>6</v>
      </c>
      <c r="C333" s="97">
        <f t="shared" ref="C333:H335" si="49">C318+C321+C324</f>
        <v>9</v>
      </c>
      <c r="D333" s="97">
        <f t="shared" si="49"/>
        <v>18</v>
      </c>
      <c r="E333" s="97">
        <f t="shared" si="49"/>
        <v>74</v>
      </c>
      <c r="F333" s="97">
        <f t="shared" si="49"/>
        <v>186</v>
      </c>
      <c r="G333" s="97">
        <f t="shared" si="49"/>
        <v>37</v>
      </c>
      <c r="H333" s="97">
        <f t="shared" si="49"/>
        <v>324</v>
      </c>
    </row>
    <row r="334" spans="1:8" ht="15" customHeight="1" x14ac:dyDescent="0.3">
      <c r="A334" s="150"/>
      <c r="B334" s="96" t="s">
        <v>7</v>
      </c>
      <c r="C334" s="97">
        <f t="shared" si="49"/>
        <v>494</v>
      </c>
      <c r="D334" s="97">
        <f t="shared" si="49"/>
        <v>1674</v>
      </c>
      <c r="E334" s="97">
        <f t="shared" si="49"/>
        <v>2686</v>
      </c>
      <c r="F334" s="97">
        <f t="shared" si="49"/>
        <v>4978</v>
      </c>
      <c r="G334" s="97">
        <f t="shared" si="49"/>
        <v>661</v>
      </c>
      <c r="H334" s="97">
        <f t="shared" si="49"/>
        <v>10493</v>
      </c>
    </row>
    <row r="335" spans="1:8" ht="15" customHeight="1" x14ac:dyDescent="0.3">
      <c r="A335" s="150"/>
      <c r="B335" s="96" t="s">
        <v>8</v>
      </c>
      <c r="C335" s="97">
        <f t="shared" si="49"/>
        <v>1104</v>
      </c>
      <c r="D335" s="97">
        <f t="shared" si="49"/>
        <v>3254</v>
      </c>
      <c r="E335" s="97">
        <f t="shared" si="49"/>
        <v>5158</v>
      </c>
      <c r="F335" s="97">
        <f t="shared" si="49"/>
        <v>9406</v>
      </c>
      <c r="G335" s="97">
        <f t="shared" si="49"/>
        <v>1248</v>
      </c>
      <c r="H335" s="97">
        <f t="shared" si="49"/>
        <v>20170</v>
      </c>
    </row>
    <row r="336" spans="1:8" ht="15" customHeight="1" x14ac:dyDescent="0.3">
      <c r="A336" s="79" t="s">
        <v>110</v>
      </c>
      <c r="B336" s="5"/>
      <c r="C336" s="5"/>
      <c r="D336" s="5"/>
      <c r="E336" s="5"/>
      <c r="F336" s="5"/>
    </row>
  </sheetData>
  <mergeCells count="112">
    <mergeCell ref="A129:A131"/>
    <mergeCell ref="A132:A134"/>
    <mergeCell ref="A147:H147"/>
    <mergeCell ref="A148:H148"/>
    <mergeCell ref="A162:A164"/>
    <mergeCell ref="A165:A167"/>
    <mergeCell ref="A150:A152"/>
    <mergeCell ref="A153:A155"/>
    <mergeCell ref="A156:A158"/>
    <mergeCell ref="A189:A191"/>
    <mergeCell ref="A174:A176"/>
    <mergeCell ref="A177:A179"/>
    <mergeCell ref="A180:A182"/>
    <mergeCell ref="A171:H171"/>
    <mergeCell ref="A159:A161"/>
    <mergeCell ref="A196:H196"/>
    <mergeCell ref="A213:A215"/>
    <mergeCell ref="A195:H195"/>
    <mergeCell ref="A198:A200"/>
    <mergeCell ref="A183:A185"/>
    <mergeCell ref="A186:A188"/>
    <mergeCell ref="A172:H172"/>
    <mergeCell ref="A3:H3"/>
    <mergeCell ref="A4:H4"/>
    <mergeCell ref="A6:A8"/>
    <mergeCell ref="A9:A11"/>
    <mergeCell ref="A12:A14"/>
    <mergeCell ref="A15:A17"/>
    <mergeCell ref="A18:A20"/>
    <mergeCell ref="A21:A23"/>
    <mergeCell ref="A135:A137"/>
    <mergeCell ref="A93:A95"/>
    <mergeCell ref="A75:H75"/>
    <mergeCell ref="A76:H76"/>
    <mergeCell ref="A78:A80"/>
    <mergeCell ref="A81:A83"/>
    <mergeCell ref="A84:A86"/>
    <mergeCell ref="A111:A113"/>
    <mergeCell ref="A99:H99"/>
    <mergeCell ref="A100:H100"/>
    <mergeCell ref="A102:A104"/>
    <mergeCell ref="A138:A140"/>
    <mergeCell ref="A141:A143"/>
    <mergeCell ref="A123:H123"/>
    <mergeCell ref="A124:H124"/>
    <mergeCell ref="A126:A128"/>
    <mergeCell ref="A294:A296"/>
    <mergeCell ref="A270:A272"/>
    <mergeCell ref="A273:A275"/>
    <mergeCell ref="A292:H292"/>
    <mergeCell ref="A255:A257"/>
    <mergeCell ref="A291:H291"/>
    <mergeCell ref="A282:A284"/>
    <mergeCell ref="A285:A287"/>
    <mergeCell ref="A267:H267"/>
    <mergeCell ref="A268:H268"/>
    <mergeCell ref="A276:A278"/>
    <mergeCell ref="A279:A281"/>
    <mergeCell ref="A201:A203"/>
    <mergeCell ref="A204:A206"/>
    <mergeCell ref="A207:A209"/>
    <mergeCell ref="A210:A212"/>
    <mergeCell ref="A237:A239"/>
    <mergeCell ref="A234:A236"/>
    <mergeCell ref="A249:A251"/>
    <mergeCell ref="A219:H219"/>
    <mergeCell ref="A220:H220"/>
    <mergeCell ref="A246:A248"/>
    <mergeCell ref="A261:A263"/>
    <mergeCell ref="A243:H243"/>
    <mergeCell ref="A244:H244"/>
    <mergeCell ref="A258:A260"/>
    <mergeCell ref="A222:A224"/>
    <mergeCell ref="A225:A227"/>
    <mergeCell ref="A228:A230"/>
    <mergeCell ref="A252:A254"/>
    <mergeCell ref="A231:A233"/>
    <mergeCell ref="A333:A335"/>
    <mergeCell ref="A297:A299"/>
    <mergeCell ref="A321:A323"/>
    <mergeCell ref="A318:A320"/>
    <mergeCell ref="A315:H315"/>
    <mergeCell ref="A316:H316"/>
    <mergeCell ref="A309:A311"/>
    <mergeCell ref="A306:A308"/>
    <mergeCell ref="A324:A326"/>
    <mergeCell ref="A327:A329"/>
    <mergeCell ref="A300:A302"/>
    <mergeCell ref="A303:A305"/>
    <mergeCell ref="A330:A332"/>
    <mergeCell ref="A87:A89"/>
    <mergeCell ref="A90:A92"/>
    <mergeCell ref="A117:A119"/>
    <mergeCell ref="A108:A110"/>
    <mergeCell ref="A66:A68"/>
    <mergeCell ref="A27:H27"/>
    <mergeCell ref="A28:H28"/>
    <mergeCell ref="A30:A32"/>
    <mergeCell ref="A33:A35"/>
    <mergeCell ref="A36:A38"/>
    <mergeCell ref="A63:A65"/>
    <mergeCell ref="A69:A71"/>
    <mergeCell ref="A51:H51"/>
    <mergeCell ref="A52:H52"/>
    <mergeCell ref="A54:A56"/>
    <mergeCell ref="A57:A59"/>
    <mergeCell ref="A60:A62"/>
    <mergeCell ref="A39:A41"/>
    <mergeCell ref="A42:A44"/>
    <mergeCell ref="A45:A47"/>
    <mergeCell ref="A105:A107"/>
    <mergeCell ref="A114:A116"/>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120" max="16383" man="1"/>
    <brk id="144" max="16383" man="1"/>
    <brk id="168" max="16383" man="1"/>
    <brk id="192" max="16383" man="1"/>
    <brk id="216" max="16383" man="1"/>
    <brk id="240" max="16383" man="1"/>
    <brk id="264" max="16383" man="1"/>
    <brk id="288" max="16383" man="1"/>
    <brk id="312"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A6E02-4EC1-4ABE-B368-F8F8D3B8ECBE}">
  <sheetPr>
    <tabColor theme="5" tint="0.39997558519241921"/>
  </sheetPr>
  <dimension ref="A1:AA63"/>
  <sheetViews>
    <sheetView showGridLines="0" workbookViewId="0">
      <selection activeCell="T13" sqref="T13"/>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1" max="21" width="22.77734375" customWidth="1"/>
    <col min="22" max="22" width="10.77734375" customWidth="1"/>
    <col min="23" max="27" width="9.77734375" customWidth="1"/>
  </cols>
  <sheetData>
    <row r="1" spans="1:27" x14ac:dyDescent="0.3">
      <c r="A1" s="154" t="s">
        <v>144</v>
      </c>
      <c r="B1" s="154"/>
      <c r="C1" s="154"/>
      <c r="D1" s="154"/>
      <c r="E1" s="154"/>
      <c r="F1" s="154"/>
      <c r="G1" s="154"/>
      <c r="H1" s="128"/>
      <c r="I1" s="128"/>
      <c r="J1" s="128"/>
      <c r="K1" s="154" t="s">
        <v>148</v>
      </c>
      <c r="L1" s="154"/>
      <c r="M1" s="154"/>
      <c r="N1" s="154"/>
      <c r="O1" s="154"/>
      <c r="P1" s="154"/>
      <c r="Q1" s="154"/>
      <c r="R1" s="128"/>
      <c r="S1" s="128"/>
      <c r="T1" s="128"/>
      <c r="U1" s="154" t="s">
        <v>147</v>
      </c>
      <c r="V1" s="154"/>
      <c r="W1" s="154"/>
      <c r="X1" s="154"/>
      <c r="Y1" s="154"/>
      <c r="Z1" s="154"/>
      <c r="AA1" s="154"/>
    </row>
    <row r="2" spans="1:27" x14ac:dyDescent="0.3">
      <c r="A2" s="129" t="s">
        <v>145</v>
      </c>
      <c r="B2" s="129" t="s">
        <v>146</v>
      </c>
      <c r="C2" s="129">
        <v>2019</v>
      </c>
      <c r="D2" s="129">
        <v>2020</v>
      </c>
      <c r="E2" s="129">
        <v>2021</v>
      </c>
      <c r="F2" s="129">
        <v>2022</v>
      </c>
      <c r="G2" s="129">
        <v>2023</v>
      </c>
      <c r="H2" s="128"/>
      <c r="I2" s="128"/>
      <c r="J2" s="128"/>
      <c r="K2" s="129" t="s">
        <v>145</v>
      </c>
      <c r="L2" s="129" t="s">
        <v>146</v>
      </c>
      <c r="M2" s="129">
        <v>2019</v>
      </c>
      <c r="N2" s="129">
        <v>2020</v>
      </c>
      <c r="O2" s="129">
        <v>2021</v>
      </c>
      <c r="P2" s="129">
        <v>2022</v>
      </c>
      <c r="Q2" s="129">
        <v>2023</v>
      </c>
      <c r="R2" s="128"/>
      <c r="S2" s="128"/>
      <c r="T2" s="128"/>
      <c r="U2" s="129" t="s">
        <v>145</v>
      </c>
      <c r="V2" s="129" t="s">
        <v>146</v>
      </c>
      <c r="W2" s="129">
        <v>2019</v>
      </c>
      <c r="X2" s="129">
        <v>2020</v>
      </c>
      <c r="Y2" s="129">
        <v>2021</v>
      </c>
      <c r="Z2" s="129">
        <v>2022</v>
      </c>
      <c r="AA2" s="129">
        <v>2023</v>
      </c>
    </row>
    <row r="3" spans="1:27" x14ac:dyDescent="0.3">
      <c r="A3" s="152" t="s">
        <v>3</v>
      </c>
      <c r="B3" s="128" t="s">
        <v>131</v>
      </c>
      <c r="C3" s="130">
        <v>2323</v>
      </c>
      <c r="D3" s="130">
        <v>2272</v>
      </c>
      <c r="E3" s="130">
        <v>2249</v>
      </c>
      <c r="F3" s="130">
        <v>2260</v>
      </c>
      <c r="G3" s="130">
        <v>2513</v>
      </c>
      <c r="H3" s="128"/>
      <c r="I3" s="128"/>
      <c r="J3" s="128"/>
      <c r="K3" s="152" t="s">
        <v>3</v>
      </c>
      <c r="L3" s="128" t="s">
        <v>131</v>
      </c>
      <c r="M3" s="130">
        <v>4293</v>
      </c>
      <c r="N3" s="130">
        <v>4369</v>
      </c>
      <c r="O3" s="130">
        <v>4417</v>
      </c>
      <c r="P3" s="130">
        <v>4338</v>
      </c>
      <c r="Q3" s="130">
        <v>5117</v>
      </c>
      <c r="R3" s="128"/>
      <c r="S3" s="128"/>
      <c r="T3" s="128"/>
      <c r="U3" s="152" t="s">
        <v>3</v>
      </c>
      <c r="V3" s="128" t="s">
        <v>131</v>
      </c>
      <c r="W3" s="130">
        <v>11225</v>
      </c>
      <c r="X3" s="130">
        <v>11304</v>
      </c>
      <c r="Y3" s="130">
        <v>11360</v>
      </c>
      <c r="Z3" s="130">
        <v>11148</v>
      </c>
      <c r="AA3" s="130">
        <v>12361</v>
      </c>
    </row>
    <row r="4" spans="1:27" x14ac:dyDescent="0.3">
      <c r="A4" s="152"/>
      <c r="B4" s="128" t="s">
        <v>132</v>
      </c>
      <c r="C4" s="130">
        <v>2234</v>
      </c>
      <c r="D4" s="130">
        <v>2379</v>
      </c>
      <c r="E4" s="130">
        <v>2208</v>
      </c>
      <c r="F4" s="130">
        <v>2270</v>
      </c>
      <c r="G4" s="130">
        <v>2540</v>
      </c>
      <c r="H4" s="128"/>
      <c r="I4" s="128"/>
      <c r="J4" s="128"/>
      <c r="K4" s="152"/>
      <c r="L4" s="128" t="s">
        <v>132</v>
      </c>
      <c r="M4" s="130">
        <v>4032</v>
      </c>
      <c r="N4" s="130">
        <v>4563</v>
      </c>
      <c r="O4" s="130">
        <v>4299</v>
      </c>
      <c r="P4" s="130">
        <v>4338</v>
      </c>
      <c r="Q4" s="130">
        <v>5154</v>
      </c>
      <c r="R4" s="128"/>
      <c r="S4" s="128"/>
      <c r="T4" s="128"/>
      <c r="U4" s="152"/>
      <c r="V4" s="128" t="s">
        <v>132</v>
      </c>
      <c r="W4" s="130">
        <v>10678</v>
      </c>
      <c r="X4" s="130">
        <v>11825</v>
      </c>
      <c r="Y4" s="130">
        <v>11143</v>
      </c>
      <c r="Z4" s="130">
        <v>11138</v>
      </c>
      <c r="AA4" s="130">
        <v>12450</v>
      </c>
    </row>
    <row r="5" spans="1:27" x14ac:dyDescent="0.3">
      <c r="A5" s="152"/>
      <c r="B5" s="128" t="s">
        <v>133</v>
      </c>
      <c r="C5" s="130">
        <v>2309</v>
      </c>
      <c r="D5" s="130">
        <v>2425</v>
      </c>
      <c r="E5" s="130">
        <v>2287</v>
      </c>
      <c r="F5" s="130">
        <v>2345</v>
      </c>
      <c r="G5" s="130">
        <v>2686</v>
      </c>
      <c r="H5" s="128"/>
      <c r="I5" s="128"/>
      <c r="J5" s="128"/>
      <c r="K5" s="152"/>
      <c r="L5" s="128" t="s">
        <v>133</v>
      </c>
      <c r="M5" s="130">
        <v>4138</v>
      </c>
      <c r="N5" s="130">
        <v>4626</v>
      </c>
      <c r="O5" s="130">
        <v>4411</v>
      </c>
      <c r="P5" s="130">
        <v>4426</v>
      </c>
      <c r="Q5" s="130">
        <v>5408</v>
      </c>
      <c r="R5" s="128"/>
      <c r="S5" s="128"/>
      <c r="T5" s="128"/>
      <c r="U5" s="152"/>
      <c r="V5" s="128" t="s">
        <v>133</v>
      </c>
      <c r="W5" s="130">
        <v>11027</v>
      </c>
      <c r="X5" s="130">
        <v>11975</v>
      </c>
      <c r="Y5" s="130">
        <v>11459</v>
      </c>
      <c r="Z5" s="130">
        <v>11395</v>
      </c>
      <c r="AA5" s="130">
        <v>13026</v>
      </c>
    </row>
    <row r="6" spans="1:27" x14ac:dyDescent="0.3">
      <c r="A6" s="152"/>
      <c r="B6" s="128" t="s">
        <v>134</v>
      </c>
      <c r="C6" s="130">
        <v>2187</v>
      </c>
      <c r="D6" s="130">
        <v>2388</v>
      </c>
      <c r="E6" s="130">
        <v>2368</v>
      </c>
      <c r="F6" s="130">
        <v>2417</v>
      </c>
      <c r="G6" s="130">
        <v>2816</v>
      </c>
      <c r="H6" s="128"/>
      <c r="I6" s="128"/>
      <c r="J6" s="128"/>
      <c r="K6" s="152"/>
      <c r="L6" s="128" t="s">
        <v>134</v>
      </c>
      <c r="M6" s="130">
        <v>4077</v>
      </c>
      <c r="N6" s="130">
        <v>4530</v>
      </c>
      <c r="O6" s="130">
        <v>4511</v>
      </c>
      <c r="P6" s="130">
        <v>4592</v>
      </c>
      <c r="Q6" s="130">
        <v>5661</v>
      </c>
      <c r="R6" s="128"/>
      <c r="S6" s="128"/>
      <c r="T6" s="128"/>
      <c r="U6" s="152"/>
      <c r="V6" s="128" t="s">
        <v>134</v>
      </c>
      <c r="W6" s="130">
        <v>10785</v>
      </c>
      <c r="X6" s="130">
        <v>11713</v>
      </c>
      <c r="Y6" s="130">
        <v>11723</v>
      </c>
      <c r="Z6" s="130">
        <v>11718</v>
      </c>
      <c r="AA6" s="130">
        <v>13617</v>
      </c>
    </row>
    <row r="7" spans="1:27" x14ac:dyDescent="0.3">
      <c r="A7" s="152"/>
      <c r="B7" s="128" t="s">
        <v>135</v>
      </c>
      <c r="C7" s="130">
        <v>2321</v>
      </c>
      <c r="D7" s="130">
        <v>2448</v>
      </c>
      <c r="E7" s="130">
        <v>2440</v>
      </c>
      <c r="F7" s="130">
        <v>2529</v>
      </c>
      <c r="G7" s="130">
        <v>2984</v>
      </c>
      <c r="H7" s="128"/>
      <c r="I7" s="128"/>
      <c r="J7" s="128"/>
      <c r="K7" s="152"/>
      <c r="L7" s="128" t="s">
        <v>135</v>
      </c>
      <c r="M7" s="130">
        <v>4317</v>
      </c>
      <c r="N7" s="130">
        <v>4611</v>
      </c>
      <c r="O7" s="130">
        <v>4567</v>
      </c>
      <c r="P7" s="130">
        <v>4819</v>
      </c>
      <c r="Q7" s="130">
        <v>5913</v>
      </c>
      <c r="R7" s="128"/>
      <c r="S7" s="128"/>
      <c r="T7" s="128"/>
      <c r="U7" s="152"/>
      <c r="V7" s="128" t="s">
        <v>135</v>
      </c>
      <c r="W7" s="130">
        <v>11381</v>
      </c>
      <c r="X7" s="130">
        <v>11985</v>
      </c>
      <c r="Y7" s="130">
        <v>11992</v>
      </c>
      <c r="Z7" s="130">
        <v>12252</v>
      </c>
      <c r="AA7" s="130">
        <v>14183</v>
      </c>
    </row>
    <row r="8" spans="1:27" x14ac:dyDescent="0.3">
      <c r="A8" s="152"/>
      <c r="B8" s="128" t="s">
        <v>136</v>
      </c>
      <c r="C8" s="130">
        <v>2458</v>
      </c>
      <c r="D8" s="130">
        <v>2531</v>
      </c>
      <c r="E8" s="130">
        <v>2591</v>
      </c>
      <c r="F8" s="130">
        <v>2874</v>
      </c>
      <c r="G8" s="130">
        <v>3175</v>
      </c>
      <c r="H8" s="128"/>
      <c r="I8" s="128"/>
      <c r="J8" s="128"/>
      <c r="K8" s="152"/>
      <c r="L8" s="128" t="s">
        <v>136</v>
      </c>
      <c r="M8" s="130">
        <v>4495</v>
      </c>
      <c r="N8" s="130">
        <v>4715</v>
      </c>
      <c r="O8" s="130">
        <v>4780</v>
      </c>
      <c r="P8" s="130">
        <v>5237</v>
      </c>
      <c r="Q8" s="130">
        <v>6262</v>
      </c>
      <c r="R8" s="128"/>
      <c r="S8" s="128"/>
      <c r="T8" s="128"/>
      <c r="U8" s="152"/>
      <c r="V8" s="128" t="s">
        <v>136</v>
      </c>
      <c r="W8" s="130">
        <v>11929</v>
      </c>
      <c r="X8" s="130">
        <v>12331</v>
      </c>
      <c r="Y8" s="130">
        <v>12487</v>
      </c>
      <c r="Z8" s="130">
        <v>13371</v>
      </c>
      <c r="AA8" s="130">
        <v>14940</v>
      </c>
    </row>
    <row r="9" spans="1:27" x14ac:dyDescent="0.3">
      <c r="A9" s="152"/>
      <c r="B9" s="128" t="s">
        <v>137</v>
      </c>
      <c r="C9" s="130">
        <v>2583</v>
      </c>
      <c r="D9" s="130">
        <v>2630</v>
      </c>
      <c r="E9" s="130">
        <v>2656</v>
      </c>
      <c r="F9" s="130">
        <v>2996</v>
      </c>
      <c r="G9" s="130">
        <v>3247</v>
      </c>
      <c r="H9" s="128"/>
      <c r="I9" s="128"/>
      <c r="J9" s="128"/>
      <c r="K9" s="152"/>
      <c r="L9" s="128" t="s">
        <v>137</v>
      </c>
      <c r="M9" s="130">
        <v>4640</v>
      </c>
      <c r="N9" s="130">
        <v>4863</v>
      </c>
      <c r="O9" s="130">
        <v>4796</v>
      </c>
      <c r="P9" s="130">
        <v>5750</v>
      </c>
      <c r="Q9" s="130">
        <v>6373</v>
      </c>
      <c r="R9" s="128"/>
      <c r="S9" s="128"/>
      <c r="T9" s="128"/>
      <c r="U9" s="152"/>
      <c r="V9" s="128" t="s">
        <v>137</v>
      </c>
      <c r="W9" s="130">
        <v>12466</v>
      </c>
      <c r="X9" s="130">
        <v>12658</v>
      </c>
      <c r="Y9" s="130">
        <v>12598</v>
      </c>
      <c r="Z9" s="130">
        <v>14161</v>
      </c>
      <c r="AA9" s="130">
        <v>15147</v>
      </c>
    </row>
    <row r="10" spans="1:27" x14ac:dyDescent="0.3">
      <c r="A10" s="152"/>
      <c r="B10" s="128" t="s">
        <v>138</v>
      </c>
      <c r="C10" s="130">
        <v>2585</v>
      </c>
      <c r="D10" s="130">
        <v>2677</v>
      </c>
      <c r="E10" s="130">
        <v>2606</v>
      </c>
      <c r="F10" s="130">
        <v>2924</v>
      </c>
      <c r="G10" s="130">
        <v>3189</v>
      </c>
      <c r="H10" s="128"/>
      <c r="I10" s="128"/>
      <c r="J10" s="128"/>
      <c r="K10" s="152"/>
      <c r="L10" s="128" t="s">
        <v>138</v>
      </c>
      <c r="M10" s="130">
        <v>4634</v>
      </c>
      <c r="N10" s="130">
        <v>4919</v>
      </c>
      <c r="O10" s="130">
        <v>4747</v>
      </c>
      <c r="P10" s="130">
        <v>5653</v>
      </c>
      <c r="Q10" s="130">
        <v>6227</v>
      </c>
      <c r="R10" s="128"/>
      <c r="S10" s="128"/>
      <c r="T10" s="128"/>
      <c r="U10" s="152"/>
      <c r="V10" s="128" t="s">
        <v>138</v>
      </c>
      <c r="W10" s="130">
        <v>12442</v>
      </c>
      <c r="X10" s="130">
        <v>12756</v>
      </c>
      <c r="Y10" s="130">
        <v>12440</v>
      </c>
      <c r="Z10" s="130">
        <v>13687</v>
      </c>
      <c r="AA10" s="130">
        <v>14802</v>
      </c>
    </row>
    <row r="11" spans="1:27" x14ac:dyDescent="0.3">
      <c r="A11" s="152"/>
      <c r="B11" s="128" t="s">
        <v>139</v>
      </c>
      <c r="C11" s="130">
        <v>2573</v>
      </c>
      <c r="D11" s="130">
        <v>2673</v>
      </c>
      <c r="E11" s="130">
        <v>2593</v>
      </c>
      <c r="F11" s="130">
        <v>2864</v>
      </c>
      <c r="G11" s="130">
        <v>3153</v>
      </c>
      <c r="H11" s="128"/>
      <c r="I11" s="128"/>
      <c r="J11" s="128"/>
      <c r="K11" s="152"/>
      <c r="L11" s="128" t="s">
        <v>139</v>
      </c>
      <c r="M11" s="130">
        <v>4657</v>
      </c>
      <c r="N11" s="130">
        <v>4968</v>
      </c>
      <c r="O11" s="130">
        <v>4718</v>
      </c>
      <c r="P11" s="130">
        <v>5577</v>
      </c>
      <c r="Q11" s="130">
        <v>6175</v>
      </c>
      <c r="R11" s="128"/>
      <c r="S11" s="128"/>
      <c r="T11" s="128"/>
      <c r="U11" s="152"/>
      <c r="V11" s="128" t="s">
        <v>139</v>
      </c>
      <c r="W11" s="130">
        <v>12393</v>
      </c>
      <c r="X11" s="130">
        <v>12950</v>
      </c>
      <c r="Y11" s="130">
        <v>12369</v>
      </c>
      <c r="Z11" s="130">
        <v>13449</v>
      </c>
      <c r="AA11" s="130">
        <v>14625</v>
      </c>
    </row>
    <row r="12" spans="1:27" x14ac:dyDescent="0.3">
      <c r="A12" s="152"/>
      <c r="B12" s="128" t="s">
        <v>140</v>
      </c>
      <c r="C12" s="130">
        <v>2461</v>
      </c>
      <c r="D12" s="130">
        <v>2443</v>
      </c>
      <c r="E12" s="130">
        <v>2417</v>
      </c>
      <c r="F12" s="130">
        <v>2706</v>
      </c>
      <c r="G12" s="130">
        <v>2985</v>
      </c>
      <c r="H12" s="128"/>
      <c r="I12" s="128"/>
      <c r="J12" s="128"/>
      <c r="K12" s="152"/>
      <c r="L12" s="128" t="s">
        <v>140</v>
      </c>
      <c r="M12" s="130">
        <v>4564</v>
      </c>
      <c r="N12" s="130">
        <v>4647</v>
      </c>
      <c r="O12" s="130">
        <v>4533</v>
      </c>
      <c r="P12" s="130">
        <v>5385</v>
      </c>
      <c r="Q12" s="130">
        <v>5940</v>
      </c>
      <c r="R12" s="128"/>
      <c r="S12" s="128"/>
      <c r="T12" s="128"/>
      <c r="U12" s="152"/>
      <c r="V12" s="128" t="s">
        <v>140</v>
      </c>
      <c r="W12" s="130">
        <v>11983</v>
      </c>
      <c r="X12" s="130">
        <v>12058</v>
      </c>
      <c r="Y12" s="130">
        <v>11770</v>
      </c>
      <c r="Z12" s="130">
        <v>13004</v>
      </c>
      <c r="AA12" s="130">
        <v>14094</v>
      </c>
    </row>
    <row r="13" spans="1:27" x14ac:dyDescent="0.3">
      <c r="A13" s="152"/>
      <c r="B13" s="128" t="s">
        <v>141</v>
      </c>
      <c r="C13" s="130">
        <v>2255</v>
      </c>
      <c r="D13" s="130">
        <v>2249</v>
      </c>
      <c r="E13" s="130">
        <v>2239</v>
      </c>
      <c r="F13" s="130">
        <v>2567</v>
      </c>
      <c r="G13" s="130">
        <v>2723</v>
      </c>
      <c r="H13" s="128"/>
      <c r="I13" s="128"/>
      <c r="J13" s="128"/>
      <c r="K13" s="152"/>
      <c r="L13" s="128" t="s">
        <v>141</v>
      </c>
      <c r="M13" s="130">
        <v>4289</v>
      </c>
      <c r="N13" s="130">
        <v>4386</v>
      </c>
      <c r="O13" s="130">
        <v>4323</v>
      </c>
      <c r="P13" s="130">
        <v>5164</v>
      </c>
      <c r="Q13" s="130">
        <v>5517</v>
      </c>
      <c r="R13" s="128"/>
      <c r="S13" s="128"/>
      <c r="T13" s="128"/>
      <c r="U13" s="152"/>
      <c r="V13" s="128" t="s">
        <v>141</v>
      </c>
      <c r="W13" s="130">
        <v>11267</v>
      </c>
      <c r="X13" s="130">
        <v>11331</v>
      </c>
      <c r="Y13" s="130">
        <v>11088</v>
      </c>
      <c r="Z13" s="130">
        <v>12533</v>
      </c>
      <c r="AA13" s="130">
        <v>13085</v>
      </c>
    </row>
    <row r="14" spans="1:27" x14ac:dyDescent="0.3">
      <c r="A14" s="152"/>
      <c r="B14" s="128" t="s">
        <v>142</v>
      </c>
      <c r="C14" s="130">
        <v>2192</v>
      </c>
      <c r="D14" s="130">
        <v>2238</v>
      </c>
      <c r="E14" s="130">
        <v>2194</v>
      </c>
      <c r="F14" s="130">
        <v>2495</v>
      </c>
      <c r="G14" s="130">
        <v>2685</v>
      </c>
      <c r="H14" s="128"/>
      <c r="I14" s="128"/>
      <c r="J14" s="128"/>
      <c r="K14" s="152"/>
      <c r="L14" s="128" t="s">
        <v>142</v>
      </c>
      <c r="M14" s="130">
        <v>4249</v>
      </c>
      <c r="N14" s="130">
        <v>4389</v>
      </c>
      <c r="O14" s="130">
        <v>4269</v>
      </c>
      <c r="P14" s="130">
        <v>5083</v>
      </c>
      <c r="Q14" s="130">
        <v>5457</v>
      </c>
      <c r="R14" s="128"/>
      <c r="S14" s="128"/>
      <c r="T14" s="128"/>
      <c r="U14" s="152"/>
      <c r="V14" s="128" t="s">
        <v>142</v>
      </c>
      <c r="W14" s="130">
        <v>11025</v>
      </c>
      <c r="X14" s="130">
        <v>11286</v>
      </c>
      <c r="Y14" s="130">
        <v>10941</v>
      </c>
      <c r="Z14" s="130">
        <v>12329</v>
      </c>
      <c r="AA14" s="130">
        <v>12979</v>
      </c>
    </row>
    <row r="15" spans="1:27" x14ac:dyDescent="0.3">
      <c r="A15" s="153" t="s">
        <v>5</v>
      </c>
      <c r="B15" s="131" t="s">
        <v>131</v>
      </c>
      <c r="C15" s="132">
        <v>489</v>
      </c>
      <c r="D15" s="132">
        <v>479</v>
      </c>
      <c r="E15" s="132">
        <v>512</v>
      </c>
      <c r="F15" s="132">
        <v>553</v>
      </c>
      <c r="G15" s="132">
        <v>639</v>
      </c>
      <c r="H15" s="128"/>
      <c r="I15" s="128"/>
      <c r="J15" s="128"/>
      <c r="K15" s="153" t="s">
        <v>46</v>
      </c>
      <c r="L15" s="131" t="s">
        <v>131</v>
      </c>
      <c r="M15" s="132">
        <v>1106</v>
      </c>
      <c r="N15" s="132">
        <v>1024</v>
      </c>
      <c r="O15" s="132">
        <v>1017</v>
      </c>
      <c r="P15" s="132">
        <v>983</v>
      </c>
      <c r="Q15" s="132">
        <v>1144</v>
      </c>
      <c r="R15" s="128"/>
      <c r="S15" s="128"/>
      <c r="T15" s="128"/>
      <c r="U15" s="153" t="s">
        <v>5</v>
      </c>
      <c r="V15" s="131" t="s">
        <v>131</v>
      </c>
      <c r="W15" s="132">
        <v>2408</v>
      </c>
      <c r="X15" s="132">
        <v>2468</v>
      </c>
      <c r="Y15" s="132">
        <v>2574</v>
      </c>
      <c r="Z15" s="132">
        <v>2716</v>
      </c>
      <c r="AA15" s="132">
        <v>3151</v>
      </c>
    </row>
    <row r="16" spans="1:27" x14ac:dyDescent="0.3">
      <c r="A16" s="153"/>
      <c r="B16" s="131" t="s">
        <v>132</v>
      </c>
      <c r="C16" s="132">
        <v>461</v>
      </c>
      <c r="D16" s="132">
        <v>523</v>
      </c>
      <c r="E16" s="132">
        <v>497</v>
      </c>
      <c r="F16" s="132">
        <v>546</v>
      </c>
      <c r="G16" s="132">
        <v>641</v>
      </c>
      <c r="H16" s="128"/>
      <c r="I16" s="128"/>
      <c r="J16" s="128"/>
      <c r="K16" s="153"/>
      <c r="L16" s="131" t="s">
        <v>132</v>
      </c>
      <c r="M16" s="132">
        <v>943</v>
      </c>
      <c r="N16" s="132">
        <v>1058</v>
      </c>
      <c r="O16" s="132">
        <v>1009</v>
      </c>
      <c r="P16" s="132">
        <v>971</v>
      </c>
      <c r="Q16" s="132">
        <v>1148</v>
      </c>
      <c r="R16" s="128"/>
      <c r="S16" s="128"/>
      <c r="T16" s="128"/>
      <c r="U16" s="153"/>
      <c r="V16" s="131" t="s">
        <v>132</v>
      </c>
      <c r="W16" s="132">
        <v>2190</v>
      </c>
      <c r="X16" s="132">
        <v>2649</v>
      </c>
      <c r="Y16" s="132">
        <v>2529</v>
      </c>
      <c r="Z16" s="132">
        <v>2700</v>
      </c>
      <c r="AA16" s="132">
        <v>3156</v>
      </c>
    </row>
    <row r="17" spans="1:27" x14ac:dyDescent="0.3">
      <c r="A17" s="153"/>
      <c r="B17" s="131" t="s">
        <v>133</v>
      </c>
      <c r="C17" s="132">
        <v>462</v>
      </c>
      <c r="D17" s="132">
        <v>543</v>
      </c>
      <c r="E17" s="132">
        <v>497</v>
      </c>
      <c r="F17" s="132">
        <v>543</v>
      </c>
      <c r="G17" s="132">
        <v>648</v>
      </c>
      <c r="H17" s="128"/>
      <c r="I17" s="128"/>
      <c r="J17" s="128"/>
      <c r="K17" s="153"/>
      <c r="L17" s="131" t="s">
        <v>133</v>
      </c>
      <c r="M17" s="132">
        <v>926</v>
      </c>
      <c r="N17" s="132">
        <v>1065</v>
      </c>
      <c r="O17" s="132">
        <v>1016</v>
      </c>
      <c r="P17" s="132">
        <v>985</v>
      </c>
      <c r="Q17" s="132">
        <v>1162</v>
      </c>
      <c r="R17" s="128"/>
      <c r="S17" s="128"/>
      <c r="T17" s="128"/>
      <c r="U17" s="153"/>
      <c r="V17" s="131" t="s">
        <v>133</v>
      </c>
      <c r="W17" s="132">
        <v>2260</v>
      </c>
      <c r="X17" s="132">
        <v>2726</v>
      </c>
      <c r="Y17" s="132">
        <v>2518</v>
      </c>
      <c r="Z17" s="132">
        <v>2671</v>
      </c>
      <c r="AA17" s="132">
        <v>3196</v>
      </c>
    </row>
    <row r="18" spans="1:27" x14ac:dyDescent="0.3">
      <c r="A18" s="153"/>
      <c r="B18" s="131" t="s">
        <v>134</v>
      </c>
      <c r="C18" s="132">
        <v>456</v>
      </c>
      <c r="D18" s="132">
        <v>535</v>
      </c>
      <c r="E18" s="132">
        <v>513</v>
      </c>
      <c r="F18" s="132">
        <v>560</v>
      </c>
      <c r="G18" s="132">
        <v>656</v>
      </c>
      <c r="H18" s="128"/>
      <c r="I18" s="128"/>
      <c r="J18" s="128"/>
      <c r="K18" s="153"/>
      <c r="L18" s="131" t="s">
        <v>134</v>
      </c>
      <c r="M18" s="132">
        <v>896</v>
      </c>
      <c r="N18" s="132">
        <v>1037</v>
      </c>
      <c r="O18" s="132">
        <v>1035</v>
      </c>
      <c r="P18" s="132">
        <v>1017</v>
      </c>
      <c r="Q18" s="132">
        <v>1183</v>
      </c>
      <c r="R18" s="128"/>
      <c r="S18" s="128"/>
      <c r="T18" s="128"/>
      <c r="U18" s="153"/>
      <c r="V18" s="131" t="s">
        <v>134</v>
      </c>
      <c r="W18" s="132">
        <v>2291</v>
      </c>
      <c r="X18" s="132">
        <v>2661</v>
      </c>
      <c r="Y18" s="132">
        <v>2586</v>
      </c>
      <c r="Z18" s="132">
        <v>2736</v>
      </c>
      <c r="AA18" s="132">
        <v>3200</v>
      </c>
    </row>
    <row r="19" spans="1:27" x14ac:dyDescent="0.3">
      <c r="A19" s="153"/>
      <c r="B19" s="131" t="s">
        <v>135</v>
      </c>
      <c r="C19" s="132">
        <v>462</v>
      </c>
      <c r="D19" s="132">
        <v>541</v>
      </c>
      <c r="E19" s="132">
        <v>508</v>
      </c>
      <c r="F19" s="132">
        <v>583</v>
      </c>
      <c r="G19" s="132">
        <v>663</v>
      </c>
      <c r="H19" s="128"/>
      <c r="I19" s="128"/>
      <c r="J19" s="128"/>
      <c r="K19" s="153"/>
      <c r="L19" s="131" t="s">
        <v>135</v>
      </c>
      <c r="M19" s="132">
        <v>930</v>
      </c>
      <c r="N19" s="132">
        <v>1049</v>
      </c>
      <c r="O19" s="132">
        <v>1037</v>
      </c>
      <c r="P19" s="132">
        <v>1012</v>
      </c>
      <c r="Q19" s="132">
        <v>1225</v>
      </c>
      <c r="R19" s="128"/>
      <c r="S19" s="128"/>
      <c r="T19" s="128"/>
      <c r="U19" s="153"/>
      <c r="V19" s="131" t="s">
        <v>135</v>
      </c>
      <c r="W19" s="132">
        <v>2314</v>
      </c>
      <c r="X19" s="132">
        <v>2675</v>
      </c>
      <c r="Y19" s="132">
        <v>2538</v>
      </c>
      <c r="Z19" s="132">
        <v>2778</v>
      </c>
      <c r="AA19" s="132">
        <v>3235</v>
      </c>
    </row>
    <row r="20" spans="1:27" x14ac:dyDescent="0.3">
      <c r="A20" s="153"/>
      <c r="B20" s="131" t="s">
        <v>136</v>
      </c>
      <c r="C20" s="132">
        <v>467</v>
      </c>
      <c r="D20" s="132">
        <v>552</v>
      </c>
      <c r="E20" s="132">
        <v>528</v>
      </c>
      <c r="F20" s="132">
        <v>669</v>
      </c>
      <c r="G20" s="132">
        <v>680</v>
      </c>
      <c r="H20" s="128"/>
      <c r="I20" s="128"/>
      <c r="J20" s="128"/>
      <c r="K20" s="153"/>
      <c r="L20" s="131" t="s">
        <v>136</v>
      </c>
      <c r="M20" s="132">
        <v>977</v>
      </c>
      <c r="N20" s="132">
        <v>1080</v>
      </c>
      <c r="O20" s="132">
        <v>1081</v>
      </c>
      <c r="P20" s="132">
        <v>1071</v>
      </c>
      <c r="Q20" s="132">
        <v>1277</v>
      </c>
      <c r="R20" s="128"/>
      <c r="S20" s="128"/>
      <c r="T20" s="128"/>
      <c r="U20" s="153"/>
      <c r="V20" s="131" t="s">
        <v>136</v>
      </c>
      <c r="W20" s="132">
        <v>2324</v>
      </c>
      <c r="X20" s="132">
        <v>2717</v>
      </c>
      <c r="Y20" s="132">
        <v>2642</v>
      </c>
      <c r="Z20" s="132">
        <v>3087</v>
      </c>
      <c r="AA20" s="132">
        <v>3375</v>
      </c>
    </row>
    <row r="21" spans="1:27" x14ac:dyDescent="0.3">
      <c r="A21" s="153"/>
      <c r="B21" s="131" t="s">
        <v>137</v>
      </c>
      <c r="C21" s="132">
        <v>489</v>
      </c>
      <c r="D21" s="132">
        <v>561</v>
      </c>
      <c r="E21" s="132">
        <v>536</v>
      </c>
      <c r="F21" s="132">
        <v>646</v>
      </c>
      <c r="G21" s="132">
        <v>699</v>
      </c>
      <c r="H21" s="128"/>
      <c r="I21" s="128"/>
      <c r="J21" s="128"/>
      <c r="K21" s="153"/>
      <c r="L21" s="131" t="s">
        <v>137</v>
      </c>
      <c r="M21" s="132">
        <v>1031</v>
      </c>
      <c r="N21" s="132">
        <v>1082</v>
      </c>
      <c r="O21" s="132">
        <v>1048</v>
      </c>
      <c r="P21" s="132">
        <v>1249</v>
      </c>
      <c r="Q21" s="132">
        <v>1261</v>
      </c>
      <c r="R21" s="128"/>
      <c r="S21" s="128"/>
      <c r="T21" s="128"/>
      <c r="U21" s="153"/>
      <c r="V21" s="131" t="s">
        <v>137</v>
      </c>
      <c r="W21" s="132">
        <v>2421</v>
      </c>
      <c r="X21" s="132">
        <v>2763</v>
      </c>
      <c r="Y21" s="132">
        <v>2626</v>
      </c>
      <c r="Z21" s="132">
        <v>3111</v>
      </c>
      <c r="AA21" s="132">
        <v>3452</v>
      </c>
    </row>
    <row r="22" spans="1:27" x14ac:dyDescent="0.3">
      <c r="A22" s="153"/>
      <c r="B22" s="131" t="s">
        <v>138</v>
      </c>
      <c r="C22" s="132">
        <v>477</v>
      </c>
      <c r="D22" s="132">
        <v>573</v>
      </c>
      <c r="E22" s="132">
        <v>537</v>
      </c>
      <c r="F22" s="132">
        <v>619</v>
      </c>
      <c r="G22" s="132">
        <v>685</v>
      </c>
      <c r="H22" s="128"/>
      <c r="I22" s="128"/>
      <c r="J22" s="128"/>
      <c r="K22" s="153"/>
      <c r="L22" s="131" t="s">
        <v>138</v>
      </c>
      <c r="M22" s="132">
        <v>1029</v>
      </c>
      <c r="N22" s="132">
        <v>1085</v>
      </c>
      <c r="O22" s="132">
        <v>1022</v>
      </c>
      <c r="P22" s="132">
        <v>1212</v>
      </c>
      <c r="Q22" s="132">
        <v>1244</v>
      </c>
      <c r="R22" s="128"/>
      <c r="S22" s="128"/>
      <c r="T22" s="128"/>
      <c r="U22" s="153"/>
      <c r="V22" s="131" t="s">
        <v>138</v>
      </c>
      <c r="W22" s="132">
        <v>2394</v>
      </c>
      <c r="X22" s="132">
        <v>2870</v>
      </c>
      <c r="Y22" s="132">
        <v>2621</v>
      </c>
      <c r="Z22" s="132">
        <v>2982</v>
      </c>
      <c r="AA22" s="132">
        <v>3409</v>
      </c>
    </row>
    <row r="23" spans="1:27" x14ac:dyDescent="0.3">
      <c r="A23" s="153"/>
      <c r="B23" s="131" t="s">
        <v>139</v>
      </c>
      <c r="C23" s="132">
        <v>465</v>
      </c>
      <c r="D23" s="132">
        <v>588</v>
      </c>
      <c r="E23" s="132">
        <v>540</v>
      </c>
      <c r="F23" s="132">
        <v>611</v>
      </c>
      <c r="G23" s="132">
        <v>682</v>
      </c>
      <c r="H23" s="128"/>
      <c r="I23" s="128"/>
      <c r="J23" s="128"/>
      <c r="K23" s="153"/>
      <c r="L23" s="131" t="s">
        <v>139</v>
      </c>
      <c r="M23" s="132">
        <v>1008</v>
      </c>
      <c r="N23" s="132">
        <v>1095</v>
      </c>
      <c r="O23" s="132">
        <v>1016</v>
      </c>
      <c r="P23" s="132">
        <v>1227</v>
      </c>
      <c r="Q23" s="132">
        <v>1289</v>
      </c>
      <c r="R23" s="128"/>
      <c r="S23" s="128"/>
      <c r="T23" s="128"/>
      <c r="U23" s="153"/>
      <c r="V23" s="131" t="s">
        <v>139</v>
      </c>
      <c r="W23" s="132">
        <v>2348</v>
      </c>
      <c r="X23" s="132">
        <v>2904</v>
      </c>
      <c r="Y23" s="132">
        <v>2622</v>
      </c>
      <c r="Z23" s="132">
        <v>2962</v>
      </c>
      <c r="AA23" s="132">
        <v>3351</v>
      </c>
    </row>
    <row r="24" spans="1:27" x14ac:dyDescent="0.3">
      <c r="A24" s="153"/>
      <c r="B24" s="131" t="s">
        <v>140</v>
      </c>
      <c r="C24" s="132">
        <v>474</v>
      </c>
      <c r="D24" s="132">
        <v>554</v>
      </c>
      <c r="E24" s="132">
        <v>527</v>
      </c>
      <c r="F24" s="132">
        <v>629</v>
      </c>
      <c r="G24" s="132">
        <v>674</v>
      </c>
      <c r="H24" s="128"/>
      <c r="I24" s="128"/>
      <c r="J24" s="128"/>
      <c r="K24" s="153"/>
      <c r="L24" s="131" t="s">
        <v>140</v>
      </c>
      <c r="M24" s="132">
        <v>1020</v>
      </c>
      <c r="N24" s="132">
        <v>1067</v>
      </c>
      <c r="O24" s="132">
        <v>1000</v>
      </c>
      <c r="P24" s="132">
        <v>1207</v>
      </c>
      <c r="Q24" s="132">
        <v>1221</v>
      </c>
      <c r="R24" s="128"/>
      <c r="S24" s="128"/>
      <c r="T24" s="128"/>
      <c r="U24" s="153"/>
      <c r="V24" s="131" t="s">
        <v>140</v>
      </c>
      <c r="W24" s="132">
        <v>2443</v>
      </c>
      <c r="X24" s="132">
        <v>2738</v>
      </c>
      <c r="Y24" s="132">
        <v>2560</v>
      </c>
      <c r="Z24" s="132">
        <v>3055</v>
      </c>
      <c r="AA24" s="132">
        <v>3278</v>
      </c>
    </row>
    <row r="25" spans="1:27" x14ac:dyDescent="0.3">
      <c r="A25" s="153"/>
      <c r="B25" s="131" t="s">
        <v>141</v>
      </c>
      <c r="C25" s="132">
        <v>465</v>
      </c>
      <c r="D25" s="132">
        <v>541</v>
      </c>
      <c r="E25" s="132">
        <v>525</v>
      </c>
      <c r="F25" s="132">
        <v>625</v>
      </c>
      <c r="G25" s="132">
        <v>680</v>
      </c>
      <c r="H25" s="128"/>
      <c r="I25" s="128"/>
      <c r="J25" s="128"/>
      <c r="K25" s="153"/>
      <c r="L25" s="131" t="s">
        <v>141</v>
      </c>
      <c r="M25" s="132">
        <v>984</v>
      </c>
      <c r="N25" s="132">
        <v>1015</v>
      </c>
      <c r="O25" s="132">
        <v>971</v>
      </c>
      <c r="P25" s="132">
        <v>1200</v>
      </c>
      <c r="Q25" s="132">
        <v>1189</v>
      </c>
      <c r="R25" s="128"/>
      <c r="S25" s="128"/>
      <c r="T25" s="128"/>
      <c r="U25" s="153"/>
      <c r="V25" s="131" t="s">
        <v>141</v>
      </c>
      <c r="W25" s="132">
        <v>2396</v>
      </c>
      <c r="X25" s="132">
        <v>2684</v>
      </c>
      <c r="Y25" s="132">
        <v>2561</v>
      </c>
      <c r="Z25" s="132">
        <v>3092</v>
      </c>
      <c r="AA25" s="132">
        <v>3306</v>
      </c>
    </row>
    <row r="26" spans="1:27" x14ac:dyDescent="0.3">
      <c r="A26" s="153"/>
      <c r="B26" s="131" t="s">
        <v>142</v>
      </c>
      <c r="C26" s="132">
        <v>473</v>
      </c>
      <c r="D26" s="132">
        <v>526</v>
      </c>
      <c r="E26" s="132">
        <v>566</v>
      </c>
      <c r="F26" s="132">
        <v>623</v>
      </c>
      <c r="G26" s="132">
        <v>669</v>
      </c>
      <c r="H26" s="128"/>
      <c r="I26" s="128"/>
      <c r="J26" s="128"/>
      <c r="K26" s="153"/>
      <c r="L26" s="131" t="s">
        <v>142</v>
      </c>
      <c r="M26" s="132">
        <v>1009</v>
      </c>
      <c r="N26" s="132">
        <v>997</v>
      </c>
      <c r="O26" s="132">
        <v>957</v>
      </c>
      <c r="P26" s="132">
        <v>1199</v>
      </c>
      <c r="Q26" s="132">
        <v>1206</v>
      </c>
      <c r="R26" s="128"/>
      <c r="S26" s="128"/>
      <c r="T26" s="128"/>
      <c r="U26" s="153"/>
      <c r="V26" s="131" t="s">
        <v>142</v>
      </c>
      <c r="W26" s="132">
        <v>2425</v>
      </c>
      <c r="X26" s="132">
        <v>2608</v>
      </c>
      <c r="Y26" s="132">
        <v>2780</v>
      </c>
      <c r="Z26" s="132">
        <v>3105</v>
      </c>
      <c r="AA26" s="132">
        <v>3299</v>
      </c>
    </row>
    <row r="27" spans="1:27" x14ac:dyDescent="0.3">
      <c r="A27" s="152" t="s">
        <v>46</v>
      </c>
      <c r="B27" s="128" t="s">
        <v>131</v>
      </c>
      <c r="C27" s="130">
        <v>547</v>
      </c>
      <c r="D27" s="130">
        <v>467</v>
      </c>
      <c r="E27" s="130">
        <v>475</v>
      </c>
      <c r="F27" s="130">
        <v>454</v>
      </c>
      <c r="G27" s="130">
        <v>514</v>
      </c>
      <c r="H27" s="128"/>
      <c r="I27" s="128"/>
      <c r="J27" s="128"/>
      <c r="K27" s="152" t="s">
        <v>5</v>
      </c>
      <c r="L27" s="128" t="s">
        <v>131</v>
      </c>
      <c r="M27" s="130">
        <v>870</v>
      </c>
      <c r="N27" s="130">
        <v>927</v>
      </c>
      <c r="O27" s="130">
        <v>968</v>
      </c>
      <c r="P27" s="130">
        <v>1035</v>
      </c>
      <c r="Q27" s="130">
        <v>1290</v>
      </c>
      <c r="R27" s="128"/>
      <c r="S27" s="128"/>
      <c r="T27" s="128"/>
      <c r="U27" s="152" t="s">
        <v>46</v>
      </c>
      <c r="V27" s="128" t="s">
        <v>131</v>
      </c>
      <c r="W27" s="130">
        <v>2807</v>
      </c>
      <c r="X27" s="130">
        <v>2541</v>
      </c>
      <c r="Y27" s="130">
        <v>2538</v>
      </c>
      <c r="Z27" s="130">
        <v>2442</v>
      </c>
      <c r="AA27" s="130">
        <v>2678</v>
      </c>
    </row>
    <row r="28" spans="1:27" x14ac:dyDescent="0.3">
      <c r="A28" s="152"/>
      <c r="B28" s="128" t="s">
        <v>132</v>
      </c>
      <c r="C28" s="130">
        <v>482</v>
      </c>
      <c r="D28" s="130">
        <v>483</v>
      </c>
      <c r="E28" s="130">
        <v>471</v>
      </c>
      <c r="F28" s="130">
        <v>445</v>
      </c>
      <c r="G28" s="130">
        <v>513</v>
      </c>
      <c r="H28" s="128"/>
      <c r="I28" s="128"/>
      <c r="J28" s="128"/>
      <c r="K28" s="152"/>
      <c r="L28" s="128" t="s">
        <v>132</v>
      </c>
      <c r="M28" s="130">
        <v>793</v>
      </c>
      <c r="N28" s="130">
        <v>1003</v>
      </c>
      <c r="O28" s="130">
        <v>931</v>
      </c>
      <c r="P28" s="130">
        <v>1024</v>
      </c>
      <c r="Q28" s="130">
        <v>1291</v>
      </c>
      <c r="R28" s="128"/>
      <c r="S28" s="128"/>
      <c r="T28" s="128"/>
      <c r="U28" s="152"/>
      <c r="V28" s="128" t="s">
        <v>132</v>
      </c>
      <c r="W28" s="130">
        <v>2406</v>
      </c>
      <c r="X28" s="130">
        <v>2610</v>
      </c>
      <c r="Y28" s="130">
        <v>2511</v>
      </c>
      <c r="Z28" s="130">
        <v>2394</v>
      </c>
      <c r="AA28" s="130">
        <v>2678</v>
      </c>
    </row>
    <row r="29" spans="1:27" x14ac:dyDescent="0.3">
      <c r="A29" s="152"/>
      <c r="B29" s="128" t="s">
        <v>133</v>
      </c>
      <c r="C29" s="130">
        <v>482</v>
      </c>
      <c r="D29" s="130">
        <v>478</v>
      </c>
      <c r="E29" s="130">
        <v>477</v>
      </c>
      <c r="F29" s="130">
        <v>458</v>
      </c>
      <c r="G29" s="130">
        <v>523</v>
      </c>
      <c r="H29" s="128"/>
      <c r="I29" s="128"/>
      <c r="J29" s="128"/>
      <c r="K29" s="152"/>
      <c r="L29" s="128" t="s">
        <v>133</v>
      </c>
      <c r="M29" s="130">
        <v>823</v>
      </c>
      <c r="N29" s="130">
        <v>1027</v>
      </c>
      <c r="O29" s="130">
        <v>937</v>
      </c>
      <c r="P29" s="130">
        <v>1019</v>
      </c>
      <c r="Q29" s="130">
        <v>1310</v>
      </c>
      <c r="R29" s="128"/>
      <c r="S29" s="128"/>
      <c r="T29" s="128"/>
      <c r="U29" s="152"/>
      <c r="V29" s="128" t="s">
        <v>133</v>
      </c>
      <c r="W29" s="130">
        <v>2379</v>
      </c>
      <c r="X29" s="130">
        <v>2613</v>
      </c>
      <c r="Y29" s="130">
        <v>2538</v>
      </c>
      <c r="Z29" s="130">
        <v>2439</v>
      </c>
      <c r="AA29" s="130">
        <v>2710</v>
      </c>
    </row>
    <row r="30" spans="1:27" x14ac:dyDescent="0.3">
      <c r="A30" s="152"/>
      <c r="B30" s="128" t="s">
        <v>134</v>
      </c>
      <c r="C30" s="130">
        <v>441</v>
      </c>
      <c r="D30" s="130">
        <v>468</v>
      </c>
      <c r="E30" s="130">
        <v>481</v>
      </c>
      <c r="F30" s="130">
        <v>471</v>
      </c>
      <c r="G30" s="130">
        <v>534</v>
      </c>
      <c r="H30" s="128"/>
      <c r="I30" s="128"/>
      <c r="J30" s="128"/>
      <c r="K30" s="152"/>
      <c r="L30" s="128" t="s">
        <v>134</v>
      </c>
      <c r="M30" s="130">
        <v>847</v>
      </c>
      <c r="N30" s="130">
        <v>1006</v>
      </c>
      <c r="O30" s="130">
        <v>966</v>
      </c>
      <c r="P30" s="130">
        <v>1040</v>
      </c>
      <c r="Q30" s="130">
        <v>1301</v>
      </c>
      <c r="R30" s="128"/>
      <c r="S30" s="128"/>
      <c r="T30" s="128"/>
      <c r="U30" s="152"/>
      <c r="V30" s="128" t="s">
        <v>134</v>
      </c>
      <c r="W30" s="130">
        <v>2291</v>
      </c>
      <c r="X30" s="130">
        <v>2541</v>
      </c>
      <c r="Y30" s="130">
        <v>2574</v>
      </c>
      <c r="Z30" s="130">
        <v>2514</v>
      </c>
      <c r="AA30" s="130">
        <v>2764</v>
      </c>
    </row>
    <row r="31" spans="1:27" x14ac:dyDescent="0.3">
      <c r="A31" s="152"/>
      <c r="B31" s="128" t="s">
        <v>135</v>
      </c>
      <c r="C31" s="130">
        <v>459</v>
      </c>
      <c r="D31" s="130">
        <v>477</v>
      </c>
      <c r="E31" s="130">
        <v>492</v>
      </c>
      <c r="F31" s="130">
        <v>476</v>
      </c>
      <c r="G31" s="130">
        <v>557</v>
      </c>
      <c r="H31" s="128"/>
      <c r="I31" s="128"/>
      <c r="J31" s="128"/>
      <c r="K31" s="152"/>
      <c r="L31" s="128" t="s">
        <v>135</v>
      </c>
      <c r="M31" s="130">
        <v>878</v>
      </c>
      <c r="N31" s="130">
        <v>1013</v>
      </c>
      <c r="O31" s="130">
        <v>951</v>
      </c>
      <c r="P31" s="130">
        <v>1063</v>
      </c>
      <c r="Q31" s="130">
        <v>1302</v>
      </c>
      <c r="R31" s="128"/>
      <c r="S31" s="128"/>
      <c r="T31" s="128"/>
      <c r="U31" s="152"/>
      <c r="V31" s="128" t="s">
        <v>135</v>
      </c>
      <c r="W31" s="130">
        <v>2391</v>
      </c>
      <c r="X31" s="130">
        <v>2569</v>
      </c>
      <c r="Y31" s="130">
        <v>2602</v>
      </c>
      <c r="Z31" s="130">
        <v>2522</v>
      </c>
      <c r="AA31" s="130">
        <v>2873</v>
      </c>
    </row>
    <row r="32" spans="1:27" x14ac:dyDescent="0.3">
      <c r="A32" s="152"/>
      <c r="B32" s="128" t="s">
        <v>136</v>
      </c>
      <c r="C32" s="130">
        <v>493</v>
      </c>
      <c r="D32" s="130">
        <v>495</v>
      </c>
      <c r="E32" s="130">
        <v>511</v>
      </c>
      <c r="F32" s="130">
        <v>541</v>
      </c>
      <c r="G32" s="130">
        <v>585</v>
      </c>
      <c r="H32" s="128"/>
      <c r="I32" s="128"/>
      <c r="J32" s="128"/>
      <c r="K32" s="152"/>
      <c r="L32" s="128" t="s">
        <v>136</v>
      </c>
      <c r="M32" s="130">
        <v>875</v>
      </c>
      <c r="N32" s="130">
        <v>1022</v>
      </c>
      <c r="O32" s="130">
        <v>1008</v>
      </c>
      <c r="P32" s="130">
        <v>1203</v>
      </c>
      <c r="Q32" s="130">
        <v>1346</v>
      </c>
      <c r="R32" s="128"/>
      <c r="S32" s="128"/>
      <c r="T32" s="128"/>
      <c r="U32" s="152"/>
      <c r="V32" s="128" t="s">
        <v>136</v>
      </c>
      <c r="W32" s="130">
        <v>2579</v>
      </c>
      <c r="X32" s="130">
        <v>2648</v>
      </c>
      <c r="Y32" s="130">
        <v>2720</v>
      </c>
      <c r="Z32" s="130">
        <v>2711</v>
      </c>
      <c r="AA32" s="130">
        <v>2995</v>
      </c>
    </row>
    <row r="33" spans="1:27" x14ac:dyDescent="0.3">
      <c r="A33" s="152"/>
      <c r="B33" s="128" t="s">
        <v>137</v>
      </c>
      <c r="C33" s="130">
        <v>516</v>
      </c>
      <c r="D33" s="130">
        <v>502</v>
      </c>
      <c r="E33" s="130">
        <v>507</v>
      </c>
      <c r="F33" s="130">
        <v>567</v>
      </c>
      <c r="G33" s="130">
        <v>580</v>
      </c>
      <c r="H33" s="128"/>
      <c r="I33" s="128"/>
      <c r="J33" s="128"/>
      <c r="K33" s="152"/>
      <c r="L33" s="128" t="s">
        <v>137</v>
      </c>
      <c r="M33" s="130">
        <v>912</v>
      </c>
      <c r="N33" s="130">
        <v>1030</v>
      </c>
      <c r="O33" s="130">
        <v>1003</v>
      </c>
      <c r="P33" s="130">
        <v>1227</v>
      </c>
      <c r="Q33" s="130">
        <v>1360</v>
      </c>
      <c r="R33" s="128"/>
      <c r="S33" s="128"/>
      <c r="T33" s="128"/>
      <c r="U33" s="152"/>
      <c r="V33" s="128" t="s">
        <v>137</v>
      </c>
      <c r="W33" s="130">
        <v>2709</v>
      </c>
      <c r="X33" s="130">
        <v>2686</v>
      </c>
      <c r="Y33" s="130">
        <v>2677</v>
      </c>
      <c r="Z33" s="130">
        <v>2989</v>
      </c>
      <c r="AA33" s="130">
        <v>2960</v>
      </c>
    </row>
    <row r="34" spans="1:27" x14ac:dyDescent="0.3">
      <c r="A34" s="152"/>
      <c r="B34" s="128" t="s">
        <v>138</v>
      </c>
      <c r="C34" s="130">
        <v>507</v>
      </c>
      <c r="D34" s="130">
        <v>505</v>
      </c>
      <c r="E34" s="130">
        <v>487</v>
      </c>
      <c r="F34" s="130">
        <v>558</v>
      </c>
      <c r="G34" s="130">
        <v>576</v>
      </c>
      <c r="H34" s="128"/>
      <c r="I34" s="128"/>
      <c r="J34" s="128"/>
      <c r="K34" s="152"/>
      <c r="L34" s="128" t="s">
        <v>138</v>
      </c>
      <c r="M34" s="130">
        <v>908</v>
      </c>
      <c r="N34" s="130">
        <v>1071</v>
      </c>
      <c r="O34" s="130">
        <v>1011</v>
      </c>
      <c r="P34" s="130">
        <v>1206</v>
      </c>
      <c r="Q34" s="130">
        <v>1350</v>
      </c>
      <c r="R34" s="128"/>
      <c r="S34" s="128"/>
      <c r="T34" s="128"/>
      <c r="U34" s="152"/>
      <c r="V34" s="128" t="s">
        <v>138</v>
      </c>
      <c r="W34" s="130">
        <v>2654</v>
      </c>
      <c r="X34" s="130">
        <v>2710</v>
      </c>
      <c r="Y34" s="130">
        <v>2598</v>
      </c>
      <c r="Z34" s="130">
        <v>2896</v>
      </c>
      <c r="AA34" s="130">
        <v>2917</v>
      </c>
    </row>
    <row r="35" spans="1:27" x14ac:dyDescent="0.3">
      <c r="A35" s="152"/>
      <c r="B35" s="128" t="s">
        <v>139</v>
      </c>
      <c r="C35" s="130">
        <v>492</v>
      </c>
      <c r="D35" s="130">
        <v>508</v>
      </c>
      <c r="E35" s="130">
        <v>487</v>
      </c>
      <c r="F35" s="130">
        <v>556</v>
      </c>
      <c r="G35" s="130">
        <v>600</v>
      </c>
      <c r="H35" s="128"/>
      <c r="I35" s="128"/>
      <c r="J35" s="128"/>
      <c r="K35" s="152"/>
      <c r="L35" s="128" t="s">
        <v>139</v>
      </c>
      <c r="M35" s="130">
        <v>889</v>
      </c>
      <c r="N35" s="130">
        <v>1084</v>
      </c>
      <c r="O35" s="130">
        <v>1005</v>
      </c>
      <c r="P35" s="130">
        <v>1212</v>
      </c>
      <c r="Q35" s="130">
        <v>1350</v>
      </c>
      <c r="R35" s="128"/>
      <c r="S35" s="128"/>
      <c r="T35" s="128"/>
      <c r="U35" s="152"/>
      <c r="V35" s="128" t="s">
        <v>139</v>
      </c>
      <c r="W35" s="130">
        <v>2596</v>
      </c>
      <c r="X35" s="130">
        <v>2743</v>
      </c>
      <c r="Y35" s="130">
        <v>2594</v>
      </c>
      <c r="Z35" s="130">
        <v>2914</v>
      </c>
      <c r="AA35" s="130">
        <v>3022</v>
      </c>
    </row>
    <row r="36" spans="1:27" x14ac:dyDescent="0.3">
      <c r="A36" s="152"/>
      <c r="B36" s="128" t="s">
        <v>140</v>
      </c>
      <c r="C36" s="130">
        <v>490</v>
      </c>
      <c r="D36" s="130">
        <v>493</v>
      </c>
      <c r="E36" s="130">
        <v>481</v>
      </c>
      <c r="F36" s="130">
        <v>547</v>
      </c>
      <c r="G36" s="130">
        <v>564</v>
      </c>
      <c r="H36" s="128"/>
      <c r="I36" s="128"/>
      <c r="J36" s="128"/>
      <c r="K36" s="152"/>
      <c r="L36" s="128" t="s">
        <v>140</v>
      </c>
      <c r="M36" s="130">
        <v>933</v>
      </c>
      <c r="N36" s="130">
        <v>1033</v>
      </c>
      <c r="O36" s="130">
        <v>979</v>
      </c>
      <c r="P36" s="130">
        <v>1262</v>
      </c>
      <c r="Q36" s="130">
        <v>1324</v>
      </c>
      <c r="R36" s="128"/>
      <c r="S36" s="128"/>
      <c r="T36" s="128"/>
      <c r="U36" s="152"/>
      <c r="V36" s="128" t="s">
        <v>140</v>
      </c>
      <c r="W36" s="130">
        <v>2600</v>
      </c>
      <c r="X36" s="130">
        <v>2666</v>
      </c>
      <c r="Y36" s="130">
        <v>2549</v>
      </c>
      <c r="Z36" s="130">
        <v>2865</v>
      </c>
      <c r="AA36" s="130">
        <v>2878</v>
      </c>
    </row>
    <row r="37" spans="1:27" x14ac:dyDescent="0.3">
      <c r="A37" s="152"/>
      <c r="B37" s="128" t="s">
        <v>141</v>
      </c>
      <c r="C37" s="130">
        <v>459</v>
      </c>
      <c r="D37" s="130">
        <v>475</v>
      </c>
      <c r="E37" s="130">
        <v>446</v>
      </c>
      <c r="F37" s="130">
        <v>546</v>
      </c>
      <c r="G37" s="130">
        <v>541</v>
      </c>
      <c r="H37" s="128"/>
      <c r="I37" s="128"/>
      <c r="J37" s="128"/>
      <c r="K37" s="152"/>
      <c r="L37" s="128" t="s">
        <v>141</v>
      </c>
      <c r="M37" s="130">
        <v>907</v>
      </c>
      <c r="N37" s="130">
        <v>1015</v>
      </c>
      <c r="O37" s="130">
        <v>977</v>
      </c>
      <c r="P37" s="130">
        <v>1255</v>
      </c>
      <c r="Q37" s="130">
        <v>1329</v>
      </c>
      <c r="R37" s="128"/>
      <c r="S37" s="128"/>
      <c r="T37" s="128"/>
      <c r="U37" s="152"/>
      <c r="V37" s="128" t="s">
        <v>141</v>
      </c>
      <c r="W37" s="130">
        <v>2483</v>
      </c>
      <c r="X37" s="130">
        <v>2532</v>
      </c>
      <c r="Y37" s="130">
        <v>2412</v>
      </c>
      <c r="Z37" s="130">
        <v>2850</v>
      </c>
      <c r="AA37" s="130">
        <v>2787</v>
      </c>
    </row>
    <row r="38" spans="1:27" x14ac:dyDescent="0.3">
      <c r="A38" s="152"/>
      <c r="B38" s="128" t="s">
        <v>142</v>
      </c>
      <c r="C38" s="130">
        <v>467</v>
      </c>
      <c r="D38" s="130">
        <v>472</v>
      </c>
      <c r="E38" s="130">
        <v>441</v>
      </c>
      <c r="F38" s="130">
        <v>542</v>
      </c>
      <c r="G38" s="130">
        <v>547</v>
      </c>
      <c r="H38" s="128"/>
      <c r="I38" s="128"/>
      <c r="J38" s="128"/>
      <c r="K38" s="152"/>
      <c r="L38" s="128" t="s">
        <v>142</v>
      </c>
      <c r="M38" s="130">
        <v>910</v>
      </c>
      <c r="N38" s="130">
        <v>982</v>
      </c>
      <c r="O38" s="130">
        <v>1059</v>
      </c>
      <c r="P38" s="130">
        <v>1266</v>
      </c>
      <c r="Q38" s="130">
        <v>1323</v>
      </c>
      <c r="R38" s="128"/>
      <c r="S38" s="128"/>
      <c r="T38" s="128"/>
      <c r="U38" s="152"/>
      <c r="V38" s="128" t="s">
        <v>142</v>
      </c>
      <c r="W38" s="130">
        <v>2543</v>
      </c>
      <c r="X38" s="130">
        <v>2495</v>
      </c>
      <c r="Y38" s="130">
        <v>2385</v>
      </c>
      <c r="Z38" s="130">
        <v>2868</v>
      </c>
      <c r="AA38" s="130">
        <v>2829</v>
      </c>
    </row>
    <row r="39" spans="1:27" x14ac:dyDescent="0.3">
      <c r="A39" s="153" t="s">
        <v>2</v>
      </c>
      <c r="B39" s="131" t="s">
        <v>131</v>
      </c>
      <c r="C39" s="132">
        <v>482</v>
      </c>
      <c r="D39" s="132">
        <v>474</v>
      </c>
      <c r="E39" s="132">
        <v>491</v>
      </c>
      <c r="F39" s="132">
        <v>512</v>
      </c>
      <c r="G39" s="132">
        <v>574</v>
      </c>
      <c r="H39" s="128"/>
      <c r="I39" s="128"/>
      <c r="J39" s="128"/>
      <c r="K39" s="153" t="s">
        <v>2</v>
      </c>
      <c r="L39" s="131" t="s">
        <v>131</v>
      </c>
      <c r="M39" s="132">
        <v>862</v>
      </c>
      <c r="N39" s="132">
        <v>837</v>
      </c>
      <c r="O39" s="132">
        <v>931</v>
      </c>
      <c r="P39" s="132">
        <v>918</v>
      </c>
      <c r="Q39" s="132">
        <v>1079</v>
      </c>
      <c r="R39" s="128"/>
      <c r="S39" s="128"/>
      <c r="T39" s="128"/>
      <c r="U39" s="153" t="s">
        <v>2</v>
      </c>
      <c r="V39" s="131" t="s">
        <v>131</v>
      </c>
      <c r="W39" s="132">
        <v>2283</v>
      </c>
      <c r="X39" s="132">
        <v>2176</v>
      </c>
      <c r="Y39" s="132">
        <v>2354</v>
      </c>
      <c r="Z39" s="132">
        <v>2330</v>
      </c>
      <c r="AA39" s="132">
        <v>2590</v>
      </c>
    </row>
    <row r="40" spans="1:27" x14ac:dyDescent="0.3">
      <c r="A40" s="153"/>
      <c r="B40" s="131" t="s">
        <v>132</v>
      </c>
      <c r="C40" s="132">
        <v>468</v>
      </c>
      <c r="D40" s="132">
        <v>536</v>
      </c>
      <c r="E40" s="132">
        <v>465</v>
      </c>
      <c r="F40" s="132">
        <v>503</v>
      </c>
      <c r="G40" s="132">
        <v>578</v>
      </c>
      <c r="H40" s="128"/>
      <c r="I40" s="128"/>
      <c r="J40" s="128"/>
      <c r="K40" s="153"/>
      <c r="L40" s="131" t="s">
        <v>132</v>
      </c>
      <c r="M40" s="132">
        <v>796</v>
      </c>
      <c r="N40" s="132">
        <v>953</v>
      </c>
      <c r="O40" s="132">
        <v>894</v>
      </c>
      <c r="P40" s="132">
        <v>908</v>
      </c>
      <c r="Q40" s="132">
        <v>1085</v>
      </c>
      <c r="R40" s="128"/>
      <c r="S40" s="128"/>
      <c r="T40" s="128"/>
      <c r="U40" s="153"/>
      <c r="V40" s="131" t="s">
        <v>132</v>
      </c>
      <c r="W40" s="132">
        <v>2113</v>
      </c>
      <c r="X40" s="132">
        <v>2468</v>
      </c>
      <c r="Y40" s="132">
        <v>2270</v>
      </c>
      <c r="Z40" s="132">
        <v>2308</v>
      </c>
      <c r="AA40" s="132">
        <v>2597</v>
      </c>
    </row>
    <row r="41" spans="1:27" x14ac:dyDescent="0.3">
      <c r="A41" s="153"/>
      <c r="B41" s="131" t="s">
        <v>133</v>
      </c>
      <c r="C41" s="132">
        <v>453</v>
      </c>
      <c r="D41" s="132">
        <v>510</v>
      </c>
      <c r="E41" s="132">
        <v>459</v>
      </c>
      <c r="F41" s="132">
        <v>493</v>
      </c>
      <c r="G41" s="132">
        <v>580</v>
      </c>
      <c r="H41" s="128"/>
      <c r="I41" s="128"/>
      <c r="J41" s="128"/>
      <c r="K41" s="153"/>
      <c r="L41" s="131" t="s">
        <v>133</v>
      </c>
      <c r="M41" s="132">
        <v>775</v>
      </c>
      <c r="N41" s="132">
        <v>946</v>
      </c>
      <c r="O41" s="132">
        <v>894</v>
      </c>
      <c r="P41" s="132">
        <v>885</v>
      </c>
      <c r="Q41" s="132">
        <v>1095</v>
      </c>
      <c r="R41" s="128"/>
      <c r="S41" s="128"/>
      <c r="T41" s="128"/>
      <c r="U41" s="153"/>
      <c r="V41" s="131" t="s">
        <v>133</v>
      </c>
      <c r="W41" s="132">
        <v>2058</v>
      </c>
      <c r="X41" s="132">
        <v>2428</v>
      </c>
      <c r="Y41" s="132">
        <v>2270</v>
      </c>
      <c r="Z41" s="132">
        <v>2251</v>
      </c>
      <c r="AA41" s="132">
        <v>2620</v>
      </c>
    </row>
    <row r="42" spans="1:27" x14ac:dyDescent="0.3">
      <c r="A42" s="153"/>
      <c r="B42" s="131" t="s">
        <v>134</v>
      </c>
      <c r="C42" s="132">
        <v>416</v>
      </c>
      <c r="D42" s="132">
        <v>487</v>
      </c>
      <c r="E42" s="132">
        <v>459</v>
      </c>
      <c r="F42" s="132">
        <v>506</v>
      </c>
      <c r="G42" s="132">
        <v>591</v>
      </c>
      <c r="H42" s="128"/>
      <c r="I42" s="128"/>
      <c r="J42" s="128"/>
      <c r="K42" s="153"/>
      <c r="L42" s="131" t="s">
        <v>134</v>
      </c>
      <c r="M42" s="132">
        <v>752</v>
      </c>
      <c r="N42" s="132">
        <v>916</v>
      </c>
      <c r="O42" s="132">
        <v>880</v>
      </c>
      <c r="P42" s="132">
        <v>903</v>
      </c>
      <c r="Q42" s="132">
        <v>1116</v>
      </c>
      <c r="R42" s="128"/>
      <c r="S42" s="128"/>
      <c r="T42" s="128"/>
      <c r="U42" s="153"/>
      <c r="V42" s="131" t="s">
        <v>134</v>
      </c>
      <c r="W42" s="132">
        <v>1970</v>
      </c>
      <c r="X42" s="132">
        <v>2326</v>
      </c>
      <c r="Y42" s="132">
        <v>2244</v>
      </c>
      <c r="Z42" s="132">
        <v>2281</v>
      </c>
      <c r="AA42" s="132">
        <v>2674</v>
      </c>
    </row>
    <row r="43" spans="1:27" x14ac:dyDescent="0.3">
      <c r="A43" s="153"/>
      <c r="B43" s="131" t="s">
        <v>135</v>
      </c>
      <c r="C43" s="132">
        <v>409</v>
      </c>
      <c r="D43" s="132">
        <v>469</v>
      </c>
      <c r="E43" s="132">
        <v>469</v>
      </c>
      <c r="F43" s="132">
        <v>477</v>
      </c>
      <c r="G43" s="132">
        <v>570</v>
      </c>
      <c r="H43" s="128"/>
      <c r="I43" s="128"/>
      <c r="J43" s="128"/>
      <c r="K43" s="153"/>
      <c r="L43" s="131" t="s">
        <v>135</v>
      </c>
      <c r="M43" s="132">
        <v>740</v>
      </c>
      <c r="N43" s="132">
        <v>887</v>
      </c>
      <c r="O43" s="132">
        <v>898</v>
      </c>
      <c r="P43" s="132">
        <v>879</v>
      </c>
      <c r="Q43" s="132">
        <v>1094</v>
      </c>
      <c r="R43" s="128"/>
      <c r="S43" s="128"/>
      <c r="T43" s="128"/>
      <c r="U43" s="153"/>
      <c r="V43" s="131" t="s">
        <v>135</v>
      </c>
      <c r="W43" s="132">
        <v>1935</v>
      </c>
      <c r="X43" s="132">
        <v>2264</v>
      </c>
      <c r="Y43" s="132">
        <v>2274</v>
      </c>
      <c r="Z43" s="132">
        <v>2221</v>
      </c>
      <c r="AA43" s="132">
        <v>2613</v>
      </c>
    </row>
    <row r="44" spans="1:27" x14ac:dyDescent="0.3">
      <c r="A44" s="153"/>
      <c r="B44" s="131" t="s">
        <v>136</v>
      </c>
      <c r="C44" s="132">
        <v>387</v>
      </c>
      <c r="D44" s="132">
        <v>471</v>
      </c>
      <c r="E44" s="132">
        <v>480</v>
      </c>
      <c r="F44" s="132">
        <v>468</v>
      </c>
      <c r="G44" s="132">
        <v>543</v>
      </c>
      <c r="H44" s="128"/>
      <c r="I44" s="128"/>
      <c r="J44" s="128"/>
      <c r="K44" s="153"/>
      <c r="L44" s="131" t="s">
        <v>136</v>
      </c>
      <c r="M44" s="132">
        <v>722</v>
      </c>
      <c r="N44" s="132">
        <v>885</v>
      </c>
      <c r="O44" s="132">
        <v>919</v>
      </c>
      <c r="P44" s="132">
        <v>856</v>
      </c>
      <c r="Q44" s="132">
        <v>1050</v>
      </c>
      <c r="R44" s="128"/>
      <c r="S44" s="128"/>
      <c r="T44" s="128"/>
      <c r="U44" s="153"/>
      <c r="V44" s="131" t="s">
        <v>136</v>
      </c>
      <c r="W44" s="132">
        <v>1891</v>
      </c>
      <c r="X44" s="132">
        <v>2270</v>
      </c>
      <c r="Y44" s="132">
        <v>2302</v>
      </c>
      <c r="Z44" s="132">
        <v>2181</v>
      </c>
      <c r="AA44" s="132">
        <v>2533</v>
      </c>
    </row>
    <row r="45" spans="1:27" x14ac:dyDescent="0.3">
      <c r="A45" s="153"/>
      <c r="B45" s="131" t="s">
        <v>137</v>
      </c>
      <c r="C45" s="132">
        <v>384</v>
      </c>
      <c r="D45" s="132">
        <v>470</v>
      </c>
      <c r="E45" s="132">
        <v>468</v>
      </c>
      <c r="F45" s="132">
        <v>475</v>
      </c>
      <c r="G45" s="132">
        <v>536</v>
      </c>
      <c r="H45" s="128"/>
      <c r="I45" s="128"/>
      <c r="J45" s="128"/>
      <c r="K45" s="153"/>
      <c r="L45" s="131" t="s">
        <v>137</v>
      </c>
      <c r="M45" s="132">
        <v>731</v>
      </c>
      <c r="N45" s="132">
        <v>881</v>
      </c>
      <c r="O45" s="132">
        <v>901</v>
      </c>
      <c r="P45" s="132">
        <v>897</v>
      </c>
      <c r="Q45" s="132">
        <v>1046</v>
      </c>
      <c r="R45" s="128"/>
      <c r="S45" s="128"/>
      <c r="T45" s="128"/>
      <c r="U45" s="153"/>
      <c r="V45" s="131" t="s">
        <v>137</v>
      </c>
      <c r="W45" s="132">
        <v>1892</v>
      </c>
      <c r="X45" s="132">
        <v>2263</v>
      </c>
      <c r="Y45" s="132">
        <v>2240</v>
      </c>
      <c r="Z45" s="132">
        <v>2239</v>
      </c>
      <c r="AA45" s="132">
        <v>2519</v>
      </c>
    </row>
    <row r="46" spans="1:27" x14ac:dyDescent="0.3">
      <c r="A46" s="153"/>
      <c r="B46" s="131" t="s">
        <v>138</v>
      </c>
      <c r="C46" s="132">
        <v>415</v>
      </c>
      <c r="D46" s="132">
        <v>484</v>
      </c>
      <c r="E46" s="132">
        <v>464</v>
      </c>
      <c r="F46" s="132">
        <v>474</v>
      </c>
      <c r="G46" s="132">
        <v>522</v>
      </c>
      <c r="H46" s="128"/>
      <c r="I46" s="128"/>
      <c r="J46" s="128"/>
      <c r="K46" s="153"/>
      <c r="L46" s="131" t="s">
        <v>138</v>
      </c>
      <c r="M46" s="132">
        <v>760</v>
      </c>
      <c r="N46" s="132">
        <v>913</v>
      </c>
      <c r="O46" s="132">
        <v>888</v>
      </c>
      <c r="P46" s="132">
        <v>924</v>
      </c>
      <c r="Q46" s="132">
        <v>1016</v>
      </c>
      <c r="R46" s="128"/>
      <c r="S46" s="128"/>
      <c r="T46" s="128"/>
      <c r="U46" s="153"/>
      <c r="V46" s="131" t="s">
        <v>138</v>
      </c>
      <c r="W46" s="132">
        <v>1995</v>
      </c>
      <c r="X46" s="132">
        <v>2325</v>
      </c>
      <c r="Y46" s="132">
        <v>2218</v>
      </c>
      <c r="Z46" s="132">
        <v>2253</v>
      </c>
      <c r="AA46" s="132">
        <v>2449</v>
      </c>
    </row>
    <row r="47" spans="1:27" x14ac:dyDescent="0.3">
      <c r="A47" s="153"/>
      <c r="B47" s="131" t="s">
        <v>139</v>
      </c>
      <c r="C47" s="132">
        <v>430</v>
      </c>
      <c r="D47" s="132">
        <v>500</v>
      </c>
      <c r="E47" s="132">
        <v>472</v>
      </c>
      <c r="F47" s="132">
        <v>493</v>
      </c>
      <c r="G47" s="132">
        <v>528</v>
      </c>
      <c r="H47" s="128"/>
      <c r="I47" s="128"/>
      <c r="J47" s="128"/>
      <c r="K47" s="153"/>
      <c r="L47" s="131" t="s">
        <v>139</v>
      </c>
      <c r="M47" s="132">
        <v>765</v>
      </c>
      <c r="N47" s="132">
        <v>944</v>
      </c>
      <c r="O47" s="132">
        <v>905</v>
      </c>
      <c r="P47" s="132">
        <v>956</v>
      </c>
      <c r="Q47" s="132">
        <v>1022</v>
      </c>
      <c r="R47" s="128"/>
      <c r="S47" s="128"/>
      <c r="T47" s="128"/>
      <c r="U47" s="153"/>
      <c r="V47" s="131" t="s">
        <v>139</v>
      </c>
      <c r="W47" s="132">
        <v>2071</v>
      </c>
      <c r="X47" s="132">
        <v>2394</v>
      </c>
      <c r="Y47" s="132">
        <v>2251</v>
      </c>
      <c r="Z47" s="132">
        <v>2326</v>
      </c>
      <c r="AA47" s="132">
        <v>2462</v>
      </c>
    </row>
    <row r="48" spans="1:27" x14ac:dyDescent="0.3">
      <c r="A48" s="153"/>
      <c r="B48" s="131" t="s">
        <v>140</v>
      </c>
      <c r="C48" s="132">
        <v>458</v>
      </c>
      <c r="D48" s="132">
        <v>493</v>
      </c>
      <c r="E48" s="132">
        <v>495</v>
      </c>
      <c r="F48" s="132">
        <v>529</v>
      </c>
      <c r="G48" s="132">
        <v>598</v>
      </c>
      <c r="H48" s="128"/>
      <c r="I48" s="128"/>
      <c r="J48" s="128"/>
      <c r="K48" s="153"/>
      <c r="L48" s="131" t="s">
        <v>140</v>
      </c>
      <c r="M48" s="132">
        <v>822</v>
      </c>
      <c r="N48" s="132">
        <v>926</v>
      </c>
      <c r="O48" s="132">
        <v>916</v>
      </c>
      <c r="P48" s="132">
        <v>987</v>
      </c>
      <c r="Q48" s="132">
        <v>1147</v>
      </c>
      <c r="R48" s="128"/>
      <c r="S48" s="128"/>
      <c r="T48" s="128"/>
      <c r="U48" s="153"/>
      <c r="V48" s="131" t="s">
        <v>140</v>
      </c>
      <c r="W48" s="132">
        <v>2146</v>
      </c>
      <c r="X48" s="132">
        <v>2337</v>
      </c>
      <c r="Y48" s="132">
        <v>2268</v>
      </c>
      <c r="Z48" s="132">
        <v>2404</v>
      </c>
      <c r="AA48" s="132">
        <v>2774</v>
      </c>
    </row>
    <row r="49" spans="1:27" x14ac:dyDescent="0.3">
      <c r="A49" s="153"/>
      <c r="B49" s="131" t="s">
        <v>141</v>
      </c>
      <c r="C49" s="132">
        <v>451</v>
      </c>
      <c r="D49" s="132">
        <v>518</v>
      </c>
      <c r="E49" s="132">
        <v>520</v>
      </c>
      <c r="F49" s="132">
        <v>542</v>
      </c>
      <c r="G49" s="132">
        <v>619</v>
      </c>
      <c r="H49" s="128"/>
      <c r="I49" s="128"/>
      <c r="J49" s="128"/>
      <c r="K49" s="153"/>
      <c r="L49" s="131" t="s">
        <v>141</v>
      </c>
      <c r="M49" s="132">
        <v>810</v>
      </c>
      <c r="N49" s="132">
        <v>978</v>
      </c>
      <c r="O49" s="132">
        <v>952</v>
      </c>
      <c r="P49" s="132">
        <v>980</v>
      </c>
      <c r="Q49" s="132">
        <v>1164</v>
      </c>
      <c r="R49" s="128"/>
      <c r="S49" s="128"/>
      <c r="T49" s="128"/>
      <c r="U49" s="153"/>
      <c r="V49" s="131" t="s">
        <v>141</v>
      </c>
      <c r="W49" s="132">
        <v>2111</v>
      </c>
      <c r="X49" s="132">
        <v>2445</v>
      </c>
      <c r="Y49" s="132">
        <v>2351</v>
      </c>
      <c r="Z49" s="132">
        <v>2431</v>
      </c>
      <c r="AA49" s="132">
        <v>2780</v>
      </c>
    </row>
    <row r="50" spans="1:27" x14ac:dyDescent="0.3">
      <c r="A50" s="153"/>
      <c r="B50" s="131" t="s">
        <v>142</v>
      </c>
      <c r="C50" s="132">
        <v>473</v>
      </c>
      <c r="D50" s="132">
        <v>507</v>
      </c>
      <c r="E50" s="132">
        <v>508</v>
      </c>
      <c r="F50" s="132">
        <v>576</v>
      </c>
      <c r="G50" s="132">
        <v>642</v>
      </c>
      <c r="H50" s="128"/>
      <c r="I50" s="128"/>
      <c r="J50" s="128"/>
      <c r="K50" s="153"/>
      <c r="L50" s="131" t="s">
        <v>142</v>
      </c>
      <c r="M50" s="132">
        <v>845</v>
      </c>
      <c r="N50" s="132">
        <v>954</v>
      </c>
      <c r="O50" s="132">
        <v>923</v>
      </c>
      <c r="P50" s="132">
        <v>1022</v>
      </c>
      <c r="Q50" s="132">
        <v>1233</v>
      </c>
      <c r="R50" s="128"/>
      <c r="S50" s="128"/>
      <c r="T50" s="128"/>
      <c r="U50" s="153"/>
      <c r="V50" s="131" t="s">
        <v>142</v>
      </c>
      <c r="W50" s="132">
        <v>2173</v>
      </c>
      <c r="X50" s="132">
        <v>2407</v>
      </c>
      <c r="Y50" s="132">
        <v>2323</v>
      </c>
      <c r="Z50" s="132">
        <v>2595</v>
      </c>
      <c r="AA50" s="132">
        <v>2907</v>
      </c>
    </row>
    <row r="51" spans="1:27" x14ac:dyDescent="0.3">
      <c r="A51" s="152" t="s">
        <v>4</v>
      </c>
      <c r="B51" s="128" t="s">
        <v>131</v>
      </c>
      <c r="C51" s="130">
        <v>254</v>
      </c>
      <c r="D51" s="130">
        <v>242</v>
      </c>
      <c r="E51" s="130">
        <v>188</v>
      </c>
      <c r="F51" s="130">
        <v>239</v>
      </c>
      <c r="G51" s="130">
        <v>277</v>
      </c>
      <c r="H51" s="128"/>
      <c r="I51" s="128"/>
      <c r="J51" s="128"/>
      <c r="K51" s="152" t="s">
        <v>4</v>
      </c>
      <c r="L51" s="128" t="s">
        <v>131</v>
      </c>
      <c r="M51" s="130">
        <v>325</v>
      </c>
      <c r="N51" s="130">
        <v>338</v>
      </c>
      <c r="O51" s="130">
        <v>318</v>
      </c>
      <c r="P51" s="130">
        <v>359</v>
      </c>
      <c r="Q51" s="130">
        <v>446</v>
      </c>
      <c r="R51" s="128"/>
      <c r="S51" s="128"/>
      <c r="T51" s="128"/>
      <c r="U51" s="152" t="s">
        <v>4</v>
      </c>
      <c r="V51" s="128" t="s">
        <v>131</v>
      </c>
      <c r="W51" s="130">
        <v>938</v>
      </c>
      <c r="X51" s="130">
        <v>903</v>
      </c>
      <c r="Y51" s="130">
        <v>798</v>
      </c>
      <c r="Z51" s="130">
        <v>892</v>
      </c>
      <c r="AA51" s="130">
        <v>1096</v>
      </c>
    </row>
    <row r="52" spans="1:27" x14ac:dyDescent="0.3">
      <c r="A52" s="152"/>
      <c r="B52" s="128" t="s">
        <v>132</v>
      </c>
      <c r="C52" s="130">
        <v>247</v>
      </c>
      <c r="D52" s="130">
        <v>244</v>
      </c>
      <c r="E52" s="130">
        <v>183</v>
      </c>
      <c r="F52" s="130">
        <v>237</v>
      </c>
      <c r="G52" s="130">
        <v>282</v>
      </c>
      <c r="H52" s="128"/>
      <c r="I52" s="128"/>
      <c r="J52" s="128"/>
      <c r="K52" s="152"/>
      <c r="L52" s="128" t="s">
        <v>132</v>
      </c>
      <c r="M52" s="130">
        <v>299</v>
      </c>
      <c r="N52" s="130">
        <v>339</v>
      </c>
      <c r="O52" s="130">
        <v>312</v>
      </c>
      <c r="P52" s="130">
        <v>353</v>
      </c>
      <c r="Q52" s="130">
        <v>451</v>
      </c>
      <c r="R52" s="128"/>
      <c r="S52" s="128"/>
      <c r="T52" s="128"/>
      <c r="U52" s="152"/>
      <c r="V52" s="128" t="s">
        <v>132</v>
      </c>
      <c r="W52" s="130">
        <v>864</v>
      </c>
      <c r="X52" s="130">
        <v>903</v>
      </c>
      <c r="Y52" s="130">
        <v>782</v>
      </c>
      <c r="Z52" s="130">
        <v>881</v>
      </c>
      <c r="AA52" s="130">
        <v>1106</v>
      </c>
    </row>
    <row r="53" spans="1:27" x14ac:dyDescent="0.3">
      <c r="A53" s="152"/>
      <c r="B53" s="128" t="s">
        <v>133</v>
      </c>
      <c r="C53" s="130">
        <v>246</v>
      </c>
      <c r="D53" s="130">
        <v>238</v>
      </c>
      <c r="E53" s="130">
        <v>179</v>
      </c>
      <c r="F53" s="130">
        <v>226</v>
      </c>
      <c r="G53" s="130">
        <v>288</v>
      </c>
      <c r="H53" s="128"/>
      <c r="I53" s="128"/>
      <c r="J53" s="128"/>
      <c r="K53" s="152"/>
      <c r="L53" s="128" t="s">
        <v>133</v>
      </c>
      <c r="M53" s="130">
        <v>301</v>
      </c>
      <c r="N53" s="130">
        <v>331</v>
      </c>
      <c r="O53" s="130">
        <v>299</v>
      </c>
      <c r="P53" s="130">
        <v>336</v>
      </c>
      <c r="Q53" s="130">
        <v>460</v>
      </c>
      <c r="R53" s="128"/>
      <c r="S53" s="128"/>
      <c r="T53" s="128"/>
      <c r="U53" s="152"/>
      <c r="V53" s="128" t="s">
        <v>133</v>
      </c>
      <c r="W53" s="130">
        <v>881</v>
      </c>
      <c r="X53" s="130">
        <v>885</v>
      </c>
      <c r="Y53" s="130">
        <v>751</v>
      </c>
      <c r="Z53" s="130">
        <v>844</v>
      </c>
      <c r="AA53" s="130">
        <v>1137</v>
      </c>
    </row>
    <row r="54" spans="1:27" x14ac:dyDescent="0.3">
      <c r="A54" s="152"/>
      <c r="B54" s="128" t="s">
        <v>134</v>
      </c>
      <c r="C54" s="130">
        <v>208</v>
      </c>
      <c r="D54" s="130">
        <v>227</v>
      </c>
      <c r="E54" s="130">
        <v>182</v>
      </c>
      <c r="F54" s="130">
        <v>244</v>
      </c>
      <c r="G54" s="130">
        <v>290</v>
      </c>
      <c r="H54" s="128"/>
      <c r="I54" s="128"/>
      <c r="J54" s="128"/>
      <c r="K54" s="152"/>
      <c r="L54" s="128" t="s">
        <v>134</v>
      </c>
      <c r="M54" s="130">
        <v>278</v>
      </c>
      <c r="N54" s="130">
        <v>316</v>
      </c>
      <c r="O54" s="130">
        <v>300</v>
      </c>
      <c r="P54" s="130">
        <v>371</v>
      </c>
      <c r="Q54" s="130">
        <v>464</v>
      </c>
      <c r="R54" s="128"/>
      <c r="S54" s="128"/>
      <c r="T54" s="128"/>
      <c r="U54" s="152"/>
      <c r="V54" s="128" t="s">
        <v>134</v>
      </c>
      <c r="W54" s="130">
        <v>770</v>
      </c>
      <c r="X54" s="130">
        <v>855</v>
      </c>
      <c r="Y54" s="130">
        <v>746</v>
      </c>
      <c r="Z54" s="130">
        <v>935</v>
      </c>
      <c r="AA54" s="130">
        <v>1141</v>
      </c>
    </row>
    <row r="55" spans="1:27" x14ac:dyDescent="0.3">
      <c r="A55" s="152"/>
      <c r="B55" s="128" t="s">
        <v>135</v>
      </c>
      <c r="C55" s="130">
        <v>225</v>
      </c>
      <c r="D55" s="130">
        <v>226</v>
      </c>
      <c r="E55" s="130">
        <v>188</v>
      </c>
      <c r="F55" s="130">
        <v>251</v>
      </c>
      <c r="G55" s="130">
        <v>293</v>
      </c>
      <c r="H55" s="128"/>
      <c r="I55" s="128"/>
      <c r="J55" s="128"/>
      <c r="K55" s="152"/>
      <c r="L55" s="128" t="s">
        <v>135</v>
      </c>
      <c r="M55" s="130">
        <v>299</v>
      </c>
      <c r="N55" s="130">
        <v>325</v>
      </c>
      <c r="O55" s="130">
        <v>308</v>
      </c>
      <c r="P55" s="130">
        <v>380</v>
      </c>
      <c r="Q55" s="130">
        <v>477</v>
      </c>
      <c r="R55" s="128"/>
      <c r="S55" s="128"/>
      <c r="T55" s="128"/>
      <c r="U55" s="152"/>
      <c r="V55" s="128" t="s">
        <v>135</v>
      </c>
      <c r="W55" s="130">
        <v>817</v>
      </c>
      <c r="X55" s="130">
        <v>871</v>
      </c>
      <c r="Y55" s="130">
        <v>767</v>
      </c>
      <c r="Z55" s="130">
        <v>965</v>
      </c>
      <c r="AA55" s="130">
        <v>1167</v>
      </c>
    </row>
    <row r="56" spans="1:27" x14ac:dyDescent="0.3">
      <c r="A56" s="152"/>
      <c r="B56" s="128" t="s">
        <v>136</v>
      </c>
      <c r="C56" s="130">
        <v>230</v>
      </c>
      <c r="D56" s="130">
        <v>224</v>
      </c>
      <c r="E56" s="130">
        <v>211</v>
      </c>
      <c r="F56" s="130">
        <v>250</v>
      </c>
      <c r="G56" s="130">
        <v>295</v>
      </c>
      <c r="H56" s="128"/>
      <c r="I56" s="128"/>
      <c r="J56" s="128"/>
      <c r="K56" s="152"/>
      <c r="L56" s="128" t="s">
        <v>136</v>
      </c>
      <c r="M56" s="130">
        <v>299</v>
      </c>
      <c r="N56" s="130">
        <v>335</v>
      </c>
      <c r="O56" s="130">
        <v>340</v>
      </c>
      <c r="P56" s="130">
        <v>382</v>
      </c>
      <c r="Q56" s="130">
        <v>479</v>
      </c>
      <c r="R56" s="128"/>
      <c r="S56" s="128"/>
      <c r="T56" s="128"/>
      <c r="U56" s="152"/>
      <c r="V56" s="128" t="s">
        <v>136</v>
      </c>
      <c r="W56" s="130">
        <v>824</v>
      </c>
      <c r="X56" s="130">
        <v>887</v>
      </c>
      <c r="Y56" s="130">
        <v>836</v>
      </c>
      <c r="Z56" s="130">
        <v>970</v>
      </c>
      <c r="AA56" s="130">
        <v>1171</v>
      </c>
    </row>
    <row r="57" spans="1:27" x14ac:dyDescent="0.3">
      <c r="A57" s="152"/>
      <c r="B57" s="128" t="s">
        <v>137</v>
      </c>
      <c r="C57" s="130">
        <v>228</v>
      </c>
      <c r="D57" s="130">
        <v>233</v>
      </c>
      <c r="E57" s="130">
        <v>229</v>
      </c>
      <c r="F57" s="130">
        <v>249</v>
      </c>
      <c r="G57" s="130">
        <v>283</v>
      </c>
      <c r="H57" s="128"/>
      <c r="I57" s="128"/>
      <c r="J57" s="128"/>
      <c r="K57" s="152"/>
      <c r="L57" s="128" t="s">
        <v>137</v>
      </c>
      <c r="M57" s="130">
        <v>298</v>
      </c>
      <c r="N57" s="130">
        <v>340</v>
      </c>
      <c r="O57" s="130">
        <v>356</v>
      </c>
      <c r="P57" s="130">
        <v>390</v>
      </c>
      <c r="Q57" s="130">
        <v>464</v>
      </c>
      <c r="R57" s="128"/>
      <c r="S57" s="128"/>
      <c r="T57" s="128"/>
      <c r="U57" s="152"/>
      <c r="V57" s="128" t="s">
        <v>137</v>
      </c>
      <c r="W57" s="130">
        <v>832</v>
      </c>
      <c r="X57" s="130">
        <v>905</v>
      </c>
      <c r="Y57" s="130">
        <v>881</v>
      </c>
      <c r="Z57" s="130">
        <v>973</v>
      </c>
      <c r="AA57" s="130">
        <v>1121</v>
      </c>
    </row>
    <row r="58" spans="1:27" x14ac:dyDescent="0.3">
      <c r="A58" s="152"/>
      <c r="B58" s="128" t="s">
        <v>138</v>
      </c>
      <c r="C58" s="130">
        <v>237</v>
      </c>
      <c r="D58" s="130">
        <v>248</v>
      </c>
      <c r="E58" s="130">
        <v>231</v>
      </c>
      <c r="F58" s="130">
        <v>248</v>
      </c>
      <c r="G58" s="130">
        <v>281</v>
      </c>
      <c r="H58" s="128"/>
      <c r="I58" s="128"/>
      <c r="J58" s="128"/>
      <c r="K58" s="152"/>
      <c r="L58" s="128" t="s">
        <v>138</v>
      </c>
      <c r="M58" s="130">
        <v>320</v>
      </c>
      <c r="N58" s="130">
        <v>358</v>
      </c>
      <c r="O58" s="130">
        <v>364</v>
      </c>
      <c r="P58" s="130">
        <v>397</v>
      </c>
      <c r="Q58" s="130">
        <v>459</v>
      </c>
      <c r="R58" s="128"/>
      <c r="S58" s="128"/>
      <c r="T58" s="128"/>
      <c r="U58" s="152"/>
      <c r="V58" s="128" t="s">
        <v>138</v>
      </c>
      <c r="W58" s="130">
        <v>880</v>
      </c>
      <c r="X58" s="130">
        <v>937</v>
      </c>
      <c r="Y58" s="130">
        <v>911</v>
      </c>
      <c r="Z58" s="130">
        <v>970</v>
      </c>
      <c r="AA58" s="130">
        <v>1119</v>
      </c>
    </row>
    <row r="59" spans="1:27" x14ac:dyDescent="0.3">
      <c r="A59" s="152"/>
      <c r="B59" s="128" t="s">
        <v>139</v>
      </c>
      <c r="C59" s="130">
        <v>238</v>
      </c>
      <c r="D59" s="130">
        <v>246</v>
      </c>
      <c r="E59" s="130">
        <v>234</v>
      </c>
      <c r="F59" s="130">
        <v>249</v>
      </c>
      <c r="G59" s="130">
        <v>286</v>
      </c>
      <c r="H59" s="128"/>
      <c r="I59" s="128"/>
      <c r="J59" s="128"/>
      <c r="K59" s="152"/>
      <c r="L59" s="128" t="s">
        <v>139</v>
      </c>
      <c r="M59" s="130">
        <v>333</v>
      </c>
      <c r="N59" s="130">
        <v>365</v>
      </c>
      <c r="O59" s="130">
        <v>367</v>
      </c>
      <c r="P59" s="130">
        <v>398</v>
      </c>
      <c r="Q59" s="130">
        <v>480</v>
      </c>
      <c r="R59" s="128"/>
      <c r="S59" s="128"/>
      <c r="T59" s="128"/>
      <c r="U59" s="152"/>
      <c r="V59" s="128" t="s">
        <v>139</v>
      </c>
      <c r="W59" s="130">
        <v>895</v>
      </c>
      <c r="X59" s="130">
        <v>938</v>
      </c>
      <c r="Y59" s="130">
        <v>915</v>
      </c>
      <c r="Z59" s="130">
        <v>975</v>
      </c>
      <c r="AA59" s="130">
        <v>1165</v>
      </c>
    </row>
    <row r="60" spans="1:27" x14ac:dyDescent="0.3">
      <c r="A60" s="152"/>
      <c r="B60" s="128" t="s">
        <v>140</v>
      </c>
      <c r="C60" s="130">
        <v>241</v>
      </c>
      <c r="D60" s="130">
        <v>245</v>
      </c>
      <c r="E60" s="130">
        <v>241</v>
      </c>
      <c r="F60" s="130">
        <v>259</v>
      </c>
      <c r="G60" s="130">
        <v>294</v>
      </c>
      <c r="H60" s="128"/>
      <c r="I60" s="128"/>
      <c r="J60" s="128"/>
      <c r="K60" s="152"/>
      <c r="L60" s="128" t="s">
        <v>140</v>
      </c>
      <c r="M60" s="130">
        <v>337</v>
      </c>
      <c r="N60" s="130">
        <v>364</v>
      </c>
      <c r="O60" s="130">
        <v>372</v>
      </c>
      <c r="P60" s="130">
        <v>419</v>
      </c>
      <c r="Q60" s="130">
        <v>484</v>
      </c>
      <c r="R60" s="128"/>
      <c r="S60" s="128"/>
      <c r="T60" s="128"/>
      <c r="U60" s="152"/>
      <c r="V60" s="128" t="s">
        <v>140</v>
      </c>
      <c r="W60" s="130">
        <v>905</v>
      </c>
      <c r="X60" s="130">
        <v>928</v>
      </c>
      <c r="Y60" s="130">
        <v>926</v>
      </c>
      <c r="Z60" s="130">
        <v>1028</v>
      </c>
      <c r="AA60" s="130">
        <v>1162</v>
      </c>
    </row>
    <row r="61" spans="1:27" x14ac:dyDescent="0.3">
      <c r="A61" s="152"/>
      <c r="B61" s="128" t="s">
        <v>141</v>
      </c>
      <c r="C61" s="130">
        <v>232</v>
      </c>
      <c r="D61" s="130">
        <v>239</v>
      </c>
      <c r="E61" s="130">
        <v>230</v>
      </c>
      <c r="F61" s="130">
        <v>265</v>
      </c>
      <c r="G61" s="130">
        <v>300</v>
      </c>
      <c r="H61" s="128"/>
      <c r="I61" s="128"/>
      <c r="J61" s="128"/>
      <c r="K61" s="152"/>
      <c r="L61" s="128" t="s">
        <v>141</v>
      </c>
      <c r="M61" s="130">
        <v>326</v>
      </c>
      <c r="N61" s="130">
        <v>356</v>
      </c>
      <c r="O61" s="130">
        <v>357</v>
      </c>
      <c r="P61" s="130">
        <v>420</v>
      </c>
      <c r="Q61" s="130">
        <v>496</v>
      </c>
      <c r="R61" s="128"/>
      <c r="S61" s="128"/>
      <c r="T61" s="128"/>
      <c r="U61" s="152"/>
      <c r="V61" s="128" t="s">
        <v>141</v>
      </c>
      <c r="W61" s="130">
        <v>868</v>
      </c>
      <c r="X61" s="130">
        <v>905</v>
      </c>
      <c r="Y61" s="130">
        <v>882</v>
      </c>
      <c r="Z61" s="130">
        <v>1058</v>
      </c>
      <c r="AA61" s="130">
        <v>1193</v>
      </c>
    </row>
    <row r="62" spans="1:27" x14ac:dyDescent="0.3">
      <c r="A62" s="152"/>
      <c r="B62" s="128" t="s">
        <v>142</v>
      </c>
      <c r="C62" s="130">
        <v>239</v>
      </c>
      <c r="D62" s="130">
        <v>207</v>
      </c>
      <c r="E62" s="130">
        <v>220</v>
      </c>
      <c r="F62" s="130">
        <v>279</v>
      </c>
      <c r="G62" s="130">
        <v>306</v>
      </c>
      <c r="H62" s="128"/>
      <c r="I62" s="128"/>
      <c r="J62" s="128"/>
      <c r="K62" s="152"/>
      <c r="L62" s="128" t="s">
        <v>142</v>
      </c>
      <c r="M62" s="130">
        <v>334</v>
      </c>
      <c r="N62" s="130">
        <v>326</v>
      </c>
      <c r="O62" s="130">
        <v>338</v>
      </c>
      <c r="P62" s="130">
        <v>439</v>
      </c>
      <c r="Q62" s="130">
        <v>502</v>
      </c>
      <c r="R62" s="128"/>
      <c r="S62" s="128"/>
      <c r="T62" s="128"/>
      <c r="U62" s="152"/>
      <c r="V62" s="128" t="s">
        <v>142</v>
      </c>
      <c r="W62" s="130">
        <v>898</v>
      </c>
      <c r="X62" s="130">
        <v>822</v>
      </c>
      <c r="Y62" s="130">
        <v>841</v>
      </c>
      <c r="Z62" s="130">
        <v>1117</v>
      </c>
      <c r="AA62" s="130">
        <v>1208</v>
      </c>
    </row>
    <row r="63" spans="1:27" x14ac:dyDescent="0.3">
      <c r="A63" s="133" t="s">
        <v>143</v>
      </c>
      <c r="B63" s="128"/>
      <c r="C63" s="128"/>
      <c r="D63" s="128"/>
      <c r="E63" s="128"/>
      <c r="F63" s="128"/>
      <c r="G63" s="128"/>
      <c r="H63" s="128"/>
      <c r="I63" s="128"/>
      <c r="J63" s="128"/>
      <c r="K63" s="133" t="s">
        <v>143</v>
      </c>
      <c r="L63" s="128"/>
      <c r="M63" s="128"/>
      <c r="N63" s="128"/>
      <c r="O63" s="128"/>
      <c r="P63" s="128"/>
      <c r="Q63" s="128"/>
      <c r="R63" s="128"/>
      <c r="S63" s="128"/>
      <c r="T63" s="128"/>
      <c r="U63" s="133" t="s">
        <v>143</v>
      </c>
      <c r="V63" s="128"/>
      <c r="W63" s="128"/>
      <c r="X63" s="128"/>
      <c r="Y63" s="128"/>
      <c r="Z63" s="128"/>
      <c r="AA63" s="128"/>
    </row>
  </sheetData>
  <mergeCells count="18">
    <mergeCell ref="A1:G1"/>
    <mergeCell ref="U1:AA1"/>
    <mergeCell ref="A3:A14"/>
    <mergeCell ref="U3:U14"/>
    <mergeCell ref="A15:A26"/>
    <mergeCell ref="U15:U26"/>
    <mergeCell ref="K1:Q1"/>
    <mergeCell ref="K3:K14"/>
    <mergeCell ref="K15:K26"/>
    <mergeCell ref="A27:A38"/>
    <mergeCell ref="U27:U38"/>
    <mergeCell ref="A39:A50"/>
    <mergeCell ref="U39:U50"/>
    <mergeCell ref="A51:A62"/>
    <mergeCell ref="U51:U62"/>
    <mergeCell ref="K27:K38"/>
    <mergeCell ref="K39:K50"/>
    <mergeCell ref="K51:K62"/>
  </mergeCells>
  <pageMargins left="0.7" right="0.7" top="0.75" bottom="0.75" header="0.3" footer="0.3"/>
  <ignoredErrors>
    <ignoredError sqref="B3:B62 V3:V62 L3:L6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66239-F888-47B9-94FC-0B870F2112D0}">
  <sheetPr>
    <tabColor theme="5" tint="-0.249977111117893"/>
  </sheetPr>
  <dimension ref="A3:H72"/>
  <sheetViews>
    <sheetView showGridLines="0" zoomScaleNormal="100" workbookViewId="0">
      <selection activeCell="L28" sqref="L28"/>
    </sheetView>
  </sheetViews>
  <sheetFormatPr defaultRowHeight="15" customHeight="1" x14ac:dyDescent="0.3"/>
  <cols>
    <col min="1" max="1" width="13.6640625" style="12" customWidth="1"/>
    <col min="2" max="2" width="12.5546875" style="12" customWidth="1"/>
    <col min="3" max="16384" width="8.88671875" style="12"/>
  </cols>
  <sheetData>
    <row r="3" spans="1:7" ht="15" customHeight="1" x14ac:dyDescent="0.3">
      <c r="A3" s="151" t="s">
        <v>77</v>
      </c>
      <c r="B3" s="151"/>
      <c r="C3" s="151"/>
      <c r="D3" s="151"/>
      <c r="E3" s="151"/>
      <c r="F3" s="151"/>
      <c r="G3" s="151"/>
    </row>
    <row r="4" spans="1:7" ht="15" customHeight="1" x14ac:dyDescent="0.3">
      <c r="A4" s="151" t="s">
        <v>91</v>
      </c>
      <c r="B4" s="151"/>
      <c r="C4" s="151"/>
      <c r="D4" s="151"/>
      <c r="E4" s="151"/>
      <c r="F4" s="151"/>
      <c r="G4" s="151"/>
    </row>
    <row r="5" spans="1:7" ht="15" customHeight="1" x14ac:dyDescent="0.3">
      <c r="A5" s="93" t="s">
        <v>102</v>
      </c>
      <c r="B5" s="95"/>
      <c r="C5" s="95" t="s">
        <v>58</v>
      </c>
      <c r="D5" s="95" t="s">
        <v>59</v>
      </c>
      <c r="E5" s="95" t="s">
        <v>60</v>
      </c>
      <c r="F5" s="95" t="s">
        <v>61</v>
      </c>
      <c r="G5" s="95" t="s">
        <v>1</v>
      </c>
    </row>
    <row r="6" spans="1:7" ht="15" customHeight="1" x14ac:dyDescent="0.3">
      <c r="A6" s="148" t="s">
        <v>3</v>
      </c>
      <c r="B6" s="12" t="s">
        <v>6</v>
      </c>
      <c r="C6" s="17">
        <v>15</v>
      </c>
      <c r="D6" s="17">
        <v>297</v>
      </c>
      <c r="E6" s="17">
        <v>384</v>
      </c>
      <c r="F6" s="17">
        <v>162</v>
      </c>
      <c r="G6" s="32">
        <f>SUM(C6:F6)</f>
        <v>858</v>
      </c>
    </row>
    <row r="7" spans="1:7" ht="15" customHeight="1" x14ac:dyDescent="0.3">
      <c r="A7" s="148"/>
      <c r="B7" s="12" t="s">
        <v>7</v>
      </c>
      <c r="C7" s="17">
        <v>122</v>
      </c>
      <c r="D7" s="17">
        <v>2502</v>
      </c>
      <c r="E7" s="17">
        <v>2661</v>
      </c>
      <c r="F7" s="17">
        <v>881</v>
      </c>
      <c r="G7" s="32">
        <f>SUM(C7:F7)</f>
        <v>6166</v>
      </c>
    </row>
    <row r="8" spans="1:7" ht="15" customHeight="1" x14ac:dyDescent="0.3">
      <c r="A8" s="148"/>
      <c r="B8" s="12" t="s">
        <v>8</v>
      </c>
      <c r="C8" s="17">
        <v>298</v>
      </c>
      <c r="D8" s="17">
        <v>5429</v>
      </c>
      <c r="E8" s="17">
        <v>5772</v>
      </c>
      <c r="F8" s="17">
        <v>1894</v>
      </c>
      <c r="G8" s="32">
        <f>SUM(C8:F8)</f>
        <v>13393</v>
      </c>
    </row>
    <row r="9" spans="1:7" ht="15" customHeight="1" x14ac:dyDescent="0.3">
      <c r="A9" s="149" t="s">
        <v>46</v>
      </c>
      <c r="B9" s="10" t="s">
        <v>6</v>
      </c>
      <c r="C9" s="33">
        <v>8</v>
      </c>
      <c r="D9" s="33">
        <v>33</v>
      </c>
      <c r="E9" s="33">
        <v>33</v>
      </c>
      <c r="F9" s="33">
        <v>64</v>
      </c>
      <c r="G9" s="34">
        <f>SUM(C9:F9)</f>
        <v>138</v>
      </c>
    </row>
    <row r="10" spans="1:7" ht="15" customHeight="1" x14ac:dyDescent="0.3">
      <c r="A10" s="149"/>
      <c r="B10" s="10" t="s">
        <v>7</v>
      </c>
      <c r="C10" s="33">
        <v>62</v>
      </c>
      <c r="D10" s="33">
        <v>270</v>
      </c>
      <c r="E10" s="33">
        <v>242</v>
      </c>
      <c r="F10" s="33">
        <v>333</v>
      </c>
      <c r="G10" s="34">
        <f t="shared" ref="G10:G11" si="0">SUM(C10:F10)</f>
        <v>907</v>
      </c>
    </row>
    <row r="11" spans="1:7" ht="15" customHeight="1" x14ac:dyDescent="0.3">
      <c r="A11" s="149"/>
      <c r="B11" s="10" t="s">
        <v>8</v>
      </c>
      <c r="C11" s="33">
        <v>124</v>
      </c>
      <c r="D11" s="33">
        <v>635</v>
      </c>
      <c r="E11" s="33">
        <v>515</v>
      </c>
      <c r="F11" s="33">
        <v>673</v>
      </c>
      <c r="G11" s="34">
        <f t="shared" si="0"/>
        <v>1947</v>
      </c>
    </row>
    <row r="12" spans="1:7" ht="15" customHeight="1" x14ac:dyDescent="0.3">
      <c r="A12" s="148" t="s">
        <v>5</v>
      </c>
      <c r="B12" s="12" t="s">
        <v>6</v>
      </c>
      <c r="C12" s="17">
        <v>9</v>
      </c>
      <c r="D12" s="17">
        <v>49</v>
      </c>
      <c r="E12" s="17">
        <v>42</v>
      </c>
      <c r="F12" s="17">
        <v>3</v>
      </c>
      <c r="G12" s="32">
        <f>SUM(C12:F12)</f>
        <v>103</v>
      </c>
    </row>
    <row r="13" spans="1:7" ht="15" customHeight="1" x14ac:dyDescent="0.3">
      <c r="A13" s="148"/>
      <c r="B13" s="12" t="s">
        <v>7</v>
      </c>
      <c r="C13" s="17">
        <v>71</v>
      </c>
      <c r="D13" s="17">
        <v>329</v>
      </c>
      <c r="E13" s="17">
        <v>254</v>
      </c>
      <c r="F13" s="17">
        <v>13</v>
      </c>
      <c r="G13" s="32">
        <f t="shared" ref="G13:G17" si="1">SUM(C13:F13)</f>
        <v>667</v>
      </c>
    </row>
    <row r="14" spans="1:7" ht="15" customHeight="1" x14ac:dyDescent="0.3">
      <c r="A14" s="148"/>
      <c r="B14" s="12" t="s">
        <v>8</v>
      </c>
      <c r="C14" s="17">
        <v>159</v>
      </c>
      <c r="D14" s="17">
        <v>736</v>
      </c>
      <c r="E14" s="17">
        <v>577</v>
      </c>
      <c r="F14" s="17">
        <v>29</v>
      </c>
      <c r="G14" s="32">
        <f t="shared" si="1"/>
        <v>1501</v>
      </c>
    </row>
    <row r="15" spans="1:7" ht="15" customHeight="1" x14ac:dyDescent="0.3">
      <c r="A15" s="149" t="s">
        <v>4</v>
      </c>
      <c r="B15" s="10" t="s">
        <v>6</v>
      </c>
      <c r="C15" s="33">
        <v>8</v>
      </c>
      <c r="D15" s="33">
        <v>42</v>
      </c>
      <c r="E15" s="33">
        <v>54</v>
      </c>
      <c r="F15" s="33">
        <v>7</v>
      </c>
      <c r="G15" s="34">
        <f t="shared" si="1"/>
        <v>111</v>
      </c>
    </row>
    <row r="16" spans="1:7" ht="15" customHeight="1" x14ac:dyDescent="0.3">
      <c r="A16" s="149"/>
      <c r="B16" s="10" t="s">
        <v>7</v>
      </c>
      <c r="C16" s="33">
        <v>42</v>
      </c>
      <c r="D16" s="33">
        <v>282</v>
      </c>
      <c r="E16" s="33">
        <v>250</v>
      </c>
      <c r="F16" s="33">
        <v>26</v>
      </c>
      <c r="G16" s="34">
        <f t="shared" si="1"/>
        <v>600</v>
      </c>
    </row>
    <row r="17" spans="1:7" ht="15" customHeight="1" x14ac:dyDescent="0.3">
      <c r="A17" s="149"/>
      <c r="B17" s="10" t="s">
        <v>8</v>
      </c>
      <c r="C17" s="33">
        <v>88</v>
      </c>
      <c r="D17" s="33">
        <v>593</v>
      </c>
      <c r="E17" s="33">
        <v>548</v>
      </c>
      <c r="F17" s="33">
        <v>64</v>
      </c>
      <c r="G17" s="34">
        <f t="shared" si="1"/>
        <v>1293</v>
      </c>
    </row>
    <row r="18" spans="1:7" ht="15" customHeight="1" x14ac:dyDescent="0.3">
      <c r="A18" s="148" t="s">
        <v>2</v>
      </c>
      <c r="B18" s="12" t="s">
        <v>6</v>
      </c>
      <c r="C18" s="17">
        <v>9</v>
      </c>
      <c r="D18" s="17">
        <v>26</v>
      </c>
      <c r="E18" s="17">
        <v>19</v>
      </c>
      <c r="F18" s="17">
        <v>2</v>
      </c>
      <c r="G18" s="32">
        <f>SUM(C18:F18)</f>
        <v>56</v>
      </c>
    </row>
    <row r="19" spans="1:7" ht="15" customHeight="1" x14ac:dyDescent="0.3">
      <c r="A19" s="148"/>
      <c r="B19" s="12" t="s">
        <v>7</v>
      </c>
      <c r="C19" s="17">
        <v>49</v>
      </c>
      <c r="D19" s="17">
        <v>184</v>
      </c>
      <c r="E19" s="17">
        <v>87</v>
      </c>
      <c r="F19" s="17">
        <v>18</v>
      </c>
      <c r="G19" s="32">
        <f>SUM(C19:F19)</f>
        <v>338</v>
      </c>
    </row>
    <row r="20" spans="1:7" ht="15" customHeight="1" x14ac:dyDescent="0.3">
      <c r="A20" s="148"/>
      <c r="B20" s="12" t="s">
        <v>8</v>
      </c>
      <c r="C20" s="17">
        <v>157</v>
      </c>
      <c r="D20" s="17">
        <v>411</v>
      </c>
      <c r="E20" s="17">
        <v>209</v>
      </c>
      <c r="F20" s="17">
        <v>30</v>
      </c>
      <c r="G20" s="32">
        <f>SUM(C20:F20)</f>
        <v>807</v>
      </c>
    </row>
    <row r="21" spans="1:7" ht="15" customHeight="1" x14ac:dyDescent="0.3">
      <c r="A21" s="155" t="s">
        <v>1</v>
      </c>
      <c r="B21" s="96" t="s">
        <v>6</v>
      </c>
      <c r="C21" s="98">
        <f t="shared" ref="C21:G21" si="2">C18+C6+C15+C9+C12</f>
        <v>49</v>
      </c>
      <c r="D21" s="98">
        <f t="shared" si="2"/>
        <v>447</v>
      </c>
      <c r="E21" s="98">
        <f t="shared" si="2"/>
        <v>532</v>
      </c>
      <c r="F21" s="98">
        <f t="shared" si="2"/>
        <v>238</v>
      </c>
      <c r="G21" s="98">
        <f t="shared" si="2"/>
        <v>1266</v>
      </c>
    </row>
    <row r="22" spans="1:7" ht="15" customHeight="1" x14ac:dyDescent="0.3">
      <c r="A22" s="155"/>
      <c r="B22" s="96" t="s">
        <v>7</v>
      </c>
      <c r="C22" s="98">
        <f t="shared" ref="C22:G22" si="3">C19+C7+C16+C10+C13</f>
        <v>346</v>
      </c>
      <c r="D22" s="98">
        <f t="shared" si="3"/>
        <v>3567</v>
      </c>
      <c r="E22" s="98">
        <f t="shared" si="3"/>
        <v>3494</v>
      </c>
      <c r="F22" s="98">
        <f t="shared" si="3"/>
        <v>1271</v>
      </c>
      <c r="G22" s="98">
        <f t="shared" si="3"/>
        <v>8678</v>
      </c>
    </row>
    <row r="23" spans="1:7" ht="15" customHeight="1" x14ac:dyDescent="0.3">
      <c r="A23" s="155"/>
      <c r="B23" s="96" t="s">
        <v>8</v>
      </c>
      <c r="C23" s="98">
        <f t="shared" ref="C23:G23" si="4">C20+C8+C17+C11+C14</f>
        <v>826</v>
      </c>
      <c r="D23" s="98">
        <f t="shared" si="4"/>
        <v>7804</v>
      </c>
      <c r="E23" s="98">
        <f t="shared" si="4"/>
        <v>7621</v>
      </c>
      <c r="F23" s="98">
        <f t="shared" si="4"/>
        <v>2690</v>
      </c>
      <c r="G23" s="98">
        <f t="shared" si="4"/>
        <v>18941</v>
      </c>
    </row>
    <row r="24" spans="1:7" ht="15" customHeight="1" x14ac:dyDescent="0.3">
      <c r="A24" s="79" t="s">
        <v>111</v>
      </c>
      <c r="B24" s="80"/>
      <c r="C24" s="79"/>
      <c r="D24" s="5"/>
      <c r="E24" s="5"/>
      <c r="F24" s="5"/>
      <c r="G24" s="5"/>
    </row>
    <row r="27" spans="1:7" ht="15" customHeight="1" x14ac:dyDescent="0.3">
      <c r="A27" s="151" t="s">
        <v>77</v>
      </c>
      <c r="B27" s="151"/>
      <c r="C27" s="151"/>
      <c r="D27" s="151"/>
      <c r="E27" s="151"/>
      <c r="F27" s="151"/>
      <c r="G27" s="151"/>
    </row>
    <row r="28" spans="1:7" ht="15" customHeight="1" x14ac:dyDescent="0.3">
      <c r="A28" s="151" t="s">
        <v>88</v>
      </c>
      <c r="B28" s="151"/>
      <c r="C28" s="151"/>
      <c r="D28" s="151"/>
      <c r="E28" s="151"/>
      <c r="F28" s="151"/>
      <c r="G28" s="151"/>
    </row>
    <row r="29" spans="1:7" ht="15" customHeight="1" x14ac:dyDescent="0.3">
      <c r="A29" s="93" t="s">
        <v>102</v>
      </c>
      <c r="B29" s="95"/>
      <c r="C29" s="95" t="s">
        <v>58</v>
      </c>
      <c r="D29" s="95" t="s">
        <v>59</v>
      </c>
      <c r="E29" s="95" t="s">
        <v>60</v>
      </c>
      <c r="F29" s="95" t="s">
        <v>61</v>
      </c>
      <c r="G29" s="95" t="s">
        <v>1</v>
      </c>
    </row>
    <row r="30" spans="1:7" ht="15" customHeight="1" x14ac:dyDescent="0.3">
      <c r="A30" s="148" t="s">
        <v>3</v>
      </c>
      <c r="B30" s="12" t="s">
        <v>6</v>
      </c>
      <c r="C30" s="17">
        <v>15</v>
      </c>
      <c r="D30" s="17">
        <v>299</v>
      </c>
      <c r="E30" s="17">
        <v>387</v>
      </c>
      <c r="F30" s="17">
        <v>165</v>
      </c>
      <c r="G30" s="32">
        <f>SUM(C30:F30)</f>
        <v>866</v>
      </c>
    </row>
    <row r="31" spans="1:7" ht="15" customHeight="1" x14ac:dyDescent="0.3">
      <c r="A31" s="148"/>
      <c r="B31" s="12" t="s">
        <v>7</v>
      </c>
      <c r="C31" s="17">
        <v>122</v>
      </c>
      <c r="D31" s="17">
        <v>2514</v>
      </c>
      <c r="E31" s="17">
        <v>2683</v>
      </c>
      <c r="F31" s="17">
        <v>901</v>
      </c>
      <c r="G31" s="32">
        <f>SUM(C31:F31)</f>
        <v>6220</v>
      </c>
    </row>
    <row r="32" spans="1:7" ht="15" customHeight="1" x14ac:dyDescent="0.3">
      <c r="A32" s="148"/>
      <c r="B32" s="12" t="s">
        <v>8</v>
      </c>
      <c r="C32" s="17">
        <v>298</v>
      </c>
      <c r="D32" s="17">
        <v>5448</v>
      </c>
      <c r="E32" s="17">
        <v>5816</v>
      </c>
      <c r="F32" s="17">
        <v>1934</v>
      </c>
      <c r="G32" s="32">
        <f>SUM(C32:F32)</f>
        <v>13496</v>
      </c>
    </row>
    <row r="33" spans="1:7" ht="15" customHeight="1" x14ac:dyDescent="0.3">
      <c r="A33" s="149" t="s">
        <v>46</v>
      </c>
      <c r="B33" s="10" t="s">
        <v>6</v>
      </c>
      <c r="C33" s="33">
        <v>8</v>
      </c>
      <c r="D33" s="33">
        <v>34</v>
      </c>
      <c r="E33" s="33">
        <v>33</v>
      </c>
      <c r="F33" s="33">
        <v>64</v>
      </c>
      <c r="G33" s="34">
        <f>SUM(C33:F33)</f>
        <v>139</v>
      </c>
    </row>
    <row r="34" spans="1:7" ht="15" customHeight="1" x14ac:dyDescent="0.3">
      <c r="A34" s="149"/>
      <c r="B34" s="10" t="s">
        <v>7</v>
      </c>
      <c r="C34" s="33">
        <v>62</v>
      </c>
      <c r="D34" s="33">
        <v>278</v>
      </c>
      <c r="E34" s="33">
        <v>242</v>
      </c>
      <c r="F34" s="33">
        <v>333</v>
      </c>
      <c r="G34" s="34">
        <f t="shared" ref="G34:G35" si="5">SUM(C34:F34)</f>
        <v>915</v>
      </c>
    </row>
    <row r="35" spans="1:7" ht="15" customHeight="1" x14ac:dyDescent="0.3">
      <c r="A35" s="149"/>
      <c r="B35" s="10" t="s">
        <v>8</v>
      </c>
      <c r="C35" s="33">
        <v>124</v>
      </c>
      <c r="D35" s="33">
        <v>654</v>
      </c>
      <c r="E35" s="33">
        <v>515</v>
      </c>
      <c r="F35" s="33">
        <v>673</v>
      </c>
      <c r="G35" s="34">
        <f t="shared" si="5"/>
        <v>1966</v>
      </c>
    </row>
    <row r="36" spans="1:7" ht="15" customHeight="1" x14ac:dyDescent="0.3">
      <c r="A36" s="148" t="s">
        <v>5</v>
      </c>
      <c r="B36" s="12" t="s">
        <v>6</v>
      </c>
      <c r="C36" s="17">
        <v>9</v>
      </c>
      <c r="D36" s="17">
        <v>49</v>
      </c>
      <c r="E36" s="17">
        <v>42</v>
      </c>
      <c r="F36" s="17">
        <v>3</v>
      </c>
      <c r="G36" s="32">
        <f>SUM(C36:F36)</f>
        <v>103</v>
      </c>
    </row>
    <row r="37" spans="1:7" ht="15" customHeight="1" x14ac:dyDescent="0.3">
      <c r="A37" s="148"/>
      <c r="B37" s="12" t="s">
        <v>7</v>
      </c>
      <c r="C37" s="17">
        <v>71</v>
      </c>
      <c r="D37" s="17">
        <v>329</v>
      </c>
      <c r="E37" s="17">
        <v>254</v>
      </c>
      <c r="F37" s="17">
        <v>13</v>
      </c>
      <c r="G37" s="32">
        <f t="shared" ref="G37:G41" si="6">SUM(C37:F37)</f>
        <v>667</v>
      </c>
    </row>
    <row r="38" spans="1:7" ht="15" customHeight="1" x14ac:dyDescent="0.3">
      <c r="A38" s="148"/>
      <c r="B38" s="12" t="s">
        <v>8</v>
      </c>
      <c r="C38" s="17">
        <v>159</v>
      </c>
      <c r="D38" s="17">
        <v>736</v>
      </c>
      <c r="E38" s="17">
        <v>577</v>
      </c>
      <c r="F38" s="17">
        <v>29</v>
      </c>
      <c r="G38" s="32">
        <f t="shared" si="6"/>
        <v>1501</v>
      </c>
    </row>
    <row r="39" spans="1:7" ht="15" customHeight="1" x14ac:dyDescent="0.3">
      <c r="A39" s="149" t="s">
        <v>4</v>
      </c>
      <c r="B39" s="10" t="s">
        <v>6</v>
      </c>
      <c r="C39" s="33">
        <v>8</v>
      </c>
      <c r="D39" s="33">
        <v>42</v>
      </c>
      <c r="E39" s="33">
        <v>54</v>
      </c>
      <c r="F39" s="33">
        <v>7</v>
      </c>
      <c r="G39" s="34">
        <f t="shared" si="6"/>
        <v>111</v>
      </c>
    </row>
    <row r="40" spans="1:7" ht="15" customHeight="1" x14ac:dyDescent="0.3">
      <c r="A40" s="149"/>
      <c r="B40" s="10" t="s">
        <v>7</v>
      </c>
      <c r="C40" s="33">
        <v>42</v>
      </c>
      <c r="D40" s="33">
        <v>282</v>
      </c>
      <c r="E40" s="33">
        <v>250</v>
      </c>
      <c r="F40" s="33">
        <v>26</v>
      </c>
      <c r="G40" s="34">
        <f t="shared" si="6"/>
        <v>600</v>
      </c>
    </row>
    <row r="41" spans="1:7" ht="15" customHeight="1" x14ac:dyDescent="0.3">
      <c r="A41" s="149"/>
      <c r="B41" s="10" t="s">
        <v>8</v>
      </c>
      <c r="C41" s="33">
        <v>88</v>
      </c>
      <c r="D41" s="33">
        <v>593</v>
      </c>
      <c r="E41" s="33">
        <v>548</v>
      </c>
      <c r="F41" s="33">
        <v>64</v>
      </c>
      <c r="G41" s="34">
        <f t="shared" si="6"/>
        <v>1293</v>
      </c>
    </row>
    <row r="42" spans="1:7" ht="15" customHeight="1" x14ac:dyDescent="0.3">
      <c r="A42" s="148" t="s">
        <v>2</v>
      </c>
      <c r="B42" s="12" t="s">
        <v>6</v>
      </c>
      <c r="C42" s="17">
        <v>9</v>
      </c>
      <c r="D42" s="17">
        <v>26</v>
      </c>
      <c r="E42" s="17">
        <v>19</v>
      </c>
      <c r="F42" s="17">
        <v>2</v>
      </c>
      <c r="G42" s="32">
        <f>SUM(C42:F42)</f>
        <v>56</v>
      </c>
    </row>
    <row r="43" spans="1:7" ht="15" customHeight="1" x14ac:dyDescent="0.3">
      <c r="A43" s="148"/>
      <c r="B43" s="12" t="s">
        <v>7</v>
      </c>
      <c r="C43" s="17">
        <v>49</v>
      </c>
      <c r="D43" s="17">
        <v>184</v>
      </c>
      <c r="E43" s="17">
        <v>87</v>
      </c>
      <c r="F43" s="17">
        <v>18</v>
      </c>
      <c r="G43" s="32">
        <f>SUM(C43:F43)</f>
        <v>338</v>
      </c>
    </row>
    <row r="44" spans="1:7" ht="15" customHeight="1" x14ac:dyDescent="0.3">
      <c r="A44" s="148"/>
      <c r="B44" s="12" t="s">
        <v>8</v>
      </c>
      <c r="C44" s="17">
        <v>157</v>
      </c>
      <c r="D44" s="17">
        <v>411</v>
      </c>
      <c r="E44" s="17">
        <v>209</v>
      </c>
      <c r="F44" s="17">
        <v>30</v>
      </c>
      <c r="G44" s="32">
        <f>SUM(C44:F44)</f>
        <v>807</v>
      </c>
    </row>
    <row r="45" spans="1:7" ht="15" customHeight="1" x14ac:dyDescent="0.3">
      <c r="A45" s="155" t="s">
        <v>1</v>
      </c>
      <c r="B45" s="96" t="s">
        <v>6</v>
      </c>
      <c r="C45" s="98">
        <f t="shared" ref="C45:G47" si="7">C42+C30+C39+C33+C36</f>
        <v>49</v>
      </c>
      <c r="D45" s="98">
        <f t="shared" si="7"/>
        <v>450</v>
      </c>
      <c r="E45" s="98">
        <f t="shared" si="7"/>
        <v>535</v>
      </c>
      <c r="F45" s="98">
        <f t="shared" si="7"/>
        <v>241</v>
      </c>
      <c r="G45" s="98">
        <f t="shared" si="7"/>
        <v>1275</v>
      </c>
    </row>
    <row r="46" spans="1:7" ht="15" customHeight="1" x14ac:dyDescent="0.3">
      <c r="A46" s="155"/>
      <c r="B46" s="96" t="s">
        <v>7</v>
      </c>
      <c r="C46" s="98">
        <f t="shared" si="7"/>
        <v>346</v>
      </c>
      <c r="D46" s="98">
        <f t="shared" si="7"/>
        <v>3587</v>
      </c>
      <c r="E46" s="98">
        <f t="shared" si="7"/>
        <v>3516</v>
      </c>
      <c r="F46" s="98">
        <f t="shared" si="7"/>
        <v>1291</v>
      </c>
      <c r="G46" s="98">
        <f t="shared" si="7"/>
        <v>8740</v>
      </c>
    </row>
    <row r="47" spans="1:7" ht="15" customHeight="1" x14ac:dyDescent="0.3">
      <c r="A47" s="155"/>
      <c r="B47" s="96" t="s">
        <v>8</v>
      </c>
      <c r="C47" s="98">
        <f t="shared" si="7"/>
        <v>826</v>
      </c>
      <c r="D47" s="98">
        <f t="shared" si="7"/>
        <v>7842</v>
      </c>
      <c r="E47" s="98">
        <f t="shared" si="7"/>
        <v>7665</v>
      </c>
      <c r="F47" s="98">
        <f t="shared" si="7"/>
        <v>2730</v>
      </c>
      <c r="G47" s="98">
        <f t="shared" si="7"/>
        <v>19063</v>
      </c>
    </row>
    <row r="48" spans="1:7" ht="15" customHeight="1" x14ac:dyDescent="0.3">
      <c r="A48" s="79" t="s">
        <v>111</v>
      </c>
      <c r="B48" s="80"/>
      <c r="C48" s="79"/>
      <c r="D48" s="5"/>
      <c r="E48" s="5"/>
      <c r="F48" s="5"/>
      <c r="G48" s="5"/>
    </row>
    <row r="51" spans="1:7" ht="15" customHeight="1" x14ac:dyDescent="0.3">
      <c r="A51" s="151" t="s">
        <v>77</v>
      </c>
      <c r="B51" s="151"/>
      <c r="C51" s="151"/>
      <c r="D51" s="151"/>
      <c r="E51" s="151"/>
      <c r="F51" s="151"/>
      <c r="G51" s="151"/>
    </row>
    <row r="52" spans="1:7" ht="15" customHeight="1" x14ac:dyDescent="0.3">
      <c r="A52" s="151" t="s">
        <v>78</v>
      </c>
      <c r="B52" s="151"/>
      <c r="C52" s="151"/>
      <c r="D52" s="151"/>
      <c r="E52" s="151"/>
      <c r="F52" s="151"/>
      <c r="G52" s="151"/>
    </row>
    <row r="53" spans="1:7" ht="15" customHeight="1" x14ac:dyDescent="0.3">
      <c r="A53" s="93" t="s">
        <v>102</v>
      </c>
      <c r="B53" s="95"/>
      <c r="C53" s="95" t="s">
        <v>58</v>
      </c>
      <c r="D53" s="95" t="s">
        <v>59</v>
      </c>
      <c r="E53" s="95" t="s">
        <v>60</v>
      </c>
      <c r="F53" s="95" t="s">
        <v>61</v>
      </c>
      <c r="G53" s="95" t="s">
        <v>1</v>
      </c>
    </row>
    <row r="54" spans="1:7" ht="15" customHeight="1" x14ac:dyDescent="0.3">
      <c r="A54" s="148" t="s">
        <v>3</v>
      </c>
      <c r="B54" s="12" t="s">
        <v>6</v>
      </c>
      <c r="C54" s="17">
        <v>15</v>
      </c>
      <c r="D54" s="17">
        <v>300</v>
      </c>
      <c r="E54" s="17">
        <v>388</v>
      </c>
      <c r="F54" s="17">
        <v>167</v>
      </c>
      <c r="G54" s="32">
        <f>SUM(C54:F54)</f>
        <v>870</v>
      </c>
    </row>
    <row r="55" spans="1:7" ht="15" customHeight="1" x14ac:dyDescent="0.3">
      <c r="A55" s="148"/>
      <c r="B55" s="12" t="s">
        <v>7</v>
      </c>
      <c r="C55" s="17">
        <v>122</v>
      </c>
      <c r="D55" s="17">
        <v>2521</v>
      </c>
      <c r="E55" s="17">
        <v>2689</v>
      </c>
      <c r="F55" s="17">
        <v>917</v>
      </c>
      <c r="G55" s="32">
        <f>SUM(C55:F55)</f>
        <v>6249</v>
      </c>
    </row>
    <row r="56" spans="1:7" ht="15" customHeight="1" x14ac:dyDescent="0.3">
      <c r="A56" s="148"/>
      <c r="B56" s="12" t="s">
        <v>8</v>
      </c>
      <c r="C56" s="17">
        <v>298</v>
      </c>
      <c r="D56" s="17">
        <v>5462</v>
      </c>
      <c r="E56" s="17">
        <v>5829</v>
      </c>
      <c r="F56" s="17">
        <v>1966</v>
      </c>
      <c r="G56" s="32">
        <f>SUM(C56:F56)</f>
        <v>13555</v>
      </c>
    </row>
    <row r="57" spans="1:7" ht="15" customHeight="1" x14ac:dyDescent="0.3">
      <c r="A57" s="149" t="s">
        <v>46</v>
      </c>
      <c r="B57" s="10" t="s">
        <v>6</v>
      </c>
      <c r="C57" s="33">
        <v>8</v>
      </c>
      <c r="D57" s="33">
        <v>34</v>
      </c>
      <c r="E57" s="33">
        <v>33</v>
      </c>
      <c r="F57" s="33">
        <v>64</v>
      </c>
      <c r="G57" s="34">
        <f>SUM(C57:F57)</f>
        <v>139</v>
      </c>
    </row>
    <row r="58" spans="1:7" ht="15" customHeight="1" x14ac:dyDescent="0.3">
      <c r="A58" s="149"/>
      <c r="B58" s="10" t="s">
        <v>7</v>
      </c>
      <c r="C58" s="33">
        <v>62</v>
      </c>
      <c r="D58" s="33">
        <v>278</v>
      </c>
      <c r="E58" s="33">
        <v>242</v>
      </c>
      <c r="F58" s="33">
        <v>333</v>
      </c>
      <c r="G58" s="34">
        <f t="shared" ref="G58:G59" si="8">SUM(C58:F58)</f>
        <v>915</v>
      </c>
    </row>
    <row r="59" spans="1:7" ht="15" customHeight="1" x14ac:dyDescent="0.3">
      <c r="A59" s="149"/>
      <c r="B59" s="10" t="s">
        <v>8</v>
      </c>
      <c r="C59" s="33">
        <v>124</v>
      </c>
      <c r="D59" s="33">
        <v>654</v>
      </c>
      <c r="E59" s="33">
        <v>515</v>
      </c>
      <c r="F59" s="33">
        <v>673</v>
      </c>
      <c r="G59" s="34">
        <f t="shared" si="8"/>
        <v>1966</v>
      </c>
    </row>
    <row r="60" spans="1:7" ht="15" customHeight="1" x14ac:dyDescent="0.3">
      <c r="A60" s="148" t="s">
        <v>5</v>
      </c>
      <c r="B60" s="12" t="s">
        <v>6</v>
      </c>
      <c r="C60" s="17">
        <v>9</v>
      </c>
      <c r="D60" s="17">
        <v>49</v>
      </c>
      <c r="E60" s="17">
        <v>42</v>
      </c>
      <c r="F60" s="17">
        <v>3</v>
      </c>
      <c r="G60" s="32">
        <f>SUM(C60:F60)</f>
        <v>103</v>
      </c>
    </row>
    <row r="61" spans="1:7" ht="15" customHeight="1" x14ac:dyDescent="0.3">
      <c r="A61" s="148"/>
      <c r="B61" s="12" t="s">
        <v>7</v>
      </c>
      <c r="C61" s="17">
        <v>71</v>
      </c>
      <c r="D61" s="17">
        <v>329</v>
      </c>
      <c r="E61" s="17">
        <v>254</v>
      </c>
      <c r="F61" s="17">
        <v>13</v>
      </c>
      <c r="G61" s="32">
        <f t="shared" ref="G61:G62" si="9">SUM(C61:F61)</f>
        <v>667</v>
      </c>
    </row>
    <row r="62" spans="1:7" ht="15" customHeight="1" x14ac:dyDescent="0.3">
      <c r="A62" s="148"/>
      <c r="B62" s="12" t="s">
        <v>8</v>
      </c>
      <c r="C62" s="17">
        <v>159</v>
      </c>
      <c r="D62" s="17">
        <v>736</v>
      </c>
      <c r="E62" s="17">
        <v>577</v>
      </c>
      <c r="F62" s="17">
        <v>29</v>
      </c>
      <c r="G62" s="32">
        <f t="shared" si="9"/>
        <v>1501</v>
      </c>
    </row>
    <row r="63" spans="1:7" ht="15" customHeight="1" x14ac:dyDescent="0.3">
      <c r="A63" s="149" t="s">
        <v>4</v>
      </c>
      <c r="B63" s="10" t="s">
        <v>6</v>
      </c>
      <c r="C63" s="33">
        <v>8</v>
      </c>
      <c r="D63" s="33">
        <v>42</v>
      </c>
      <c r="E63" s="33">
        <v>53</v>
      </c>
      <c r="F63" s="33">
        <v>6</v>
      </c>
      <c r="G63" s="34">
        <f t="shared" ref="G63:G65" si="10">SUM(C63:F63)</f>
        <v>109</v>
      </c>
    </row>
    <row r="64" spans="1:7" ht="15" customHeight="1" x14ac:dyDescent="0.3">
      <c r="A64" s="149"/>
      <c r="B64" s="10" t="s">
        <v>7</v>
      </c>
      <c r="C64" s="33">
        <v>43</v>
      </c>
      <c r="D64" s="33">
        <v>282</v>
      </c>
      <c r="E64" s="33">
        <v>247</v>
      </c>
      <c r="F64" s="33">
        <v>25</v>
      </c>
      <c r="G64" s="34">
        <f t="shared" si="10"/>
        <v>597</v>
      </c>
    </row>
    <row r="65" spans="1:8" ht="15" customHeight="1" x14ac:dyDescent="0.3">
      <c r="A65" s="149"/>
      <c r="B65" s="10" t="s">
        <v>8</v>
      </c>
      <c r="C65" s="33">
        <v>91</v>
      </c>
      <c r="D65" s="33">
        <v>593</v>
      </c>
      <c r="E65" s="33">
        <v>539</v>
      </c>
      <c r="F65" s="33">
        <v>56</v>
      </c>
      <c r="G65" s="34">
        <f t="shared" si="10"/>
        <v>1279</v>
      </c>
    </row>
    <row r="66" spans="1:8" ht="15" customHeight="1" x14ac:dyDescent="0.3">
      <c r="A66" s="148" t="s">
        <v>2</v>
      </c>
      <c r="B66" s="12" t="s">
        <v>6</v>
      </c>
      <c r="C66" s="17">
        <v>9</v>
      </c>
      <c r="D66" s="17">
        <v>26</v>
      </c>
      <c r="E66" s="17">
        <v>19</v>
      </c>
      <c r="F66" s="17">
        <v>2</v>
      </c>
      <c r="G66" s="32">
        <f>SUM(C66:F66)</f>
        <v>56</v>
      </c>
    </row>
    <row r="67" spans="1:8" ht="15" customHeight="1" x14ac:dyDescent="0.3">
      <c r="A67" s="148"/>
      <c r="B67" s="12" t="s">
        <v>7</v>
      </c>
      <c r="C67" s="17">
        <v>49</v>
      </c>
      <c r="D67" s="17">
        <v>184</v>
      </c>
      <c r="E67" s="17">
        <v>87</v>
      </c>
      <c r="F67" s="17">
        <v>18</v>
      </c>
      <c r="G67" s="32">
        <f>SUM(C67:F67)</f>
        <v>338</v>
      </c>
    </row>
    <row r="68" spans="1:8" ht="15" customHeight="1" x14ac:dyDescent="0.3">
      <c r="A68" s="148"/>
      <c r="B68" s="12" t="s">
        <v>8</v>
      </c>
      <c r="C68" s="17">
        <v>157</v>
      </c>
      <c r="D68" s="17">
        <v>411</v>
      </c>
      <c r="E68" s="17">
        <v>209</v>
      </c>
      <c r="F68" s="17">
        <v>30</v>
      </c>
      <c r="G68" s="32">
        <f>SUM(C68:F68)</f>
        <v>807</v>
      </c>
    </row>
    <row r="69" spans="1:8" ht="15" customHeight="1" x14ac:dyDescent="0.3">
      <c r="A69" s="155" t="s">
        <v>1</v>
      </c>
      <c r="B69" s="96" t="s">
        <v>6</v>
      </c>
      <c r="C69" s="97">
        <f t="shared" ref="C69:G71" si="11">C66+C54+C63+C57+C60</f>
        <v>49</v>
      </c>
      <c r="D69" s="97">
        <f t="shared" si="11"/>
        <v>451</v>
      </c>
      <c r="E69" s="97">
        <f t="shared" si="11"/>
        <v>535</v>
      </c>
      <c r="F69" s="97">
        <f t="shared" si="11"/>
        <v>242</v>
      </c>
      <c r="G69" s="97">
        <f t="shared" si="11"/>
        <v>1277</v>
      </c>
    </row>
    <row r="70" spans="1:8" ht="15" customHeight="1" x14ac:dyDescent="0.3">
      <c r="A70" s="155"/>
      <c r="B70" s="96" t="s">
        <v>7</v>
      </c>
      <c r="C70" s="97">
        <f t="shared" si="11"/>
        <v>347</v>
      </c>
      <c r="D70" s="97">
        <f t="shared" si="11"/>
        <v>3594</v>
      </c>
      <c r="E70" s="97">
        <f t="shared" si="11"/>
        <v>3519</v>
      </c>
      <c r="F70" s="97">
        <f t="shared" si="11"/>
        <v>1306</v>
      </c>
      <c r="G70" s="97">
        <f t="shared" si="11"/>
        <v>8766</v>
      </c>
    </row>
    <row r="71" spans="1:8" ht="15" customHeight="1" x14ac:dyDescent="0.3">
      <c r="A71" s="155"/>
      <c r="B71" s="96" t="s">
        <v>8</v>
      </c>
      <c r="C71" s="97">
        <f t="shared" si="11"/>
        <v>829</v>
      </c>
      <c r="D71" s="97">
        <f t="shared" si="11"/>
        <v>7856</v>
      </c>
      <c r="E71" s="97">
        <f t="shared" si="11"/>
        <v>7669</v>
      </c>
      <c r="F71" s="97">
        <f t="shared" si="11"/>
        <v>2754</v>
      </c>
      <c r="G71" s="97">
        <f t="shared" si="11"/>
        <v>19108</v>
      </c>
    </row>
    <row r="72" spans="1:8" ht="15" customHeight="1" x14ac:dyDescent="0.3">
      <c r="A72" s="79" t="s">
        <v>111</v>
      </c>
      <c r="B72" s="5"/>
      <c r="C72" s="5"/>
      <c r="D72" s="5"/>
      <c r="E72" s="5"/>
      <c r="F72" s="5"/>
      <c r="G72" s="5"/>
      <c r="H72" s="5"/>
    </row>
  </sheetData>
  <mergeCells count="24">
    <mergeCell ref="A15:A17"/>
    <mergeCell ref="A18:A20"/>
    <mergeCell ref="A21:A23"/>
    <mergeCell ref="A3:G3"/>
    <mergeCell ref="A4:G4"/>
    <mergeCell ref="A6:A8"/>
    <mergeCell ref="A9:A11"/>
    <mergeCell ref="A12:A14"/>
    <mergeCell ref="A39:A41"/>
    <mergeCell ref="A42:A44"/>
    <mergeCell ref="A45:A47"/>
    <mergeCell ref="A27:G27"/>
    <mergeCell ref="A28:G28"/>
    <mergeCell ref="A30:A32"/>
    <mergeCell ref="A33:A35"/>
    <mergeCell ref="A36:A38"/>
    <mergeCell ref="A66:A68"/>
    <mergeCell ref="A54:A56"/>
    <mergeCell ref="A51:G51"/>
    <mergeCell ref="A52:G52"/>
    <mergeCell ref="A69:A71"/>
    <mergeCell ref="A63:A65"/>
    <mergeCell ref="A57:A59"/>
    <mergeCell ref="A60:A62"/>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4" max="16383" man="1"/>
    <brk id="48"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T38"/>
  <sheetViews>
    <sheetView showGridLines="0" zoomScaleNormal="100" workbookViewId="0">
      <pane xSplit="1" topLeftCell="B1" activePane="topRight" state="frozen"/>
      <selection pane="topRight" activeCell="A3" sqref="A3:P3"/>
    </sheetView>
  </sheetViews>
  <sheetFormatPr defaultRowHeight="15" customHeight="1" x14ac:dyDescent="0.3"/>
  <cols>
    <col min="1" max="1" width="14.88671875" style="12" customWidth="1"/>
    <col min="2" max="2" width="19.88671875" style="12" customWidth="1"/>
    <col min="3" max="3" width="10.109375" style="12" customWidth="1"/>
    <col min="4" max="7" width="8.44140625" style="12" customWidth="1"/>
    <col min="8" max="8" width="9.109375" style="12" customWidth="1"/>
    <col min="9" max="10" width="9.6640625" style="12" bestFit="1" customWidth="1"/>
    <col min="11" max="11" width="11.6640625" style="12" bestFit="1" customWidth="1"/>
    <col min="12" max="16" width="9.88671875" style="12" customWidth="1"/>
    <col min="17" max="16384" width="8.88671875" style="12"/>
  </cols>
  <sheetData>
    <row r="3" spans="1:16" ht="15" customHeight="1" x14ac:dyDescent="0.3">
      <c r="A3" s="151" t="s">
        <v>126</v>
      </c>
      <c r="B3" s="151"/>
      <c r="C3" s="151"/>
      <c r="D3" s="151"/>
      <c r="E3" s="151"/>
      <c r="F3" s="151"/>
      <c r="G3" s="151"/>
      <c r="H3" s="151"/>
      <c r="I3" s="151"/>
      <c r="J3" s="151"/>
      <c r="K3" s="151"/>
      <c r="L3" s="151"/>
      <c r="M3" s="151"/>
      <c r="N3" s="151"/>
      <c r="O3" s="151"/>
      <c r="P3" s="151"/>
    </row>
    <row r="4" spans="1:16" ht="15" customHeight="1" x14ac:dyDescent="0.3">
      <c r="A4" s="93" t="s">
        <v>102</v>
      </c>
      <c r="B4" s="95"/>
      <c r="C4" s="99">
        <v>2010</v>
      </c>
      <c r="D4" s="99">
        <v>2011</v>
      </c>
      <c r="E4" s="99">
        <v>2012</v>
      </c>
      <c r="F4" s="99">
        <v>2013</v>
      </c>
      <c r="G4" s="99">
        <v>2014</v>
      </c>
      <c r="H4" s="99">
        <v>2015</v>
      </c>
      <c r="I4" s="99">
        <v>2016</v>
      </c>
      <c r="J4" s="99">
        <v>2017</v>
      </c>
      <c r="K4" s="99">
        <v>2018</v>
      </c>
      <c r="L4" s="99">
        <v>2019</v>
      </c>
      <c r="M4" s="99">
        <v>2020</v>
      </c>
      <c r="N4" s="99">
        <v>2021</v>
      </c>
      <c r="O4" s="99">
        <v>2022</v>
      </c>
      <c r="P4" s="99">
        <v>2023</v>
      </c>
    </row>
    <row r="5" spans="1:16" ht="15" customHeight="1" x14ac:dyDescent="0.3">
      <c r="A5" s="148" t="s">
        <v>2</v>
      </c>
      <c r="B5" s="25" t="s">
        <v>62</v>
      </c>
      <c r="C5" s="13">
        <v>12737</v>
      </c>
      <c r="D5" s="13">
        <v>15630</v>
      </c>
      <c r="E5" s="13">
        <v>10883</v>
      </c>
      <c r="F5" s="13">
        <v>14363</v>
      </c>
      <c r="G5" s="13">
        <v>21386</v>
      </c>
      <c r="H5" s="13">
        <v>7239</v>
      </c>
      <c r="I5" s="13">
        <v>18794</v>
      </c>
      <c r="J5" s="13">
        <v>23595</v>
      </c>
      <c r="K5" s="13">
        <v>31722</v>
      </c>
      <c r="L5" s="13">
        <v>31622</v>
      </c>
      <c r="M5" s="13">
        <v>5869</v>
      </c>
      <c r="N5" s="13">
        <v>10021</v>
      </c>
      <c r="O5" s="13">
        <v>30615</v>
      </c>
      <c r="P5" s="13"/>
    </row>
    <row r="6" spans="1:16" ht="15" customHeight="1" x14ac:dyDescent="0.3">
      <c r="A6" s="148"/>
      <c r="B6" s="25" t="s">
        <v>63</v>
      </c>
      <c r="C6" s="13">
        <v>35759</v>
      </c>
      <c r="D6" s="13">
        <v>33378</v>
      </c>
      <c r="E6" s="13">
        <v>28737</v>
      </c>
      <c r="F6" s="13">
        <v>39027</v>
      </c>
      <c r="G6" s="13">
        <v>31845</v>
      </c>
      <c r="H6" s="13">
        <v>28150</v>
      </c>
      <c r="I6" s="13">
        <v>34485</v>
      </c>
      <c r="J6" s="13">
        <v>37135</v>
      </c>
      <c r="K6" s="13">
        <v>56749</v>
      </c>
      <c r="L6" s="13">
        <v>47471</v>
      </c>
      <c r="M6" s="13">
        <v>27651</v>
      </c>
      <c r="N6" s="13">
        <v>26602</v>
      </c>
      <c r="O6" s="13">
        <v>45716</v>
      </c>
      <c r="P6" s="13"/>
    </row>
    <row r="7" spans="1:16" ht="15" customHeight="1" x14ac:dyDescent="0.3">
      <c r="A7" s="148"/>
      <c r="B7" s="25" t="s">
        <v>10</v>
      </c>
      <c r="C7" s="13">
        <v>23891</v>
      </c>
      <c r="D7" s="13">
        <v>24917</v>
      </c>
      <c r="E7" s="13">
        <v>16068</v>
      </c>
      <c r="F7" s="13">
        <v>21271</v>
      </c>
      <c r="G7" s="13">
        <v>30429</v>
      </c>
      <c r="H7" s="13">
        <v>18666</v>
      </c>
      <c r="I7" s="13">
        <v>27409</v>
      </c>
      <c r="J7" s="13">
        <v>29835</v>
      </c>
      <c r="K7" s="13">
        <v>43185</v>
      </c>
      <c r="L7" s="13">
        <v>45197</v>
      </c>
      <c r="M7" s="13">
        <v>12598</v>
      </c>
      <c r="N7" s="13">
        <v>22975</v>
      </c>
      <c r="O7" s="13">
        <v>42607</v>
      </c>
      <c r="P7" s="13"/>
    </row>
    <row r="8" spans="1:16" ht="15" customHeight="1" x14ac:dyDescent="0.3">
      <c r="A8" s="148"/>
      <c r="B8" s="25" t="s">
        <v>11</v>
      </c>
      <c r="C8" s="13">
        <v>71565</v>
      </c>
      <c r="D8" s="13">
        <v>68756</v>
      </c>
      <c r="E8" s="13">
        <v>59405</v>
      </c>
      <c r="F8" s="13">
        <v>73581</v>
      </c>
      <c r="G8" s="13">
        <v>60752</v>
      </c>
      <c r="H8" s="13">
        <v>59239</v>
      </c>
      <c r="I8" s="13">
        <v>68454</v>
      </c>
      <c r="J8" s="13">
        <v>77853</v>
      </c>
      <c r="K8" s="13">
        <v>114376</v>
      </c>
      <c r="L8" s="13">
        <v>101315</v>
      </c>
      <c r="M8" s="13">
        <v>56681</v>
      </c>
      <c r="N8" s="13">
        <v>63144</v>
      </c>
      <c r="O8" s="13">
        <v>97393</v>
      </c>
      <c r="P8" s="13"/>
    </row>
    <row r="9" spans="1:16" ht="15" customHeight="1" x14ac:dyDescent="0.3">
      <c r="A9" s="148"/>
      <c r="B9" s="25" t="s">
        <v>12</v>
      </c>
      <c r="C9" s="26">
        <v>0.26500000000000001</v>
      </c>
      <c r="D9" s="26">
        <v>0.23300000000000001</v>
      </c>
      <c r="E9" s="26">
        <v>0.185</v>
      </c>
      <c r="F9" s="26">
        <v>0.23300000000000001</v>
      </c>
      <c r="G9" s="26">
        <v>0.224</v>
      </c>
      <c r="H9" s="26">
        <v>0.193</v>
      </c>
      <c r="I9" s="26">
        <v>0.24299999999999999</v>
      </c>
      <c r="J9" s="26">
        <v>0.27200000000000002</v>
      </c>
      <c r="K9" s="26">
        <v>0.29499999999999998</v>
      </c>
      <c r="L9" s="26">
        <v>0.26300000000000001</v>
      </c>
      <c r="M9" s="26">
        <v>0.22500000000000001</v>
      </c>
      <c r="N9" s="26">
        <v>0.34399999999999997</v>
      </c>
      <c r="O9" s="26">
        <v>0.29899999999999999</v>
      </c>
      <c r="P9" s="26"/>
    </row>
    <row r="10" spans="1:16" ht="15" customHeight="1" x14ac:dyDescent="0.3">
      <c r="A10" s="158" t="s">
        <v>3</v>
      </c>
      <c r="B10" s="27" t="s">
        <v>64</v>
      </c>
      <c r="C10" s="28">
        <v>44974</v>
      </c>
      <c r="D10" s="28">
        <v>48812</v>
      </c>
      <c r="E10" s="28">
        <v>38883</v>
      </c>
      <c r="F10" s="28">
        <v>32482</v>
      </c>
      <c r="G10" s="28">
        <v>35308</v>
      </c>
      <c r="H10" s="28">
        <v>44818</v>
      </c>
      <c r="I10" s="28">
        <v>69426</v>
      </c>
      <c r="J10" s="28">
        <v>76936</v>
      </c>
      <c r="K10" s="28">
        <v>88889</v>
      </c>
      <c r="L10" s="28">
        <v>101242</v>
      </c>
      <c r="M10" s="28">
        <v>28428</v>
      </c>
      <c r="N10" s="28">
        <v>53777</v>
      </c>
      <c r="O10" s="28">
        <v>99527</v>
      </c>
      <c r="P10" s="28"/>
    </row>
    <row r="11" spans="1:16" ht="15" customHeight="1" x14ac:dyDescent="0.3">
      <c r="A11" s="158"/>
      <c r="B11" s="27" t="s">
        <v>65</v>
      </c>
      <c r="C11" s="28">
        <v>174383</v>
      </c>
      <c r="D11" s="28">
        <v>153901</v>
      </c>
      <c r="E11" s="28">
        <v>124839</v>
      </c>
      <c r="F11" s="28">
        <v>139196</v>
      </c>
      <c r="G11" s="28">
        <v>137981</v>
      </c>
      <c r="H11" s="28">
        <v>143446</v>
      </c>
      <c r="I11" s="28">
        <v>152411</v>
      </c>
      <c r="J11" s="28">
        <v>160341</v>
      </c>
      <c r="K11" s="28">
        <v>175551</v>
      </c>
      <c r="L11" s="28">
        <v>194567</v>
      </c>
      <c r="M11" s="28">
        <v>121849</v>
      </c>
      <c r="N11" s="28">
        <v>143296</v>
      </c>
      <c r="O11" s="28">
        <v>192070</v>
      </c>
      <c r="P11" s="28"/>
    </row>
    <row r="12" spans="1:16" ht="15" customHeight="1" x14ac:dyDescent="0.3">
      <c r="A12" s="158"/>
      <c r="B12" s="27" t="s">
        <v>10</v>
      </c>
      <c r="C12" s="28">
        <v>343286</v>
      </c>
      <c r="D12" s="28">
        <v>354566</v>
      </c>
      <c r="E12" s="28">
        <v>281444</v>
      </c>
      <c r="F12" s="28">
        <v>203716</v>
      </c>
      <c r="G12" s="28">
        <v>272784</v>
      </c>
      <c r="H12" s="28">
        <v>283035</v>
      </c>
      <c r="I12" s="28">
        <v>450561</v>
      </c>
      <c r="J12" s="28">
        <v>503122</v>
      </c>
      <c r="K12" s="28">
        <v>583820</v>
      </c>
      <c r="L12" s="28">
        <v>597485</v>
      </c>
      <c r="M12" s="28">
        <v>137324</v>
      </c>
      <c r="N12" s="28">
        <v>272540</v>
      </c>
      <c r="O12" s="28">
        <v>484849</v>
      </c>
      <c r="P12" s="28"/>
    </row>
    <row r="13" spans="1:16" ht="15" customHeight="1" x14ac:dyDescent="0.3">
      <c r="A13" s="158"/>
      <c r="B13" s="27" t="s">
        <v>11</v>
      </c>
      <c r="C13" s="28">
        <v>591967</v>
      </c>
      <c r="D13" s="28">
        <v>486679</v>
      </c>
      <c r="E13" s="28">
        <v>366724</v>
      </c>
      <c r="F13" s="28">
        <v>410598</v>
      </c>
      <c r="G13" s="28">
        <v>415601</v>
      </c>
      <c r="H13" s="28">
        <v>404938</v>
      </c>
      <c r="I13" s="28">
        <v>434993</v>
      </c>
      <c r="J13" s="28">
        <v>473714</v>
      </c>
      <c r="K13" s="28">
        <v>590617</v>
      </c>
      <c r="L13" s="28">
        <v>569240</v>
      </c>
      <c r="M13" s="28">
        <v>328083</v>
      </c>
      <c r="N13" s="28">
        <v>374643</v>
      </c>
      <c r="O13" s="28">
        <v>574615</v>
      </c>
      <c r="P13" s="28"/>
    </row>
    <row r="14" spans="1:16" ht="15" customHeight="1" x14ac:dyDescent="0.3">
      <c r="A14" s="158"/>
      <c r="B14" s="27" t="s">
        <v>12</v>
      </c>
      <c r="C14" s="29">
        <v>0.36</v>
      </c>
      <c r="D14" s="29">
        <v>0.314</v>
      </c>
      <c r="E14" s="29">
        <v>0.23899999999999999</v>
      </c>
      <c r="F14" s="29">
        <v>0.224</v>
      </c>
      <c r="G14" s="29">
        <v>0.22600000000000001</v>
      </c>
      <c r="H14" s="29">
        <v>0.24099999999999999</v>
      </c>
      <c r="I14" s="29">
        <v>0.28799999999999998</v>
      </c>
      <c r="J14" s="29">
        <v>0.307</v>
      </c>
      <c r="K14" s="29">
        <v>0.29399999999999998</v>
      </c>
      <c r="L14" s="29">
        <v>0.28399999999999997</v>
      </c>
      <c r="M14" s="29">
        <v>0.23300000000000001</v>
      </c>
      <c r="N14" s="29">
        <v>0.28100000000000003</v>
      </c>
      <c r="O14" s="29">
        <v>0.35199999999999998</v>
      </c>
      <c r="P14" s="29"/>
    </row>
    <row r="15" spans="1:16" ht="15" customHeight="1" x14ac:dyDescent="0.3">
      <c r="A15" s="148" t="s">
        <v>4</v>
      </c>
      <c r="B15" s="25" t="s">
        <v>64</v>
      </c>
      <c r="C15" s="13">
        <v>793</v>
      </c>
      <c r="D15" s="13">
        <v>1399</v>
      </c>
      <c r="E15" s="13">
        <v>1704</v>
      </c>
      <c r="F15" s="13">
        <v>1217</v>
      </c>
      <c r="G15" s="13">
        <v>1209</v>
      </c>
      <c r="H15" s="13">
        <v>1404</v>
      </c>
      <c r="I15" s="13">
        <v>1376</v>
      </c>
      <c r="J15" s="13">
        <v>1083</v>
      </c>
      <c r="K15" s="13">
        <v>1537</v>
      </c>
      <c r="L15" s="13">
        <v>2045</v>
      </c>
      <c r="M15" s="13">
        <v>138</v>
      </c>
      <c r="N15" s="13">
        <v>843</v>
      </c>
      <c r="O15" s="13">
        <v>1728</v>
      </c>
      <c r="P15" s="13"/>
    </row>
    <row r="16" spans="1:16" ht="15" customHeight="1" x14ac:dyDescent="0.3">
      <c r="A16" s="148"/>
      <c r="B16" s="25" t="s">
        <v>63</v>
      </c>
      <c r="C16" s="13">
        <v>43267</v>
      </c>
      <c r="D16" s="13">
        <v>37182</v>
      </c>
      <c r="E16" s="13">
        <v>29933</v>
      </c>
      <c r="F16" s="13">
        <v>34897</v>
      </c>
      <c r="G16" s="13">
        <v>35166</v>
      </c>
      <c r="H16" s="13">
        <v>33617</v>
      </c>
      <c r="I16" s="13">
        <v>36237</v>
      </c>
      <c r="J16" s="13">
        <v>34514</v>
      </c>
      <c r="K16" s="13">
        <v>39347</v>
      </c>
      <c r="L16" s="13">
        <v>41082</v>
      </c>
      <c r="M16" s="13">
        <v>15860</v>
      </c>
      <c r="N16" s="13">
        <v>19160</v>
      </c>
      <c r="O16" s="13">
        <v>36624</v>
      </c>
      <c r="P16" s="13"/>
    </row>
    <row r="17" spans="1:16" ht="15" customHeight="1" x14ac:dyDescent="0.3">
      <c r="A17" s="148"/>
      <c r="B17" s="25" t="s">
        <v>10</v>
      </c>
      <c r="C17" s="13">
        <v>1509</v>
      </c>
      <c r="D17" s="13">
        <v>3528</v>
      </c>
      <c r="E17" s="13">
        <v>3989</v>
      </c>
      <c r="F17" s="13">
        <v>3737</v>
      </c>
      <c r="G17" s="13">
        <v>3747</v>
      </c>
      <c r="H17" s="13">
        <v>3823</v>
      </c>
      <c r="I17" s="13">
        <v>3326</v>
      </c>
      <c r="J17" s="13">
        <v>2338</v>
      </c>
      <c r="K17" s="13">
        <v>2518</v>
      </c>
      <c r="L17" s="13">
        <v>4698</v>
      </c>
      <c r="M17" s="13">
        <v>473</v>
      </c>
      <c r="N17" s="13">
        <v>1438</v>
      </c>
      <c r="O17" s="13">
        <v>4337</v>
      </c>
      <c r="P17" s="13"/>
    </row>
    <row r="18" spans="1:16" ht="15" customHeight="1" x14ac:dyDescent="0.3">
      <c r="A18" s="148"/>
      <c r="B18" s="25" t="s">
        <v>11</v>
      </c>
      <c r="C18" s="13">
        <v>105334</v>
      </c>
      <c r="D18" s="13">
        <v>81877</v>
      </c>
      <c r="E18" s="13">
        <v>70102</v>
      </c>
      <c r="F18" s="13">
        <v>78716</v>
      </c>
      <c r="G18" s="13">
        <v>77916</v>
      </c>
      <c r="H18" s="13">
        <v>73351</v>
      </c>
      <c r="I18" s="13">
        <v>78065</v>
      </c>
      <c r="J18" s="13">
        <v>86147</v>
      </c>
      <c r="K18" s="13">
        <v>90308</v>
      </c>
      <c r="L18" s="13">
        <v>92675</v>
      </c>
      <c r="M18" s="13">
        <v>33225</v>
      </c>
      <c r="N18" s="13">
        <v>41920</v>
      </c>
      <c r="O18" s="13">
        <v>84724</v>
      </c>
      <c r="P18" s="13"/>
    </row>
    <row r="19" spans="1:16" ht="15" customHeight="1" x14ac:dyDescent="0.3">
      <c r="A19" s="148"/>
      <c r="B19" s="25" t="s">
        <v>12</v>
      </c>
      <c r="C19" s="26">
        <v>0.246</v>
      </c>
      <c r="D19" s="26">
        <v>0.19600000000000001</v>
      </c>
      <c r="E19" s="26">
        <v>0.16800000000000001</v>
      </c>
      <c r="F19" s="26">
        <v>0.183</v>
      </c>
      <c r="G19" s="26">
        <v>0.17899999999999999</v>
      </c>
      <c r="H19" s="26">
        <v>0.16700000000000001</v>
      </c>
      <c r="I19" s="26">
        <v>0.16800000000000001</v>
      </c>
      <c r="J19" s="26">
        <v>0.183</v>
      </c>
      <c r="K19" s="26">
        <v>0.16400000000000001</v>
      </c>
      <c r="L19" s="26">
        <v>0.16700000000000001</v>
      </c>
      <c r="M19" s="26">
        <v>7.9000000000000001E-2</v>
      </c>
      <c r="N19" s="26">
        <v>0.111</v>
      </c>
      <c r="O19" s="26">
        <v>0.17</v>
      </c>
      <c r="P19" s="26"/>
    </row>
    <row r="20" spans="1:16" ht="15" customHeight="1" x14ac:dyDescent="0.3">
      <c r="A20" s="158" t="s">
        <v>46</v>
      </c>
      <c r="B20" s="27" t="s">
        <v>62</v>
      </c>
      <c r="C20" s="28">
        <v>9248</v>
      </c>
      <c r="D20" s="28">
        <v>9555</v>
      </c>
      <c r="E20" s="28">
        <v>7927</v>
      </c>
      <c r="F20" s="28">
        <v>9520</v>
      </c>
      <c r="G20" s="28">
        <v>11590</v>
      </c>
      <c r="H20" s="28">
        <v>13293</v>
      </c>
      <c r="I20" s="28">
        <v>12439</v>
      </c>
      <c r="J20" s="28">
        <v>16758</v>
      </c>
      <c r="K20" s="28">
        <v>22747</v>
      </c>
      <c r="L20" s="28">
        <v>26229</v>
      </c>
      <c r="M20" s="28">
        <v>5150</v>
      </c>
      <c r="N20" s="28">
        <v>17087</v>
      </c>
      <c r="O20" s="28">
        <v>23856</v>
      </c>
      <c r="P20" s="28"/>
    </row>
    <row r="21" spans="1:16" ht="15" customHeight="1" x14ac:dyDescent="0.3">
      <c r="A21" s="158"/>
      <c r="B21" s="27" t="s">
        <v>65</v>
      </c>
      <c r="C21" s="28">
        <v>100152</v>
      </c>
      <c r="D21" s="28">
        <v>95900</v>
      </c>
      <c r="E21" s="28">
        <v>78812</v>
      </c>
      <c r="F21" s="28">
        <v>78285</v>
      </c>
      <c r="G21" s="28">
        <v>74319</v>
      </c>
      <c r="H21" s="28">
        <v>85955</v>
      </c>
      <c r="I21" s="28">
        <v>85667</v>
      </c>
      <c r="J21" s="28">
        <v>79641</v>
      </c>
      <c r="K21" s="28">
        <v>84479</v>
      </c>
      <c r="L21" s="28">
        <v>89557</v>
      </c>
      <c r="M21" s="28">
        <v>43530</v>
      </c>
      <c r="N21" s="28">
        <v>56106</v>
      </c>
      <c r="O21" s="28">
        <v>74587</v>
      </c>
      <c r="P21" s="28"/>
    </row>
    <row r="22" spans="1:16" ht="15" customHeight="1" x14ac:dyDescent="0.3">
      <c r="A22" s="158"/>
      <c r="B22" s="27" t="s">
        <v>10</v>
      </c>
      <c r="C22" s="28">
        <v>20298</v>
      </c>
      <c r="D22" s="28">
        <v>23355</v>
      </c>
      <c r="E22" s="28">
        <v>19980</v>
      </c>
      <c r="F22" s="28">
        <v>28474</v>
      </c>
      <c r="G22" s="28">
        <v>34026</v>
      </c>
      <c r="H22" s="28">
        <v>33417</v>
      </c>
      <c r="I22" s="28">
        <v>37939</v>
      </c>
      <c r="J22" s="28">
        <v>61192</v>
      </c>
      <c r="K22" s="28">
        <v>75142</v>
      </c>
      <c r="L22" s="28">
        <v>77463</v>
      </c>
      <c r="M22" s="28">
        <v>16045</v>
      </c>
      <c r="N22" s="28">
        <v>49916</v>
      </c>
      <c r="O22" s="28">
        <v>63028</v>
      </c>
      <c r="P22" s="28"/>
    </row>
    <row r="23" spans="1:16" ht="15" customHeight="1" x14ac:dyDescent="0.3">
      <c r="A23" s="158"/>
      <c r="B23" s="27" t="s">
        <v>11</v>
      </c>
      <c r="C23" s="28">
        <v>224270</v>
      </c>
      <c r="D23" s="28">
        <v>210338</v>
      </c>
      <c r="E23" s="28">
        <v>172735</v>
      </c>
      <c r="F23" s="28">
        <v>175965</v>
      </c>
      <c r="G23" s="28">
        <v>162776</v>
      </c>
      <c r="H23" s="28">
        <v>180571</v>
      </c>
      <c r="I23" s="28">
        <v>183147</v>
      </c>
      <c r="J23" s="28">
        <v>169252</v>
      </c>
      <c r="K23" s="28">
        <v>187576</v>
      </c>
      <c r="L23" s="28">
        <v>197187</v>
      </c>
      <c r="M23" s="28">
        <v>93079</v>
      </c>
      <c r="N23" s="28">
        <v>124248</v>
      </c>
      <c r="O23" s="28">
        <v>157347</v>
      </c>
      <c r="P23" s="28"/>
    </row>
    <row r="24" spans="1:16" ht="15" customHeight="1" x14ac:dyDescent="0.3">
      <c r="A24" s="158"/>
      <c r="B24" s="27" t="s">
        <v>12</v>
      </c>
      <c r="C24" s="29">
        <v>0.218</v>
      </c>
      <c r="D24" s="29">
        <v>0.20399999999999999</v>
      </c>
      <c r="E24" s="29">
        <v>0.16600000000000001</v>
      </c>
      <c r="F24" s="29">
        <v>0.17299999999999999</v>
      </c>
      <c r="G24" s="29">
        <v>0.16500000000000001</v>
      </c>
      <c r="H24" s="29">
        <v>0.17899999999999999</v>
      </c>
      <c r="I24" s="29">
        <v>0.186</v>
      </c>
      <c r="J24" s="29">
        <v>0.189</v>
      </c>
      <c r="K24" s="29">
        <v>0.17799999999999999</v>
      </c>
      <c r="L24" s="29">
        <v>0.17699999999999999</v>
      </c>
      <c r="M24" s="29">
        <v>0.13200000000000001</v>
      </c>
      <c r="N24" s="29">
        <v>0.23400000000000001</v>
      </c>
      <c r="O24" s="29">
        <v>0.21099999999999999</v>
      </c>
      <c r="P24" s="29"/>
    </row>
    <row r="25" spans="1:16" ht="15" customHeight="1" x14ac:dyDescent="0.3">
      <c r="A25" s="159" t="s">
        <v>5</v>
      </c>
      <c r="B25" s="25" t="s">
        <v>62</v>
      </c>
      <c r="C25" s="30">
        <v>98473</v>
      </c>
      <c r="D25" s="30">
        <v>96787</v>
      </c>
      <c r="E25" s="30">
        <v>59968</v>
      </c>
      <c r="F25" s="30">
        <v>73741</v>
      </c>
      <c r="G25" s="30">
        <v>97609</v>
      </c>
      <c r="H25" s="30">
        <v>119903</v>
      </c>
      <c r="I25" s="30">
        <v>87809</v>
      </c>
      <c r="J25" s="30">
        <v>125745</v>
      </c>
      <c r="K25" s="30">
        <v>210997</v>
      </c>
      <c r="L25" s="30">
        <v>216446</v>
      </c>
      <c r="M25" s="30">
        <v>21586</v>
      </c>
      <c r="N25" s="30">
        <v>57141</v>
      </c>
      <c r="O25" s="30">
        <v>155126</v>
      </c>
      <c r="P25" s="30"/>
    </row>
    <row r="26" spans="1:16" ht="15" customHeight="1" x14ac:dyDescent="0.3">
      <c r="A26" s="159"/>
      <c r="B26" s="25" t="s">
        <v>63</v>
      </c>
      <c r="C26" s="30">
        <v>55019</v>
      </c>
      <c r="D26" s="30">
        <v>44855</v>
      </c>
      <c r="E26" s="30">
        <v>37515</v>
      </c>
      <c r="F26" s="30">
        <v>34754</v>
      </c>
      <c r="G26" s="30">
        <v>34589</v>
      </c>
      <c r="H26" s="30">
        <v>35775</v>
      </c>
      <c r="I26" s="30">
        <v>42587</v>
      </c>
      <c r="J26" s="30">
        <v>42908</v>
      </c>
      <c r="K26" s="30">
        <v>65255</v>
      </c>
      <c r="L26" s="30">
        <v>67142</v>
      </c>
      <c r="M26" s="30">
        <v>39003</v>
      </c>
      <c r="N26" s="30">
        <v>40912</v>
      </c>
      <c r="O26" s="30">
        <v>75471</v>
      </c>
      <c r="P26" s="30"/>
    </row>
    <row r="27" spans="1:16" ht="15" customHeight="1" x14ac:dyDescent="0.3">
      <c r="A27" s="159"/>
      <c r="B27" s="25" t="s">
        <v>10</v>
      </c>
      <c r="C27" s="30">
        <v>110353</v>
      </c>
      <c r="D27" s="30">
        <v>107094</v>
      </c>
      <c r="E27" s="30">
        <v>82903</v>
      </c>
      <c r="F27" s="30">
        <v>118961</v>
      </c>
      <c r="G27" s="30">
        <v>166994</v>
      </c>
      <c r="H27" s="30">
        <v>216384</v>
      </c>
      <c r="I27" s="30">
        <v>159485</v>
      </c>
      <c r="J27" s="30">
        <v>224598</v>
      </c>
      <c r="K27" s="30">
        <v>342063</v>
      </c>
      <c r="L27" s="30">
        <v>332737</v>
      </c>
      <c r="M27" s="30">
        <v>38656</v>
      </c>
      <c r="N27" s="30">
        <v>79733</v>
      </c>
      <c r="O27" s="30">
        <v>267305</v>
      </c>
      <c r="P27" s="30"/>
    </row>
    <row r="28" spans="1:16" ht="15" customHeight="1" x14ac:dyDescent="0.3">
      <c r="A28" s="159"/>
      <c r="B28" s="25" t="s">
        <v>11</v>
      </c>
      <c r="C28" s="30">
        <v>110857</v>
      </c>
      <c r="D28" s="30">
        <v>82797</v>
      </c>
      <c r="E28" s="30">
        <v>68999</v>
      </c>
      <c r="F28" s="30">
        <v>65283</v>
      </c>
      <c r="G28" s="30">
        <v>67196</v>
      </c>
      <c r="H28" s="30">
        <v>69310</v>
      </c>
      <c r="I28" s="30">
        <v>91935</v>
      </c>
      <c r="J28" s="30">
        <v>89616</v>
      </c>
      <c r="K28" s="30">
        <v>135052</v>
      </c>
      <c r="L28" s="30">
        <v>145596</v>
      </c>
      <c r="M28" s="30">
        <v>83497</v>
      </c>
      <c r="N28" s="30">
        <v>71613</v>
      </c>
      <c r="O28" s="30">
        <v>143536</v>
      </c>
      <c r="P28" s="30"/>
    </row>
    <row r="29" spans="1:16" ht="15" customHeight="1" x14ac:dyDescent="0.3">
      <c r="A29" s="159"/>
      <c r="B29" s="25" t="s">
        <v>12</v>
      </c>
      <c r="C29" s="31">
        <v>0.28000000000000003</v>
      </c>
      <c r="D29" s="31">
        <v>0.23799999999999999</v>
      </c>
      <c r="E29" s="31">
        <v>0.188</v>
      </c>
      <c r="F29" s="31">
        <v>0.22800000000000001</v>
      </c>
      <c r="G29" s="31">
        <v>0.28999999999999998</v>
      </c>
      <c r="H29" s="31">
        <v>0.32300000000000001</v>
      </c>
      <c r="I29" s="31">
        <v>0.29099999999999998</v>
      </c>
      <c r="J29" s="31">
        <v>0.36099999999999999</v>
      </c>
      <c r="K29" s="31">
        <v>0.38900000000000001</v>
      </c>
      <c r="L29" s="31">
        <v>0.376</v>
      </c>
      <c r="M29" s="31">
        <v>0.155</v>
      </c>
      <c r="N29" s="31">
        <v>0.218</v>
      </c>
      <c r="O29" s="31">
        <v>0.41699999999999998</v>
      </c>
      <c r="P29" s="31"/>
    </row>
    <row r="30" spans="1:16" ht="15" customHeight="1" x14ac:dyDescent="0.3">
      <c r="A30" s="160" t="s">
        <v>1</v>
      </c>
      <c r="B30" s="100" t="s">
        <v>62</v>
      </c>
      <c r="C30" s="101">
        <f t="shared" ref="C30:I30" si="0">C20+C15+C10+C5+C25</f>
        <v>166225</v>
      </c>
      <c r="D30" s="101">
        <f t="shared" si="0"/>
        <v>172183</v>
      </c>
      <c r="E30" s="101">
        <f t="shared" si="0"/>
        <v>119365</v>
      </c>
      <c r="F30" s="101">
        <f t="shared" si="0"/>
        <v>131323</v>
      </c>
      <c r="G30" s="101">
        <f t="shared" si="0"/>
        <v>167102</v>
      </c>
      <c r="H30" s="101">
        <f t="shared" si="0"/>
        <v>186657</v>
      </c>
      <c r="I30" s="101">
        <f t="shared" si="0"/>
        <v>189844</v>
      </c>
      <c r="J30" s="101">
        <f t="shared" ref="J30" si="1">J20+J15+J10+J5+J25</f>
        <v>244117</v>
      </c>
      <c r="K30" s="101">
        <v>355892</v>
      </c>
      <c r="L30" s="101">
        <v>377584</v>
      </c>
      <c r="M30" s="101">
        <v>61171</v>
      </c>
      <c r="N30" s="101">
        <v>138869</v>
      </c>
      <c r="O30" s="101">
        <v>310852</v>
      </c>
      <c r="P30" s="101"/>
    </row>
    <row r="31" spans="1:16" ht="15" customHeight="1" x14ac:dyDescent="0.3">
      <c r="A31" s="160"/>
      <c r="B31" s="100" t="s">
        <v>66</v>
      </c>
      <c r="C31" s="101">
        <f>C6+C11+C16+C21+C26</f>
        <v>408580</v>
      </c>
      <c r="D31" s="101">
        <f t="shared" ref="D31:G31" si="2">D6+D11+D16+D21+D26</f>
        <v>365216</v>
      </c>
      <c r="E31" s="101">
        <f t="shared" si="2"/>
        <v>299836</v>
      </c>
      <c r="F31" s="101">
        <f t="shared" si="2"/>
        <v>326159</v>
      </c>
      <c r="G31" s="101">
        <f t="shared" si="2"/>
        <v>313900</v>
      </c>
      <c r="H31" s="101">
        <f t="shared" ref="H31:I31" si="3">H6+H11+H16+H21+H26</f>
        <v>326943</v>
      </c>
      <c r="I31" s="101">
        <f t="shared" si="3"/>
        <v>351387</v>
      </c>
      <c r="J31" s="101">
        <f t="shared" ref="J31" si="4">J6+J11+J16+J21+J26</f>
        <v>354539</v>
      </c>
      <c r="K31" s="101">
        <v>421381</v>
      </c>
      <c r="L31" s="101">
        <v>439819</v>
      </c>
      <c r="M31" s="101">
        <v>247893</v>
      </c>
      <c r="N31" s="101">
        <v>286076</v>
      </c>
      <c r="O31" s="101">
        <v>424468</v>
      </c>
      <c r="P31" s="101"/>
    </row>
    <row r="32" spans="1:16" ht="15" customHeight="1" x14ac:dyDescent="0.3">
      <c r="A32" s="160"/>
      <c r="B32" s="100" t="s">
        <v>10</v>
      </c>
      <c r="C32" s="101">
        <f>C22+C17+C12+C7+C27</f>
        <v>499337</v>
      </c>
      <c r="D32" s="101">
        <f t="shared" ref="D32:G32" si="5">D22+D17+D12+D7+D27</f>
        <v>513460</v>
      </c>
      <c r="E32" s="101">
        <f t="shared" si="5"/>
        <v>404384</v>
      </c>
      <c r="F32" s="101">
        <f t="shared" si="5"/>
        <v>376159</v>
      </c>
      <c r="G32" s="101">
        <f t="shared" si="5"/>
        <v>507980</v>
      </c>
      <c r="H32" s="101">
        <f t="shared" ref="H32:I32" si="6">H22+H17+H12+H7+H27</f>
        <v>555325</v>
      </c>
      <c r="I32" s="101">
        <f t="shared" si="6"/>
        <v>678720</v>
      </c>
      <c r="J32" s="101">
        <f t="shared" ref="J32" si="7">J22+J17+J12+J7+J27</f>
        <v>821085</v>
      </c>
      <c r="K32" s="101">
        <v>1046728</v>
      </c>
      <c r="L32" s="101">
        <v>1057580</v>
      </c>
      <c r="M32" s="101">
        <v>205096</v>
      </c>
      <c r="N32" s="101">
        <v>426602</v>
      </c>
      <c r="O32" s="101">
        <v>862126</v>
      </c>
      <c r="P32" s="101"/>
    </row>
    <row r="33" spans="1:20" ht="15" customHeight="1" x14ac:dyDescent="0.3">
      <c r="A33" s="160"/>
      <c r="B33" s="100" t="s">
        <v>11</v>
      </c>
      <c r="C33" s="101">
        <f>C8+C13+C18+C23+C28</f>
        <v>1103993</v>
      </c>
      <c r="D33" s="101">
        <f t="shared" ref="D33:G33" si="8">D8+D13+D18+D23+D28</f>
        <v>930447</v>
      </c>
      <c r="E33" s="101">
        <f t="shared" si="8"/>
        <v>737965</v>
      </c>
      <c r="F33" s="101">
        <f t="shared" si="8"/>
        <v>804143</v>
      </c>
      <c r="G33" s="101">
        <f t="shared" si="8"/>
        <v>784241</v>
      </c>
      <c r="H33" s="101">
        <f t="shared" ref="H33:I33" si="9">H8+H13+H18+H23+H28</f>
        <v>787409</v>
      </c>
      <c r="I33" s="101">
        <f t="shared" si="9"/>
        <v>856594</v>
      </c>
      <c r="J33" s="101">
        <f t="shared" ref="J33" si="10">J8+J13+J18+J23+J28</f>
        <v>896582</v>
      </c>
      <c r="K33" s="101">
        <v>1117929</v>
      </c>
      <c r="L33" s="101">
        <v>1106013</v>
      </c>
      <c r="M33" s="101">
        <v>594565</v>
      </c>
      <c r="N33" s="101">
        <v>675568</v>
      </c>
      <c r="O33" s="101">
        <v>1057615</v>
      </c>
      <c r="P33" s="101"/>
    </row>
    <row r="34" spans="1:20" ht="15" customHeight="1" x14ac:dyDescent="0.3">
      <c r="A34" s="160"/>
      <c r="B34" s="100" t="s">
        <v>12</v>
      </c>
      <c r="C34" s="102">
        <v>0.30199999999999999</v>
      </c>
      <c r="D34" s="102">
        <v>0.26500000000000001</v>
      </c>
      <c r="E34" s="102">
        <v>0.20699999999999999</v>
      </c>
      <c r="F34" s="102">
        <v>0.21099999999999999</v>
      </c>
      <c r="G34" s="102">
        <v>0.219</v>
      </c>
      <c r="H34" s="102">
        <v>0.23200000000000001</v>
      </c>
      <c r="I34" s="102">
        <v>0.25600000000000001</v>
      </c>
      <c r="J34" s="102">
        <v>0.27899999999999997</v>
      </c>
      <c r="K34" s="102">
        <v>0.27800000000000002</v>
      </c>
      <c r="L34" s="102">
        <v>0.26800000000000002</v>
      </c>
      <c r="M34" s="102">
        <v>0.184</v>
      </c>
      <c r="N34" s="102">
        <v>0.252</v>
      </c>
      <c r="O34" s="102">
        <v>0.318</v>
      </c>
      <c r="P34" s="102"/>
    </row>
    <row r="35" spans="1:20" ht="15" customHeight="1" x14ac:dyDescent="0.3">
      <c r="A35" s="156" t="s">
        <v>112</v>
      </c>
      <c r="B35" s="156"/>
      <c r="C35" s="156"/>
      <c r="D35" s="156"/>
      <c r="E35" s="156"/>
      <c r="F35" s="156"/>
      <c r="G35" s="156"/>
      <c r="H35" s="156"/>
      <c r="I35" s="156"/>
      <c r="J35" s="156"/>
      <c r="K35" s="156"/>
      <c r="L35" s="156"/>
      <c r="M35" s="156"/>
      <c r="N35" s="156"/>
      <c r="O35" s="156"/>
      <c r="P35" s="126"/>
      <c r="Q35" s="5"/>
      <c r="R35" s="5"/>
      <c r="S35" s="5"/>
      <c r="T35" s="5"/>
    </row>
    <row r="36" spans="1:20" ht="15" customHeight="1" x14ac:dyDescent="0.3">
      <c r="A36" s="156"/>
      <c r="B36" s="156"/>
      <c r="C36" s="156"/>
      <c r="D36" s="156"/>
      <c r="E36" s="156"/>
      <c r="F36" s="156"/>
      <c r="G36" s="156"/>
      <c r="H36" s="156"/>
      <c r="I36" s="156"/>
      <c r="J36" s="156"/>
      <c r="K36" s="156"/>
      <c r="L36" s="156"/>
      <c r="M36" s="156"/>
      <c r="N36" s="156"/>
      <c r="O36" s="156"/>
      <c r="P36" s="126"/>
    </row>
    <row r="37" spans="1:20" ht="15" customHeight="1" x14ac:dyDescent="0.3">
      <c r="A37" s="157"/>
      <c r="B37" s="157"/>
      <c r="C37" s="157"/>
      <c r="D37" s="157"/>
      <c r="E37" s="157"/>
      <c r="F37" s="157"/>
      <c r="G37" s="157"/>
      <c r="H37" s="157"/>
      <c r="I37" s="157"/>
    </row>
    <row r="38" spans="1:20" ht="15" customHeight="1" x14ac:dyDescent="0.3">
      <c r="A38" s="157"/>
      <c r="B38" s="157"/>
      <c r="C38" s="157"/>
      <c r="D38" s="157"/>
      <c r="E38" s="157"/>
      <c r="F38" s="157"/>
      <c r="G38" s="157"/>
      <c r="H38" s="157"/>
      <c r="I38" s="157"/>
    </row>
  </sheetData>
  <mergeCells count="9">
    <mergeCell ref="A3:P3"/>
    <mergeCell ref="A35:O36"/>
    <mergeCell ref="A37:I38"/>
    <mergeCell ref="A5:A9"/>
    <mergeCell ref="A10:A14"/>
    <mergeCell ref="A15:A19"/>
    <mergeCell ref="A20:A24"/>
    <mergeCell ref="A25:A29"/>
    <mergeCell ref="A30:A34"/>
  </mergeCells>
  <pageMargins left="0.70866141732283472" right="0.70866141732283472" top="0.74803149606299213" bottom="0.74803149606299213" header="0.31496062992125984" footer="0.31496062992125984"/>
  <pageSetup paperSize="9" scale="92" orientation="landscape" verticalDpi="597" r:id="rId1"/>
  <headerFooter>
    <oddHeader>&amp;R&amp;G</oddHeader>
    <oddFooter>&amp;L&amp;F&amp;C&amp;P / &amp;N&amp;R&amp;A</oddFooter>
  </headerFooter>
  <ignoredErrors>
    <ignoredError sqref="C31:I31 C32:H32 I32:J32 J31"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D5F62-8BBA-4CC7-9B9A-3D1B44E121B5}">
  <sheetPr>
    <tabColor theme="9" tint="-0.499984740745262"/>
  </sheetPr>
  <dimension ref="A1:G54"/>
  <sheetViews>
    <sheetView showGridLines="0" workbookViewId="0">
      <selection activeCell="A54" sqref="A54"/>
    </sheetView>
  </sheetViews>
  <sheetFormatPr defaultRowHeight="14.4" x14ac:dyDescent="0.3"/>
  <cols>
    <col min="1" max="1" width="37.77734375" customWidth="1"/>
    <col min="2" max="2" width="8.77734375" customWidth="1"/>
    <col min="3" max="7" width="12.33203125" customWidth="1"/>
  </cols>
  <sheetData>
    <row r="1" spans="1:7" ht="28.8" customHeight="1" x14ac:dyDescent="0.3">
      <c r="A1" s="162" t="s">
        <v>153</v>
      </c>
      <c r="B1" s="162"/>
      <c r="C1" s="162"/>
      <c r="D1" s="162"/>
      <c r="E1" s="162"/>
      <c r="F1" s="162"/>
      <c r="G1" s="162"/>
    </row>
    <row r="2" spans="1:7" x14ac:dyDescent="0.3">
      <c r="A2" s="129" t="s">
        <v>149</v>
      </c>
      <c r="B2" s="129" t="s">
        <v>146</v>
      </c>
      <c r="C2" s="129">
        <v>2019</v>
      </c>
      <c r="D2" s="129">
        <v>2020</v>
      </c>
      <c r="E2" s="129">
        <v>2021</v>
      </c>
      <c r="F2" s="129">
        <v>2022</v>
      </c>
      <c r="G2" s="129">
        <v>2023</v>
      </c>
    </row>
    <row r="3" spans="1:7" x14ac:dyDescent="0.3">
      <c r="A3" s="152" t="s">
        <v>150</v>
      </c>
      <c r="B3" s="128" t="s">
        <v>131</v>
      </c>
      <c r="C3" s="130">
        <v>8139</v>
      </c>
      <c r="D3" s="130">
        <v>10909</v>
      </c>
      <c r="E3" s="130">
        <v>3118</v>
      </c>
      <c r="F3" s="130">
        <v>11924</v>
      </c>
      <c r="G3" s="130">
        <v>9973</v>
      </c>
    </row>
    <row r="4" spans="1:7" x14ac:dyDescent="0.3">
      <c r="A4" s="152"/>
      <c r="B4" s="128" t="s">
        <v>132</v>
      </c>
      <c r="C4" s="130">
        <v>8319</v>
      </c>
      <c r="D4" s="130">
        <v>9789</v>
      </c>
      <c r="E4" s="130">
        <v>2354</v>
      </c>
      <c r="F4" s="130">
        <v>8585</v>
      </c>
      <c r="G4" s="130">
        <v>11216</v>
      </c>
    </row>
    <row r="5" spans="1:7" x14ac:dyDescent="0.3">
      <c r="A5" s="152"/>
      <c r="B5" s="128" t="s">
        <v>133</v>
      </c>
      <c r="C5" s="130">
        <v>11046</v>
      </c>
      <c r="D5" s="130">
        <v>8972</v>
      </c>
      <c r="E5" s="130">
        <v>3816</v>
      </c>
      <c r="F5" s="130">
        <v>10348</v>
      </c>
      <c r="G5" s="130">
        <v>9022</v>
      </c>
    </row>
    <row r="6" spans="1:7" x14ac:dyDescent="0.3">
      <c r="A6" s="152"/>
      <c r="B6" s="128" t="s">
        <v>134</v>
      </c>
      <c r="C6" s="130">
        <v>13667</v>
      </c>
      <c r="D6" s="130">
        <v>3568</v>
      </c>
      <c r="E6" s="130">
        <v>4108</v>
      </c>
      <c r="F6" s="130">
        <v>12384</v>
      </c>
      <c r="G6" s="130">
        <v>16879</v>
      </c>
    </row>
    <row r="7" spans="1:7" x14ac:dyDescent="0.3">
      <c r="A7" s="152"/>
      <c r="B7" s="128" t="s">
        <v>135</v>
      </c>
      <c r="C7" s="130">
        <v>13285</v>
      </c>
      <c r="D7" s="130">
        <v>5713</v>
      </c>
      <c r="E7" s="130">
        <v>8683</v>
      </c>
      <c r="F7" s="130">
        <v>10136</v>
      </c>
      <c r="G7" s="130">
        <v>12519</v>
      </c>
    </row>
    <row r="8" spans="1:7" x14ac:dyDescent="0.3">
      <c r="A8" s="152"/>
      <c r="B8" s="128" t="s">
        <v>136</v>
      </c>
      <c r="C8" s="130">
        <v>19596</v>
      </c>
      <c r="D8" s="130">
        <v>9080</v>
      </c>
      <c r="E8" s="130">
        <v>12830</v>
      </c>
      <c r="F8" s="130">
        <v>15373</v>
      </c>
      <c r="G8" s="130">
        <v>19379</v>
      </c>
    </row>
    <row r="9" spans="1:7" x14ac:dyDescent="0.3">
      <c r="A9" s="152"/>
      <c r="B9" s="128" t="s">
        <v>137</v>
      </c>
      <c r="C9" s="130">
        <v>28871</v>
      </c>
      <c r="D9" s="130">
        <v>20259</v>
      </c>
      <c r="E9" s="130">
        <v>26512</v>
      </c>
      <c r="F9" s="130">
        <v>29955</v>
      </c>
      <c r="G9" s="130">
        <v>36797</v>
      </c>
    </row>
    <row r="10" spans="1:7" x14ac:dyDescent="0.3">
      <c r="A10" s="152"/>
      <c r="B10" s="128" t="s">
        <v>138</v>
      </c>
      <c r="C10" s="130">
        <v>39790</v>
      </c>
      <c r="D10" s="130">
        <v>32862</v>
      </c>
      <c r="E10" s="130">
        <v>38334</v>
      </c>
      <c r="F10" s="130">
        <v>45680</v>
      </c>
      <c r="G10" s="130">
        <v>51669</v>
      </c>
    </row>
    <row r="11" spans="1:7" x14ac:dyDescent="0.3">
      <c r="A11" s="152"/>
      <c r="B11" s="128" t="s">
        <v>139</v>
      </c>
      <c r="C11" s="130">
        <v>19777</v>
      </c>
      <c r="D11" s="130">
        <v>12926</v>
      </c>
      <c r="E11" s="130">
        <v>15627</v>
      </c>
      <c r="F11" s="130">
        <v>19375</v>
      </c>
      <c r="G11" s="130">
        <v>23704</v>
      </c>
    </row>
    <row r="12" spans="1:7" x14ac:dyDescent="0.3">
      <c r="A12" s="152"/>
      <c r="B12" s="128" t="s">
        <v>140</v>
      </c>
      <c r="C12" s="130">
        <v>15216</v>
      </c>
      <c r="D12" s="130">
        <v>10493</v>
      </c>
      <c r="E12" s="130">
        <v>9400</v>
      </c>
      <c r="F12" s="130">
        <v>13588</v>
      </c>
      <c r="G12" s="130">
        <v>12995</v>
      </c>
    </row>
    <row r="13" spans="1:7" x14ac:dyDescent="0.3">
      <c r="A13" s="152"/>
      <c r="B13" s="128" t="s">
        <v>141</v>
      </c>
      <c r="C13" s="130">
        <v>8733</v>
      </c>
      <c r="D13" s="130">
        <v>4677</v>
      </c>
      <c r="E13" s="130">
        <v>6489</v>
      </c>
      <c r="F13" s="130">
        <v>8186</v>
      </c>
      <c r="G13" s="130">
        <v>9869</v>
      </c>
    </row>
    <row r="14" spans="1:7" x14ac:dyDescent="0.3">
      <c r="A14" s="152"/>
      <c r="B14" s="128" t="s">
        <v>142</v>
      </c>
      <c r="C14" s="130">
        <v>12614</v>
      </c>
      <c r="D14" s="130">
        <v>3684</v>
      </c>
      <c r="E14" s="130">
        <v>9407</v>
      </c>
      <c r="F14" s="130">
        <v>11036</v>
      </c>
      <c r="G14" s="130">
        <v>12335</v>
      </c>
    </row>
    <row r="15" spans="1:7" x14ac:dyDescent="0.3">
      <c r="A15" s="153" t="s">
        <v>152</v>
      </c>
      <c r="B15" s="131" t="s">
        <v>131</v>
      </c>
      <c r="C15" s="132">
        <v>1106739.625</v>
      </c>
      <c r="D15" s="132">
        <v>1366675.375</v>
      </c>
      <c r="E15" s="132">
        <v>485512</v>
      </c>
      <c r="F15" s="132">
        <v>2166379</v>
      </c>
      <c r="G15" s="132">
        <v>1664338</v>
      </c>
    </row>
    <row r="16" spans="1:7" x14ac:dyDescent="0.3">
      <c r="A16" s="153"/>
      <c r="B16" s="131" t="s">
        <v>132</v>
      </c>
      <c r="C16" s="132">
        <v>957194.125</v>
      </c>
      <c r="D16" s="132">
        <v>1162968.375</v>
      </c>
      <c r="E16" s="132">
        <v>336598</v>
      </c>
      <c r="F16" s="132">
        <v>1400470</v>
      </c>
      <c r="G16" s="132">
        <v>1902614</v>
      </c>
    </row>
    <row r="17" spans="1:7" x14ac:dyDescent="0.3">
      <c r="A17" s="153"/>
      <c r="B17" s="131" t="s">
        <v>133</v>
      </c>
      <c r="C17" s="132">
        <v>1246169.375</v>
      </c>
      <c r="D17" s="132">
        <v>1123954</v>
      </c>
      <c r="E17" s="132">
        <v>460636</v>
      </c>
      <c r="F17" s="132">
        <v>1491467</v>
      </c>
      <c r="G17" s="132">
        <v>1190811</v>
      </c>
    </row>
    <row r="18" spans="1:7" x14ac:dyDescent="0.3">
      <c r="A18" s="153"/>
      <c r="B18" s="131" t="s">
        <v>134</v>
      </c>
      <c r="C18" s="132">
        <v>1528479.25</v>
      </c>
      <c r="D18" s="132">
        <v>418720.375</v>
      </c>
      <c r="E18" s="132">
        <v>447890</v>
      </c>
      <c r="F18" s="132">
        <v>1543905</v>
      </c>
      <c r="G18" s="132">
        <v>2968289</v>
      </c>
    </row>
    <row r="19" spans="1:7" x14ac:dyDescent="0.3">
      <c r="A19" s="153"/>
      <c r="B19" s="131" t="s">
        <v>135</v>
      </c>
      <c r="C19" s="132">
        <v>1695390.875</v>
      </c>
      <c r="D19" s="132">
        <v>747898.8125</v>
      </c>
      <c r="E19" s="132">
        <v>1078710</v>
      </c>
      <c r="F19" s="132">
        <v>1216114</v>
      </c>
      <c r="G19" s="132">
        <v>2311284</v>
      </c>
    </row>
    <row r="20" spans="1:7" x14ac:dyDescent="0.3">
      <c r="A20" s="153"/>
      <c r="B20" s="131" t="s">
        <v>136</v>
      </c>
      <c r="C20" s="132">
        <v>2258994.75</v>
      </c>
      <c r="D20" s="132">
        <v>1144659.25</v>
      </c>
      <c r="E20" s="132">
        <v>1712098</v>
      </c>
      <c r="F20" s="132">
        <v>2101978</v>
      </c>
      <c r="G20" s="132">
        <v>2697558</v>
      </c>
    </row>
    <row r="21" spans="1:7" x14ac:dyDescent="0.3">
      <c r="A21" s="153"/>
      <c r="B21" s="131" t="s">
        <v>137</v>
      </c>
      <c r="C21" s="132">
        <v>3473148.75</v>
      </c>
      <c r="D21" s="132">
        <v>2413148.5</v>
      </c>
      <c r="E21" s="132">
        <v>3749434</v>
      </c>
      <c r="F21" s="132">
        <v>4211348</v>
      </c>
      <c r="G21" s="132">
        <v>5581455</v>
      </c>
    </row>
    <row r="22" spans="1:7" x14ac:dyDescent="0.3">
      <c r="A22" s="153"/>
      <c r="B22" s="131" t="s">
        <v>138</v>
      </c>
      <c r="C22" s="132">
        <v>4783035.5</v>
      </c>
      <c r="D22" s="132">
        <v>4125427</v>
      </c>
      <c r="E22" s="132">
        <v>5646193</v>
      </c>
      <c r="F22" s="132">
        <v>6156320</v>
      </c>
      <c r="G22" s="132">
        <v>7887208</v>
      </c>
    </row>
    <row r="23" spans="1:7" x14ac:dyDescent="0.3">
      <c r="A23" s="153"/>
      <c r="B23" s="131" t="s">
        <v>139</v>
      </c>
      <c r="C23" s="132">
        <v>2057480.25</v>
      </c>
      <c r="D23" s="132">
        <v>1738625</v>
      </c>
      <c r="E23" s="132">
        <v>2268708</v>
      </c>
      <c r="F23" s="132">
        <v>2301068</v>
      </c>
      <c r="G23" s="132">
        <v>3156992</v>
      </c>
    </row>
    <row r="24" spans="1:7" x14ac:dyDescent="0.3">
      <c r="A24" s="153"/>
      <c r="B24" s="131" t="s">
        <v>140</v>
      </c>
      <c r="C24" s="132">
        <v>1534850</v>
      </c>
      <c r="D24" s="132">
        <v>1380853</v>
      </c>
      <c r="E24" s="132">
        <v>1851481</v>
      </c>
      <c r="F24" s="132">
        <v>1563985</v>
      </c>
      <c r="G24" s="132">
        <v>1669593</v>
      </c>
    </row>
    <row r="25" spans="1:7" x14ac:dyDescent="0.3">
      <c r="A25" s="153"/>
      <c r="B25" s="131" t="s">
        <v>141</v>
      </c>
      <c r="C25" s="132">
        <v>927608.125</v>
      </c>
      <c r="D25" s="132">
        <v>547993</v>
      </c>
      <c r="E25" s="132">
        <v>1011538</v>
      </c>
      <c r="F25" s="132">
        <v>881470</v>
      </c>
      <c r="G25" s="132">
        <v>1266777.375</v>
      </c>
    </row>
    <row r="26" spans="1:7" x14ac:dyDescent="0.3">
      <c r="A26" s="153"/>
      <c r="B26" s="131" t="s">
        <v>142</v>
      </c>
      <c r="C26" s="132">
        <v>1730228.875</v>
      </c>
      <c r="D26" s="132">
        <v>583558</v>
      </c>
      <c r="E26" s="132">
        <v>1696603</v>
      </c>
      <c r="F26" s="132">
        <v>1826031</v>
      </c>
      <c r="G26" s="132">
        <v>1966729.125</v>
      </c>
    </row>
    <row r="27" spans="1:7" x14ac:dyDescent="0.3">
      <c r="A27" s="152" t="s">
        <v>151</v>
      </c>
      <c r="B27" s="128" t="s">
        <v>131</v>
      </c>
      <c r="C27" s="130">
        <f>C15/C3</f>
        <v>135.97980402997911</v>
      </c>
      <c r="D27" s="130">
        <f t="shared" ref="D27:G27" si="0">D15/D3</f>
        <v>125.27962003850033</v>
      </c>
      <c r="E27" s="130">
        <f t="shared" si="0"/>
        <v>155.71263630532391</v>
      </c>
      <c r="F27" s="130">
        <f t="shared" si="0"/>
        <v>181.68223750419321</v>
      </c>
      <c r="G27" s="130">
        <f t="shared" si="0"/>
        <v>166.88438784718741</v>
      </c>
    </row>
    <row r="28" spans="1:7" x14ac:dyDescent="0.3">
      <c r="A28" s="152"/>
      <c r="B28" s="128" t="s">
        <v>132</v>
      </c>
      <c r="C28" s="130">
        <f t="shared" ref="C28:G38" si="1">C16/C4</f>
        <v>115.06120026445487</v>
      </c>
      <c r="D28" s="130">
        <f t="shared" si="1"/>
        <v>118.80359331903156</v>
      </c>
      <c r="E28" s="130">
        <f t="shared" si="1"/>
        <v>142.98980458793542</v>
      </c>
      <c r="F28" s="130">
        <f t="shared" si="1"/>
        <v>163.12987769365171</v>
      </c>
      <c r="G28" s="130">
        <f t="shared" si="1"/>
        <v>169.6339158345221</v>
      </c>
    </row>
    <row r="29" spans="1:7" x14ac:dyDescent="0.3">
      <c r="A29" s="152"/>
      <c r="B29" s="128" t="s">
        <v>133</v>
      </c>
      <c r="C29" s="130">
        <f t="shared" si="1"/>
        <v>112.81634754662321</v>
      </c>
      <c r="D29" s="130">
        <f t="shared" si="1"/>
        <v>125.27351761034329</v>
      </c>
      <c r="E29" s="130">
        <f t="shared" si="1"/>
        <v>120.71174004192872</v>
      </c>
      <c r="F29" s="130">
        <f t="shared" si="1"/>
        <v>144.13094317742559</v>
      </c>
      <c r="G29" s="130">
        <f t="shared" si="1"/>
        <v>131.98969186433163</v>
      </c>
    </row>
    <row r="30" spans="1:7" x14ac:dyDescent="0.3">
      <c r="A30" s="152"/>
      <c r="B30" s="128" t="s">
        <v>134</v>
      </c>
      <c r="C30" s="130">
        <f t="shared" si="1"/>
        <v>111.83721738494184</v>
      </c>
      <c r="D30" s="130">
        <f t="shared" si="1"/>
        <v>117.35436519058295</v>
      </c>
      <c r="E30" s="130">
        <f t="shared" si="1"/>
        <v>109.02872444011685</v>
      </c>
      <c r="F30" s="130">
        <f t="shared" si="1"/>
        <v>124.66933139534883</v>
      </c>
      <c r="G30" s="130">
        <f t="shared" si="1"/>
        <v>175.85692280348363</v>
      </c>
    </row>
    <row r="31" spans="1:7" x14ac:dyDescent="0.3">
      <c r="A31" s="152"/>
      <c r="B31" s="128" t="s">
        <v>135</v>
      </c>
      <c r="C31" s="130">
        <f t="shared" si="1"/>
        <v>127.6169269853218</v>
      </c>
      <c r="D31" s="130">
        <f t="shared" si="1"/>
        <v>130.9117473306494</v>
      </c>
      <c r="E31" s="130">
        <f t="shared" si="1"/>
        <v>124.23240815386387</v>
      </c>
      <c r="F31" s="130">
        <f t="shared" si="1"/>
        <v>119.97967640094711</v>
      </c>
      <c r="G31" s="130">
        <f t="shared" si="1"/>
        <v>184.62209441648693</v>
      </c>
    </row>
    <row r="32" spans="1:7" x14ac:dyDescent="0.3">
      <c r="A32" s="152"/>
      <c r="B32" s="128" t="s">
        <v>136</v>
      </c>
      <c r="C32" s="130">
        <f t="shared" si="1"/>
        <v>115.27836037966932</v>
      </c>
      <c r="D32" s="130">
        <f t="shared" si="1"/>
        <v>126.06379405286344</v>
      </c>
      <c r="E32" s="130">
        <f t="shared" si="1"/>
        <v>133.44489477786439</v>
      </c>
      <c r="F32" s="130">
        <f t="shared" si="1"/>
        <v>136.73180251089573</v>
      </c>
      <c r="G32" s="130">
        <f t="shared" si="1"/>
        <v>139.20006192269983</v>
      </c>
    </row>
    <row r="33" spans="1:7" x14ac:dyDescent="0.3">
      <c r="A33" s="152"/>
      <c r="B33" s="128" t="s">
        <v>137</v>
      </c>
      <c r="C33" s="130">
        <f t="shared" si="1"/>
        <v>120.2988725710921</v>
      </c>
      <c r="D33" s="130">
        <f t="shared" si="1"/>
        <v>119.11488721062244</v>
      </c>
      <c r="E33" s="130">
        <f t="shared" si="1"/>
        <v>141.42403439951721</v>
      </c>
      <c r="F33" s="130">
        <f t="shared" si="1"/>
        <v>140.58915039225505</v>
      </c>
      <c r="G33" s="130">
        <f t="shared" si="1"/>
        <v>151.68233823409517</v>
      </c>
    </row>
    <row r="34" spans="1:7" x14ac:dyDescent="0.3">
      <c r="A34" s="152"/>
      <c r="B34" s="128" t="s">
        <v>138</v>
      </c>
      <c r="C34" s="130">
        <f t="shared" si="1"/>
        <v>120.20697411409903</v>
      </c>
      <c r="D34" s="130">
        <f t="shared" si="1"/>
        <v>125.53791613413669</v>
      </c>
      <c r="E34" s="130">
        <f t="shared" si="1"/>
        <v>147.28942974904786</v>
      </c>
      <c r="F34" s="130">
        <f t="shared" si="1"/>
        <v>134.77057793345008</v>
      </c>
      <c r="G34" s="130">
        <f t="shared" si="1"/>
        <v>152.64874489539181</v>
      </c>
    </row>
    <row r="35" spans="1:7" x14ac:dyDescent="0.3">
      <c r="A35" s="152"/>
      <c r="B35" s="128" t="s">
        <v>139</v>
      </c>
      <c r="C35" s="130">
        <f t="shared" si="1"/>
        <v>104.03399150528392</v>
      </c>
      <c r="D35" s="130">
        <f t="shared" si="1"/>
        <v>134.50603434937335</v>
      </c>
      <c r="E35" s="130">
        <f t="shared" si="1"/>
        <v>145.17872912267231</v>
      </c>
      <c r="F35" s="130">
        <f t="shared" si="1"/>
        <v>118.76479999999999</v>
      </c>
      <c r="G35" s="130">
        <f t="shared" si="1"/>
        <v>133.18393520081</v>
      </c>
    </row>
    <row r="36" spans="1:7" x14ac:dyDescent="0.3">
      <c r="A36" s="152"/>
      <c r="B36" s="128" t="s">
        <v>140</v>
      </c>
      <c r="C36" s="130">
        <f t="shared" si="1"/>
        <v>100.87079390115667</v>
      </c>
      <c r="D36" s="130">
        <f t="shared" si="1"/>
        <v>131.59754121795481</v>
      </c>
      <c r="E36" s="130">
        <f t="shared" si="1"/>
        <v>196.96606382978723</v>
      </c>
      <c r="F36" s="130">
        <f t="shared" si="1"/>
        <v>115.10045628495732</v>
      </c>
      <c r="G36" s="130">
        <f t="shared" si="1"/>
        <v>128.47964601769911</v>
      </c>
    </row>
    <row r="37" spans="1:7" x14ac:dyDescent="0.3">
      <c r="A37" s="152"/>
      <c r="B37" s="128" t="s">
        <v>141</v>
      </c>
      <c r="C37" s="130">
        <f t="shared" si="1"/>
        <v>106.21872495133402</v>
      </c>
      <c r="D37" s="130">
        <f t="shared" si="1"/>
        <v>117.16762882189438</v>
      </c>
      <c r="E37" s="130">
        <f t="shared" si="1"/>
        <v>155.88503621513331</v>
      </c>
      <c r="F37" s="130">
        <f t="shared" si="1"/>
        <v>107.6801856828732</v>
      </c>
      <c r="G37" s="130">
        <f t="shared" si="1"/>
        <v>128.35924359104266</v>
      </c>
    </row>
    <row r="38" spans="1:7" x14ac:dyDescent="0.3">
      <c r="A38" s="152"/>
      <c r="B38" s="128" t="s">
        <v>142</v>
      </c>
      <c r="C38" s="130">
        <f t="shared" si="1"/>
        <v>137.16734382432219</v>
      </c>
      <c r="D38" s="130">
        <f t="shared" si="1"/>
        <v>158.40336590662324</v>
      </c>
      <c r="E38" s="130">
        <f t="shared" si="1"/>
        <v>180.35537365791433</v>
      </c>
      <c r="F38" s="130">
        <f t="shared" si="1"/>
        <v>165.4613084450888</v>
      </c>
      <c r="G38" s="130">
        <f t="shared" si="1"/>
        <v>159.44297730036482</v>
      </c>
    </row>
    <row r="39" spans="1:7" x14ac:dyDescent="0.3">
      <c r="A39" s="153" t="s">
        <v>12</v>
      </c>
      <c r="B39" s="131" t="s">
        <v>131</v>
      </c>
      <c r="C39" s="134">
        <v>0.152989447116852</v>
      </c>
      <c r="D39" s="134">
        <v>0.15740159153938299</v>
      </c>
      <c r="E39" s="134">
        <v>6.7409127950668293E-2</v>
      </c>
      <c r="F39" s="134">
        <v>0.177777379751205</v>
      </c>
      <c r="G39" s="134">
        <v>0.15031063556671101</v>
      </c>
    </row>
    <row r="40" spans="1:7" x14ac:dyDescent="0.3">
      <c r="A40" s="153"/>
      <c r="B40" s="131" t="s">
        <v>132</v>
      </c>
      <c r="C40" s="134">
        <v>0.15466430783271801</v>
      </c>
      <c r="D40" s="134">
        <v>0.15082591772079501</v>
      </c>
      <c r="E40" s="134">
        <v>7.8965835273265797E-2</v>
      </c>
      <c r="F40" s="134">
        <v>0.14874707162380199</v>
      </c>
      <c r="G40" s="134">
        <v>0.17841458320617701</v>
      </c>
    </row>
    <row r="41" spans="1:7" x14ac:dyDescent="0.3">
      <c r="A41" s="153"/>
      <c r="B41" s="131" t="s">
        <v>133</v>
      </c>
      <c r="C41" s="134">
        <v>0.17944867908954601</v>
      </c>
      <c r="D41" s="134">
        <v>0.12082677334547</v>
      </c>
      <c r="E41" s="134">
        <v>6.7379541695118006E-2</v>
      </c>
      <c r="F41" s="134">
        <v>0.151554390788078</v>
      </c>
      <c r="G41" s="134">
        <v>0.133680805563927</v>
      </c>
    </row>
    <row r="42" spans="1:7" x14ac:dyDescent="0.3">
      <c r="A42" s="153"/>
      <c r="B42" s="131" t="s">
        <v>134</v>
      </c>
      <c r="C42" s="134">
        <v>0.208456620573997</v>
      </c>
      <c r="D42" s="134">
        <v>5.1996000111103099E-2</v>
      </c>
      <c r="E42" s="134">
        <v>7.8463360667228699E-2</v>
      </c>
      <c r="F42" s="134">
        <v>0.179964199662209</v>
      </c>
      <c r="G42" s="134">
        <v>0.211026906967163</v>
      </c>
    </row>
    <row r="43" spans="1:7" x14ac:dyDescent="0.3">
      <c r="A43" s="153"/>
      <c r="B43" s="131" t="s">
        <v>135</v>
      </c>
      <c r="C43" s="134">
        <v>0.17787678539752999</v>
      </c>
      <c r="D43" s="134">
        <v>7.1053020656108898E-2</v>
      </c>
      <c r="E43" s="134">
        <v>0.11834836006164599</v>
      </c>
      <c r="F43" s="134">
        <v>0.13000330328941301</v>
      </c>
      <c r="G43" s="134">
        <v>0.144147574901581</v>
      </c>
    </row>
    <row r="44" spans="1:7" x14ac:dyDescent="0.3">
      <c r="A44" s="153"/>
      <c r="B44" s="131" t="s">
        <v>136</v>
      </c>
      <c r="C44" s="134">
        <v>0.24730862677097301</v>
      </c>
      <c r="D44" s="134">
        <v>0.11475633084774001</v>
      </c>
      <c r="E44" s="134">
        <v>0.16414272785186801</v>
      </c>
      <c r="F44" s="134">
        <v>0.186172500252724</v>
      </c>
      <c r="G44" s="134">
        <v>0.205353543162346</v>
      </c>
    </row>
    <row r="45" spans="1:7" x14ac:dyDescent="0.3">
      <c r="A45" s="153"/>
      <c r="B45" s="131" t="s">
        <v>137</v>
      </c>
      <c r="C45" s="134">
        <v>0.34571921825408902</v>
      </c>
      <c r="D45" s="134">
        <v>0.23781606554984999</v>
      </c>
      <c r="E45" s="134">
        <v>0.32831665873527499</v>
      </c>
      <c r="F45" s="134">
        <v>0.34127995371818498</v>
      </c>
      <c r="G45" s="134">
        <v>0.38280862569808999</v>
      </c>
    </row>
    <row r="46" spans="1:7" x14ac:dyDescent="0.3">
      <c r="A46" s="153"/>
      <c r="B46" s="131" t="s">
        <v>138</v>
      </c>
      <c r="C46" s="134">
        <v>0.47652968764305098</v>
      </c>
      <c r="D46" s="134">
        <v>0.39050245285034202</v>
      </c>
      <c r="E46" s="134">
        <v>0.47027802467346203</v>
      </c>
      <c r="F46" s="134">
        <v>0.50913524627685502</v>
      </c>
      <c r="G46" s="134">
        <v>0.53717494010925304</v>
      </c>
    </row>
    <row r="47" spans="1:7" x14ac:dyDescent="0.3">
      <c r="A47" s="153"/>
      <c r="B47" s="131" t="s">
        <v>139</v>
      </c>
      <c r="C47" s="134">
        <v>0.225309118628502</v>
      </c>
      <c r="D47" s="134">
        <v>0.150323376059532</v>
      </c>
      <c r="E47" s="134">
        <v>0.19337157905101801</v>
      </c>
      <c r="F47" s="134">
        <v>0.216764390468597</v>
      </c>
      <c r="G47" s="134">
        <v>0.25565487146377602</v>
      </c>
    </row>
    <row r="48" spans="1:7" x14ac:dyDescent="0.3">
      <c r="A48" s="153"/>
      <c r="B48" s="131" t="s">
        <v>140</v>
      </c>
      <c r="C48" s="134">
        <v>0.18465946614742301</v>
      </c>
      <c r="D48" s="134">
        <v>0.136716768145561</v>
      </c>
      <c r="E48" s="134">
        <v>0.13272602856159199</v>
      </c>
      <c r="F48" s="134">
        <v>0.16483813524246199</v>
      </c>
      <c r="G48" s="134">
        <v>0.15724074840545699</v>
      </c>
    </row>
    <row r="49" spans="1:7" x14ac:dyDescent="0.3">
      <c r="A49" s="153"/>
      <c r="B49" s="131" t="s">
        <v>141</v>
      </c>
      <c r="C49" s="134">
        <v>0.12555472552776301</v>
      </c>
      <c r="D49" s="134">
        <v>9.0056926012039198E-2</v>
      </c>
      <c r="E49" s="134">
        <v>0.118734546005726</v>
      </c>
      <c r="F49" s="134">
        <v>0.12628820538520799</v>
      </c>
      <c r="G49" s="134">
        <v>0.14651323854923201</v>
      </c>
    </row>
    <row r="50" spans="1:7" x14ac:dyDescent="0.3">
      <c r="A50" s="153"/>
      <c r="B50" s="131" t="s">
        <v>142</v>
      </c>
      <c r="C50" s="134">
        <v>0.17519059777259799</v>
      </c>
      <c r="D50" s="134">
        <v>9.1645300388336196E-2</v>
      </c>
      <c r="E50" s="134">
        <v>0.161858975887299</v>
      </c>
      <c r="F50" s="134">
        <v>0.160876169800758</v>
      </c>
      <c r="G50" s="134">
        <v>0.177322342991829</v>
      </c>
    </row>
    <row r="51" spans="1:7" x14ac:dyDescent="0.3">
      <c r="A51" s="133" t="s">
        <v>156</v>
      </c>
      <c r="B51" s="128"/>
      <c r="C51" s="128"/>
      <c r="D51" s="128"/>
      <c r="E51" s="128"/>
      <c r="F51" s="128"/>
      <c r="G51" s="128"/>
    </row>
    <row r="52" spans="1:7" ht="14.4" customHeight="1" x14ac:dyDescent="0.3">
      <c r="A52" s="161" t="s">
        <v>154</v>
      </c>
      <c r="B52" s="161"/>
      <c r="C52" s="161"/>
      <c r="D52" s="161"/>
      <c r="E52" s="161"/>
      <c r="F52" s="161"/>
      <c r="G52" s="161"/>
    </row>
    <row r="53" spans="1:7" x14ac:dyDescent="0.3">
      <c r="A53" s="161"/>
      <c r="B53" s="161"/>
      <c r="C53" s="161"/>
      <c r="D53" s="161"/>
      <c r="E53" s="161"/>
      <c r="F53" s="161"/>
      <c r="G53" s="161"/>
    </row>
    <row r="54" spans="1:7" x14ac:dyDescent="0.3">
      <c r="A54" s="78" t="s">
        <v>155</v>
      </c>
      <c r="B54" s="78"/>
      <c r="C54" s="78"/>
      <c r="D54" s="78"/>
      <c r="E54" s="78"/>
      <c r="F54" s="78"/>
      <c r="G54" s="78"/>
    </row>
  </sheetData>
  <mergeCells count="6">
    <mergeCell ref="A52:G53"/>
    <mergeCell ref="A1:G1"/>
    <mergeCell ref="A3:A14"/>
    <mergeCell ref="A15:A26"/>
    <mergeCell ref="A27:A38"/>
    <mergeCell ref="A39:A50"/>
  </mergeCells>
  <pageMargins left="0.7" right="0.7" top="0.75" bottom="0.75" header="0.3" footer="0.3"/>
  <ignoredErrors>
    <ignoredError sqref="B3: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Cover Page</vt:lpstr>
      <vt:lpstr>Explanatory Notes</vt:lpstr>
      <vt:lpstr>Key Figures</vt:lpstr>
      <vt:lpstr>Employment</vt:lpstr>
      <vt:lpstr>Hotel Capacity</vt:lpstr>
      <vt:lpstr>short term rental capacity</vt:lpstr>
      <vt:lpstr>Rooms for Rent Capacity</vt:lpstr>
      <vt:lpstr>Arrivals-Overnights-Occupancy</vt:lpstr>
      <vt:lpstr>short term figures</vt:lpstr>
      <vt:lpstr>Rooms for rent Arriv-Overnights</vt:lpstr>
      <vt:lpstr>Intern-domestic air arrivals</vt:lpstr>
      <vt:lpstr>Domestic Traffic in Ports</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'Intern-domestic air arrivals'!Print_Area</vt:lpstr>
      <vt:lpstr>'Rooms for rent Arriv-Overnights'!Print_Area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2018-03-01T13:12:30Z</cp:lastPrinted>
  <dcterms:created xsi:type="dcterms:W3CDTF">2016-07-19T08:35:01Z</dcterms:created>
  <dcterms:modified xsi:type="dcterms:W3CDTF">2024-04-19T09:41:45Z</dcterms:modified>
</cp:coreProperties>
</file>