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107" documentId="13_ncr:1_{E47C6AE3-7DB2-4188-B494-D13B48E53658}" xr6:coauthVersionLast="47" xr6:coauthVersionMax="47" xr10:uidLastSave="{4C32B067-1E27-4768-9783-914B893A23A7}"/>
  <bookViews>
    <workbookView xWindow="-108" yWindow="-108" windowWidth="23256" windowHeight="12456" tabRatio="746"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5" r:id="rId8"/>
    <sheet name="Intern-Domestic air Arrivals" sheetId="5" r:id="rId9"/>
    <sheet name="Domestic Traffic in Ports" sheetId="7" r:id="rId10"/>
    <sheet name="Cruise Ship Traffic" sheetId="14" r:id="rId11"/>
    <sheet name="Admissions to Museums" sheetId="2" r:id="rId12"/>
  </sheets>
  <definedNames>
    <definedName name="_xlnm.Print_Area" localSheetId="11">'Admissions to Museums'!$A$1:$J$15</definedName>
    <definedName name="_xlnm.Print_Area" localSheetId="0">'Cover Page'!$A$1:$O$26</definedName>
    <definedName name="_xlnm.Print_Area" localSheetId="9">'Domestic Traffic in Ports'!$A$2:$H$74</definedName>
    <definedName name="_xlnm.Print_Area" localSheetId="3">Employment!$A$1:$I$17</definedName>
    <definedName name="_xlnm.Print_Area" localSheetId="1">'Explanatory Notes'!$A$1:$O$23</definedName>
    <definedName name="_xlnm.Print_Area" localSheetId="4">'Hotel Capacity'!$A$67:$H$276</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1" l="1"/>
  <c r="H16" i="1"/>
  <c r="H17" i="1"/>
  <c r="G23" i="1" l="1"/>
  <c r="F23" i="1"/>
  <c r="E23" i="1"/>
  <c r="D23" i="1"/>
  <c r="C23" i="1"/>
  <c r="G22" i="1"/>
  <c r="F22" i="1"/>
  <c r="E22" i="1"/>
  <c r="D22" i="1"/>
  <c r="C22" i="1"/>
  <c r="G21" i="1"/>
  <c r="F21" i="1"/>
  <c r="E21" i="1"/>
  <c r="D21" i="1"/>
  <c r="C21" i="1"/>
  <c r="H20" i="1"/>
  <c r="H19" i="1"/>
  <c r="H18" i="1"/>
  <c r="H14" i="1"/>
  <c r="H13" i="1"/>
  <c r="H12" i="1"/>
  <c r="H11" i="1"/>
  <c r="H10" i="1"/>
  <c r="H9" i="1"/>
  <c r="H8" i="1"/>
  <c r="H7" i="1"/>
  <c r="H6" i="1"/>
  <c r="L11" i="14"/>
  <c r="L12" i="14"/>
  <c r="N13" i="2"/>
  <c r="N14" i="2"/>
  <c r="H21" i="1" l="1"/>
  <c r="H22" i="1"/>
  <c r="H23" i="1"/>
  <c r="G22" i="11"/>
  <c r="F22" i="11"/>
  <c r="E21" i="11"/>
  <c r="D21" i="11"/>
  <c r="C21" i="11"/>
  <c r="G20" i="11"/>
  <c r="F20" i="11"/>
  <c r="H20" i="11" s="1"/>
  <c r="G19" i="11"/>
  <c r="F19" i="11"/>
  <c r="G18" i="11"/>
  <c r="F18" i="11"/>
  <c r="G17" i="11"/>
  <c r="F17" i="11"/>
  <c r="G44" i="1"/>
  <c r="F44" i="1"/>
  <c r="E44" i="1"/>
  <c r="D44" i="1"/>
  <c r="C44" i="1"/>
  <c r="G43" i="1"/>
  <c r="F43" i="1"/>
  <c r="E43" i="1"/>
  <c r="D43" i="1"/>
  <c r="C43" i="1"/>
  <c r="G42" i="1"/>
  <c r="F42" i="1"/>
  <c r="E42" i="1"/>
  <c r="D42" i="1"/>
  <c r="C42" i="1"/>
  <c r="H41" i="1"/>
  <c r="H40" i="1"/>
  <c r="H39" i="1"/>
  <c r="H38" i="1"/>
  <c r="H37" i="1"/>
  <c r="H36" i="1"/>
  <c r="H35" i="1"/>
  <c r="H34" i="1"/>
  <c r="H33" i="1"/>
  <c r="H32" i="1"/>
  <c r="H31" i="1"/>
  <c r="H43" i="1" s="1"/>
  <c r="H30" i="1"/>
  <c r="H17" i="11" l="1"/>
  <c r="H18" i="11"/>
  <c r="H19" i="11"/>
  <c r="H22" i="11"/>
  <c r="G21" i="11"/>
  <c r="F21" i="11"/>
  <c r="H42" i="1"/>
  <c r="H44" i="1"/>
  <c r="H21" i="11" l="1"/>
  <c r="H30" i="5"/>
  <c r="D30" i="5"/>
  <c r="H29" i="5"/>
  <c r="D29" i="5"/>
  <c r="H28" i="5"/>
  <c r="D28" i="5"/>
  <c r="H27" i="5"/>
  <c r="D27" i="5"/>
  <c r="H26" i="5"/>
  <c r="D26" i="5"/>
  <c r="H25" i="5"/>
  <c r="D25" i="5"/>
  <c r="H24" i="5"/>
  <c r="D24" i="5"/>
  <c r="H23" i="5"/>
  <c r="D23" i="5"/>
  <c r="H22" i="5"/>
  <c r="D22" i="5"/>
  <c r="H21" i="5"/>
  <c r="D21" i="5"/>
  <c r="H20" i="5"/>
  <c r="D20" i="5"/>
  <c r="H19" i="5"/>
  <c r="D19" i="5"/>
  <c r="G18" i="5"/>
  <c r="F18" i="5"/>
  <c r="C18" i="5"/>
  <c r="B18" i="5"/>
  <c r="K12" i="14"/>
  <c r="J12" i="14"/>
  <c r="I12" i="14"/>
  <c r="H12" i="14"/>
  <c r="G12" i="14"/>
  <c r="F12" i="14"/>
  <c r="E12" i="14"/>
  <c r="D12" i="14"/>
  <c r="C12" i="14"/>
  <c r="K11" i="14"/>
  <c r="J11" i="14"/>
  <c r="I11" i="14"/>
  <c r="H11" i="14"/>
  <c r="G11" i="14"/>
  <c r="F11" i="14"/>
  <c r="E11" i="14"/>
  <c r="D11" i="14"/>
  <c r="C11" i="14"/>
  <c r="F15" i="7"/>
  <c r="F16" i="7"/>
  <c r="F17" i="7"/>
  <c r="F18" i="7"/>
  <c r="F19" i="7"/>
  <c r="F20" i="7"/>
  <c r="F14" i="7"/>
  <c r="E21" i="7"/>
  <c r="D21" i="7"/>
  <c r="M13" i="2"/>
  <c r="M14" i="2"/>
  <c r="G34" i="11"/>
  <c r="F34" i="11"/>
  <c r="E33" i="11"/>
  <c r="D33" i="11"/>
  <c r="G33" i="11" s="1"/>
  <c r="C33" i="11"/>
  <c r="G32" i="11"/>
  <c r="F32" i="11"/>
  <c r="G31" i="11"/>
  <c r="F31" i="11"/>
  <c r="G30" i="11"/>
  <c r="F30" i="11"/>
  <c r="H30" i="11" s="1"/>
  <c r="G29" i="11"/>
  <c r="F29" i="11"/>
  <c r="H43" i="5"/>
  <c r="D43" i="5"/>
  <c r="H42" i="5"/>
  <c r="D42" i="5"/>
  <c r="H41" i="5"/>
  <c r="D41" i="5"/>
  <c r="H40" i="5"/>
  <c r="D40" i="5"/>
  <c r="H39" i="5"/>
  <c r="D39" i="5"/>
  <c r="H38" i="5"/>
  <c r="D38" i="5"/>
  <c r="H37" i="5"/>
  <c r="D37" i="5"/>
  <c r="H36" i="5"/>
  <c r="D36" i="5"/>
  <c r="H35" i="5"/>
  <c r="D35" i="5"/>
  <c r="H34" i="5"/>
  <c r="D34" i="5"/>
  <c r="H33" i="5"/>
  <c r="D33" i="5"/>
  <c r="H32" i="5"/>
  <c r="D32" i="5"/>
  <c r="G31" i="5"/>
  <c r="F31" i="5"/>
  <c r="C31" i="5"/>
  <c r="B31" i="5"/>
  <c r="G65" i="1"/>
  <c r="F65" i="1"/>
  <c r="E65" i="1"/>
  <c r="D65" i="1"/>
  <c r="C65" i="1"/>
  <c r="G64" i="1"/>
  <c r="F64" i="1"/>
  <c r="E64" i="1"/>
  <c r="D64" i="1"/>
  <c r="C64" i="1"/>
  <c r="G63" i="1"/>
  <c r="F63" i="1"/>
  <c r="E63" i="1"/>
  <c r="D63" i="1"/>
  <c r="C63" i="1"/>
  <c r="H62" i="1"/>
  <c r="H61" i="1"/>
  <c r="H60" i="1"/>
  <c r="H59" i="1"/>
  <c r="H58" i="1"/>
  <c r="H57" i="1"/>
  <c r="H56" i="1"/>
  <c r="H55" i="1"/>
  <c r="H54" i="1"/>
  <c r="H53" i="1"/>
  <c r="H52" i="1"/>
  <c r="H51" i="1"/>
  <c r="L14" i="2"/>
  <c r="L13" i="2"/>
  <c r="D18" i="5" l="1"/>
  <c r="H29" i="11"/>
  <c r="H32" i="11"/>
  <c r="H65" i="1"/>
  <c r="H18" i="5"/>
  <c r="F21" i="7"/>
  <c r="H34" i="11"/>
  <c r="F33" i="11"/>
  <c r="H33" i="11" s="1"/>
  <c r="H31" i="11"/>
  <c r="H31" i="5"/>
  <c r="D31" i="5"/>
  <c r="H64" i="1"/>
  <c r="H63" i="1"/>
  <c r="K9" i="10"/>
  <c r="K10" i="10"/>
  <c r="H56" i="5" l="1"/>
  <c r="D56" i="5"/>
  <c r="H55" i="5"/>
  <c r="D55" i="5"/>
  <c r="H54" i="5"/>
  <c r="D54" i="5"/>
  <c r="H53" i="5"/>
  <c r="D53" i="5"/>
  <c r="H52" i="5"/>
  <c r="D52" i="5"/>
  <c r="H51" i="5"/>
  <c r="D51" i="5"/>
  <c r="H50" i="5"/>
  <c r="D50" i="5"/>
  <c r="H49" i="5"/>
  <c r="D49" i="5"/>
  <c r="H48" i="5"/>
  <c r="D48" i="5"/>
  <c r="H47" i="5"/>
  <c r="D47" i="5"/>
  <c r="H46" i="5"/>
  <c r="D46" i="5"/>
  <c r="H45" i="5"/>
  <c r="H44" i="5" s="1"/>
  <c r="D45" i="5"/>
  <c r="D44" i="5" s="1"/>
  <c r="G44" i="5"/>
  <c r="F44" i="5"/>
  <c r="C44" i="5"/>
  <c r="B44" i="5"/>
  <c r="G46" i="11" l="1"/>
  <c r="F46" i="11"/>
  <c r="E45" i="11"/>
  <c r="D45" i="11"/>
  <c r="G45" i="11" s="1"/>
  <c r="C45" i="11"/>
  <c r="G44" i="11"/>
  <c r="F44" i="11"/>
  <c r="G43" i="11"/>
  <c r="F43" i="11"/>
  <c r="G42" i="11"/>
  <c r="F42" i="11"/>
  <c r="G41" i="11"/>
  <c r="F41" i="11"/>
  <c r="H44" i="11" l="1"/>
  <c r="H42" i="11"/>
  <c r="H46" i="11"/>
  <c r="H41" i="11"/>
  <c r="H43" i="11"/>
  <c r="F45" i="11"/>
  <c r="H45" i="11" s="1"/>
  <c r="G86" i="1"/>
  <c r="F86" i="1"/>
  <c r="E86" i="1"/>
  <c r="D86" i="1"/>
  <c r="C86" i="1"/>
  <c r="G85" i="1"/>
  <c r="F85" i="1"/>
  <c r="E85" i="1"/>
  <c r="D85" i="1"/>
  <c r="C85" i="1"/>
  <c r="G84" i="1"/>
  <c r="F84" i="1"/>
  <c r="E84" i="1"/>
  <c r="D84" i="1"/>
  <c r="C84" i="1"/>
  <c r="H83" i="1"/>
  <c r="H82" i="1"/>
  <c r="H81" i="1"/>
  <c r="H80" i="1"/>
  <c r="H79" i="1"/>
  <c r="H78" i="1"/>
  <c r="H77" i="1"/>
  <c r="H76" i="1"/>
  <c r="H75" i="1"/>
  <c r="H74" i="1"/>
  <c r="H73" i="1"/>
  <c r="H72" i="1"/>
  <c r="H85" i="1" l="1"/>
  <c r="H84" i="1"/>
  <c r="H86" i="1"/>
  <c r="F20" i="13"/>
  <c r="E20" i="13"/>
  <c r="D20" i="13"/>
  <c r="C20" i="13"/>
  <c r="F19" i="13"/>
  <c r="E19" i="13"/>
  <c r="D19" i="13"/>
  <c r="C19" i="13"/>
  <c r="F18" i="13"/>
  <c r="E18" i="13"/>
  <c r="D18" i="13"/>
  <c r="C18" i="13"/>
  <c r="G17" i="13"/>
  <c r="G16" i="13"/>
  <c r="G15" i="13"/>
  <c r="G14" i="13"/>
  <c r="G13" i="13"/>
  <c r="G12" i="13"/>
  <c r="G11" i="13"/>
  <c r="G10" i="13"/>
  <c r="G9" i="13"/>
  <c r="G8" i="13"/>
  <c r="G7" i="13"/>
  <c r="G6" i="13"/>
  <c r="G20" i="13" l="1"/>
  <c r="G18" i="13"/>
  <c r="G19" i="13"/>
  <c r="E37" i="7" l="1"/>
  <c r="D37" i="7"/>
  <c r="F36" i="7"/>
  <c r="F35" i="7"/>
  <c r="F34" i="7"/>
  <c r="F32" i="7"/>
  <c r="F31" i="7"/>
  <c r="F30" i="7"/>
  <c r="F37" i="7" l="1"/>
  <c r="K14" i="2"/>
  <c r="K13" i="2"/>
  <c r="J5" i="10" l="1"/>
  <c r="J9" i="10" s="1"/>
  <c r="J6" i="10" l="1"/>
  <c r="J10" i="10" s="1"/>
  <c r="G58" i="11"/>
  <c r="F58" i="11"/>
  <c r="E57" i="11"/>
  <c r="D57" i="11"/>
  <c r="F57" i="11" s="1"/>
  <c r="C57" i="11"/>
  <c r="G56" i="11"/>
  <c r="F56" i="11"/>
  <c r="H56" i="11" s="1"/>
  <c r="G55" i="11"/>
  <c r="F55" i="11"/>
  <c r="G54" i="11"/>
  <c r="F54" i="11"/>
  <c r="G53" i="11"/>
  <c r="F53" i="11"/>
  <c r="E70" i="11"/>
  <c r="D70" i="11"/>
  <c r="C70" i="11"/>
  <c r="G69" i="11"/>
  <c r="F69" i="11"/>
  <c r="G68" i="11"/>
  <c r="F68" i="11"/>
  <c r="G67" i="11"/>
  <c r="F67" i="11"/>
  <c r="G66" i="11"/>
  <c r="F66" i="11"/>
  <c r="G65" i="11"/>
  <c r="F65" i="11"/>
  <c r="H65" i="11" s="1"/>
  <c r="E82" i="11"/>
  <c r="D82" i="11"/>
  <c r="C82" i="11"/>
  <c r="G81" i="11"/>
  <c r="F81" i="11"/>
  <c r="G80" i="11"/>
  <c r="F80" i="11"/>
  <c r="G79" i="11"/>
  <c r="F79" i="11"/>
  <c r="G78" i="11"/>
  <c r="F78" i="11"/>
  <c r="G77" i="11"/>
  <c r="F77" i="11"/>
  <c r="H80" i="11" l="1"/>
  <c r="F82" i="11"/>
  <c r="G70" i="11"/>
  <c r="H68" i="11"/>
  <c r="H81" i="11"/>
  <c r="H69" i="11"/>
  <c r="F70" i="11"/>
  <c r="H70" i="11" s="1"/>
  <c r="H77" i="11"/>
  <c r="H55" i="11"/>
  <c r="H79" i="11"/>
  <c r="G82" i="11"/>
  <c r="H67" i="11"/>
  <c r="H53" i="11"/>
  <c r="H78" i="11"/>
  <c r="H66" i="11"/>
  <c r="H54" i="11"/>
  <c r="G57" i="11"/>
  <c r="H57" i="11" s="1"/>
  <c r="H58" i="11"/>
  <c r="H82" i="11"/>
  <c r="G107" i="1"/>
  <c r="F107" i="1"/>
  <c r="E107" i="1"/>
  <c r="D107" i="1"/>
  <c r="C107" i="1"/>
  <c r="G106" i="1"/>
  <c r="F106" i="1"/>
  <c r="E106" i="1"/>
  <c r="D106" i="1"/>
  <c r="C106" i="1"/>
  <c r="G105" i="1"/>
  <c r="F105" i="1"/>
  <c r="E105" i="1"/>
  <c r="D105" i="1"/>
  <c r="C105" i="1"/>
  <c r="H104" i="1"/>
  <c r="H103" i="1"/>
  <c r="H102" i="1"/>
  <c r="H101" i="1"/>
  <c r="H100" i="1"/>
  <c r="H99" i="1"/>
  <c r="H98" i="1"/>
  <c r="H97" i="1"/>
  <c r="H96" i="1"/>
  <c r="H95" i="1"/>
  <c r="H94" i="1"/>
  <c r="H93" i="1"/>
  <c r="H106" i="1" l="1"/>
  <c r="H107" i="1"/>
  <c r="H105" i="1"/>
  <c r="F41" i="13"/>
  <c r="E41" i="13"/>
  <c r="D41" i="13"/>
  <c r="C41" i="13"/>
  <c r="F40" i="13"/>
  <c r="E40" i="13"/>
  <c r="D40" i="13"/>
  <c r="C40" i="13"/>
  <c r="F39" i="13"/>
  <c r="E39" i="13"/>
  <c r="D39" i="13"/>
  <c r="C39" i="13"/>
  <c r="G38" i="13"/>
  <c r="G37" i="13"/>
  <c r="G36" i="13"/>
  <c r="G35" i="13"/>
  <c r="G34" i="13"/>
  <c r="G33" i="13"/>
  <c r="G32" i="13"/>
  <c r="G31" i="13"/>
  <c r="G40" i="13" s="1"/>
  <c r="G30" i="13"/>
  <c r="G29" i="13"/>
  <c r="G28" i="13"/>
  <c r="G27" i="13"/>
  <c r="G39" i="13" s="1"/>
  <c r="G41" i="13" l="1"/>
  <c r="H69" i="5"/>
  <c r="D69" i="5"/>
  <c r="H68" i="5"/>
  <c r="D68" i="5"/>
  <c r="H67" i="5"/>
  <c r="D67" i="5"/>
  <c r="H66" i="5"/>
  <c r="D66" i="5"/>
  <c r="H65" i="5"/>
  <c r="D65" i="5"/>
  <c r="H64" i="5"/>
  <c r="D64" i="5"/>
  <c r="H63" i="5"/>
  <c r="D63" i="5"/>
  <c r="H62" i="5"/>
  <c r="D62" i="5"/>
  <c r="H61" i="5"/>
  <c r="D61" i="5"/>
  <c r="H60" i="5"/>
  <c r="D60" i="5"/>
  <c r="H59" i="5"/>
  <c r="D59" i="5"/>
  <c r="H58" i="5"/>
  <c r="D58" i="5"/>
  <c r="G57" i="5"/>
  <c r="F57" i="5"/>
  <c r="C57" i="5"/>
  <c r="B57" i="5"/>
  <c r="D57" i="5" l="1"/>
  <c r="H57" i="5"/>
  <c r="F40" i="7" l="1"/>
  <c r="E45" i="7"/>
  <c r="D45" i="7"/>
  <c r="F44" i="7"/>
  <c r="F43" i="7"/>
  <c r="F42" i="7"/>
  <c r="F39" i="7"/>
  <c r="F38" i="7"/>
  <c r="F45" i="7" l="1"/>
  <c r="J26" i="3"/>
  <c r="J27" i="3"/>
  <c r="J28" i="3"/>
  <c r="J29" i="3"/>
  <c r="J14" i="2" l="1"/>
  <c r="J13" i="2" l="1"/>
  <c r="I9" i="10" l="1"/>
  <c r="I6" i="10"/>
  <c r="I10" i="10" s="1"/>
  <c r="G128" i="1" l="1"/>
  <c r="F128" i="1"/>
  <c r="E128" i="1"/>
  <c r="D128" i="1"/>
  <c r="C128" i="1"/>
  <c r="G127" i="1"/>
  <c r="F127" i="1"/>
  <c r="E127" i="1"/>
  <c r="D127" i="1"/>
  <c r="C127" i="1"/>
  <c r="G126" i="1"/>
  <c r="F126" i="1"/>
  <c r="E126" i="1"/>
  <c r="D126" i="1"/>
  <c r="C126" i="1"/>
  <c r="H125" i="1"/>
  <c r="H124" i="1"/>
  <c r="H123" i="1"/>
  <c r="H122" i="1"/>
  <c r="H121" i="1"/>
  <c r="H120" i="1"/>
  <c r="H119" i="1"/>
  <c r="H118" i="1"/>
  <c r="H117" i="1"/>
  <c r="H116" i="1"/>
  <c r="H115" i="1"/>
  <c r="H114" i="1"/>
  <c r="H127" i="1" l="1"/>
  <c r="H128" i="1"/>
  <c r="H126" i="1"/>
  <c r="H82" i="5"/>
  <c r="H72" i="5"/>
  <c r="H73" i="5"/>
  <c r="H74" i="5"/>
  <c r="H75" i="5"/>
  <c r="H76" i="5"/>
  <c r="H77" i="5"/>
  <c r="H78" i="5"/>
  <c r="H79" i="5"/>
  <c r="H80" i="5"/>
  <c r="H81" i="5"/>
  <c r="H71" i="5"/>
  <c r="G70" i="5"/>
  <c r="F70" i="5"/>
  <c r="D72" i="5"/>
  <c r="D73" i="5"/>
  <c r="D74" i="5"/>
  <c r="D75" i="5"/>
  <c r="D76" i="5"/>
  <c r="D77" i="5"/>
  <c r="D78" i="5"/>
  <c r="D79" i="5"/>
  <c r="D80" i="5"/>
  <c r="D81" i="5"/>
  <c r="D82" i="5"/>
  <c r="D71" i="5"/>
  <c r="C70" i="5"/>
  <c r="B70" i="5"/>
  <c r="H70" i="5" l="1"/>
  <c r="D70" i="5"/>
  <c r="I29" i="3" l="1"/>
  <c r="I28" i="3"/>
  <c r="I27" i="3"/>
  <c r="I26" i="3"/>
  <c r="C61" i="13" l="1"/>
  <c r="D61" i="13"/>
  <c r="E61" i="13"/>
  <c r="F61" i="13"/>
  <c r="C62" i="13"/>
  <c r="D62" i="13"/>
  <c r="E62" i="13"/>
  <c r="F62" i="13"/>
  <c r="D60" i="13"/>
  <c r="E60" i="13"/>
  <c r="F60" i="13"/>
  <c r="C60" i="13"/>
  <c r="G56" i="13"/>
  <c r="G55" i="13"/>
  <c r="G54" i="13"/>
  <c r="G50" i="13"/>
  <c r="G49" i="13"/>
  <c r="G48" i="13"/>
  <c r="G53" i="13"/>
  <c r="G52" i="13"/>
  <c r="G51" i="13"/>
  <c r="G59" i="13"/>
  <c r="G58" i="13"/>
  <c r="G57" i="13"/>
  <c r="G60" i="13" l="1"/>
  <c r="G62" i="13"/>
  <c r="G61" i="13"/>
  <c r="E52" i="7"/>
  <c r="D52" i="7"/>
  <c r="F51" i="7"/>
  <c r="F50" i="7"/>
  <c r="F49" i="7"/>
  <c r="F47" i="7"/>
  <c r="F46" i="7"/>
  <c r="F52" i="7" l="1"/>
  <c r="C6" i="10" l="1"/>
  <c r="D6" i="10"/>
  <c r="E6" i="10"/>
  <c r="F6" i="10"/>
  <c r="G6" i="10"/>
  <c r="H6" i="10"/>
  <c r="B6" i="10"/>
  <c r="H10" i="10" l="1"/>
  <c r="G10" i="10"/>
  <c r="F10" i="10"/>
  <c r="E10" i="10"/>
  <c r="D10" i="10"/>
  <c r="C10" i="10"/>
  <c r="B10" i="10"/>
  <c r="H9" i="10"/>
  <c r="G9" i="10"/>
  <c r="F9" i="10"/>
  <c r="E9" i="10"/>
  <c r="D9" i="10"/>
  <c r="C9" i="10"/>
  <c r="B9" i="10"/>
  <c r="I14" i="2" l="1"/>
  <c r="I13" i="2"/>
  <c r="D14" i="2" l="1"/>
  <c r="E14" i="2"/>
  <c r="F14" i="2"/>
  <c r="G14" i="2"/>
  <c r="H14" i="2"/>
  <c r="C14" i="2"/>
  <c r="D13" i="2"/>
  <c r="E13" i="2"/>
  <c r="F13" i="2"/>
  <c r="G13" i="2"/>
  <c r="H13" i="2"/>
  <c r="C13" i="2"/>
  <c r="G83" i="5" l="1"/>
  <c r="F83" i="5"/>
  <c r="C83" i="5"/>
  <c r="B83" i="5"/>
  <c r="D83" i="5" l="1"/>
  <c r="H83" i="5"/>
  <c r="G149" i="1" l="1"/>
  <c r="F149" i="1"/>
  <c r="E149" i="1"/>
  <c r="D149" i="1"/>
  <c r="C149" i="1"/>
  <c r="G148" i="1"/>
  <c r="F148" i="1"/>
  <c r="E148" i="1"/>
  <c r="D148" i="1"/>
  <c r="C148" i="1"/>
  <c r="G147" i="1"/>
  <c r="F147" i="1"/>
  <c r="E147" i="1"/>
  <c r="D147" i="1"/>
  <c r="C147" i="1"/>
  <c r="H146" i="1"/>
  <c r="H145" i="1"/>
  <c r="H144" i="1"/>
  <c r="H143" i="1"/>
  <c r="H142" i="1"/>
  <c r="H141" i="1"/>
  <c r="H140" i="1"/>
  <c r="H139" i="1"/>
  <c r="H138" i="1"/>
  <c r="H137" i="1"/>
  <c r="H136" i="1"/>
  <c r="H135" i="1"/>
  <c r="H148" i="1" l="1"/>
  <c r="H149" i="1"/>
  <c r="H147" i="1"/>
  <c r="H26" i="3"/>
  <c r="H27" i="3"/>
  <c r="H28" i="3"/>
  <c r="H29" i="3"/>
  <c r="C161" i="5" l="1"/>
  <c r="B161" i="5"/>
  <c r="C148" i="5"/>
  <c r="B148" i="5"/>
  <c r="C135" i="5"/>
  <c r="B135" i="5"/>
  <c r="C122" i="5"/>
  <c r="B122" i="5"/>
  <c r="C109" i="5"/>
  <c r="B109" i="5"/>
  <c r="C96" i="5"/>
  <c r="B96" i="5"/>
  <c r="H163" i="5" l="1"/>
  <c r="H164" i="5"/>
  <c r="H165" i="5"/>
  <c r="H166" i="5"/>
  <c r="H167" i="5"/>
  <c r="H168" i="5"/>
  <c r="H169" i="5"/>
  <c r="H170" i="5"/>
  <c r="H171" i="5"/>
  <c r="H172" i="5"/>
  <c r="H173" i="5"/>
  <c r="H162" i="5"/>
  <c r="G161" i="5"/>
  <c r="F161" i="5"/>
  <c r="H150" i="5"/>
  <c r="H151" i="5"/>
  <c r="H152" i="5"/>
  <c r="H153" i="5"/>
  <c r="H154" i="5"/>
  <c r="H155" i="5"/>
  <c r="H156" i="5"/>
  <c r="H157" i="5"/>
  <c r="H158" i="5"/>
  <c r="H159" i="5"/>
  <c r="H160" i="5"/>
  <c r="H149" i="5"/>
  <c r="G148" i="5"/>
  <c r="F148" i="5"/>
  <c r="G135" i="5"/>
  <c r="F135" i="5"/>
  <c r="G122" i="5"/>
  <c r="F122" i="5"/>
  <c r="H111" i="5"/>
  <c r="H112" i="5"/>
  <c r="H113" i="5"/>
  <c r="H114" i="5"/>
  <c r="H115" i="5"/>
  <c r="H116" i="5"/>
  <c r="H117" i="5"/>
  <c r="H118" i="5"/>
  <c r="H119" i="5"/>
  <c r="H120" i="5"/>
  <c r="H121" i="5"/>
  <c r="H110" i="5"/>
  <c r="G109" i="5"/>
  <c r="F109" i="5"/>
  <c r="H98" i="5"/>
  <c r="H99" i="5"/>
  <c r="H100" i="5"/>
  <c r="H101" i="5"/>
  <c r="H102" i="5"/>
  <c r="H103" i="5"/>
  <c r="H104" i="5"/>
  <c r="H105" i="5"/>
  <c r="H106" i="5"/>
  <c r="H107" i="5"/>
  <c r="H108" i="5"/>
  <c r="G96" i="5"/>
  <c r="F96" i="5"/>
  <c r="H147" i="5"/>
  <c r="H146" i="5"/>
  <c r="H145" i="5"/>
  <c r="H144" i="5"/>
  <c r="H143" i="5"/>
  <c r="H142" i="5"/>
  <c r="H141" i="5"/>
  <c r="H140" i="5"/>
  <c r="H139" i="5"/>
  <c r="H138" i="5"/>
  <c r="H137" i="5"/>
  <c r="H136" i="5"/>
  <c r="H134" i="5"/>
  <c r="H133" i="5"/>
  <c r="H132" i="5"/>
  <c r="H131" i="5"/>
  <c r="H130" i="5"/>
  <c r="H129" i="5"/>
  <c r="H128" i="5"/>
  <c r="H127" i="5"/>
  <c r="H126" i="5"/>
  <c r="H125" i="5"/>
  <c r="H124" i="5"/>
  <c r="H123" i="5"/>
  <c r="H97" i="5"/>
  <c r="H122" i="5" l="1"/>
  <c r="H161" i="5"/>
  <c r="H148" i="5"/>
  <c r="H135" i="5"/>
  <c r="H109" i="5"/>
  <c r="H96" i="5"/>
  <c r="D163" i="5" l="1"/>
  <c r="D164" i="5"/>
  <c r="D165" i="5"/>
  <c r="D166" i="5"/>
  <c r="D167" i="5"/>
  <c r="D168" i="5"/>
  <c r="D169" i="5"/>
  <c r="D170" i="5"/>
  <c r="D171" i="5"/>
  <c r="D172" i="5"/>
  <c r="D173" i="5"/>
  <c r="D162" i="5"/>
  <c r="D150" i="5"/>
  <c r="D151" i="5"/>
  <c r="D152" i="5"/>
  <c r="D153" i="5"/>
  <c r="D154" i="5"/>
  <c r="D155" i="5"/>
  <c r="D156" i="5"/>
  <c r="D157" i="5"/>
  <c r="D158" i="5"/>
  <c r="D159" i="5"/>
  <c r="D160" i="5"/>
  <c r="D149" i="5"/>
  <c r="D137" i="5"/>
  <c r="D138" i="5"/>
  <c r="D139" i="5"/>
  <c r="D140" i="5"/>
  <c r="D141" i="5"/>
  <c r="D142" i="5"/>
  <c r="D143" i="5"/>
  <c r="D144" i="5"/>
  <c r="D145" i="5"/>
  <c r="D146" i="5"/>
  <c r="D147" i="5"/>
  <c r="D136" i="5"/>
  <c r="D124" i="5"/>
  <c r="D125" i="5"/>
  <c r="D126" i="5"/>
  <c r="D127" i="5"/>
  <c r="D128" i="5"/>
  <c r="D129" i="5"/>
  <c r="D130" i="5"/>
  <c r="D131" i="5"/>
  <c r="D132" i="5"/>
  <c r="D133" i="5"/>
  <c r="D134" i="5"/>
  <c r="D123" i="5"/>
  <c r="D111" i="5"/>
  <c r="D112" i="5"/>
  <c r="D113" i="5"/>
  <c r="D114" i="5"/>
  <c r="D115" i="5"/>
  <c r="D116" i="5"/>
  <c r="D117" i="5"/>
  <c r="D118" i="5"/>
  <c r="D119" i="5"/>
  <c r="D120" i="5"/>
  <c r="D121" i="5"/>
  <c r="D110" i="5"/>
  <c r="D98" i="5"/>
  <c r="D99" i="5"/>
  <c r="D100" i="5"/>
  <c r="D101" i="5"/>
  <c r="D102" i="5"/>
  <c r="D103" i="5"/>
  <c r="D104" i="5"/>
  <c r="D105" i="5"/>
  <c r="D106" i="5"/>
  <c r="D107" i="5"/>
  <c r="D108" i="5"/>
  <c r="D97" i="5"/>
  <c r="D96" i="5" l="1"/>
  <c r="D109" i="5"/>
  <c r="D122" i="5"/>
  <c r="D135" i="5"/>
  <c r="D148" i="5"/>
  <c r="D161" i="5"/>
  <c r="D29" i="3"/>
  <c r="E29" i="3"/>
  <c r="F29" i="3"/>
  <c r="G29" i="3"/>
  <c r="C29" i="3"/>
  <c r="D27" i="3"/>
  <c r="E27" i="3"/>
  <c r="F27" i="3"/>
  <c r="G27" i="3"/>
  <c r="C27" i="3"/>
  <c r="D66" i="7" l="1"/>
  <c r="D73" i="7"/>
  <c r="E66" i="7"/>
  <c r="E73" i="7"/>
  <c r="E59" i="7" l="1"/>
  <c r="D59" i="7"/>
  <c r="F58" i="7"/>
  <c r="F57" i="7"/>
  <c r="F56" i="7"/>
  <c r="F54" i="7"/>
  <c r="F53" i="7"/>
  <c r="F65" i="7"/>
  <c r="F64" i="7"/>
  <c r="F63" i="7"/>
  <c r="F61" i="7"/>
  <c r="F60" i="7"/>
  <c r="F72" i="7"/>
  <c r="F71" i="7"/>
  <c r="F70" i="7"/>
  <c r="F68" i="7"/>
  <c r="F67" i="7"/>
  <c r="F59" i="7" l="1"/>
  <c r="F66" i="7"/>
  <c r="F73" i="7"/>
  <c r="D28" i="3"/>
  <c r="E28" i="3"/>
  <c r="F28" i="3"/>
  <c r="G28" i="3"/>
  <c r="C28" i="3"/>
  <c r="D26" i="3"/>
  <c r="E26" i="3"/>
  <c r="F26" i="3"/>
  <c r="G26" i="3"/>
  <c r="C26" i="3"/>
  <c r="D275" i="1"/>
  <c r="E275" i="1"/>
  <c r="F275" i="1"/>
  <c r="G275" i="1"/>
  <c r="C275" i="1"/>
  <c r="D274" i="1"/>
  <c r="E274" i="1"/>
  <c r="F274" i="1"/>
  <c r="G274" i="1"/>
  <c r="C274" i="1"/>
  <c r="D273" i="1"/>
  <c r="E273" i="1"/>
  <c r="F273" i="1"/>
  <c r="G273" i="1"/>
  <c r="C273" i="1"/>
  <c r="H272" i="1"/>
  <c r="H271" i="1"/>
  <c r="H270" i="1"/>
  <c r="D254" i="1"/>
  <c r="E254" i="1"/>
  <c r="F254" i="1"/>
  <c r="G254" i="1"/>
  <c r="C254" i="1"/>
  <c r="D253" i="1"/>
  <c r="E253" i="1"/>
  <c r="F253" i="1"/>
  <c r="G253" i="1"/>
  <c r="C253" i="1"/>
  <c r="D252" i="1"/>
  <c r="E252" i="1"/>
  <c r="F252" i="1"/>
  <c r="G252" i="1"/>
  <c r="C252" i="1"/>
  <c r="H251" i="1"/>
  <c r="H250" i="1"/>
  <c r="H249" i="1"/>
  <c r="D233" i="1"/>
  <c r="E233" i="1"/>
  <c r="F233" i="1"/>
  <c r="G233" i="1"/>
  <c r="C233" i="1"/>
  <c r="D232" i="1"/>
  <c r="E232" i="1"/>
  <c r="F232" i="1"/>
  <c r="G232" i="1"/>
  <c r="C232" i="1"/>
  <c r="D231" i="1"/>
  <c r="E231" i="1"/>
  <c r="F231" i="1"/>
  <c r="G231" i="1"/>
  <c r="C231" i="1"/>
  <c r="H230" i="1"/>
  <c r="H229" i="1"/>
  <c r="H228" i="1"/>
  <c r="D212" i="1"/>
  <c r="E212" i="1"/>
  <c r="F212" i="1"/>
  <c r="G212" i="1"/>
  <c r="C212" i="1"/>
  <c r="D211" i="1"/>
  <c r="E211" i="1"/>
  <c r="F211" i="1"/>
  <c r="G211" i="1"/>
  <c r="C211" i="1"/>
  <c r="D210" i="1"/>
  <c r="E210" i="1"/>
  <c r="F210" i="1"/>
  <c r="G210" i="1"/>
  <c r="C210" i="1"/>
  <c r="H209" i="1"/>
  <c r="H208" i="1"/>
  <c r="H207" i="1"/>
  <c r="D191" i="1"/>
  <c r="E191" i="1"/>
  <c r="F191" i="1"/>
  <c r="G191" i="1"/>
  <c r="C191" i="1"/>
  <c r="D190" i="1"/>
  <c r="E190" i="1"/>
  <c r="F190" i="1"/>
  <c r="G190" i="1"/>
  <c r="C190" i="1"/>
  <c r="D189" i="1"/>
  <c r="E189" i="1"/>
  <c r="F189" i="1"/>
  <c r="G189" i="1"/>
  <c r="C189" i="1"/>
  <c r="H187" i="1"/>
  <c r="H188" i="1"/>
  <c r="H186" i="1"/>
  <c r="D170" i="1"/>
  <c r="E170" i="1"/>
  <c r="F170" i="1"/>
  <c r="G170" i="1"/>
  <c r="D169" i="1"/>
  <c r="E169" i="1"/>
  <c r="F169" i="1"/>
  <c r="G169" i="1"/>
  <c r="D168" i="1"/>
  <c r="E168" i="1"/>
  <c r="F168" i="1"/>
  <c r="G168" i="1"/>
  <c r="C170" i="1"/>
  <c r="C169" i="1"/>
  <c r="C168" i="1"/>
  <c r="H167" i="1"/>
  <c r="H166" i="1"/>
  <c r="H165" i="1"/>
  <c r="H262" i="1" l="1"/>
  <c r="H263" i="1"/>
  <c r="H264" i="1"/>
  <c r="H265" i="1"/>
  <c r="H266" i="1"/>
  <c r="H267" i="1"/>
  <c r="H268" i="1"/>
  <c r="H269" i="1"/>
  <c r="H261" i="1"/>
  <c r="H241" i="1"/>
  <c r="H242" i="1"/>
  <c r="H243" i="1"/>
  <c r="H244" i="1"/>
  <c r="H245" i="1"/>
  <c r="H246" i="1"/>
  <c r="H247" i="1"/>
  <c r="H248" i="1"/>
  <c r="H240" i="1"/>
  <c r="H220" i="1"/>
  <c r="H221" i="1"/>
  <c r="H222" i="1"/>
  <c r="H223" i="1"/>
  <c r="H224" i="1"/>
  <c r="H225" i="1"/>
  <c r="H226" i="1"/>
  <c r="H227" i="1"/>
  <c r="H219" i="1"/>
  <c r="H199" i="1"/>
  <c r="H200" i="1"/>
  <c r="H201" i="1"/>
  <c r="H202" i="1"/>
  <c r="H203" i="1"/>
  <c r="H204" i="1"/>
  <c r="H205" i="1"/>
  <c r="H206" i="1"/>
  <c r="H198" i="1"/>
  <c r="H178" i="1"/>
  <c r="H179" i="1"/>
  <c r="H180" i="1"/>
  <c r="H181" i="1"/>
  <c r="H182" i="1"/>
  <c r="H183" i="1"/>
  <c r="H184" i="1"/>
  <c r="H185" i="1"/>
  <c r="H177" i="1"/>
  <c r="H157" i="1"/>
  <c r="H158" i="1"/>
  <c r="H159" i="1"/>
  <c r="H160" i="1"/>
  <c r="H161" i="1"/>
  <c r="H162" i="1"/>
  <c r="H163" i="1"/>
  <c r="H164" i="1"/>
  <c r="H156" i="1"/>
  <c r="H273" i="1" l="1"/>
  <c r="H274" i="1"/>
  <c r="H252" i="1"/>
  <c r="H253" i="1"/>
  <c r="H231" i="1"/>
  <c r="H210" i="1"/>
  <c r="H190" i="1"/>
  <c r="H189" i="1"/>
  <c r="H169" i="1"/>
  <c r="H168" i="1"/>
  <c r="H170" i="1"/>
  <c r="H275" i="1"/>
  <c r="H254" i="1"/>
  <c r="H233" i="1"/>
  <c r="H232" i="1"/>
  <c r="H211" i="1"/>
  <c r="H212" i="1"/>
  <c r="H191" i="1"/>
</calcChain>
</file>

<file path=xl/sharedStrings.xml><?xml version="1.0" encoding="utf-8"?>
<sst xmlns="http://schemas.openxmlformats.org/spreadsheetml/2006/main" count="1136" uniqueCount="127">
  <si>
    <t>1*</t>
  </si>
  <si>
    <t>Total</t>
  </si>
  <si>
    <t>Karditsa</t>
  </si>
  <si>
    <t>Magnesia</t>
  </si>
  <si>
    <t>Trikala</t>
  </si>
  <si>
    <t>Units</t>
  </si>
  <si>
    <t>Rooms</t>
  </si>
  <si>
    <t>Guest beds</t>
  </si>
  <si>
    <t>Larissa</t>
  </si>
  <si>
    <t>Museums</t>
  </si>
  <si>
    <t>Foreign overnights</t>
  </si>
  <si>
    <t xml:space="preserve">Domestic overnights </t>
  </si>
  <si>
    <t>Occupancy</t>
  </si>
  <si>
    <t>Occupancy Mainland</t>
  </si>
  <si>
    <t>Occupancy Sporades</t>
  </si>
  <si>
    <t>TOTAL</t>
  </si>
  <si>
    <t>YEAR</t>
  </si>
  <si>
    <t xml:space="preserve">PASSENGERS WITH P/S - C/S </t>
  </si>
  <si>
    <t>Port</t>
  </si>
  <si>
    <t>Agiokampos</t>
  </si>
  <si>
    <t>Alonisos</t>
  </si>
  <si>
    <t>Glossa Skopelou</t>
  </si>
  <si>
    <t>Skiathos</t>
  </si>
  <si>
    <t>Skopelos</t>
  </si>
  <si>
    <t>January</t>
  </si>
  <si>
    <t>February</t>
  </si>
  <si>
    <t>March</t>
  </si>
  <si>
    <t>April</t>
  </si>
  <si>
    <t>May</t>
  </si>
  <si>
    <t>June</t>
  </si>
  <si>
    <t>July</t>
  </si>
  <si>
    <t>August</t>
  </si>
  <si>
    <t xml:space="preserve">September </t>
  </si>
  <si>
    <t>Οctober</t>
  </si>
  <si>
    <t>Νovember</t>
  </si>
  <si>
    <t>December</t>
  </si>
  <si>
    <t>Volos</t>
  </si>
  <si>
    <t>5*</t>
  </si>
  <si>
    <t>4*</t>
  </si>
  <si>
    <t>3*</t>
  </si>
  <si>
    <t>2*</t>
  </si>
  <si>
    <t>PASSENGERS EMBARKED</t>
  </si>
  <si>
    <t xml:space="preserve">PASSENGERS DISEMBARKED </t>
  </si>
  <si>
    <t>International air arrivals</t>
  </si>
  <si>
    <t>Domestic air arrivals</t>
  </si>
  <si>
    <t>Countries of origin</t>
  </si>
  <si>
    <t>Visits (in th.)</t>
  </si>
  <si>
    <t>Receipts         (in mil. €)</t>
  </si>
  <si>
    <t>UK</t>
  </si>
  <si>
    <t>Germany</t>
  </si>
  <si>
    <t>Others</t>
  </si>
  <si>
    <t>as a percentage of the total</t>
  </si>
  <si>
    <t>Key figures of incoming tourism in Thessaly Region 2016</t>
  </si>
  <si>
    <t>Italy</t>
  </si>
  <si>
    <t>Romania</t>
  </si>
  <si>
    <t>4Κ</t>
  </si>
  <si>
    <t>3Κ</t>
  </si>
  <si>
    <t>2Κ</t>
  </si>
  <si>
    <t>1Κ</t>
  </si>
  <si>
    <t xml:space="preserve">Domestic arrivals </t>
  </si>
  <si>
    <t>Foreign arrivals</t>
  </si>
  <si>
    <t xml:space="preserve">Domestic Arrivlas </t>
  </si>
  <si>
    <t xml:space="preserve">Foreign arrivals </t>
  </si>
  <si>
    <t>Domestic Arrivlas</t>
  </si>
  <si>
    <t>Key figures of incoming tourism in Thessaly Region 2017</t>
  </si>
  <si>
    <t>Overnights           (in th.)</t>
  </si>
  <si>
    <t>Agnontas Skopelou</t>
  </si>
  <si>
    <t>Key Figures for Thessaly Region</t>
  </si>
  <si>
    <t>Thessaly</t>
  </si>
  <si>
    <t>Other sectors</t>
  </si>
  <si>
    <t>Total employment</t>
  </si>
  <si>
    <t>Total Greece</t>
  </si>
  <si>
    <t>Employment in the other sectors as a percentage of the total employment in the Region</t>
  </si>
  <si>
    <t>THESSALY REGION</t>
  </si>
  <si>
    <t>Hotel capacity 2017</t>
  </si>
  <si>
    <t>Hotel capacity 2010</t>
  </si>
  <si>
    <t>Hotel capacity 2011</t>
  </si>
  <si>
    <t>Hotel capacity 2012</t>
  </si>
  <si>
    <t>Hotel capacity 2013</t>
  </si>
  <si>
    <t>Hotel capacity 2014</t>
  </si>
  <si>
    <t>Hotel capacity 2015</t>
  </si>
  <si>
    <t>Hotel capacity 2016</t>
  </si>
  <si>
    <t xml:space="preserve">THESSALY REGION </t>
  </si>
  <si>
    <t>ROOMS FOR RENT 2017</t>
  </si>
  <si>
    <t>Cruise ships</t>
  </si>
  <si>
    <t>Passengers</t>
  </si>
  <si>
    <t>ROOMS FOR RENT 2018</t>
  </si>
  <si>
    <t>Hotel capacity 2018</t>
  </si>
  <si>
    <t>Key figures of incoming tourism in Thessaly Region 2018</t>
  </si>
  <si>
    <t>ROOMS FOR RENT 2019</t>
  </si>
  <si>
    <t>Hotel capacity 2019</t>
  </si>
  <si>
    <t>Accommodation and catering services</t>
  </si>
  <si>
    <t xml:space="preserve">Employment in Services as a percentage of total employment in the Region </t>
  </si>
  <si>
    <t>Key figures of incoming tourism in Thessaly Region 2019</t>
  </si>
  <si>
    <t>Hotel capacity 2020</t>
  </si>
  <si>
    <t>Key figures of incoming tourism in Thessaly Region 2020</t>
  </si>
  <si>
    <t>Archaeological sites</t>
  </si>
  <si>
    <t>Average Expenditure per Journey      (in  €)</t>
  </si>
  <si>
    <t>Average Expenditure per Overnight Stay      (in €)</t>
  </si>
  <si>
    <t>Average Duration of Stay (in overnights)</t>
  </si>
  <si>
    <t xml:space="preserve">Regional Unit </t>
  </si>
  <si>
    <t>Regional Unit</t>
  </si>
  <si>
    <t>Region</t>
  </si>
  <si>
    <t>Total Region</t>
  </si>
  <si>
    <t>Cruise ship traffic in Thessaly Region</t>
  </si>
  <si>
    <t>Source: Greek Port Association - Processing INSETE Intelligence</t>
  </si>
  <si>
    <r>
      <t>Source:</t>
    </r>
    <r>
      <rPr>
        <sz val="8"/>
        <color theme="4"/>
        <rFont val="Verdana"/>
        <family val="2"/>
        <charset val="161"/>
      </rPr>
      <t xml:space="preserve"> Bank of Greece Frontier Survey, Processing INSETE Intelligence</t>
    </r>
  </si>
  <si>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</si>
  <si>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</si>
  <si>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</si>
  <si>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</si>
  <si>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</si>
  <si>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</si>
  <si>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</si>
  <si>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</si>
  <si>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</si>
  <si>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Hotel capacity 2021</t>
  </si>
  <si>
    <t>Key figures of incoming tourism in Thessaly Region 2021</t>
  </si>
  <si>
    <t>THESSALY REGION: Admissions to Museums / Archaelogical sites 2010-2021</t>
  </si>
  <si>
    <t>DOMESTIC TRAFFIC IN PORTS, 2013-2021</t>
  </si>
  <si>
    <t>THESSALY REGION: arrivals, overnights and occupancy in hotel establishments 2010-2021</t>
  </si>
  <si>
    <t>Sporades</t>
  </si>
  <si>
    <t>Source: ELSTAT - Processinfg INSETE Intelliegence</t>
  </si>
  <si>
    <t>THESSALY REGION: arrivals and overnight stays in rooms for rent,                          2020-2021</t>
  </si>
  <si>
    <t>Hotel capacity 2022</t>
  </si>
  <si>
    <t>Employment in Thessaly Region 2010-2022 (in thous.)</t>
  </si>
  <si>
    <t>Key figures of incoming tourism in Thessaly Region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</si>
</sst>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24"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i/>
      <sz val="8"/>
      <color theme="4"/>
      <name val="Verdana"/>
      <family val="2"/>
      <charset val="161"/>
    </font>
    <font>
      <b/>
      <i/>
      <sz val="8"/>
      <color theme="4"/>
      <name val="Verdana"/>
      <family val="2"/>
      <charset val="161"/>
    </font>
    <font>
      <sz val="8"/>
      <color rgb="FF002060"/>
      <name val="Verdana"/>
      <family val="2"/>
      <charset val="161"/>
    </font>
    <font>
      <i/>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sz val="9"/>
      <color theme="1"/>
      <name val="Tahoma"/>
      <family val="2"/>
      <charset val="161"/>
    </font>
    <font>
      <b/>
      <sz val="9"/>
      <color theme="1"/>
      <name val="Tahom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6">
    <border>
      <left/>
      <right/>
      <top/>
      <bottom/>
      <diagonal/>
    </border>
    <border>
      <left style="thin">
        <color rgb="FF000000"/>
      </left>
      <right/>
      <top/>
      <bottom/>
      <diagonal/>
    </border>
    <border>
      <left/>
      <right style="thin">
        <color theme="4"/>
      </right>
      <top/>
      <bottom/>
      <diagonal/>
    </border>
    <border>
      <left/>
      <right style="thin">
        <color theme="4"/>
      </right>
      <top/>
      <bottom style="medium">
        <color theme="4"/>
      </bottom>
      <diagonal/>
    </border>
    <border>
      <left style="thin">
        <color theme="4"/>
      </left>
      <right style="thin">
        <color theme="4"/>
      </right>
      <top/>
      <bottom/>
      <diagonal/>
    </border>
    <border>
      <left style="thin">
        <color theme="4"/>
      </left>
      <right style="thin">
        <color theme="4"/>
      </right>
      <top/>
      <bottom style="medium">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style="medium">
        <color theme="4"/>
      </top>
      <bottom style="thin">
        <color theme="4"/>
      </bottom>
      <diagonal/>
    </border>
    <border>
      <left/>
      <right style="thin">
        <color theme="4"/>
      </right>
      <top style="medium">
        <color theme="4"/>
      </top>
      <bottom style="thin">
        <color theme="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theme="4"/>
      </left>
      <right style="thin">
        <color theme="4"/>
      </right>
      <top style="thin">
        <color indexed="64"/>
      </top>
      <bottom/>
      <diagonal/>
    </border>
    <border>
      <left style="thin">
        <color theme="4"/>
      </left>
      <right style="thin">
        <color theme="4"/>
      </right>
      <top style="medium">
        <color theme="4"/>
      </top>
      <bottom/>
      <diagonal/>
    </border>
    <border>
      <left style="thin">
        <color indexed="64"/>
      </left>
      <right style="thin">
        <color rgb="FF000000"/>
      </right>
      <top/>
      <bottom/>
      <diagonal/>
    </border>
    <border>
      <left style="thin">
        <color indexed="64"/>
      </left>
      <right style="thin">
        <color rgb="FF000000"/>
      </right>
      <top style="thin">
        <color indexed="64"/>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theme="4"/>
      </top>
      <bottom/>
      <diagonal/>
    </border>
    <border>
      <left style="thin">
        <color rgb="FF000000"/>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xf numFmtId="0" fontId="3" fillId="0" borderId="0"/>
    <xf numFmtId="0" fontId="4" fillId="6" borderId="0" applyNumberFormat="0" applyBorder="0" applyAlignment="0" applyProtection="0"/>
    <xf numFmtId="0" fontId="5" fillId="0" borderId="0"/>
  </cellStyleXfs>
  <cellXfs count="188">
    <xf numFmtId="0" fontId="0" fillId="0" borderId="0" xfId="0"/>
    <xf numFmtId="0" fontId="6" fillId="0" borderId="20" xfId="0" applyFont="1" applyBorder="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xf>
    <xf numFmtId="0" fontId="11" fillId="0" borderId="0" xfId="0" applyFont="1" applyAlignment="1">
      <alignment horizontal="center" vertical="center"/>
    </xf>
    <xf numFmtId="0" fontId="17" fillId="5" borderId="26" xfId="0" applyFont="1" applyFill="1" applyBorder="1" applyAlignment="1">
      <alignment vertical="center" wrapText="1"/>
    </xf>
    <xf numFmtId="0" fontId="17" fillId="5" borderId="27" xfId="0" applyFont="1" applyFill="1" applyBorder="1" applyAlignment="1">
      <alignment vertical="center" wrapText="1"/>
    </xf>
    <xf numFmtId="0" fontId="17" fillId="5" borderId="28" xfId="0" applyFont="1" applyFill="1" applyBorder="1" applyAlignment="1">
      <alignment vertical="center" wrapText="1"/>
    </xf>
    <xf numFmtId="0" fontId="17" fillId="5" borderId="29" xfId="0" applyFont="1" applyFill="1" applyBorder="1" applyAlignment="1">
      <alignment vertical="center" wrapText="1"/>
    </xf>
    <xf numFmtId="165" fontId="17" fillId="5" borderId="29" xfId="2" applyNumberFormat="1" applyFont="1" applyFill="1" applyBorder="1" applyAlignment="1">
      <alignment horizontal="center" vertical="center"/>
    </xf>
    <xf numFmtId="165" fontId="17" fillId="5" borderId="30" xfId="2" applyNumberFormat="1" applyFont="1" applyFill="1" applyBorder="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15" fillId="7" borderId="0" xfId="5" applyFont="1" applyFill="1" applyBorder="1" applyAlignment="1">
      <alignment horizontal="left" vertical="center"/>
    </xf>
    <xf numFmtId="0" fontId="15" fillId="7" borderId="0" xfId="5" applyFont="1" applyFill="1" applyBorder="1" applyAlignment="1">
      <alignment horizontal="right" vertical="center"/>
    </xf>
    <xf numFmtId="3" fontId="16" fillId="0" borderId="0" xfId="0" applyNumberFormat="1" applyFont="1" applyAlignment="1">
      <alignment horizontal="right" vertical="center"/>
    </xf>
    <xf numFmtId="0" fontId="10" fillId="0" borderId="0" xfId="6" applyFont="1" applyAlignment="1">
      <alignment horizontal="left" vertical="center" readingOrder="1"/>
    </xf>
    <xf numFmtId="0" fontId="16" fillId="0" borderId="11" xfId="0" applyFont="1" applyBorder="1" applyAlignment="1">
      <alignment horizontal="center" vertical="center"/>
    </xf>
    <xf numFmtId="0" fontId="16" fillId="0" borderId="7" xfId="0" applyFont="1" applyBorder="1" applyAlignment="1">
      <alignment horizontal="center" vertical="center"/>
    </xf>
    <xf numFmtId="3" fontId="19" fillId="5" borderId="6"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3" fontId="19" fillId="5" borderId="4" xfId="0" applyNumberFormat="1" applyFont="1" applyFill="1" applyBorder="1" applyAlignment="1">
      <alignment horizontal="center" vertical="center" wrapText="1"/>
    </xf>
    <xf numFmtId="0" fontId="19" fillId="0" borderId="7" xfId="0" applyFont="1" applyBorder="1" applyAlignment="1">
      <alignment horizontal="center" vertical="center" wrapText="1"/>
    </xf>
    <xf numFmtId="3" fontId="19" fillId="5" borderId="10" xfId="0" applyNumberFormat="1" applyFont="1" applyFill="1" applyBorder="1" applyAlignment="1">
      <alignment horizontal="center" vertical="center" wrapText="1"/>
    </xf>
    <xf numFmtId="0" fontId="16" fillId="0" borderId="0" xfId="0" applyFont="1" applyAlignment="1">
      <alignment horizontal="left" vertical="center"/>
    </xf>
    <xf numFmtId="0" fontId="16" fillId="3" borderId="0" xfId="0" applyFont="1" applyFill="1" applyAlignment="1">
      <alignment horizontal="left" vertical="center"/>
    </xf>
    <xf numFmtId="3" fontId="17" fillId="0" borderId="0" xfId="0" applyNumberFormat="1" applyFont="1" applyAlignment="1">
      <alignment horizontal="right" vertical="center"/>
    </xf>
    <xf numFmtId="3" fontId="16" fillId="2" borderId="0" xfId="0" applyNumberFormat="1" applyFont="1" applyFill="1" applyAlignment="1">
      <alignment horizontal="right" vertical="center"/>
    </xf>
    <xf numFmtId="3" fontId="17" fillId="2" borderId="0" xfId="0" applyNumberFormat="1" applyFont="1" applyFill="1" applyAlignment="1">
      <alignment horizontal="right" vertical="center"/>
    </xf>
    <xf numFmtId="3" fontId="16" fillId="0" borderId="0" xfId="0" applyNumberFormat="1" applyFont="1" applyAlignment="1">
      <alignment vertical="center"/>
    </xf>
    <xf numFmtId="3" fontId="17" fillId="0" borderId="0" xfId="0" applyNumberFormat="1" applyFont="1" applyAlignment="1">
      <alignment vertical="center"/>
    </xf>
    <xf numFmtId="3" fontId="16" fillId="2" borderId="0" xfId="0" applyNumberFormat="1" applyFont="1" applyFill="1" applyAlignment="1">
      <alignment vertical="center"/>
    </xf>
    <xf numFmtId="3" fontId="17" fillId="2" borderId="0" xfId="0" applyNumberFormat="1" applyFont="1" applyFill="1" applyAlignment="1">
      <alignment vertical="center"/>
    </xf>
    <xf numFmtId="0" fontId="17" fillId="0" borderId="0" xfId="0" applyFont="1" applyAlignment="1">
      <alignment vertical="center"/>
    </xf>
    <xf numFmtId="166" fontId="14" fillId="0" borderId="0" xfId="0" applyNumberFormat="1" applyFont="1" applyAlignment="1">
      <alignment horizontal="center" vertical="center"/>
    </xf>
    <xf numFmtId="167" fontId="16" fillId="0" borderId="0" xfId="0" applyNumberFormat="1" applyFont="1" applyAlignment="1">
      <alignment horizontal="center" vertical="center"/>
    </xf>
    <xf numFmtId="0" fontId="17" fillId="2" borderId="0" xfId="0" applyFont="1" applyFill="1" applyAlignment="1">
      <alignment vertical="center"/>
    </xf>
    <xf numFmtId="166" fontId="16" fillId="2" borderId="0" xfId="0" applyNumberFormat="1" applyFont="1" applyFill="1" applyAlignment="1">
      <alignment horizontal="center" vertical="center"/>
    </xf>
    <xf numFmtId="0" fontId="17" fillId="0" borderId="0" xfId="0" applyFont="1" applyAlignment="1">
      <alignment vertical="center" wrapText="1"/>
    </xf>
    <xf numFmtId="165" fontId="14" fillId="0" borderId="0" xfId="2" applyNumberFormat="1" applyFont="1" applyAlignment="1">
      <alignment horizontal="center" vertical="center"/>
    </xf>
    <xf numFmtId="165" fontId="16" fillId="0" borderId="0" xfId="2" applyNumberFormat="1" applyFont="1" applyAlignment="1">
      <alignment horizontal="center" vertical="center"/>
    </xf>
    <xf numFmtId="0" fontId="17" fillId="2" borderId="0" xfId="0" applyFont="1" applyFill="1" applyAlignment="1">
      <alignment vertical="center" wrapText="1"/>
    </xf>
    <xf numFmtId="165" fontId="16" fillId="2" borderId="0" xfId="2" applyNumberFormat="1" applyFont="1" applyFill="1" applyAlignment="1">
      <alignment horizontal="center" vertical="center"/>
    </xf>
    <xf numFmtId="0" fontId="16" fillId="5" borderId="20" xfId="0" applyFont="1" applyFill="1" applyBorder="1" applyAlignment="1">
      <alignment vertical="center"/>
    </xf>
    <xf numFmtId="166" fontId="16" fillId="5" borderId="20" xfId="0" applyNumberFormat="1" applyFont="1" applyFill="1" applyBorder="1" applyAlignment="1">
      <alignment horizontal="center" vertical="center"/>
    </xf>
    <xf numFmtId="166" fontId="16" fillId="5" borderId="21" xfId="0" applyNumberFormat="1" applyFont="1" applyFill="1" applyBorder="1" applyAlignment="1">
      <alignment horizontal="center" vertical="center"/>
    </xf>
    <xf numFmtId="167" fontId="16" fillId="5" borderId="20" xfId="0" applyNumberFormat="1" applyFont="1" applyFill="1" applyBorder="1" applyAlignment="1">
      <alignment horizontal="center" vertical="center"/>
    </xf>
    <xf numFmtId="166" fontId="16" fillId="2" borderId="18" xfId="0" applyNumberFormat="1" applyFont="1" applyFill="1" applyBorder="1" applyAlignment="1">
      <alignment horizontal="center" vertical="center"/>
    </xf>
    <xf numFmtId="167" fontId="16" fillId="2" borderId="0" xfId="0" applyNumberFormat="1" applyFont="1" applyFill="1" applyAlignment="1">
      <alignment horizontal="center" vertical="center"/>
    </xf>
    <xf numFmtId="0" fontId="16" fillId="5" borderId="0" xfId="0" applyFont="1" applyFill="1" applyAlignment="1">
      <alignment vertical="center"/>
    </xf>
    <xf numFmtId="166" fontId="16" fillId="5" borderId="0" xfId="0" applyNumberFormat="1" applyFont="1" applyFill="1" applyAlignment="1">
      <alignment horizontal="center" vertical="center"/>
    </xf>
    <xf numFmtId="166" fontId="16" fillId="5" borderId="18" xfId="0" applyNumberFormat="1" applyFont="1" applyFill="1" applyBorder="1" applyAlignment="1">
      <alignment horizontal="center" vertical="center"/>
    </xf>
    <xf numFmtId="167" fontId="16" fillId="5" borderId="0" xfId="0" applyNumberFormat="1" applyFont="1" applyFill="1" applyAlignment="1">
      <alignment horizontal="center" vertical="center"/>
    </xf>
    <xf numFmtId="0" fontId="16" fillId="5" borderId="24" xfId="0" applyFont="1" applyFill="1" applyBorder="1" applyAlignment="1">
      <alignment vertical="center"/>
    </xf>
    <xf numFmtId="166" fontId="16" fillId="5" borderId="24" xfId="0" applyNumberFormat="1" applyFont="1" applyFill="1" applyBorder="1" applyAlignment="1">
      <alignment horizontal="center" vertical="center"/>
    </xf>
    <xf numFmtId="166" fontId="16" fillId="5" borderId="25" xfId="0" applyNumberFormat="1" applyFont="1" applyFill="1" applyBorder="1" applyAlignment="1">
      <alignment horizontal="center" vertical="center"/>
    </xf>
    <xf numFmtId="167" fontId="16" fillId="5" borderId="24" xfId="0" applyNumberFormat="1" applyFont="1" applyFill="1" applyBorder="1" applyAlignment="1">
      <alignment horizontal="center" vertical="center"/>
    </xf>
    <xf numFmtId="166" fontId="17" fillId="5" borderId="0" xfId="0" applyNumberFormat="1" applyFont="1" applyFill="1" applyAlignment="1">
      <alignment horizontal="center" vertical="center"/>
    </xf>
    <xf numFmtId="166" fontId="17" fillId="5" borderId="18" xfId="0" applyNumberFormat="1" applyFont="1" applyFill="1" applyBorder="1" applyAlignment="1">
      <alignment horizontal="center" vertical="center"/>
    </xf>
    <xf numFmtId="167" fontId="17" fillId="5" borderId="0" xfId="0" applyNumberFormat="1" applyFont="1" applyFill="1" applyAlignment="1">
      <alignment horizontal="center" vertical="center"/>
    </xf>
    <xf numFmtId="167" fontId="17" fillId="5" borderId="29" xfId="0" applyNumberFormat="1" applyFont="1" applyFill="1" applyBorder="1" applyAlignment="1">
      <alignment horizontal="center" vertical="center"/>
    </xf>
    <xf numFmtId="166" fontId="17" fillId="5" borderId="29" xfId="0" applyNumberFormat="1" applyFont="1" applyFill="1" applyBorder="1" applyAlignment="1">
      <alignment horizontal="center" vertical="center"/>
    </xf>
    <xf numFmtId="166" fontId="17" fillId="5" borderId="30" xfId="0" applyNumberFormat="1" applyFont="1" applyFill="1" applyBorder="1" applyAlignment="1">
      <alignment horizontal="center" vertical="center"/>
    </xf>
    <xf numFmtId="0" fontId="16" fillId="0" borderId="0" xfId="0" applyFont="1" applyAlignment="1">
      <alignment horizontal="center" vertical="center"/>
    </xf>
    <xf numFmtId="3" fontId="16" fillId="2" borderId="0" xfId="0" applyNumberFormat="1" applyFont="1" applyFill="1" applyAlignment="1">
      <alignment horizontal="center" vertical="center"/>
    </xf>
    <xf numFmtId="3" fontId="16" fillId="0" borderId="0" xfId="0" applyNumberFormat="1" applyFont="1" applyAlignment="1">
      <alignment horizontal="center" vertical="center"/>
    </xf>
    <xf numFmtId="3" fontId="16" fillId="0" borderId="6" xfId="0" applyNumberFormat="1" applyFont="1" applyBorder="1" applyAlignment="1">
      <alignment horizontal="center" vertical="center"/>
    </xf>
    <xf numFmtId="3" fontId="16" fillId="5" borderId="6" xfId="0" applyNumberFormat="1" applyFont="1" applyFill="1" applyBorder="1" applyAlignment="1">
      <alignment horizontal="center" vertical="center"/>
    </xf>
    <xf numFmtId="3" fontId="16" fillId="0" borderId="4" xfId="0" applyNumberFormat="1" applyFont="1" applyBorder="1" applyAlignment="1">
      <alignment horizontal="center" vertical="center"/>
    </xf>
    <xf numFmtId="3" fontId="16" fillId="5" borderId="4" xfId="0" applyNumberFormat="1" applyFont="1" applyFill="1" applyBorder="1" applyAlignment="1">
      <alignment horizontal="center" vertical="center"/>
    </xf>
    <xf numFmtId="3" fontId="16" fillId="0" borderId="10" xfId="0" applyNumberFormat="1" applyFont="1" applyBorder="1" applyAlignment="1">
      <alignment horizontal="center" vertical="center"/>
    </xf>
    <xf numFmtId="3" fontId="16" fillId="5" borderId="10" xfId="0" applyNumberFormat="1" applyFont="1" applyFill="1" applyBorder="1" applyAlignment="1">
      <alignment horizontal="center" vertical="center"/>
    </xf>
    <xf numFmtId="0" fontId="7" fillId="0" borderId="31" xfId="0" applyFont="1" applyBorder="1" applyAlignment="1">
      <alignment vertical="center"/>
    </xf>
    <xf numFmtId="0" fontId="12" fillId="0" borderId="0" xfId="0" applyFont="1" applyAlignment="1">
      <alignment horizontal="left" vertical="center"/>
    </xf>
    <xf numFmtId="0" fontId="16" fillId="4" borderId="0" xfId="0" applyFont="1" applyFill="1" applyAlignment="1">
      <alignment horizontal="left" vertical="center"/>
    </xf>
    <xf numFmtId="3" fontId="16" fillId="4" borderId="0" xfId="0" applyNumberFormat="1" applyFont="1" applyFill="1" applyAlignment="1">
      <alignment vertical="center"/>
    </xf>
    <xf numFmtId="165" fontId="16" fillId="0" borderId="0" xfId="0" applyNumberFormat="1" applyFont="1" applyAlignment="1">
      <alignment horizontal="center" vertical="center"/>
    </xf>
    <xf numFmtId="3" fontId="16" fillId="3" borderId="0" xfId="0" applyNumberFormat="1" applyFont="1" applyFill="1" applyAlignment="1">
      <alignment horizontal="center" vertical="center"/>
    </xf>
    <xf numFmtId="165" fontId="16" fillId="3" borderId="0" xfId="0" applyNumberFormat="1" applyFont="1" applyFill="1" applyAlignment="1">
      <alignment horizontal="center" vertical="center"/>
    </xf>
    <xf numFmtId="0" fontId="11" fillId="0" borderId="0" xfId="0" applyFont="1" applyAlignment="1">
      <alignment vertical="center"/>
    </xf>
    <xf numFmtId="0" fontId="8" fillId="0" borderId="0" xfId="0" applyFont="1" applyAlignment="1">
      <alignment horizontal="left" vertical="center"/>
    </xf>
    <xf numFmtId="0" fontId="13" fillId="0" borderId="0" xfId="0" applyFont="1" applyAlignment="1">
      <alignment vertical="center" wrapText="1"/>
    </xf>
    <xf numFmtId="0" fontId="15" fillId="9" borderId="0" xfId="0" applyFont="1" applyFill="1" applyAlignment="1">
      <alignment horizontal="center" vertical="center"/>
    </xf>
    <xf numFmtId="0" fontId="15" fillId="9" borderId="0" xfId="0" applyFont="1" applyFill="1" applyAlignment="1">
      <alignment horizontal="center" vertical="center" wrapText="1"/>
    </xf>
    <xf numFmtId="0" fontId="15" fillId="9" borderId="18" xfId="0" applyFont="1" applyFill="1" applyBorder="1" applyAlignment="1">
      <alignment horizontal="center" vertical="center" wrapText="1"/>
    </xf>
    <xf numFmtId="0" fontId="15" fillId="10" borderId="34" xfId="0" applyFont="1" applyFill="1" applyBorder="1" applyAlignment="1">
      <alignment vertical="center"/>
    </xf>
    <xf numFmtId="166" fontId="15" fillId="10" borderId="34" xfId="0" applyNumberFormat="1" applyFont="1" applyFill="1" applyBorder="1" applyAlignment="1">
      <alignment horizontal="center" vertical="center"/>
    </xf>
    <xf numFmtId="0" fontId="20" fillId="9" borderId="0" xfId="0" applyFont="1" applyFill="1" applyAlignment="1">
      <alignment vertical="center"/>
    </xf>
    <xf numFmtId="0" fontId="15" fillId="7" borderId="0" xfId="0" applyFont="1" applyFill="1" applyAlignment="1">
      <alignment horizontal="left" vertical="center"/>
    </xf>
    <xf numFmtId="0" fontId="15" fillId="7" borderId="0" xfId="0" applyFont="1" applyFill="1" applyAlignment="1">
      <alignment horizontal="right" vertical="center"/>
    </xf>
    <xf numFmtId="0" fontId="15" fillId="10" borderId="0" xfId="0" applyFont="1" applyFill="1" applyAlignment="1">
      <alignment vertical="center"/>
    </xf>
    <xf numFmtId="3" fontId="15" fillId="10" borderId="0" xfId="0" applyNumberFormat="1" applyFont="1" applyFill="1" applyAlignment="1">
      <alignment vertical="center"/>
    </xf>
    <xf numFmtId="3" fontId="15" fillId="10" borderId="0" xfId="0" applyNumberFormat="1" applyFont="1" applyFill="1" applyAlignment="1">
      <alignment horizontal="right" vertical="center"/>
    </xf>
    <xf numFmtId="0" fontId="15" fillId="10" borderId="0" xfId="0" applyFont="1" applyFill="1" applyAlignment="1">
      <alignment horizontal="left" vertical="center"/>
    </xf>
    <xf numFmtId="3" fontId="15" fillId="10" borderId="0" xfId="0" applyNumberFormat="1" applyFont="1" applyFill="1" applyAlignment="1">
      <alignment horizontal="center" vertical="center"/>
    </xf>
    <xf numFmtId="165" fontId="15" fillId="10" borderId="0" xfId="0" applyNumberFormat="1" applyFont="1" applyFill="1" applyAlignment="1">
      <alignment horizontal="center" vertical="center"/>
    </xf>
    <xf numFmtId="0" fontId="15" fillId="7" borderId="0" xfId="0" applyFont="1" applyFill="1" applyAlignment="1">
      <alignment horizontal="center" vertical="center"/>
    </xf>
    <xf numFmtId="3" fontId="15" fillId="9" borderId="0" xfId="0" applyNumberFormat="1" applyFont="1" applyFill="1" applyAlignment="1">
      <alignment horizontal="left" vertical="center"/>
    </xf>
    <xf numFmtId="3" fontId="15" fillId="9" borderId="0" xfId="0" applyNumberFormat="1" applyFont="1" applyFill="1" applyAlignment="1">
      <alignment horizontal="right" vertical="center"/>
    </xf>
    <xf numFmtId="3" fontId="15" fillId="9" borderId="0" xfId="0" applyNumberFormat="1" applyFont="1" applyFill="1" applyAlignment="1">
      <alignment horizontal="center" vertical="center"/>
    </xf>
    <xf numFmtId="1" fontId="15" fillId="9" borderId="0" xfId="0" applyNumberFormat="1" applyFont="1" applyFill="1" applyAlignment="1">
      <alignment horizontal="center" vertical="center"/>
    </xf>
    <xf numFmtId="0" fontId="15" fillId="9" borderId="16"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15" fillId="9" borderId="1"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12" xfId="0" applyFont="1" applyFill="1" applyBorder="1" applyAlignment="1">
      <alignment horizontal="right" vertical="center" wrapText="1"/>
    </xf>
    <xf numFmtId="0" fontId="19" fillId="11" borderId="9" xfId="0" applyFont="1" applyFill="1" applyBorder="1" applyAlignment="1">
      <alignment horizontal="center" vertical="center" wrapText="1"/>
    </xf>
    <xf numFmtId="3" fontId="19" fillId="11" borderId="8" xfId="0" applyNumberFormat="1" applyFont="1" applyFill="1" applyBorder="1" applyAlignment="1">
      <alignment horizontal="center" vertical="center" wrapText="1"/>
    </xf>
    <xf numFmtId="3" fontId="16" fillId="11" borderId="8" xfId="0" applyNumberFormat="1" applyFont="1" applyFill="1" applyBorder="1" applyAlignment="1">
      <alignment horizontal="center" vertical="center"/>
    </xf>
    <xf numFmtId="0" fontId="19" fillId="11" borderId="2" xfId="0" applyFont="1" applyFill="1" applyBorder="1" applyAlignment="1">
      <alignment horizontal="center" vertical="center" wrapText="1"/>
    </xf>
    <xf numFmtId="3" fontId="19" fillId="11" borderId="4" xfId="0" applyNumberFormat="1" applyFont="1" applyFill="1" applyBorder="1" applyAlignment="1">
      <alignment horizontal="center" vertical="center" wrapText="1"/>
    </xf>
    <xf numFmtId="3" fontId="16" fillId="11" borderId="4" xfId="0" applyNumberFormat="1" applyFont="1" applyFill="1" applyBorder="1" applyAlignment="1">
      <alignment horizontal="center" vertical="center"/>
    </xf>
    <xf numFmtId="0" fontId="15" fillId="10" borderId="3" xfId="0" applyFont="1" applyFill="1" applyBorder="1" applyAlignment="1">
      <alignment horizontal="center" vertical="center" wrapText="1"/>
    </xf>
    <xf numFmtId="0" fontId="20" fillId="10" borderId="5" xfId="0" applyFont="1" applyFill="1" applyBorder="1" applyAlignment="1">
      <alignment vertical="center"/>
    </xf>
    <xf numFmtId="3" fontId="15" fillId="10" borderId="5" xfId="0" applyNumberFormat="1" applyFont="1" applyFill="1" applyBorder="1" applyAlignment="1">
      <alignment horizontal="center" vertical="center"/>
    </xf>
    <xf numFmtId="0" fontId="19" fillId="11" borderId="7" xfId="0" applyFont="1" applyFill="1" applyBorder="1" applyAlignment="1">
      <alignment horizontal="center" vertical="center" wrapText="1"/>
    </xf>
    <xf numFmtId="3" fontId="19" fillId="11" borderId="6" xfId="0" applyNumberFormat="1" applyFont="1" applyFill="1" applyBorder="1" applyAlignment="1">
      <alignment horizontal="center" vertical="center" wrapText="1"/>
    </xf>
    <xf numFmtId="3" fontId="16" fillId="11" borderId="6" xfId="0" applyNumberFormat="1" applyFont="1" applyFill="1" applyBorder="1" applyAlignment="1">
      <alignment horizontal="center" vertical="center"/>
    </xf>
    <xf numFmtId="0" fontId="10" fillId="0" borderId="31" xfId="0" applyFont="1" applyBorder="1" applyAlignment="1">
      <alignment vertical="center"/>
    </xf>
    <xf numFmtId="3" fontId="15" fillId="10" borderId="0" xfId="1" applyNumberFormat="1" applyFont="1" applyFill="1" applyAlignment="1">
      <alignment vertical="center" wrapText="1"/>
    </xf>
    <xf numFmtId="3" fontId="15" fillId="10" borderId="0" xfId="1" applyNumberFormat="1" applyFont="1" applyFill="1" applyAlignment="1">
      <alignment vertical="center"/>
    </xf>
    <xf numFmtId="0" fontId="16" fillId="0" borderId="35" xfId="0" applyFont="1" applyBorder="1" applyAlignment="1">
      <alignment horizontal="left" vertical="center" wrapText="1"/>
    </xf>
    <xf numFmtId="3" fontId="16" fillId="0" borderId="35" xfId="0" applyNumberFormat="1" applyFont="1" applyBorder="1" applyAlignment="1">
      <alignment horizontal="right" vertical="center" wrapText="1"/>
    </xf>
    <xf numFmtId="3" fontId="16" fillId="0" borderId="35" xfId="0" applyNumberFormat="1" applyFont="1" applyBorder="1" applyAlignment="1">
      <alignment horizontal="right" vertical="center"/>
    </xf>
    <xf numFmtId="0" fontId="16" fillId="0" borderId="33" xfId="0" applyFont="1" applyBorder="1" applyAlignment="1">
      <alignment horizontal="left" vertical="center" wrapText="1"/>
    </xf>
    <xf numFmtId="3" fontId="16" fillId="0" borderId="33" xfId="0" applyNumberFormat="1" applyFont="1" applyBorder="1" applyAlignment="1">
      <alignment horizontal="right" vertical="center"/>
    </xf>
    <xf numFmtId="0" fontId="16" fillId="8" borderId="35" xfId="0" applyFont="1" applyFill="1" applyBorder="1" applyAlignment="1">
      <alignment horizontal="left" vertical="center" wrapText="1"/>
    </xf>
    <xf numFmtId="3" fontId="16" fillId="8" borderId="35" xfId="0" applyNumberFormat="1" applyFont="1" applyFill="1" applyBorder="1" applyAlignment="1">
      <alignment horizontal="right" vertical="center" wrapText="1"/>
    </xf>
    <xf numFmtId="3" fontId="16" fillId="8" borderId="35" xfId="0" applyNumberFormat="1" applyFont="1" applyFill="1" applyBorder="1" applyAlignment="1">
      <alignment horizontal="right" vertical="center"/>
    </xf>
    <xf numFmtId="0" fontId="16" fillId="8" borderId="33" xfId="0" applyFont="1" applyFill="1" applyBorder="1" applyAlignment="1">
      <alignment horizontal="left" vertical="center"/>
    </xf>
    <xf numFmtId="3" fontId="16" fillId="8" borderId="33" xfId="0" applyNumberFormat="1" applyFont="1" applyFill="1" applyBorder="1" applyAlignment="1">
      <alignment horizontal="right" vertical="center"/>
    </xf>
    <xf numFmtId="0" fontId="16" fillId="0" borderId="33" xfId="0" applyFont="1" applyBorder="1" applyAlignment="1">
      <alignment horizontal="left" vertical="center"/>
    </xf>
    <xf numFmtId="0" fontId="15" fillId="7" borderId="0" xfId="0" applyFont="1" applyFill="1" applyAlignment="1">
      <alignment horizontal="left" vertical="center" wrapText="1"/>
    </xf>
    <xf numFmtId="166" fontId="15" fillId="10" borderId="0" xfId="0" applyNumberFormat="1" applyFont="1" applyFill="1" applyAlignment="1">
      <alignment horizontal="center" vertical="center"/>
    </xf>
    <xf numFmtId="0" fontId="10" fillId="0" borderId="0" xfId="0" applyFont="1" applyAlignment="1">
      <alignment horizontal="left" vertical="center" wrapText="1"/>
    </xf>
    <xf numFmtId="3" fontId="22" fillId="0" borderId="0" xfId="0" applyNumberFormat="1" applyFont="1" applyAlignment="1">
      <alignment horizontal="right" vertical="center"/>
    </xf>
    <xf numFmtId="3" fontId="22" fillId="2" borderId="0" xfId="0" applyNumberFormat="1" applyFont="1" applyFill="1" applyAlignment="1">
      <alignment horizontal="right" vertical="center"/>
    </xf>
    <xf numFmtId="0" fontId="22" fillId="0" borderId="0" xfId="0" applyFont="1" applyAlignment="1">
      <alignment vertical="center"/>
    </xf>
    <xf numFmtId="3" fontId="23" fillId="0" borderId="0" xfId="0" applyNumberFormat="1" applyFont="1" applyAlignment="1">
      <alignment horizontal="right" vertical="center"/>
    </xf>
    <xf numFmtId="0" fontId="22" fillId="2" borderId="0" xfId="0" applyFont="1" applyFill="1" applyAlignment="1">
      <alignment vertical="center"/>
    </xf>
    <xf numFmtId="3" fontId="23" fillId="2" borderId="0" xfId="0" applyNumberFormat="1" applyFont="1" applyFill="1" applyAlignment="1">
      <alignment horizontal="right" vertical="center"/>
    </xf>
    <xf numFmtId="0" fontId="21" fillId="0" borderId="0" xfId="0" applyFont="1" applyAlignment="1">
      <alignment horizontal="center" vertical="center" wrapText="1"/>
    </xf>
    <xf numFmtId="0" fontId="0" fillId="0" borderId="0" xfId="0" applyAlignment="1">
      <alignment horizontal="center" vertical="center" wrapText="1"/>
    </xf>
    <xf numFmtId="0" fontId="15" fillId="9" borderId="0" xfId="0" applyFont="1" applyFill="1" applyAlignment="1">
      <alignment horizontal="center" vertical="center"/>
    </xf>
    <xf numFmtId="0" fontId="17" fillId="5" borderId="19"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10" fillId="0" borderId="20" xfId="0" applyFont="1" applyBorder="1" applyAlignment="1">
      <alignment horizontal="left" vertical="center"/>
    </xf>
    <xf numFmtId="0" fontId="6" fillId="0" borderId="20"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top"/>
    </xf>
    <xf numFmtId="0" fontId="10" fillId="0" borderId="0" xfId="0" applyFont="1" applyAlignment="1">
      <alignment horizontal="left" vertical="center"/>
    </xf>
    <xf numFmtId="0" fontId="17" fillId="0" borderId="0" xfId="0" applyFont="1" applyAlignment="1">
      <alignment horizontal="left" vertical="center"/>
    </xf>
    <xf numFmtId="0" fontId="15" fillId="10" borderId="0" xfId="0" applyFont="1" applyFill="1" applyAlignment="1">
      <alignment horizontal="left" vertical="center"/>
    </xf>
    <xf numFmtId="0" fontId="15" fillId="7" borderId="0" xfId="0" applyFont="1" applyFill="1" applyAlignment="1">
      <alignment horizontal="center" vertical="center"/>
    </xf>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0" borderId="0" xfId="0" applyFont="1" applyAlignment="1">
      <alignment horizontal="center" vertical="center"/>
    </xf>
    <xf numFmtId="0" fontId="15" fillId="10" borderId="0" xfId="0" applyFont="1" applyFill="1" applyAlignment="1">
      <alignment horizontal="center" vertical="center"/>
    </xf>
    <xf numFmtId="0" fontId="23" fillId="0" borderId="0" xfId="0" applyFont="1" applyAlignment="1">
      <alignment horizontal="left" vertical="center"/>
    </xf>
    <xf numFmtId="0" fontId="23" fillId="2" borderId="0" xfId="0" applyFont="1" applyFill="1" applyAlignment="1">
      <alignment horizontal="left" vertical="center"/>
    </xf>
    <xf numFmtId="0" fontId="15" fillId="10" borderId="0" xfId="0" applyFont="1" applyFill="1" applyAlignment="1">
      <alignment horizontal="left" vertical="center" wrapText="1"/>
    </xf>
    <xf numFmtId="0" fontId="10" fillId="0" borderId="0" xfId="0" applyFont="1" applyAlignment="1">
      <alignment horizontal="left" vertical="center" wrapText="1"/>
    </xf>
    <xf numFmtId="0" fontId="17" fillId="3" borderId="0" xfId="0" applyFont="1" applyFill="1" applyAlignment="1">
      <alignment horizontal="center" vertical="center"/>
    </xf>
    <xf numFmtId="0" fontId="15" fillId="7" borderId="0" xfId="0" applyFont="1" applyFill="1" applyAlignment="1">
      <alignment horizontal="center" vertical="center" wrapText="1"/>
    </xf>
    <xf numFmtId="0" fontId="17" fillId="3" borderId="0" xfId="0" applyFont="1" applyFill="1" applyAlignment="1">
      <alignment horizontal="left" vertical="center"/>
    </xf>
    <xf numFmtId="3" fontId="15" fillId="9" borderId="0" xfId="0" applyNumberFormat="1" applyFont="1" applyFill="1" applyAlignment="1">
      <alignment horizontal="center" vertical="center"/>
    </xf>
    <xf numFmtId="0" fontId="18" fillId="0" borderId="1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8" fillId="0" borderId="14" xfId="0" applyFont="1" applyBorder="1" applyAlignment="1">
      <alignment horizontal="center" vertical="center" wrapText="1"/>
    </xf>
    <xf numFmtId="0" fontId="15" fillId="9" borderId="32" xfId="0" applyFont="1" applyFill="1" applyBorder="1" applyAlignment="1">
      <alignment horizontal="center" vertical="center" wrapText="1"/>
    </xf>
    <xf numFmtId="0" fontId="15" fillId="9" borderId="33" xfId="0" applyFont="1" applyFill="1" applyBorder="1" applyAlignment="1">
      <alignment horizontal="center" vertical="center" wrapText="1"/>
    </xf>
    <xf numFmtId="0" fontId="16" fillId="0" borderId="35" xfId="0" applyFont="1" applyBorder="1" applyAlignment="1">
      <alignment horizontal="left" vertical="center"/>
    </xf>
    <xf numFmtId="0" fontId="16" fillId="0" borderId="33" xfId="0" applyFont="1" applyBorder="1" applyAlignment="1">
      <alignment horizontal="left" vertical="center"/>
    </xf>
    <xf numFmtId="0" fontId="16" fillId="8" borderId="35" xfId="0" applyFont="1" applyFill="1" applyBorder="1" applyAlignment="1">
      <alignment horizontal="left" vertical="center"/>
    </xf>
    <xf numFmtId="0" fontId="16" fillId="8" borderId="33" xfId="0" applyFont="1" applyFill="1" applyBorder="1" applyAlignment="1">
      <alignment horizontal="left" vertical="center"/>
    </xf>
    <xf numFmtId="3" fontId="15" fillId="10" borderId="0" xfId="1" applyNumberFormat="1" applyFont="1" applyFill="1" applyAlignment="1">
      <alignment horizontal="left" vertical="center" wrapText="1"/>
    </xf>
    <xf numFmtId="0" fontId="15" fillId="7" borderId="0" xfId="5" applyFont="1" applyFill="1" applyBorder="1" applyAlignment="1">
      <alignment horizontal="center" vertical="center"/>
    </xf>
  </cellXfs>
  <cellStyles count="7">
    <cellStyle name="Comma 2" xfId="3" xr:uid="{00000000-0005-0000-0000-000032000000}"/>
    <cellStyle name="Good" xfId="5" builtinId="26"/>
    <cellStyle name="Normal" xfId="0" builtinId="0"/>
    <cellStyle name="Normal 2" xfId="1" xr:uid="{00000000-0005-0000-0000-000002000000}"/>
    <cellStyle name="Normal 4" xfId="6" xr:uid="{1D1270D8-82C5-4A92-AD71-BE4A420ADE2A}"/>
    <cellStyle name="Normal 5" xfId="4" xr:uid="{00000000-0005-0000-0000-00003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292417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April 2023</a:t>
          </a:r>
          <a:endParaRPr kumimoji="0" lang="el-GR" sz="15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590550</xdr:colOff>
      <xdr:row>4</xdr:row>
      <xdr:rowOff>9526</xdr:rowOff>
    </xdr:from>
    <xdr:to>
      <xdr:col>8</xdr:col>
      <xdr:colOff>561750</xdr:colOff>
      <xdr:row>11</xdr:row>
      <xdr:rowOff>3843</xdr:rowOff>
    </xdr:to>
    <xdr:pic>
      <xdr:nvPicPr>
        <xdr:cNvPr id="5" name="Picture 4">
          <a:extLst>
            <a:ext uri="{FF2B5EF4-FFF2-40B4-BE49-F238E27FC236}">
              <a16:creationId xmlns:a16="http://schemas.microsoft.com/office/drawing/2014/main" id="{60B126FA-0634-433E-A6A4-C4FB19825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8550" y="12192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76198</xdr:rowOff>
    </xdr:from>
    <xdr:to>
      <xdr:col>14</xdr:col>
      <xdr:colOff>28574</xdr:colOff>
      <xdr:row>19</xdr:row>
      <xdr:rowOff>9525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76198"/>
          <a:ext cx="8562974" cy="355282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for 2016-2021.</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for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for 2010-202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2017 -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for 2020-2021,</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for 2010-2022,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for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for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E4" sqref="E4"/>
    </sheetView>
  </sheetViews>
  <sheetFormatPr defaultRowHeight="14.4" x14ac:dyDescent="0.3"/>
  <sheetData>
    <row r="1" spans="1:15" ht="50.25" customHeight="1" x14ac:dyDescent="0.3">
      <c r="A1" s="145" t="s">
        <v>67</v>
      </c>
      <c r="B1" s="146"/>
      <c r="C1" s="146"/>
      <c r="D1" s="146"/>
      <c r="E1" s="146"/>
      <c r="F1" s="146"/>
      <c r="G1" s="146"/>
      <c r="H1" s="146"/>
      <c r="I1" s="146"/>
      <c r="J1" s="146"/>
      <c r="K1" s="146"/>
      <c r="L1" s="146"/>
      <c r="M1" s="146"/>
      <c r="N1" s="146"/>
      <c r="O1" s="146"/>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3:G74"/>
  <sheetViews>
    <sheetView showGridLines="0" topLeftCell="D1" zoomScaleNormal="100" workbookViewId="0">
      <selection activeCell="G7" sqref="G7"/>
    </sheetView>
  </sheetViews>
  <sheetFormatPr defaultRowHeight="15" customHeight="1" x14ac:dyDescent="0.3"/>
  <cols>
    <col min="1" max="1" width="6.33203125" style="14" bestFit="1" customWidth="1"/>
    <col min="2" max="2" width="22" style="14" bestFit="1" customWidth="1"/>
    <col min="3" max="3" width="18" style="14" bestFit="1" customWidth="1"/>
    <col min="4" max="4" width="26.33203125" style="14" customWidth="1"/>
    <col min="5" max="5" width="23.6640625" style="14" customWidth="1"/>
    <col min="6" max="6" width="19.5546875" style="14" customWidth="1"/>
    <col min="7" max="7" width="20.109375" style="14" bestFit="1" customWidth="1"/>
    <col min="8" max="8" width="18.109375" style="14" bestFit="1" customWidth="1"/>
    <col min="9" max="9" width="8.88671875" style="14"/>
    <col min="10" max="10" width="5.44140625" style="14" bestFit="1" customWidth="1"/>
    <col min="11" max="12" width="21.33203125" style="14" customWidth="1"/>
    <col min="13" max="13" width="19.88671875" style="14" bestFit="1" customWidth="1"/>
    <col min="14" max="14" width="19.88671875" style="14" customWidth="1"/>
    <col min="15" max="15" width="24.33203125" style="14" customWidth="1"/>
    <col min="16" max="16" width="27.5546875" style="14" customWidth="1"/>
    <col min="17" max="17" width="22.88671875" style="14" customWidth="1"/>
    <col min="18" max="16384" width="8.88671875" style="14"/>
  </cols>
  <sheetData>
    <row r="3" spans="1:7" ht="15" customHeight="1" x14ac:dyDescent="0.3">
      <c r="A3" s="180" t="s">
        <v>119</v>
      </c>
      <c r="B3" s="181"/>
      <c r="C3" s="181"/>
      <c r="D3" s="181"/>
      <c r="E3" s="181"/>
      <c r="F3" s="181"/>
    </row>
    <row r="4" spans="1:7" ht="15" customHeight="1" x14ac:dyDescent="0.3">
      <c r="A4" s="103"/>
      <c r="B4" s="104"/>
      <c r="C4" s="104"/>
      <c r="D4" s="105" t="s">
        <v>42</v>
      </c>
      <c r="E4" s="105" t="s">
        <v>41</v>
      </c>
      <c r="F4" s="105" t="s">
        <v>15</v>
      </c>
    </row>
    <row r="5" spans="1:7" ht="21" thickBot="1" x14ac:dyDescent="0.35">
      <c r="A5" s="106" t="s">
        <v>16</v>
      </c>
      <c r="B5" s="107" t="s">
        <v>101</v>
      </c>
      <c r="C5" s="108" t="s">
        <v>18</v>
      </c>
      <c r="D5" s="109" t="s">
        <v>17</v>
      </c>
      <c r="E5" s="109" t="s">
        <v>17</v>
      </c>
      <c r="F5" s="109" t="s">
        <v>17</v>
      </c>
    </row>
    <row r="6" spans="1:7" ht="15" customHeight="1" x14ac:dyDescent="0.3">
      <c r="A6" s="173">
        <v>2021</v>
      </c>
      <c r="B6" s="19" t="s">
        <v>8</v>
      </c>
      <c r="C6" s="20" t="s">
        <v>19</v>
      </c>
      <c r="D6" s="21">
        <v>82522</v>
      </c>
      <c r="E6" s="68">
        <v>80751</v>
      </c>
      <c r="F6" s="69">
        <v>163273</v>
      </c>
    </row>
    <row r="7" spans="1:7" ht="15" customHeight="1" x14ac:dyDescent="0.3">
      <c r="A7" s="174"/>
      <c r="B7" s="176" t="s">
        <v>3</v>
      </c>
      <c r="C7" s="110" t="s">
        <v>20</v>
      </c>
      <c r="D7" s="111">
        <v>50910</v>
      </c>
      <c r="E7" s="112">
        <v>53341</v>
      </c>
      <c r="F7" s="112">
        <v>104251</v>
      </c>
      <c r="G7" s="31"/>
    </row>
    <row r="8" spans="1:7" ht="15" customHeight="1" x14ac:dyDescent="0.3">
      <c r="A8" s="174"/>
      <c r="B8" s="177"/>
      <c r="C8" s="22" t="s">
        <v>66</v>
      </c>
      <c r="D8" s="23">
        <v>7319</v>
      </c>
      <c r="E8" s="70">
        <v>2137</v>
      </c>
      <c r="F8" s="71">
        <v>9456</v>
      </c>
    </row>
    <row r="9" spans="1:7" ht="15" customHeight="1" x14ac:dyDescent="0.3">
      <c r="A9" s="174"/>
      <c r="B9" s="177"/>
      <c r="C9" s="113" t="s">
        <v>36</v>
      </c>
      <c r="D9" s="114">
        <v>134885</v>
      </c>
      <c r="E9" s="115">
        <v>132842</v>
      </c>
      <c r="F9" s="115">
        <v>267727</v>
      </c>
    </row>
    <row r="10" spans="1:7" ht="15" customHeight="1" x14ac:dyDescent="0.3">
      <c r="A10" s="174"/>
      <c r="B10" s="177"/>
      <c r="C10" s="22" t="s">
        <v>21</v>
      </c>
      <c r="D10" s="23">
        <v>42841</v>
      </c>
      <c r="E10" s="70">
        <v>40692</v>
      </c>
      <c r="F10" s="71">
        <v>83533</v>
      </c>
    </row>
    <row r="11" spans="1:7" ht="15" customHeight="1" x14ac:dyDescent="0.3">
      <c r="A11" s="174"/>
      <c r="B11" s="177"/>
      <c r="C11" s="113" t="s">
        <v>22</v>
      </c>
      <c r="D11" s="114">
        <v>136267</v>
      </c>
      <c r="E11" s="115">
        <v>131987</v>
      </c>
      <c r="F11" s="115">
        <v>268254</v>
      </c>
    </row>
    <row r="12" spans="1:7" ht="15" customHeight="1" x14ac:dyDescent="0.3">
      <c r="A12" s="174"/>
      <c r="B12" s="178"/>
      <c r="C12" s="24" t="s">
        <v>23</v>
      </c>
      <c r="D12" s="21">
        <v>64315</v>
      </c>
      <c r="E12" s="68">
        <v>65543</v>
      </c>
      <c r="F12" s="69">
        <v>129858</v>
      </c>
    </row>
    <row r="13" spans="1:7" ht="15" customHeight="1" thickBot="1" x14ac:dyDescent="0.35">
      <c r="A13" s="175"/>
      <c r="B13" s="116" t="s">
        <v>103</v>
      </c>
      <c r="C13" s="117"/>
      <c r="D13" s="118">
        <v>519059</v>
      </c>
      <c r="E13" s="118">
        <v>507293</v>
      </c>
      <c r="F13" s="118">
        <v>1026352</v>
      </c>
    </row>
    <row r="14" spans="1:7" ht="15" customHeight="1" x14ac:dyDescent="0.3">
      <c r="A14" s="173">
        <v>2020</v>
      </c>
      <c r="B14" s="19" t="s">
        <v>8</v>
      </c>
      <c r="C14" s="20" t="s">
        <v>19</v>
      </c>
      <c r="D14" s="21">
        <v>71947</v>
      </c>
      <c r="E14" s="68">
        <v>67951</v>
      </c>
      <c r="F14" s="69">
        <f>SUM(D14:E14)</f>
        <v>139898</v>
      </c>
    </row>
    <row r="15" spans="1:7" ht="15" customHeight="1" x14ac:dyDescent="0.3">
      <c r="A15" s="174"/>
      <c r="B15" s="176" t="s">
        <v>3</v>
      </c>
      <c r="C15" s="110" t="s">
        <v>20</v>
      </c>
      <c r="D15" s="111">
        <v>30542</v>
      </c>
      <c r="E15" s="112">
        <v>30380</v>
      </c>
      <c r="F15" s="112">
        <f t="shared" ref="F15:F20" si="0">SUM(D15:E15)</f>
        <v>60922</v>
      </c>
    </row>
    <row r="16" spans="1:7" ht="15" customHeight="1" x14ac:dyDescent="0.3">
      <c r="A16" s="174"/>
      <c r="B16" s="177"/>
      <c r="C16" s="22" t="s">
        <v>66</v>
      </c>
      <c r="D16" s="23">
        <v>4547</v>
      </c>
      <c r="E16" s="70">
        <v>202</v>
      </c>
      <c r="F16" s="71">
        <f t="shared" si="0"/>
        <v>4749</v>
      </c>
    </row>
    <row r="17" spans="1:6" ht="15" customHeight="1" x14ac:dyDescent="0.3">
      <c r="A17" s="174"/>
      <c r="B17" s="177"/>
      <c r="C17" s="113" t="s">
        <v>36</v>
      </c>
      <c r="D17" s="114">
        <v>101737</v>
      </c>
      <c r="E17" s="115">
        <v>100684</v>
      </c>
      <c r="F17" s="115">
        <f t="shared" si="0"/>
        <v>202421</v>
      </c>
    </row>
    <row r="18" spans="1:6" ht="15" customHeight="1" x14ac:dyDescent="0.3">
      <c r="A18" s="174"/>
      <c r="B18" s="177"/>
      <c r="C18" s="22" t="s">
        <v>21</v>
      </c>
      <c r="D18" s="23">
        <v>33658</v>
      </c>
      <c r="E18" s="70">
        <v>33902</v>
      </c>
      <c r="F18" s="71">
        <f t="shared" si="0"/>
        <v>67560</v>
      </c>
    </row>
    <row r="19" spans="1:6" ht="15" customHeight="1" x14ac:dyDescent="0.3">
      <c r="A19" s="174"/>
      <c r="B19" s="177"/>
      <c r="C19" s="113" t="s">
        <v>22</v>
      </c>
      <c r="D19" s="114">
        <v>79981</v>
      </c>
      <c r="E19" s="115">
        <v>81360</v>
      </c>
      <c r="F19" s="115">
        <f t="shared" si="0"/>
        <v>161341</v>
      </c>
    </row>
    <row r="20" spans="1:6" ht="15" customHeight="1" x14ac:dyDescent="0.3">
      <c r="A20" s="174"/>
      <c r="B20" s="178"/>
      <c r="C20" s="24" t="s">
        <v>23</v>
      </c>
      <c r="D20" s="21">
        <v>29994</v>
      </c>
      <c r="E20" s="68">
        <v>32958</v>
      </c>
      <c r="F20" s="69">
        <f t="shared" si="0"/>
        <v>62952</v>
      </c>
    </row>
    <row r="21" spans="1:6" ht="15" customHeight="1" thickBot="1" x14ac:dyDescent="0.35">
      <c r="A21" s="175"/>
      <c r="B21" s="116" t="s">
        <v>103</v>
      </c>
      <c r="C21" s="117"/>
      <c r="D21" s="118">
        <f>SUM(D14:D20)</f>
        <v>352406</v>
      </c>
      <c r="E21" s="118">
        <f>SUM(E14:E20)</f>
        <v>347437</v>
      </c>
      <c r="F21" s="118">
        <f>SUM(F14:F20)</f>
        <v>699843</v>
      </c>
    </row>
    <row r="22" spans="1:6" ht="15" customHeight="1" x14ac:dyDescent="0.3">
      <c r="A22" s="173">
        <v>2019</v>
      </c>
      <c r="B22" s="19" t="s">
        <v>8</v>
      </c>
      <c r="C22" s="20" t="s">
        <v>19</v>
      </c>
      <c r="D22" s="21">
        <v>156840</v>
      </c>
      <c r="E22" s="68">
        <v>152098</v>
      </c>
      <c r="F22" s="69">
        <v>308938</v>
      </c>
    </row>
    <row r="23" spans="1:6" ht="15" customHeight="1" x14ac:dyDescent="0.3">
      <c r="A23" s="174"/>
      <c r="B23" s="176" t="s">
        <v>3</v>
      </c>
      <c r="C23" s="110" t="s">
        <v>20</v>
      </c>
      <c r="D23" s="111">
        <v>65536</v>
      </c>
      <c r="E23" s="112">
        <v>63261</v>
      </c>
      <c r="F23" s="112">
        <v>128797</v>
      </c>
    </row>
    <row r="24" spans="1:6" ht="15" customHeight="1" x14ac:dyDescent="0.3">
      <c r="A24" s="174"/>
      <c r="B24" s="177"/>
      <c r="C24" s="22" t="s">
        <v>66</v>
      </c>
      <c r="D24" s="23">
        <v>6081</v>
      </c>
      <c r="E24" s="70">
        <v>291</v>
      </c>
      <c r="F24" s="71">
        <v>6372</v>
      </c>
    </row>
    <row r="25" spans="1:6" ht="15" customHeight="1" x14ac:dyDescent="0.3">
      <c r="A25" s="174"/>
      <c r="B25" s="177"/>
      <c r="C25" s="113" t="s">
        <v>36</v>
      </c>
      <c r="D25" s="114">
        <v>201843</v>
      </c>
      <c r="E25" s="115">
        <v>199390</v>
      </c>
      <c r="F25" s="115">
        <v>401233</v>
      </c>
    </row>
    <row r="26" spans="1:6" ht="15" customHeight="1" x14ac:dyDescent="0.3">
      <c r="A26" s="174"/>
      <c r="B26" s="177"/>
      <c r="C26" s="22" t="s">
        <v>21</v>
      </c>
      <c r="D26" s="23">
        <v>69327</v>
      </c>
      <c r="E26" s="70">
        <v>65445</v>
      </c>
      <c r="F26" s="71">
        <v>134772</v>
      </c>
    </row>
    <row r="27" spans="1:6" ht="15" customHeight="1" x14ac:dyDescent="0.3">
      <c r="A27" s="174"/>
      <c r="B27" s="177"/>
      <c r="C27" s="113" t="s">
        <v>22</v>
      </c>
      <c r="D27" s="114">
        <v>198707</v>
      </c>
      <c r="E27" s="115">
        <v>198907</v>
      </c>
      <c r="F27" s="115">
        <v>397614</v>
      </c>
    </row>
    <row r="28" spans="1:6" ht="15" customHeight="1" x14ac:dyDescent="0.3">
      <c r="A28" s="174"/>
      <c r="B28" s="178"/>
      <c r="C28" s="24" t="s">
        <v>23</v>
      </c>
      <c r="D28" s="21">
        <v>79111</v>
      </c>
      <c r="E28" s="68">
        <v>89807</v>
      </c>
      <c r="F28" s="69">
        <v>168918</v>
      </c>
    </row>
    <row r="29" spans="1:6" ht="15" customHeight="1" thickBot="1" x14ac:dyDescent="0.35">
      <c r="A29" s="175"/>
      <c r="B29" s="116" t="s">
        <v>103</v>
      </c>
      <c r="C29" s="117"/>
      <c r="D29" s="118">
        <v>777445</v>
      </c>
      <c r="E29" s="118">
        <v>769199</v>
      </c>
      <c r="F29" s="118">
        <v>1546644</v>
      </c>
    </row>
    <row r="30" spans="1:6" ht="15" customHeight="1" x14ac:dyDescent="0.3">
      <c r="A30" s="173">
        <v>2018</v>
      </c>
      <c r="B30" s="19" t="s">
        <v>8</v>
      </c>
      <c r="C30" s="20" t="s">
        <v>19</v>
      </c>
      <c r="D30" s="21">
        <v>161153</v>
      </c>
      <c r="E30" s="68">
        <v>159674</v>
      </c>
      <c r="F30" s="69">
        <f>SUM(D30:E30)</f>
        <v>320827</v>
      </c>
    </row>
    <row r="31" spans="1:6" ht="15" customHeight="1" x14ac:dyDescent="0.3">
      <c r="A31" s="174"/>
      <c r="B31" s="176" t="s">
        <v>3</v>
      </c>
      <c r="C31" s="110" t="s">
        <v>20</v>
      </c>
      <c r="D31" s="111">
        <v>61658</v>
      </c>
      <c r="E31" s="112">
        <v>61623</v>
      </c>
      <c r="F31" s="112">
        <f t="shared" ref="F31:F37" si="1">SUM(D31:E31)</f>
        <v>123281</v>
      </c>
    </row>
    <row r="32" spans="1:6" ht="15" customHeight="1" x14ac:dyDescent="0.3">
      <c r="A32" s="174"/>
      <c r="B32" s="177"/>
      <c r="C32" s="22" t="s">
        <v>66</v>
      </c>
      <c r="D32" s="23">
        <v>734</v>
      </c>
      <c r="E32" s="70">
        <v>927</v>
      </c>
      <c r="F32" s="71">
        <f t="shared" si="1"/>
        <v>1661</v>
      </c>
    </row>
    <row r="33" spans="1:6" ht="15" customHeight="1" x14ac:dyDescent="0.3">
      <c r="A33" s="174"/>
      <c r="B33" s="177"/>
      <c r="C33" s="113" t="s">
        <v>36</v>
      </c>
      <c r="D33" s="114">
        <v>180925</v>
      </c>
      <c r="E33" s="115">
        <v>179436</v>
      </c>
      <c r="F33" s="115">
        <v>360361</v>
      </c>
    </row>
    <row r="34" spans="1:6" ht="15" customHeight="1" x14ac:dyDescent="0.3">
      <c r="A34" s="174"/>
      <c r="B34" s="177"/>
      <c r="C34" s="22" t="s">
        <v>21</v>
      </c>
      <c r="D34" s="23">
        <v>61593</v>
      </c>
      <c r="E34" s="70">
        <v>64342</v>
      </c>
      <c r="F34" s="71">
        <f t="shared" si="1"/>
        <v>125935</v>
      </c>
    </row>
    <row r="35" spans="1:6" ht="15" customHeight="1" x14ac:dyDescent="0.3">
      <c r="A35" s="174"/>
      <c r="B35" s="177"/>
      <c r="C35" s="113" t="s">
        <v>22</v>
      </c>
      <c r="D35" s="114">
        <v>197407</v>
      </c>
      <c r="E35" s="115">
        <v>196020</v>
      </c>
      <c r="F35" s="115">
        <f t="shared" si="1"/>
        <v>393427</v>
      </c>
    </row>
    <row r="36" spans="1:6" ht="15" customHeight="1" x14ac:dyDescent="0.3">
      <c r="A36" s="174"/>
      <c r="B36" s="178"/>
      <c r="C36" s="24" t="s">
        <v>23</v>
      </c>
      <c r="D36" s="21">
        <v>86752</v>
      </c>
      <c r="E36" s="68">
        <v>86886</v>
      </c>
      <c r="F36" s="69">
        <f t="shared" si="1"/>
        <v>173638</v>
      </c>
    </row>
    <row r="37" spans="1:6" ht="15" customHeight="1" thickBot="1" x14ac:dyDescent="0.35">
      <c r="A37" s="175"/>
      <c r="B37" s="116" t="s">
        <v>103</v>
      </c>
      <c r="C37" s="117"/>
      <c r="D37" s="118">
        <f>SUM(D30:D36)</f>
        <v>750222</v>
      </c>
      <c r="E37" s="118">
        <f>SUM(E30:E36)</f>
        <v>748908</v>
      </c>
      <c r="F37" s="118">
        <f t="shared" si="1"/>
        <v>1499130</v>
      </c>
    </row>
    <row r="38" spans="1:6" ht="15" customHeight="1" x14ac:dyDescent="0.3">
      <c r="A38" s="173">
        <v>2017</v>
      </c>
      <c r="B38" s="19" t="s">
        <v>8</v>
      </c>
      <c r="C38" s="20" t="s">
        <v>19</v>
      </c>
      <c r="D38" s="21">
        <v>151099</v>
      </c>
      <c r="E38" s="68">
        <v>156295</v>
      </c>
      <c r="F38" s="69">
        <f t="shared" ref="F38:F44" si="2">SUM(D38:E38)</f>
        <v>307394</v>
      </c>
    </row>
    <row r="39" spans="1:6" ht="15" customHeight="1" x14ac:dyDescent="0.3">
      <c r="A39" s="174"/>
      <c r="B39" s="176" t="s">
        <v>3</v>
      </c>
      <c r="C39" s="110" t="s">
        <v>20</v>
      </c>
      <c r="D39" s="111">
        <v>80460</v>
      </c>
      <c r="E39" s="112">
        <v>64284</v>
      </c>
      <c r="F39" s="112">
        <f t="shared" si="2"/>
        <v>144744</v>
      </c>
    </row>
    <row r="40" spans="1:6" ht="15" customHeight="1" x14ac:dyDescent="0.3">
      <c r="A40" s="174"/>
      <c r="B40" s="177"/>
      <c r="C40" s="22" t="s">
        <v>66</v>
      </c>
      <c r="D40" s="23">
        <v>179</v>
      </c>
      <c r="E40" s="70">
        <v>179</v>
      </c>
      <c r="F40" s="71">
        <f t="shared" si="2"/>
        <v>358</v>
      </c>
    </row>
    <row r="41" spans="1:6" ht="15" customHeight="1" x14ac:dyDescent="0.3">
      <c r="A41" s="174"/>
      <c r="B41" s="177"/>
      <c r="C41" s="113" t="s">
        <v>36</v>
      </c>
      <c r="D41" s="114">
        <v>170898</v>
      </c>
      <c r="E41" s="115">
        <v>172371</v>
      </c>
      <c r="F41" s="115">
        <v>343269</v>
      </c>
    </row>
    <row r="42" spans="1:6" ht="15" customHeight="1" x14ac:dyDescent="0.3">
      <c r="A42" s="174"/>
      <c r="B42" s="177"/>
      <c r="C42" s="22" t="s">
        <v>21</v>
      </c>
      <c r="D42" s="23">
        <v>44695</v>
      </c>
      <c r="E42" s="70">
        <v>46534</v>
      </c>
      <c r="F42" s="71">
        <f t="shared" si="2"/>
        <v>91229</v>
      </c>
    </row>
    <row r="43" spans="1:6" ht="15" customHeight="1" x14ac:dyDescent="0.3">
      <c r="A43" s="174"/>
      <c r="B43" s="177"/>
      <c r="C43" s="113" t="s">
        <v>22</v>
      </c>
      <c r="D43" s="114">
        <v>193172</v>
      </c>
      <c r="E43" s="115">
        <v>194665</v>
      </c>
      <c r="F43" s="115">
        <f t="shared" si="2"/>
        <v>387837</v>
      </c>
    </row>
    <row r="44" spans="1:6" ht="15" customHeight="1" x14ac:dyDescent="0.3">
      <c r="A44" s="174"/>
      <c r="B44" s="178"/>
      <c r="C44" s="24" t="s">
        <v>23</v>
      </c>
      <c r="D44" s="21">
        <v>116263</v>
      </c>
      <c r="E44" s="68">
        <v>109180</v>
      </c>
      <c r="F44" s="69">
        <f t="shared" si="2"/>
        <v>225443</v>
      </c>
    </row>
    <row r="45" spans="1:6" ht="15" customHeight="1" thickBot="1" x14ac:dyDescent="0.35">
      <c r="A45" s="175"/>
      <c r="B45" s="116" t="s">
        <v>103</v>
      </c>
      <c r="C45" s="117"/>
      <c r="D45" s="118">
        <f>SUM(D38:D44)</f>
        <v>756766</v>
      </c>
      <c r="E45" s="118">
        <f>SUM(E38:E44)</f>
        <v>743508</v>
      </c>
      <c r="F45" s="118">
        <f>SUM(F38:F44)</f>
        <v>1500274</v>
      </c>
    </row>
    <row r="46" spans="1:6" ht="15" customHeight="1" x14ac:dyDescent="0.3">
      <c r="A46" s="173">
        <v>2016</v>
      </c>
      <c r="B46" s="19" t="s">
        <v>8</v>
      </c>
      <c r="C46" s="20" t="s">
        <v>19</v>
      </c>
      <c r="D46" s="25">
        <v>151084</v>
      </c>
      <c r="E46" s="72">
        <v>153431</v>
      </c>
      <c r="F46" s="73">
        <f>SUM(D46:E46)</f>
        <v>304515</v>
      </c>
    </row>
    <row r="47" spans="1:6" ht="15" customHeight="1" x14ac:dyDescent="0.3">
      <c r="A47" s="174"/>
      <c r="B47" s="176" t="s">
        <v>3</v>
      </c>
      <c r="C47" s="110" t="s">
        <v>20</v>
      </c>
      <c r="D47" s="111">
        <v>60529</v>
      </c>
      <c r="E47" s="112">
        <v>60402</v>
      </c>
      <c r="F47" s="112">
        <f>SUM(D47:E47)</f>
        <v>120931</v>
      </c>
    </row>
    <row r="48" spans="1:6" ht="15" customHeight="1" x14ac:dyDescent="0.3">
      <c r="A48" s="174"/>
      <c r="B48" s="177"/>
      <c r="C48" s="22" t="s">
        <v>36</v>
      </c>
      <c r="D48" s="23">
        <v>148537</v>
      </c>
      <c r="E48" s="70">
        <v>150980</v>
      </c>
      <c r="F48" s="71">
        <v>299517</v>
      </c>
    </row>
    <row r="49" spans="1:6" ht="15" customHeight="1" x14ac:dyDescent="0.3">
      <c r="A49" s="174"/>
      <c r="B49" s="177"/>
      <c r="C49" s="113" t="s">
        <v>21</v>
      </c>
      <c r="D49" s="114">
        <v>49537</v>
      </c>
      <c r="E49" s="115">
        <v>46015</v>
      </c>
      <c r="F49" s="115">
        <f>SUM(D49:E49)</f>
        <v>95552</v>
      </c>
    </row>
    <row r="50" spans="1:6" ht="15" customHeight="1" x14ac:dyDescent="0.3">
      <c r="A50" s="174"/>
      <c r="B50" s="177"/>
      <c r="C50" s="22" t="s">
        <v>22</v>
      </c>
      <c r="D50" s="23">
        <v>188678</v>
      </c>
      <c r="E50" s="70">
        <v>190712</v>
      </c>
      <c r="F50" s="71">
        <f>SUM(D50:E50)</f>
        <v>379390</v>
      </c>
    </row>
    <row r="51" spans="1:6" ht="15" customHeight="1" x14ac:dyDescent="0.3">
      <c r="A51" s="174"/>
      <c r="B51" s="178"/>
      <c r="C51" s="119" t="s">
        <v>23</v>
      </c>
      <c r="D51" s="120">
        <v>95859</v>
      </c>
      <c r="E51" s="121">
        <v>91545</v>
      </c>
      <c r="F51" s="121">
        <f>SUM(D51:E51)</f>
        <v>187404</v>
      </c>
    </row>
    <row r="52" spans="1:6" ht="15" customHeight="1" thickBot="1" x14ac:dyDescent="0.35">
      <c r="A52" s="175"/>
      <c r="B52" s="116" t="s">
        <v>103</v>
      </c>
      <c r="C52" s="117"/>
      <c r="D52" s="118">
        <f>SUM(D46:D51)</f>
        <v>694224</v>
      </c>
      <c r="E52" s="118">
        <f>SUM(E46:E51)</f>
        <v>693085</v>
      </c>
      <c r="F52" s="118">
        <f>SUM(F46:F51)</f>
        <v>1387309</v>
      </c>
    </row>
    <row r="53" spans="1:6" ht="15" customHeight="1" x14ac:dyDescent="0.3">
      <c r="A53" s="173">
        <v>2015</v>
      </c>
      <c r="B53" s="19" t="s">
        <v>8</v>
      </c>
      <c r="C53" s="20" t="s">
        <v>19</v>
      </c>
      <c r="D53" s="25">
        <v>138506</v>
      </c>
      <c r="E53" s="72">
        <v>141894</v>
      </c>
      <c r="F53" s="73">
        <f>SUM(D53:E53)</f>
        <v>280400</v>
      </c>
    </row>
    <row r="54" spans="1:6" ht="15" customHeight="1" x14ac:dyDescent="0.3">
      <c r="A54" s="174"/>
      <c r="B54" s="176" t="s">
        <v>3</v>
      </c>
      <c r="C54" s="110" t="s">
        <v>20</v>
      </c>
      <c r="D54" s="111">
        <v>51180</v>
      </c>
      <c r="E54" s="112">
        <v>51494</v>
      </c>
      <c r="F54" s="112">
        <f>SUM(D54:E54)</f>
        <v>102674</v>
      </c>
    </row>
    <row r="55" spans="1:6" ht="15" customHeight="1" x14ac:dyDescent="0.3">
      <c r="A55" s="174"/>
      <c r="B55" s="177"/>
      <c r="C55" s="22" t="s">
        <v>36</v>
      </c>
      <c r="D55" s="23">
        <v>165962</v>
      </c>
      <c r="E55" s="70">
        <v>164220</v>
      </c>
      <c r="F55" s="71">
        <v>330182</v>
      </c>
    </row>
    <row r="56" spans="1:6" ht="15" customHeight="1" x14ac:dyDescent="0.3">
      <c r="A56" s="174"/>
      <c r="B56" s="177"/>
      <c r="C56" s="113" t="s">
        <v>21</v>
      </c>
      <c r="D56" s="114">
        <v>48043</v>
      </c>
      <c r="E56" s="115">
        <v>43527</v>
      </c>
      <c r="F56" s="115">
        <f>SUM(D56:E56)</f>
        <v>91570</v>
      </c>
    </row>
    <row r="57" spans="1:6" ht="15" customHeight="1" x14ac:dyDescent="0.3">
      <c r="A57" s="174"/>
      <c r="B57" s="177"/>
      <c r="C57" s="22" t="s">
        <v>22</v>
      </c>
      <c r="D57" s="23">
        <v>171866</v>
      </c>
      <c r="E57" s="70">
        <v>170120</v>
      </c>
      <c r="F57" s="71">
        <f>SUM(D57:E57)</f>
        <v>341986</v>
      </c>
    </row>
    <row r="58" spans="1:6" ht="15" customHeight="1" x14ac:dyDescent="0.3">
      <c r="A58" s="174"/>
      <c r="B58" s="178"/>
      <c r="C58" s="119" t="s">
        <v>23</v>
      </c>
      <c r="D58" s="120">
        <v>82276</v>
      </c>
      <c r="E58" s="121">
        <v>80572</v>
      </c>
      <c r="F58" s="121">
        <f>SUM(D58:E58)</f>
        <v>162848</v>
      </c>
    </row>
    <row r="59" spans="1:6" ht="15" customHeight="1" thickBot="1" x14ac:dyDescent="0.35">
      <c r="A59" s="175"/>
      <c r="B59" s="116" t="s">
        <v>103</v>
      </c>
      <c r="C59" s="117"/>
      <c r="D59" s="118">
        <f>SUM(D53:D58)</f>
        <v>657833</v>
      </c>
      <c r="E59" s="118">
        <f>SUM(E53:E58)</f>
        <v>651827</v>
      </c>
      <c r="F59" s="118">
        <f>SUM(F53:F58)</f>
        <v>1309660</v>
      </c>
    </row>
    <row r="60" spans="1:6" ht="15" customHeight="1" x14ac:dyDescent="0.3">
      <c r="A60" s="173">
        <v>2014</v>
      </c>
      <c r="B60" s="19" t="s">
        <v>8</v>
      </c>
      <c r="C60" s="20" t="s">
        <v>19</v>
      </c>
      <c r="D60" s="25">
        <v>136514</v>
      </c>
      <c r="E60" s="72">
        <v>129354</v>
      </c>
      <c r="F60" s="73">
        <f t="shared" ref="F60:F65" si="3">SUM(D60:E60)</f>
        <v>265868</v>
      </c>
    </row>
    <row r="61" spans="1:6" ht="15" customHeight="1" x14ac:dyDescent="0.3">
      <c r="A61" s="174"/>
      <c r="B61" s="176" t="s">
        <v>3</v>
      </c>
      <c r="C61" s="110" t="s">
        <v>20</v>
      </c>
      <c r="D61" s="111">
        <v>47497</v>
      </c>
      <c r="E61" s="112">
        <v>51418</v>
      </c>
      <c r="F61" s="112">
        <f t="shared" si="3"/>
        <v>98915</v>
      </c>
    </row>
    <row r="62" spans="1:6" ht="15" customHeight="1" x14ac:dyDescent="0.3">
      <c r="A62" s="174"/>
      <c r="B62" s="177"/>
      <c r="C62" s="22" t="s">
        <v>36</v>
      </c>
      <c r="D62" s="23">
        <v>185363</v>
      </c>
      <c r="E62" s="70">
        <v>180614</v>
      </c>
      <c r="F62" s="71">
        <v>365977</v>
      </c>
    </row>
    <row r="63" spans="1:6" ht="15" customHeight="1" x14ac:dyDescent="0.3">
      <c r="A63" s="174"/>
      <c r="B63" s="177"/>
      <c r="C63" s="113" t="s">
        <v>21</v>
      </c>
      <c r="D63" s="114">
        <v>41439</v>
      </c>
      <c r="E63" s="115">
        <v>48733</v>
      </c>
      <c r="F63" s="115">
        <f>SUM(D63:E63)</f>
        <v>90172</v>
      </c>
    </row>
    <row r="64" spans="1:6" ht="15" customHeight="1" x14ac:dyDescent="0.3">
      <c r="A64" s="174"/>
      <c r="B64" s="177"/>
      <c r="C64" s="22" t="s">
        <v>22</v>
      </c>
      <c r="D64" s="23">
        <v>185004</v>
      </c>
      <c r="E64" s="70">
        <v>179610</v>
      </c>
      <c r="F64" s="71">
        <f t="shared" si="3"/>
        <v>364614</v>
      </c>
    </row>
    <row r="65" spans="1:6" ht="15" customHeight="1" x14ac:dyDescent="0.3">
      <c r="A65" s="174"/>
      <c r="B65" s="178"/>
      <c r="C65" s="119" t="s">
        <v>23</v>
      </c>
      <c r="D65" s="120">
        <v>85197</v>
      </c>
      <c r="E65" s="121">
        <v>82097</v>
      </c>
      <c r="F65" s="121">
        <f t="shared" si="3"/>
        <v>167294</v>
      </c>
    </row>
    <row r="66" spans="1:6" ht="15" customHeight="1" thickBot="1" x14ac:dyDescent="0.35">
      <c r="A66" s="175"/>
      <c r="B66" s="116" t="s">
        <v>103</v>
      </c>
      <c r="C66" s="117"/>
      <c r="D66" s="118">
        <f>SUM(D60:D65)</f>
        <v>681014</v>
      </c>
      <c r="E66" s="118">
        <f>SUM(E60:E65)</f>
        <v>671826</v>
      </c>
      <c r="F66" s="118">
        <f>SUM(F60:F65)</f>
        <v>1352840</v>
      </c>
    </row>
    <row r="67" spans="1:6" ht="15" customHeight="1" x14ac:dyDescent="0.3">
      <c r="A67" s="179">
        <v>2013</v>
      </c>
      <c r="B67" s="19" t="s">
        <v>8</v>
      </c>
      <c r="C67" s="20" t="s">
        <v>19</v>
      </c>
      <c r="D67" s="25">
        <v>127687</v>
      </c>
      <c r="E67" s="72">
        <v>133151</v>
      </c>
      <c r="F67" s="73">
        <f>SUM(D67:E67)</f>
        <v>260838</v>
      </c>
    </row>
    <row r="68" spans="1:6" ht="15" customHeight="1" x14ac:dyDescent="0.3">
      <c r="A68" s="174"/>
      <c r="B68" s="176" t="s">
        <v>3</v>
      </c>
      <c r="C68" s="110" t="s">
        <v>20</v>
      </c>
      <c r="D68" s="111">
        <v>45146</v>
      </c>
      <c r="E68" s="112">
        <v>45861</v>
      </c>
      <c r="F68" s="112">
        <f>SUM(D68:E68)</f>
        <v>91007</v>
      </c>
    </row>
    <row r="69" spans="1:6" ht="15" customHeight="1" x14ac:dyDescent="0.3">
      <c r="A69" s="174"/>
      <c r="B69" s="177"/>
      <c r="C69" s="22" t="s">
        <v>36</v>
      </c>
      <c r="D69" s="23">
        <v>187549</v>
      </c>
      <c r="E69" s="70">
        <v>177952</v>
      </c>
      <c r="F69" s="71">
        <v>365501</v>
      </c>
    </row>
    <row r="70" spans="1:6" ht="15" customHeight="1" x14ac:dyDescent="0.3">
      <c r="A70" s="174"/>
      <c r="B70" s="177"/>
      <c r="C70" s="113" t="s">
        <v>21</v>
      </c>
      <c r="D70" s="114">
        <v>34359</v>
      </c>
      <c r="E70" s="115">
        <v>34919</v>
      </c>
      <c r="F70" s="115">
        <f>SUM(D70:E70)</f>
        <v>69278</v>
      </c>
    </row>
    <row r="71" spans="1:6" ht="15" customHeight="1" x14ac:dyDescent="0.3">
      <c r="A71" s="174"/>
      <c r="B71" s="177"/>
      <c r="C71" s="22" t="s">
        <v>22</v>
      </c>
      <c r="D71" s="23">
        <v>177961</v>
      </c>
      <c r="E71" s="70">
        <v>175902</v>
      </c>
      <c r="F71" s="71">
        <f>SUM(D71:E71)</f>
        <v>353863</v>
      </c>
    </row>
    <row r="72" spans="1:6" ht="15" customHeight="1" x14ac:dyDescent="0.3">
      <c r="A72" s="174"/>
      <c r="B72" s="178"/>
      <c r="C72" s="119" t="s">
        <v>23</v>
      </c>
      <c r="D72" s="120">
        <v>78247</v>
      </c>
      <c r="E72" s="121">
        <v>79918</v>
      </c>
      <c r="F72" s="121">
        <f>SUM(D72:E72)</f>
        <v>158165</v>
      </c>
    </row>
    <row r="73" spans="1:6" ht="15" customHeight="1" thickBot="1" x14ac:dyDescent="0.35">
      <c r="A73" s="175"/>
      <c r="B73" s="116" t="s">
        <v>103</v>
      </c>
      <c r="C73" s="117"/>
      <c r="D73" s="118">
        <f>SUM(D67:D72)</f>
        <v>650949</v>
      </c>
      <c r="E73" s="118">
        <f>SUM(E67:E72)</f>
        <v>647703</v>
      </c>
      <c r="F73" s="118">
        <f>SUM(F67:F72)</f>
        <v>1298652</v>
      </c>
    </row>
    <row r="74" spans="1:6" ht="15" customHeight="1" x14ac:dyDescent="0.3">
      <c r="A74" s="122" t="s">
        <v>115</v>
      </c>
      <c r="B74" s="74"/>
      <c r="C74" s="74"/>
      <c r="D74" s="74"/>
      <c r="E74" s="75"/>
    </row>
  </sheetData>
  <mergeCells count="19">
    <mergeCell ref="A14:A21"/>
    <mergeCell ref="B15:B20"/>
    <mergeCell ref="A3:F3"/>
    <mergeCell ref="A30:A37"/>
    <mergeCell ref="B31:B36"/>
    <mergeCell ref="B23:B28"/>
    <mergeCell ref="A22:A29"/>
    <mergeCell ref="A6:A13"/>
    <mergeCell ref="B7:B12"/>
    <mergeCell ref="A67:A73"/>
    <mergeCell ref="A53:A59"/>
    <mergeCell ref="B68:B72"/>
    <mergeCell ref="A46:A52"/>
    <mergeCell ref="B47:B51"/>
    <mergeCell ref="A38:A45"/>
    <mergeCell ref="B39:B44"/>
    <mergeCell ref="B61:B65"/>
    <mergeCell ref="B54:B58"/>
    <mergeCell ref="A60:A66"/>
  </mergeCells>
  <pageMargins left="0.70866141732283472" right="0.70866141732283472" top="0.74803149606299213" bottom="0.74803149606299213" header="0.31496062992125984" footer="0.31496062992125984"/>
  <pageSetup paperSize="9" scale="84" orientation="landscape" r:id="rId1"/>
  <headerFooter>
    <oddHeader>&amp;R&amp;G</oddHeader>
    <oddFooter>&amp;L&amp;F&amp;C&amp;P / &amp;N&amp;R&amp;A</oddFooter>
  </headerFooter>
  <colBreaks count="1" manualBreakCount="1">
    <brk id="8" max="1048575" man="1"/>
  </colBreaks>
  <ignoredErrors>
    <ignoredError sqref="D37:E37" formulaRange="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027C1-7BD8-4294-9E92-913999410214}">
  <sheetPr>
    <tabColor theme="6"/>
  </sheetPr>
  <dimension ref="A3:L13"/>
  <sheetViews>
    <sheetView showGridLines="0" zoomScaleNormal="100" workbookViewId="0">
      <pane xSplit="1" topLeftCell="B1" activePane="topRight" state="frozen"/>
      <selection pane="topRight" activeCell="K11" sqref="K11:L12"/>
    </sheetView>
  </sheetViews>
  <sheetFormatPr defaultRowHeight="15" customHeight="1" x14ac:dyDescent="0.3"/>
  <cols>
    <col min="1" max="1" width="20.44140625" style="14" customWidth="1"/>
    <col min="2" max="2" width="12" style="14" customWidth="1"/>
    <col min="3" max="16384" width="8.88671875" style="14"/>
  </cols>
  <sheetData>
    <row r="3" spans="1:12" ht="15" customHeight="1" x14ac:dyDescent="0.3">
      <c r="A3" s="187" t="s">
        <v>104</v>
      </c>
      <c r="B3" s="187"/>
      <c r="C3" s="187"/>
      <c r="D3" s="187"/>
      <c r="E3" s="187"/>
      <c r="F3" s="187"/>
      <c r="G3" s="187"/>
      <c r="H3" s="187"/>
      <c r="I3" s="187"/>
      <c r="J3" s="187"/>
      <c r="K3" s="187"/>
      <c r="L3" s="187"/>
    </row>
    <row r="4" spans="1:12" ht="15" customHeight="1" x14ac:dyDescent="0.3">
      <c r="A4" s="15" t="s">
        <v>18</v>
      </c>
      <c r="B4" s="15"/>
      <c r="C4" s="16">
        <v>2013</v>
      </c>
      <c r="D4" s="16">
        <v>2014</v>
      </c>
      <c r="E4" s="16">
        <v>2015</v>
      </c>
      <c r="F4" s="16">
        <v>2016</v>
      </c>
      <c r="G4" s="16">
        <v>2017</v>
      </c>
      <c r="H4" s="16">
        <v>2018</v>
      </c>
      <c r="I4" s="16">
        <v>2019</v>
      </c>
      <c r="J4" s="16">
        <v>2020</v>
      </c>
      <c r="K4" s="16">
        <v>2021</v>
      </c>
      <c r="L4" s="16">
        <v>2022</v>
      </c>
    </row>
    <row r="5" spans="1:12" ht="15" customHeight="1" x14ac:dyDescent="0.3">
      <c r="A5" s="182" t="s">
        <v>36</v>
      </c>
      <c r="B5" s="125" t="s">
        <v>84</v>
      </c>
      <c r="C5" s="126">
        <v>31</v>
      </c>
      <c r="D5" s="126">
        <v>53</v>
      </c>
      <c r="E5" s="127">
        <v>57</v>
      </c>
      <c r="F5" s="127">
        <v>46</v>
      </c>
      <c r="G5" s="127">
        <v>9</v>
      </c>
      <c r="H5" s="127">
        <v>27</v>
      </c>
      <c r="I5" s="127">
        <v>22</v>
      </c>
      <c r="J5" s="127">
        <v>2</v>
      </c>
      <c r="K5" s="127">
        <v>21</v>
      </c>
      <c r="L5" s="127">
        <v>45</v>
      </c>
    </row>
    <row r="6" spans="1:12" ht="15" customHeight="1" x14ac:dyDescent="0.3">
      <c r="A6" s="183"/>
      <c r="B6" s="128" t="s">
        <v>85</v>
      </c>
      <c r="C6" s="129">
        <v>20227</v>
      </c>
      <c r="D6" s="129">
        <v>57825</v>
      </c>
      <c r="E6" s="129">
        <v>67096</v>
      </c>
      <c r="F6" s="129">
        <v>37445</v>
      </c>
      <c r="G6" s="129">
        <v>7618</v>
      </c>
      <c r="H6" s="129">
        <v>31336</v>
      </c>
      <c r="I6" s="129">
        <v>12574</v>
      </c>
      <c r="J6" s="129">
        <v>70</v>
      </c>
      <c r="K6" s="129">
        <v>7949</v>
      </c>
      <c r="L6" s="129">
        <v>36464</v>
      </c>
    </row>
    <row r="7" spans="1:12" ht="15" customHeight="1" x14ac:dyDescent="0.3">
      <c r="A7" s="184" t="s">
        <v>22</v>
      </c>
      <c r="B7" s="130" t="s">
        <v>84</v>
      </c>
      <c r="C7" s="131">
        <v>11</v>
      </c>
      <c r="D7" s="131">
        <v>14</v>
      </c>
      <c r="E7" s="132">
        <v>23</v>
      </c>
      <c r="F7" s="132">
        <v>18</v>
      </c>
      <c r="G7" s="132">
        <v>6</v>
      </c>
      <c r="H7" s="132">
        <v>8</v>
      </c>
      <c r="I7" s="132">
        <v>8</v>
      </c>
      <c r="J7" s="132">
        <v>2</v>
      </c>
      <c r="K7" s="132">
        <v>3</v>
      </c>
      <c r="L7" s="132">
        <v>27</v>
      </c>
    </row>
    <row r="8" spans="1:12" ht="15" customHeight="1" x14ac:dyDescent="0.3">
      <c r="A8" s="185"/>
      <c r="B8" s="133" t="s">
        <v>85</v>
      </c>
      <c r="C8" s="134">
        <v>3158</v>
      </c>
      <c r="D8" s="134">
        <v>4563</v>
      </c>
      <c r="E8" s="134">
        <v>8220</v>
      </c>
      <c r="F8" s="134">
        <v>6232</v>
      </c>
      <c r="G8" s="134">
        <v>3111</v>
      </c>
      <c r="H8" s="134">
        <v>8119</v>
      </c>
      <c r="I8" s="134">
        <v>1716</v>
      </c>
      <c r="J8" s="134">
        <v>72</v>
      </c>
      <c r="K8" s="134">
        <v>170</v>
      </c>
      <c r="L8" s="134">
        <v>7143</v>
      </c>
    </row>
    <row r="9" spans="1:12" ht="15" customHeight="1" x14ac:dyDescent="0.3">
      <c r="A9" s="182" t="s">
        <v>23</v>
      </c>
      <c r="B9" s="125" t="s">
        <v>84</v>
      </c>
      <c r="C9" s="127">
        <v>6</v>
      </c>
      <c r="D9" s="127">
        <v>4</v>
      </c>
      <c r="E9" s="127">
        <v>8</v>
      </c>
      <c r="F9" s="127">
        <v>8</v>
      </c>
      <c r="G9" s="127">
        <v>3</v>
      </c>
      <c r="H9" s="127">
        <v>5</v>
      </c>
      <c r="I9" s="127">
        <v>5</v>
      </c>
      <c r="J9" s="127">
        <v>2</v>
      </c>
      <c r="K9" s="127">
        <v>2</v>
      </c>
      <c r="L9" s="127">
        <v>9</v>
      </c>
    </row>
    <row r="10" spans="1:12" ht="15" customHeight="1" x14ac:dyDescent="0.3">
      <c r="A10" s="183"/>
      <c r="B10" s="135" t="s">
        <v>85</v>
      </c>
      <c r="C10" s="129">
        <v>645</v>
      </c>
      <c r="D10" s="129">
        <v>585</v>
      </c>
      <c r="E10" s="129">
        <v>735</v>
      </c>
      <c r="F10" s="129">
        <v>755</v>
      </c>
      <c r="G10" s="129">
        <v>1038</v>
      </c>
      <c r="H10" s="129">
        <v>2192</v>
      </c>
      <c r="I10" s="129">
        <v>1139</v>
      </c>
      <c r="J10" s="129">
        <v>250</v>
      </c>
      <c r="K10" s="129">
        <v>113</v>
      </c>
      <c r="L10" s="129">
        <v>905</v>
      </c>
    </row>
    <row r="11" spans="1:12" ht="15" customHeight="1" x14ac:dyDescent="0.3">
      <c r="A11" s="186" t="s">
        <v>103</v>
      </c>
      <c r="B11" s="123" t="s">
        <v>84</v>
      </c>
      <c r="C11" s="124">
        <f>C5+C7+C9</f>
        <v>48</v>
      </c>
      <c r="D11" s="124">
        <f t="shared" ref="D11:K12" si="0">D5+D7+D9</f>
        <v>71</v>
      </c>
      <c r="E11" s="124">
        <f t="shared" si="0"/>
        <v>88</v>
      </c>
      <c r="F11" s="124">
        <f t="shared" si="0"/>
        <v>72</v>
      </c>
      <c r="G11" s="124">
        <f t="shared" si="0"/>
        <v>18</v>
      </c>
      <c r="H11" s="124">
        <f t="shared" si="0"/>
        <v>40</v>
      </c>
      <c r="I11" s="124">
        <f t="shared" si="0"/>
        <v>35</v>
      </c>
      <c r="J11" s="124">
        <f t="shared" si="0"/>
        <v>6</v>
      </c>
      <c r="K11" s="124">
        <f t="shared" si="0"/>
        <v>26</v>
      </c>
      <c r="L11" s="124">
        <f t="shared" ref="L11" si="1">L5+L7+L9</f>
        <v>81</v>
      </c>
    </row>
    <row r="12" spans="1:12" ht="15" customHeight="1" x14ac:dyDescent="0.3">
      <c r="A12" s="186"/>
      <c r="B12" s="124" t="s">
        <v>85</v>
      </c>
      <c r="C12" s="124">
        <f>C6+C8+C10</f>
        <v>24030</v>
      </c>
      <c r="D12" s="124">
        <f t="shared" si="0"/>
        <v>62973</v>
      </c>
      <c r="E12" s="124">
        <f t="shared" si="0"/>
        <v>76051</v>
      </c>
      <c r="F12" s="124">
        <f t="shared" si="0"/>
        <v>44432</v>
      </c>
      <c r="G12" s="124">
        <f t="shared" si="0"/>
        <v>11767</v>
      </c>
      <c r="H12" s="124">
        <f t="shared" si="0"/>
        <v>41647</v>
      </c>
      <c r="I12" s="124">
        <f t="shared" si="0"/>
        <v>15429</v>
      </c>
      <c r="J12" s="124">
        <f t="shared" si="0"/>
        <v>392</v>
      </c>
      <c r="K12" s="124">
        <f t="shared" si="0"/>
        <v>8232</v>
      </c>
      <c r="L12" s="124">
        <f t="shared" ref="L12" si="2">L6+L8+L10</f>
        <v>44512</v>
      </c>
    </row>
    <row r="13" spans="1:12" ht="15" customHeight="1" x14ac:dyDescent="0.3">
      <c r="A13" s="18" t="s">
        <v>105</v>
      </c>
      <c r="B13" s="18"/>
      <c r="C13" s="18"/>
      <c r="D13" s="18"/>
    </row>
  </sheetData>
  <mergeCells count="5">
    <mergeCell ref="A5:A6"/>
    <mergeCell ref="A7:A8"/>
    <mergeCell ref="A9:A10"/>
    <mergeCell ref="A11:A12"/>
    <mergeCell ref="A3:L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15"/>
  <sheetViews>
    <sheetView showGridLines="0" zoomScaleNormal="100" workbookViewId="0">
      <pane xSplit="1" topLeftCell="B1" activePane="topRight" state="frozen"/>
      <selection sqref="A1:XFD1048576"/>
      <selection pane="topRight" activeCell="H17" sqref="H17"/>
    </sheetView>
  </sheetViews>
  <sheetFormatPr defaultRowHeight="15" customHeight="1" x14ac:dyDescent="0.3"/>
  <cols>
    <col min="1" max="1" width="13.88671875" style="14" customWidth="1"/>
    <col min="2" max="2" width="17.6640625" style="14" bestFit="1" customWidth="1"/>
    <col min="3" max="3" width="7" style="14" bestFit="1" customWidth="1"/>
    <col min="4" max="8" width="8.33203125" style="14" bestFit="1" customWidth="1"/>
    <col min="9" max="13" width="9.109375" style="14" bestFit="1" customWidth="1"/>
    <col min="14" max="14" width="9.109375" style="14" customWidth="1"/>
    <col min="15" max="16384" width="8.88671875" style="14"/>
  </cols>
  <sheetData>
    <row r="3" spans="1:16" ht="15" customHeight="1" x14ac:dyDescent="0.3">
      <c r="A3" s="160" t="s">
        <v>118</v>
      </c>
      <c r="B3" s="160"/>
      <c r="C3" s="160"/>
      <c r="D3" s="160"/>
      <c r="E3" s="160"/>
      <c r="F3" s="160"/>
      <c r="G3" s="160"/>
      <c r="H3" s="160"/>
      <c r="I3" s="160"/>
      <c r="J3" s="160"/>
      <c r="K3" s="160"/>
      <c r="L3" s="160"/>
      <c r="M3" s="160"/>
      <c r="N3" s="160"/>
    </row>
    <row r="4" spans="1:16" ht="15" customHeight="1" x14ac:dyDescent="0.3">
      <c r="A4" s="136" t="s">
        <v>101</v>
      </c>
      <c r="B4" s="91"/>
      <c r="C4" s="98">
        <v>2010</v>
      </c>
      <c r="D4" s="98">
        <v>2011</v>
      </c>
      <c r="E4" s="98">
        <v>2012</v>
      </c>
      <c r="F4" s="98">
        <v>2013</v>
      </c>
      <c r="G4" s="98">
        <v>2014</v>
      </c>
      <c r="H4" s="98">
        <v>2015</v>
      </c>
      <c r="I4" s="98">
        <v>2016</v>
      </c>
      <c r="J4" s="98">
        <v>2017</v>
      </c>
      <c r="K4" s="98">
        <v>2018</v>
      </c>
      <c r="L4" s="98">
        <v>2019</v>
      </c>
      <c r="M4" s="98">
        <v>2020</v>
      </c>
      <c r="N4" s="98">
        <v>2021</v>
      </c>
      <c r="O4" s="65"/>
      <c r="P4" s="65"/>
    </row>
    <row r="5" spans="1:16" ht="15" customHeight="1" x14ac:dyDescent="0.3">
      <c r="A5" s="161" t="s">
        <v>2</v>
      </c>
      <c r="B5" s="13" t="s">
        <v>9</v>
      </c>
      <c r="C5" s="66">
        <v>0</v>
      </c>
      <c r="D5" s="66">
        <v>0</v>
      </c>
      <c r="E5" s="66">
        <v>1640</v>
      </c>
      <c r="F5" s="66">
        <v>4466</v>
      </c>
      <c r="G5" s="66">
        <v>4614</v>
      </c>
      <c r="H5" s="66">
        <v>3866</v>
      </c>
      <c r="I5" s="66">
        <v>3956</v>
      </c>
      <c r="J5" s="66">
        <v>4027</v>
      </c>
      <c r="K5" s="66">
        <v>4516</v>
      </c>
      <c r="L5" s="66">
        <v>4132</v>
      </c>
      <c r="M5" s="66">
        <v>809</v>
      </c>
      <c r="N5" s="66">
        <v>571</v>
      </c>
    </row>
    <row r="6" spans="1:16" ht="15" customHeight="1" x14ac:dyDescent="0.3">
      <c r="A6" s="161"/>
      <c r="B6" s="13" t="s">
        <v>96</v>
      </c>
      <c r="C6" s="66">
        <v>0</v>
      </c>
      <c r="D6" s="66">
        <v>0</v>
      </c>
      <c r="E6" s="66">
        <v>0</v>
      </c>
      <c r="F6" s="66">
        <v>0</v>
      </c>
      <c r="G6" s="66">
        <v>0</v>
      </c>
      <c r="H6" s="66">
        <v>0</v>
      </c>
      <c r="I6" s="66">
        <v>0</v>
      </c>
      <c r="J6" s="66">
        <v>2910</v>
      </c>
      <c r="K6" s="66">
        <v>2943</v>
      </c>
      <c r="L6" s="66">
        <v>1557</v>
      </c>
      <c r="M6" s="66">
        <v>266</v>
      </c>
      <c r="N6" s="66">
        <v>1027</v>
      </c>
    </row>
    <row r="7" spans="1:16" ht="15" customHeight="1" x14ac:dyDescent="0.3">
      <c r="A7" s="158" t="s">
        <v>8</v>
      </c>
      <c r="B7" s="14" t="s">
        <v>9</v>
      </c>
      <c r="C7" s="67">
        <v>2361</v>
      </c>
      <c r="D7" s="67">
        <v>7474</v>
      </c>
      <c r="E7" s="67">
        <v>8373</v>
      </c>
      <c r="F7" s="67">
        <v>8552</v>
      </c>
      <c r="G7" s="67">
        <v>8254</v>
      </c>
      <c r="H7" s="67">
        <v>7469</v>
      </c>
      <c r="I7" s="67">
        <v>21927</v>
      </c>
      <c r="J7" s="67">
        <v>25420</v>
      </c>
      <c r="K7" s="67">
        <v>33441</v>
      </c>
      <c r="L7" s="67">
        <v>34697</v>
      </c>
      <c r="M7" s="67">
        <v>8584</v>
      </c>
      <c r="N7" s="67">
        <v>5204</v>
      </c>
    </row>
    <row r="8" spans="1:16" ht="15" customHeight="1" x14ac:dyDescent="0.3">
      <c r="A8" s="158"/>
      <c r="B8" s="14" t="s">
        <v>96</v>
      </c>
      <c r="C8" s="67">
        <v>0</v>
      </c>
      <c r="D8" s="67">
        <v>0</v>
      </c>
      <c r="E8" s="67">
        <v>0</v>
      </c>
      <c r="F8" s="67">
        <v>247</v>
      </c>
      <c r="G8" s="67">
        <v>75</v>
      </c>
      <c r="H8" s="67">
        <v>0</v>
      </c>
      <c r="I8" s="67">
        <v>381</v>
      </c>
      <c r="J8" s="67">
        <v>370</v>
      </c>
      <c r="K8" s="67">
        <v>230</v>
      </c>
      <c r="L8" s="67">
        <v>162</v>
      </c>
      <c r="M8" s="67">
        <v>0</v>
      </c>
      <c r="N8" s="67">
        <v>0</v>
      </c>
    </row>
    <row r="9" spans="1:16" ht="15" customHeight="1" x14ac:dyDescent="0.3">
      <c r="A9" s="161" t="s">
        <v>3</v>
      </c>
      <c r="B9" s="13" t="s">
        <v>9</v>
      </c>
      <c r="C9" s="66">
        <v>5129</v>
      </c>
      <c r="D9" s="66">
        <v>10340</v>
      </c>
      <c r="E9" s="66">
        <v>23802</v>
      </c>
      <c r="F9" s="66">
        <v>30904</v>
      </c>
      <c r="G9" s="66">
        <v>32958</v>
      </c>
      <c r="H9" s="66">
        <v>29060</v>
      </c>
      <c r="I9" s="66">
        <v>30555</v>
      </c>
      <c r="J9" s="66">
        <v>29617</v>
      </c>
      <c r="K9" s="66">
        <v>30299</v>
      </c>
      <c r="L9" s="66">
        <v>30631</v>
      </c>
      <c r="M9" s="66">
        <v>4706</v>
      </c>
      <c r="N9" s="66">
        <v>5715</v>
      </c>
    </row>
    <row r="10" spans="1:16" ht="15" customHeight="1" x14ac:dyDescent="0.3">
      <c r="A10" s="161"/>
      <c r="B10" s="13" t="s">
        <v>96</v>
      </c>
      <c r="C10" s="66">
        <v>1068</v>
      </c>
      <c r="D10" s="66">
        <v>917</v>
      </c>
      <c r="E10" s="66">
        <v>6816</v>
      </c>
      <c r="F10" s="66">
        <v>11693</v>
      </c>
      <c r="G10" s="66">
        <v>11110</v>
      </c>
      <c r="H10" s="66">
        <v>7480</v>
      </c>
      <c r="I10" s="66">
        <v>16634</v>
      </c>
      <c r="J10" s="66">
        <v>15476</v>
      </c>
      <c r="K10" s="66">
        <v>15675</v>
      </c>
      <c r="L10" s="66">
        <v>16943</v>
      </c>
      <c r="M10" s="66">
        <v>1505</v>
      </c>
      <c r="N10" s="66">
        <v>2008</v>
      </c>
    </row>
    <row r="11" spans="1:16" ht="15" customHeight="1" x14ac:dyDescent="0.3">
      <c r="A11" s="158" t="s">
        <v>4</v>
      </c>
      <c r="B11" s="14" t="s">
        <v>9</v>
      </c>
      <c r="C11" s="67">
        <v>0</v>
      </c>
      <c r="D11" s="67">
        <v>0</v>
      </c>
      <c r="E11" s="67">
        <v>0</v>
      </c>
      <c r="F11" s="67">
        <v>0</v>
      </c>
      <c r="G11" s="67">
        <v>0</v>
      </c>
      <c r="H11" s="67">
        <v>0</v>
      </c>
      <c r="I11" s="67">
        <v>0</v>
      </c>
      <c r="J11" s="67">
        <v>0</v>
      </c>
      <c r="K11" s="67">
        <v>0</v>
      </c>
      <c r="L11" s="67">
        <v>0</v>
      </c>
      <c r="M11" s="67">
        <v>0</v>
      </c>
      <c r="N11" s="67">
        <v>0</v>
      </c>
    </row>
    <row r="12" spans="1:16" ht="15" customHeight="1" x14ac:dyDescent="0.3">
      <c r="A12" s="158"/>
      <c r="B12" s="14" t="s">
        <v>96</v>
      </c>
      <c r="C12" s="67">
        <v>0</v>
      </c>
      <c r="D12" s="67">
        <v>0</v>
      </c>
      <c r="E12" s="67">
        <v>1104</v>
      </c>
      <c r="F12" s="67">
        <v>4700</v>
      </c>
      <c r="G12" s="67">
        <v>8671</v>
      </c>
      <c r="H12" s="67">
        <v>8337</v>
      </c>
      <c r="I12" s="67">
        <v>4439</v>
      </c>
      <c r="J12" s="67">
        <v>0</v>
      </c>
      <c r="K12" s="67">
        <v>0</v>
      </c>
      <c r="L12" s="67">
        <v>0</v>
      </c>
      <c r="M12" s="67">
        <v>0</v>
      </c>
      <c r="N12" s="67">
        <v>0</v>
      </c>
    </row>
    <row r="13" spans="1:16" ht="15" customHeight="1" x14ac:dyDescent="0.3">
      <c r="A13" s="159" t="s">
        <v>1</v>
      </c>
      <c r="B13" s="92" t="s">
        <v>9</v>
      </c>
      <c r="C13" s="96">
        <f>C5+C7+C9</f>
        <v>7490</v>
      </c>
      <c r="D13" s="96">
        <f t="shared" ref="D13:K13" si="0">D5+D7+D9</f>
        <v>17814</v>
      </c>
      <c r="E13" s="96">
        <f t="shared" si="0"/>
        <v>33815</v>
      </c>
      <c r="F13" s="96">
        <f t="shared" si="0"/>
        <v>43922</v>
      </c>
      <c r="G13" s="96">
        <f t="shared" si="0"/>
        <v>45826</v>
      </c>
      <c r="H13" s="96">
        <f t="shared" si="0"/>
        <v>40395</v>
      </c>
      <c r="I13" s="96">
        <f t="shared" si="0"/>
        <v>56438</v>
      </c>
      <c r="J13" s="96">
        <f t="shared" si="0"/>
        <v>59064</v>
      </c>
      <c r="K13" s="96">
        <f t="shared" si="0"/>
        <v>68256</v>
      </c>
      <c r="L13" s="96">
        <f t="shared" ref="L13:M13" si="1">L5+L7+L9</f>
        <v>69460</v>
      </c>
      <c r="M13" s="96">
        <f t="shared" si="1"/>
        <v>14099</v>
      </c>
      <c r="N13" s="96">
        <f t="shared" ref="N13" si="2">N5+N7+N9</f>
        <v>11490</v>
      </c>
    </row>
    <row r="14" spans="1:16" ht="15" customHeight="1" x14ac:dyDescent="0.3">
      <c r="A14" s="159"/>
      <c r="B14" s="92" t="s">
        <v>96</v>
      </c>
      <c r="C14" s="96">
        <f>C8+C10+C12</f>
        <v>1068</v>
      </c>
      <c r="D14" s="96">
        <f t="shared" ref="D14:I14" si="3">D8+D10+D12</f>
        <v>917</v>
      </c>
      <c r="E14" s="96">
        <f t="shared" si="3"/>
        <v>7920</v>
      </c>
      <c r="F14" s="96">
        <f t="shared" si="3"/>
        <v>16640</v>
      </c>
      <c r="G14" s="96">
        <f t="shared" si="3"/>
        <v>19856</v>
      </c>
      <c r="H14" s="96">
        <f t="shared" si="3"/>
        <v>15817</v>
      </c>
      <c r="I14" s="96">
        <f t="shared" si="3"/>
        <v>21454</v>
      </c>
      <c r="J14" s="96">
        <f>J6+J8+J10+J12</f>
        <v>18756</v>
      </c>
      <c r="K14" s="96">
        <f>K6+K8+K10+K12</f>
        <v>18848</v>
      </c>
      <c r="L14" s="96">
        <f>L6+L8+L10+L12</f>
        <v>18662</v>
      </c>
      <c r="M14" s="96">
        <f>M6+M8+M10+M12</f>
        <v>1771</v>
      </c>
      <c r="N14" s="96">
        <f>N6+N8+N10+N12</f>
        <v>3035</v>
      </c>
    </row>
    <row r="15" spans="1:16" ht="15" customHeight="1" x14ac:dyDescent="0.3">
      <c r="A15" s="5" t="s">
        <v>115</v>
      </c>
    </row>
  </sheetData>
  <mergeCells count="6">
    <mergeCell ref="A3:N3"/>
    <mergeCell ref="A11:A12"/>
    <mergeCell ref="A13:A14"/>
    <mergeCell ref="A5:A6"/>
    <mergeCell ref="A7:A8"/>
    <mergeCell ref="A9:A1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B28" sqref="B28"/>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84"/>
  <sheetViews>
    <sheetView showGridLines="0" zoomScaleNormal="100" workbookViewId="0">
      <selection activeCell="B9" sqref="B9"/>
    </sheetView>
  </sheetViews>
  <sheetFormatPr defaultRowHeight="15" customHeight="1" x14ac:dyDescent="0.3"/>
  <cols>
    <col min="1" max="1" width="11" style="14" customWidth="1"/>
    <col min="2" max="2" width="17.33203125" style="14" customWidth="1"/>
    <col min="3" max="3" width="12.5546875" style="14" customWidth="1"/>
    <col min="4" max="4" width="11.33203125" style="14" customWidth="1"/>
    <col min="5" max="5" width="15.44140625" style="14" customWidth="1"/>
    <col min="6" max="6" width="12.109375" style="14" customWidth="1"/>
    <col min="7" max="7" width="17.33203125" style="14" customWidth="1"/>
    <col min="8" max="8" width="14.44140625" style="14" customWidth="1"/>
    <col min="9" max="16384" width="8.88671875" style="14"/>
  </cols>
  <sheetData>
    <row r="3" spans="1:8" ht="15" customHeight="1" x14ac:dyDescent="0.3">
      <c r="A3" s="147" t="s">
        <v>126</v>
      </c>
      <c r="B3" s="147"/>
      <c r="C3" s="147"/>
      <c r="D3" s="147"/>
      <c r="E3" s="147"/>
      <c r="F3" s="147"/>
      <c r="G3" s="147"/>
      <c r="H3" s="147"/>
    </row>
    <row r="4" spans="1:8" ht="40.799999999999997" x14ac:dyDescent="0.3">
      <c r="A4" s="84" t="s">
        <v>102</v>
      </c>
      <c r="B4" s="85" t="s">
        <v>45</v>
      </c>
      <c r="C4" s="85" t="s">
        <v>46</v>
      </c>
      <c r="D4" s="85" t="s">
        <v>47</v>
      </c>
      <c r="E4" s="86" t="s">
        <v>65</v>
      </c>
      <c r="F4" s="85" t="s">
        <v>97</v>
      </c>
      <c r="G4" s="85" t="s">
        <v>98</v>
      </c>
      <c r="H4" s="85" t="s">
        <v>99</v>
      </c>
    </row>
    <row r="5" spans="1:8" ht="15" customHeight="1" x14ac:dyDescent="0.3">
      <c r="A5" s="148" t="s">
        <v>68</v>
      </c>
      <c r="B5" s="45" t="s">
        <v>48</v>
      </c>
      <c r="C5" s="46">
        <v>141.14506285513099</v>
      </c>
      <c r="D5" s="46">
        <v>57.067465989632801</v>
      </c>
      <c r="E5" s="47">
        <v>1123.5480053214101</v>
      </c>
      <c r="F5" s="48">
        <v>404.31783326495753</v>
      </c>
      <c r="G5" s="46">
        <v>50.792191984095666</v>
      </c>
      <c r="H5" s="47">
        <v>7.9602359628731865</v>
      </c>
    </row>
    <row r="6" spans="1:8" ht="15" customHeight="1" x14ac:dyDescent="0.3">
      <c r="A6" s="149"/>
      <c r="B6" s="13" t="s">
        <v>49</v>
      </c>
      <c r="C6" s="39">
        <v>65.5306649790313</v>
      </c>
      <c r="D6" s="39">
        <v>28.808432144573299</v>
      </c>
      <c r="E6" s="49">
        <v>682.99501695243998</v>
      </c>
      <c r="F6" s="50">
        <v>439.61757680608775</v>
      </c>
      <c r="G6" s="39">
        <v>42.179564168883772</v>
      </c>
      <c r="H6" s="49">
        <v>10.422525350093528</v>
      </c>
    </row>
    <row r="7" spans="1:8" ht="15" customHeight="1" x14ac:dyDescent="0.3">
      <c r="A7" s="149"/>
      <c r="B7" s="51" t="s">
        <v>53</v>
      </c>
      <c r="C7" s="52">
        <v>72.725308975798001</v>
      </c>
      <c r="D7" s="52">
        <v>24.847718237080201</v>
      </c>
      <c r="E7" s="53">
        <v>426.28899367486201</v>
      </c>
      <c r="F7" s="54">
        <v>341.66535126511718</v>
      </c>
      <c r="G7" s="52">
        <v>58.288434854670413</v>
      </c>
      <c r="H7" s="53">
        <v>5.8616319363692941</v>
      </c>
    </row>
    <row r="8" spans="1:8" ht="15" customHeight="1" x14ac:dyDescent="0.3">
      <c r="A8" s="149"/>
      <c r="B8" s="13" t="s">
        <v>54</v>
      </c>
      <c r="C8" s="39">
        <v>7.5746428515902897</v>
      </c>
      <c r="D8" s="39">
        <v>2.3438014500898401</v>
      </c>
      <c r="E8" s="49">
        <v>26.130777029827598</v>
      </c>
      <c r="F8" s="50">
        <v>309.42732165883712</v>
      </c>
      <c r="G8" s="39">
        <v>89.695053745032226</v>
      </c>
      <c r="H8" s="49">
        <v>3.4497701795064124</v>
      </c>
    </row>
    <row r="9" spans="1:8" ht="15" customHeight="1" x14ac:dyDescent="0.3">
      <c r="A9" s="150"/>
      <c r="B9" s="55" t="s">
        <v>50</v>
      </c>
      <c r="C9" s="56">
        <v>359.3092827216775</v>
      </c>
      <c r="D9" s="56">
        <v>117.75128086667287</v>
      </c>
      <c r="E9" s="57">
        <v>2176.5648206658202</v>
      </c>
      <c r="F9" s="58">
        <v>327.71566594310201</v>
      </c>
      <c r="G9" s="56">
        <v>54.099597562480248</v>
      </c>
      <c r="H9" s="57">
        <v>6.0576359290772803</v>
      </c>
    </row>
    <row r="10" spans="1:8" ht="15" customHeight="1" x14ac:dyDescent="0.3">
      <c r="A10" s="7"/>
      <c r="B10" s="8" t="s">
        <v>1</v>
      </c>
      <c r="C10" s="59">
        <v>646.28496238322805</v>
      </c>
      <c r="D10" s="59">
        <v>230.81869868804901</v>
      </c>
      <c r="E10" s="60">
        <v>4435.5276136443599</v>
      </c>
      <c r="F10" s="61">
        <v>357.14694310213622</v>
      </c>
      <c r="G10" s="59">
        <v>52.038611591102594</v>
      </c>
      <c r="H10" s="60">
        <v>6.8631143718523058</v>
      </c>
    </row>
    <row r="11" spans="1:8" ht="15" customHeight="1" x14ac:dyDescent="0.3">
      <c r="A11" s="9"/>
      <c r="B11" s="10" t="s">
        <v>51</v>
      </c>
      <c r="C11" s="11">
        <v>2.0604168134170531E-2</v>
      </c>
      <c r="D11" s="11">
        <v>1.3375021494503841E-2</v>
      </c>
      <c r="E11" s="12">
        <v>2.0445033389036079E-2</v>
      </c>
      <c r="F11" s="62"/>
      <c r="G11" s="63"/>
      <c r="H11" s="64"/>
    </row>
    <row r="12" spans="1:8" ht="15" customHeight="1" x14ac:dyDescent="0.3">
      <c r="A12" s="151" t="s">
        <v>109</v>
      </c>
      <c r="B12" s="151"/>
      <c r="C12" s="151"/>
      <c r="D12" s="151"/>
      <c r="E12" s="1"/>
      <c r="F12" s="2"/>
    </row>
    <row r="15" spans="1:8" ht="15" customHeight="1" x14ac:dyDescent="0.3">
      <c r="A15" s="147" t="s">
        <v>117</v>
      </c>
      <c r="B15" s="147"/>
      <c r="C15" s="147"/>
      <c r="D15" s="147"/>
      <c r="E15" s="147"/>
      <c r="F15" s="147"/>
      <c r="G15" s="147"/>
      <c r="H15" s="147"/>
    </row>
    <row r="16" spans="1:8" ht="40.799999999999997" x14ac:dyDescent="0.3">
      <c r="A16" s="84" t="s">
        <v>102</v>
      </c>
      <c r="B16" s="85" t="s">
        <v>45</v>
      </c>
      <c r="C16" s="85" t="s">
        <v>46</v>
      </c>
      <c r="D16" s="85" t="s">
        <v>47</v>
      </c>
      <c r="E16" s="86" t="s">
        <v>65</v>
      </c>
      <c r="F16" s="85" t="s">
        <v>97</v>
      </c>
      <c r="G16" s="85" t="s">
        <v>98</v>
      </c>
      <c r="H16" s="85" t="s">
        <v>99</v>
      </c>
    </row>
    <row r="17" spans="1:8" ht="15" customHeight="1" x14ac:dyDescent="0.3">
      <c r="A17" s="148" t="s">
        <v>68</v>
      </c>
      <c r="B17" s="45" t="s">
        <v>48</v>
      </c>
      <c r="C17" s="46">
        <v>47.805696297151897</v>
      </c>
      <c r="D17" s="46">
        <v>50.816199119639997</v>
      </c>
      <c r="E17" s="47">
        <v>444.15143600686503</v>
      </c>
      <c r="F17" s="48">
        <f>D17/C17*1000</f>
        <v>1062.9737260550571</v>
      </c>
      <c r="G17" s="46">
        <f>D17/E17*1000</f>
        <v>114.41187622064686</v>
      </c>
      <c r="H17" s="47">
        <f>F17/G17</f>
        <v>9.2907638714452965</v>
      </c>
    </row>
    <row r="18" spans="1:8" ht="15" customHeight="1" x14ac:dyDescent="0.3">
      <c r="A18" s="149"/>
      <c r="B18" s="13" t="s">
        <v>49</v>
      </c>
      <c r="C18" s="39">
        <v>48.200161691295797</v>
      </c>
      <c r="D18" s="39">
        <v>31.165815735188598</v>
      </c>
      <c r="E18" s="49">
        <v>460.54507536153397</v>
      </c>
      <c r="F18" s="50">
        <f t="shared" ref="F18:F22" si="0">D18/C18*1000</f>
        <v>646.59151840182858</v>
      </c>
      <c r="G18" s="39">
        <f t="shared" ref="G18:G22" si="1">D18/E18*1000</f>
        <v>67.671586132417161</v>
      </c>
      <c r="H18" s="49">
        <f t="shared" ref="H18:H22" si="2">F18/G18</f>
        <v>9.5548450295904566</v>
      </c>
    </row>
    <row r="19" spans="1:8" ht="15" customHeight="1" x14ac:dyDescent="0.3">
      <c r="A19" s="149"/>
      <c r="B19" s="51" t="s">
        <v>53</v>
      </c>
      <c r="C19" s="52">
        <v>38.320720636892098</v>
      </c>
      <c r="D19" s="52">
        <v>27.366891036255101</v>
      </c>
      <c r="E19" s="53">
        <v>288.08383647663101</v>
      </c>
      <c r="F19" s="54">
        <f t="shared" si="0"/>
        <v>714.15387240678524</v>
      </c>
      <c r="G19" s="52">
        <f t="shared" si="1"/>
        <v>94.996273900549326</v>
      </c>
      <c r="H19" s="53">
        <f t="shared" si="2"/>
        <v>7.5177040433651738</v>
      </c>
    </row>
    <row r="20" spans="1:8" ht="15" customHeight="1" x14ac:dyDescent="0.3">
      <c r="A20" s="149"/>
      <c r="B20" s="13" t="s">
        <v>54</v>
      </c>
      <c r="C20" s="39">
        <v>2.8339591276645502</v>
      </c>
      <c r="D20" s="39">
        <v>0.56160485529117998</v>
      </c>
      <c r="E20" s="49">
        <v>6.8045097897933502</v>
      </c>
      <c r="F20" s="50">
        <f t="shared" si="0"/>
        <v>198.16970887438148</v>
      </c>
      <c r="G20" s="39">
        <f t="shared" si="1"/>
        <v>82.534212256344716</v>
      </c>
      <c r="H20" s="49">
        <f t="shared" si="2"/>
        <v>2.4010613714817084</v>
      </c>
    </row>
    <row r="21" spans="1:8" ht="15" customHeight="1" x14ac:dyDescent="0.3">
      <c r="A21" s="150"/>
      <c r="B21" s="55" t="s">
        <v>50</v>
      </c>
      <c r="C21" s="56">
        <f>C22-SUM(C17:C20)</f>
        <v>136.72788992144564</v>
      </c>
      <c r="D21" s="56">
        <f>D22-SUM(D17:D20)</f>
        <v>69.092936294103126</v>
      </c>
      <c r="E21" s="57">
        <f>E22-SUM(E17:E20)</f>
        <v>1210.5658493347964</v>
      </c>
      <c r="F21" s="58">
        <f t="shared" si="0"/>
        <v>505.33169446116034</v>
      </c>
      <c r="G21" s="56">
        <f t="shared" si="1"/>
        <v>57.074909499610918</v>
      </c>
      <c r="H21" s="57">
        <f t="shared" si="2"/>
        <v>8.8538326016023774</v>
      </c>
    </row>
    <row r="22" spans="1:8" ht="15" customHeight="1" x14ac:dyDescent="0.3">
      <c r="A22" s="7"/>
      <c r="B22" s="8" t="s">
        <v>1</v>
      </c>
      <c r="C22" s="59">
        <v>273.88842767444999</v>
      </c>
      <c r="D22" s="59">
        <v>179.00344704047799</v>
      </c>
      <c r="E22" s="60">
        <v>2410.1507069696199</v>
      </c>
      <c r="F22" s="61">
        <f t="shared" si="0"/>
        <v>653.5633818499465</v>
      </c>
      <c r="G22" s="59">
        <f t="shared" si="1"/>
        <v>74.270644787000165</v>
      </c>
      <c r="H22" s="60">
        <f t="shared" si="2"/>
        <v>8.7997537078652357</v>
      </c>
    </row>
    <row r="23" spans="1:8" ht="20.399999999999999" x14ac:dyDescent="0.3">
      <c r="A23" s="9"/>
      <c r="B23" s="10" t="s">
        <v>51</v>
      </c>
      <c r="C23" s="11">
        <v>1.672511321723822E-2</v>
      </c>
      <c r="D23" s="11">
        <v>1.7331154553070216E-2</v>
      </c>
      <c r="E23" s="12">
        <v>1.8348029091587448E-2</v>
      </c>
      <c r="F23" s="62"/>
      <c r="G23" s="63"/>
      <c r="H23" s="64"/>
    </row>
    <row r="24" spans="1:8" ht="15" customHeight="1" x14ac:dyDescent="0.3">
      <c r="A24" s="151" t="s">
        <v>109</v>
      </c>
      <c r="B24" s="151"/>
      <c r="C24" s="151"/>
      <c r="D24" s="151"/>
      <c r="E24" s="1"/>
      <c r="F24" s="2"/>
    </row>
    <row r="27" spans="1:8" ht="15" customHeight="1" x14ac:dyDescent="0.3">
      <c r="A27" s="147" t="s">
        <v>95</v>
      </c>
      <c r="B27" s="147"/>
      <c r="C27" s="147"/>
      <c r="D27" s="147"/>
      <c r="E27" s="147"/>
      <c r="F27" s="147"/>
      <c r="G27" s="147"/>
      <c r="H27" s="147"/>
    </row>
    <row r="28" spans="1:8" ht="40.799999999999997" x14ac:dyDescent="0.3">
      <c r="A28" s="84" t="s">
        <v>102</v>
      </c>
      <c r="B28" s="85" t="s">
        <v>45</v>
      </c>
      <c r="C28" s="85" t="s">
        <v>46</v>
      </c>
      <c r="D28" s="85" t="s">
        <v>47</v>
      </c>
      <c r="E28" s="86" t="s">
        <v>65</v>
      </c>
      <c r="F28" s="85" t="s">
        <v>97</v>
      </c>
      <c r="G28" s="85" t="s">
        <v>98</v>
      </c>
      <c r="H28" s="85" t="s">
        <v>99</v>
      </c>
    </row>
    <row r="29" spans="1:8" ht="15" customHeight="1" x14ac:dyDescent="0.3">
      <c r="A29" s="148" t="s">
        <v>68</v>
      </c>
      <c r="B29" s="45" t="s">
        <v>48</v>
      </c>
      <c r="C29" s="46">
        <v>30.376999999999999</v>
      </c>
      <c r="D29" s="46">
        <v>24.382295200000005</v>
      </c>
      <c r="E29" s="47">
        <v>284.09100000000001</v>
      </c>
      <c r="F29" s="48">
        <f>D29/C29*1000</f>
        <v>802.65645718800431</v>
      </c>
      <c r="G29" s="46">
        <f>D29/E29*1000</f>
        <v>85.825651639791488</v>
      </c>
      <c r="H29" s="47">
        <f>F29/G29</f>
        <v>9.3521743424301285</v>
      </c>
    </row>
    <row r="30" spans="1:8" ht="15" customHeight="1" x14ac:dyDescent="0.3">
      <c r="A30" s="149"/>
      <c r="B30" s="13" t="s">
        <v>49</v>
      </c>
      <c r="C30" s="39">
        <v>25.068999999999999</v>
      </c>
      <c r="D30" s="39">
        <v>17.728744700000004</v>
      </c>
      <c r="E30" s="49">
        <v>318.25099999999998</v>
      </c>
      <c r="F30" s="50">
        <f t="shared" ref="F30:F34" si="3">D30/C30*1000</f>
        <v>707.19792173600877</v>
      </c>
      <c r="G30" s="39">
        <f t="shared" ref="G30:G34" si="4">D30/E30*1000</f>
        <v>55.706799664415833</v>
      </c>
      <c r="H30" s="49">
        <f t="shared" ref="H30:H34" si="5">F30/G30</f>
        <v>12.695001795045675</v>
      </c>
    </row>
    <row r="31" spans="1:8" ht="15" customHeight="1" x14ac:dyDescent="0.3">
      <c r="A31" s="149"/>
      <c r="B31" s="51" t="s">
        <v>53</v>
      </c>
      <c r="C31" s="52">
        <v>13.691000000000001</v>
      </c>
      <c r="D31" s="52">
        <v>5.8419804999999974</v>
      </c>
      <c r="E31" s="53">
        <v>95.635999999999996</v>
      </c>
      <c r="F31" s="54">
        <f t="shared" si="3"/>
        <v>426.70224965305653</v>
      </c>
      <c r="G31" s="52">
        <f t="shared" si="4"/>
        <v>61.08557969802164</v>
      </c>
      <c r="H31" s="53">
        <f t="shared" si="5"/>
        <v>6.9853188225841789</v>
      </c>
    </row>
    <row r="32" spans="1:8" ht="15" customHeight="1" x14ac:dyDescent="0.3">
      <c r="A32" s="149"/>
      <c r="B32" s="13" t="s">
        <v>54</v>
      </c>
      <c r="C32" s="39">
        <v>5.9160000000000004</v>
      </c>
      <c r="D32" s="39">
        <v>3.0836298000000002</v>
      </c>
      <c r="E32" s="49">
        <v>40.594999999999999</v>
      </c>
      <c r="F32" s="50">
        <f t="shared" si="3"/>
        <v>521.23559837728192</v>
      </c>
      <c r="G32" s="39">
        <f t="shared" si="4"/>
        <v>75.960827688138949</v>
      </c>
      <c r="H32" s="49">
        <f t="shared" si="5"/>
        <v>6.8618999323867458</v>
      </c>
    </row>
    <row r="33" spans="1:8" ht="15" customHeight="1" x14ac:dyDescent="0.3">
      <c r="A33" s="150"/>
      <c r="B33" s="55" t="s">
        <v>50</v>
      </c>
      <c r="C33" s="56">
        <f>C34-SUM(C29:C32)</f>
        <v>100.96100000000001</v>
      </c>
      <c r="D33" s="56">
        <f>D34-SUM(D29:D32)</f>
        <v>35.724160499999989</v>
      </c>
      <c r="E33" s="57">
        <f>E34-SUM(E29:E32)</f>
        <v>626.67300000000012</v>
      </c>
      <c r="F33" s="58">
        <f t="shared" si="3"/>
        <v>353.84119115301934</v>
      </c>
      <c r="G33" s="56">
        <f t="shared" si="4"/>
        <v>57.006062970640158</v>
      </c>
      <c r="H33" s="57">
        <f t="shared" si="5"/>
        <v>6.2070799615693195</v>
      </c>
    </row>
    <row r="34" spans="1:8" ht="15" customHeight="1" x14ac:dyDescent="0.3">
      <c r="A34" s="7"/>
      <c r="B34" s="8" t="s">
        <v>1</v>
      </c>
      <c r="C34" s="59">
        <v>176.01400000000001</v>
      </c>
      <c r="D34" s="59">
        <v>86.760810699999993</v>
      </c>
      <c r="E34" s="60">
        <v>1365.2460000000001</v>
      </c>
      <c r="F34" s="61">
        <f t="shared" si="3"/>
        <v>492.91994216369147</v>
      </c>
      <c r="G34" s="59">
        <f t="shared" si="4"/>
        <v>63.549580588406762</v>
      </c>
      <c r="H34" s="60">
        <f t="shared" si="5"/>
        <v>7.7564625541150143</v>
      </c>
    </row>
    <row r="35" spans="1:8" ht="20.399999999999999" x14ac:dyDescent="0.3">
      <c r="A35" s="9"/>
      <c r="B35" s="10" t="s">
        <v>51</v>
      </c>
      <c r="C35" s="11">
        <v>2.1238240561378581E-2</v>
      </c>
      <c r="D35" s="11">
        <v>2.0130437771364865E-2</v>
      </c>
      <c r="E35" s="12">
        <v>2.1314195708088228E-2</v>
      </c>
      <c r="F35" s="62"/>
      <c r="G35" s="63"/>
      <c r="H35" s="64"/>
    </row>
    <row r="36" spans="1:8" ht="15" customHeight="1" x14ac:dyDescent="0.3">
      <c r="A36" s="151" t="s">
        <v>109</v>
      </c>
      <c r="B36" s="151"/>
      <c r="C36" s="151"/>
      <c r="D36" s="151"/>
      <c r="E36" s="1"/>
      <c r="F36" s="2"/>
    </row>
    <row r="39" spans="1:8" ht="15" customHeight="1" x14ac:dyDescent="0.3">
      <c r="A39" s="147" t="s">
        <v>93</v>
      </c>
      <c r="B39" s="147"/>
      <c r="C39" s="147"/>
      <c r="D39" s="147"/>
      <c r="E39" s="147"/>
      <c r="F39" s="147"/>
      <c r="G39" s="147"/>
      <c r="H39" s="147"/>
    </row>
    <row r="40" spans="1:8" ht="40.799999999999997" x14ac:dyDescent="0.3">
      <c r="A40" s="84" t="s">
        <v>102</v>
      </c>
      <c r="B40" s="85" t="s">
        <v>45</v>
      </c>
      <c r="C40" s="85" t="s">
        <v>46</v>
      </c>
      <c r="D40" s="85" t="s">
        <v>47</v>
      </c>
      <c r="E40" s="86" t="s">
        <v>65</v>
      </c>
      <c r="F40" s="85" t="s">
        <v>97</v>
      </c>
      <c r="G40" s="85" t="s">
        <v>98</v>
      </c>
      <c r="H40" s="85" t="s">
        <v>99</v>
      </c>
    </row>
    <row r="41" spans="1:8" ht="15" customHeight="1" x14ac:dyDescent="0.3">
      <c r="A41" s="148" t="s">
        <v>68</v>
      </c>
      <c r="B41" s="45" t="s">
        <v>53</v>
      </c>
      <c r="C41" s="46">
        <v>109.899</v>
      </c>
      <c r="D41" s="46">
        <v>64.836282600000004</v>
      </c>
      <c r="E41" s="47">
        <v>701.05200000000002</v>
      </c>
      <c r="F41" s="48">
        <f>D41/C41*1000</f>
        <v>589.96244369830481</v>
      </c>
      <c r="G41" s="46">
        <f>D41/E41*1000</f>
        <v>92.484270211054252</v>
      </c>
      <c r="H41" s="47">
        <f>F41/G41</f>
        <v>6.3790571342778364</v>
      </c>
    </row>
    <row r="42" spans="1:8" ht="15" customHeight="1" x14ac:dyDescent="0.3">
      <c r="A42" s="149"/>
      <c r="B42" s="13" t="s">
        <v>48</v>
      </c>
      <c r="C42" s="39">
        <v>130.86199999999999</v>
      </c>
      <c r="D42" s="39">
        <v>101.90857499999997</v>
      </c>
      <c r="E42" s="49">
        <v>1152.242</v>
      </c>
      <c r="F42" s="50">
        <f t="shared" ref="F42:F46" si="6">D42/C42*1000</f>
        <v>778.7484143601655</v>
      </c>
      <c r="G42" s="39">
        <f t="shared" ref="G42:G46" si="7">D42/E42*1000</f>
        <v>88.443725363248319</v>
      </c>
      <c r="H42" s="49">
        <f t="shared" ref="H42:H46" si="8">F42/G42</f>
        <v>8.805015971022911</v>
      </c>
    </row>
    <row r="43" spans="1:8" ht="15" customHeight="1" x14ac:dyDescent="0.3">
      <c r="A43" s="149"/>
      <c r="B43" s="51" t="s">
        <v>49</v>
      </c>
      <c r="C43" s="52">
        <v>64.373999999999995</v>
      </c>
      <c r="D43" s="52">
        <v>33.415644299999997</v>
      </c>
      <c r="E43" s="53">
        <v>623.40300000000002</v>
      </c>
      <c r="F43" s="54">
        <f t="shared" si="6"/>
        <v>519.08603318109795</v>
      </c>
      <c r="G43" s="52">
        <f t="shared" si="7"/>
        <v>53.601994696849381</v>
      </c>
      <c r="H43" s="53">
        <f t="shared" si="8"/>
        <v>9.6840805294062839</v>
      </c>
    </row>
    <row r="44" spans="1:8" ht="15" customHeight="1" x14ac:dyDescent="0.3">
      <c r="A44" s="149"/>
      <c r="B44" s="13" t="s">
        <v>54</v>
      </c>
      <c r="C44" s="39">
        <v>32.274999999999999</v>
      </c>
      <c r="D44" s="39">
        <v>18.197839099999999</v>
      </c>
      <c r="E44" s="49">
        <v>306.72500000000002</v>
      </c>
      <c r="F44" s="50">
        <f t="shared" si="6"/>
        <v>563.83699767621999</v>
      </c>
      <c r="G44" s="39">
        <f t="shared" si="7"/>
        <v>59.329494172304173</v>
      </c>
      <c r="H44" s="49">
        <f t="shared" si="8"/>
        <v>9.50348567002324</v>
      </c>
    </row>
    <row r="45" spans="1:8" ht="15" customHeight="1" x14ac:dyDescent="0.3">
      <c r="A45" s="150"/>
      <c r="B45" s="55" t="s">
        <v>50</v>
      </c>
      <c r="C45" s="56">
        <f>C46-SUM(C41:C44)</f>
        <v>468.88800000000003</v>
      </c>
      <c r="D45" s="56">
        <f>D46-SUM(D41:D44)</f>
        <v>136.68325099999993</v>
      </c>
      <c r="E45" s="57">
        <f>E46-SUM(E41:E44)</f>
        <v>2105.2320000000004</v>
      </c>
      <c r="F45" s="58">
        <f t="shared" si="6"/>
        <v>291.50511636041</v>
      </c>
      <c r="G45" s="56">
        <f t="shared" si="7"/>
        <v>64.925505122475755</v>
      </c>
      <c r="H45" s="57">
        <f t="shared" si="8"/>
        <v>4.4898397911654824</v>
      </c>
    </row>
    <row r="46" spans="1:8" ht="15" customHeight="1" x14ac:dyDescent="0.3">
      <c r="A46" s="7"/>
      <c r="B46" s="8" t="s">
        <v>1</v>
      </c>
      <c r="C46" s="59">
        <v>806.298</v>
      </c>
      <c r="D46" s="59">
        <v>355.04159199999992</v>
      </c>
      <c r="E46" s="60">
        <v>4888.6540000000005</v>
      </c>
      <c r="F46" s="61">
        <f t="shared" si="6"/>
        <v>440.33544917635902</v>
      </c>
      <c r="G46" s="59">
        <f t="shared" si="7"/>
        <v>72.625633149738121</v>
      </c>
      <c r="H46" s="60">
        <f t="shared" si="8"/>
        <v>6.0630858565939647</v>
      </c>
    </row>
    <row r="47" spans="1:8" ht="20.399999999999999" x14ac:dyDescent="0.3">
      <c r="A47" s="9"/>
      <c r="B47" s="10" t="s">
        <v>51</v>
      </c>
      <c r="C47" s="11">
        <v>2.2004109699996704E-2</v>
      </c>
      <c r="D47" s="11">
        <v>2.0081633825362492E-2</v>
      </c>
      <c r="E47" s="12">
        <v>2.1029752443453571E-2</v>
      </c>
      <c r="F47" s="62"/>
      <c r="G47" s="63"/>
      <c r="H47" s="64"/>
    </row>
    <row r="48" spans="1:8" ht="15" customHeight="1" x14ac:dyDescent="0.3">
      <c r="A48" s="152" t="s">
        <v>106</v>
      </c>
      <c r="B48" s="152"/>
      <c r="C48" s="152"/>
      <c r="D48" s="152"/>
      <c r="E48" s="1"/>
      <c r="F48" s="2"/>
    </row>
    <row r="51" spans="1:8" ht="15" customHeight="1" x14ac:dyDescent="0.3">
      <c r="A51" s="147" t="s">
        <v>88</v>
      </c>
      <c r="B51" s="147"/>
      <c r="C51" s="147"/>
      <c r="D51" s="147"/>
      <c r="E51" s="147"/>
      <c r="F51" s="147"/>
      <c r="G51" s="147"/>
      <c r="H51" s="147"/>
    </row>
    <row r="52" spans="1:8" ht="40.799999999999997" x14ac:dyDescent="0.3">
      <c r="A52" s="84" t="s">
        <v>102</v>
      </c>
      <c r="B52" s="85" t="s">
        <v>45</v>
      </c>
      <c r="C52" s="85" t="s">
        <v>46</v>
      </c>
      <c r="D52" s="85" t="s">
        <v>47</v>
      </c>
      <c r="E52" s="86" t="s">
        <v>65</v>
      </c>
      <c r="F52" s="85" t="s">
        <v>97</v>
      </c>
      <c r="G52" s="85" t="s">
        <v>98</v>
      </c>
      <c r="H52" s="85" t="s">
        <v>99</v>
      </c>
    </row>
    <row r="53" spans="1:8" ht="15" customHeight="1" x14ac:dyDescent="0.3">
      <c r="A53" s="148" t="s">
        <v>68</v>
      </c>
      <c r="B53" s="45" t="s">
        <v>53</v>
      </c>
      <c r="C53" s="46">
        <v>119.077</v>
      </c>
      <c r="D53" s="46">
        <v>61.816924599999986</v>
      </c>
      <c r="E53" s="47">
        <v>821.42499999999995</v>
      </c>
      <c r="F53" s="48">
        <f>D53/C53*1000</f>
        <v>519.13404435785242</v>
      </c>
      <c r="G53" s="46">
        <f>D53/E53*1000</f>
        <v>75.255713668320283</v>
      </c>
      <c r="H53" s="47">
        <f>F53/G53</f>
        <v>6.8982675075791295</v>
      </c>
    </row>
    <row r="54" spans="1:8" ht="15" customHeight="1" x14ac:dyDescent="0.3">
      <c r="A54" s="149"/>
      <c r="B54" s="13" t="s">
        <v>48</v>
      </c>
      <c r="C54" s="39">
        <v>99.507000000000005</v>
      </c>
      <c r="D54" s="39">
        <v>66.190019000000007</v>
      </c>
      <c r="E54" s="49">
        <v>857.84400000000005</v>
      </c>
      <c r="F54" s="50">
        <f t="shared" ref="F54:F58" si="9">D54/C54*1000</f>
        <v>665.17952505853862</v>
      </c>
      <c r="G54" s="39">
        <f t="shared" ref="G54:G58" si="10">D54/E54*1000</f>
        <v>77.158573120520757</v>
      </c>
      <c r="H54" s="49">
        <f t="shared" ref="H54:H58" si="11">F54/G54</f>
        <v>8.6209412403147514</v>
      </c>
    </row>
    <row r="55" spans="1:8" ht="15" customHeight="1" x14ac:dyDescent="0.3">
      <c r="A55" s="149"/>
      <c r="B55" s="51" t="s">
        <v>49</v>
      </c>
      <c r="C55" s="52">
        <v>67.100999999999999</v>
      </c>
      <c r="D55" s="52">
        <v>41.522223500000003</v>
      </c>
      <c r="E55" s="53">
        <v>648.67899999999997</v>
      </c>
      <c r="F55" s="54">
        <f t="shared" si="9"/>
        <v>618.8018583925724</v>
      </c>
      <c r="G55" s="52">
        <f t="shared" si="10"/>
        <v>64.010432741001338</v>
      </c>
      <c r="H55" s="53">
        <f t="shared" si="11"/>
        <v>9.667203171338727</v>
      </c>
    </row>
    <row r="56" spans="1:8" ht="15" customHeight="1" x14ac:dyDescent="0.3">
      <c r="A56" s="149"/>
      <c r="B56" s="13" t="s">
        <v>54</v>
      </c>
      <c r="C56" s="39">
        <v>29.46</v>
      </c>
      <c r="D56" s="39">
        <v>6.9884779000000004</v>
      </c>
      <c r="E56" s="49">
        <v>153.51499999999999</v>
      </c>
      <c r="F56" s="50">
        <f t="shared" si="9"/>
        <v>237.21920909708081</v>
      </c>
      <c r="G56" s="39">
        <f t="shared" si="10"/>
        <v>45.523094811581934</v>
      </c>
      <c r="H56" s="49">
        <f t="shared" si="11"/>
        <v>5.2109640190088253</v>
      </c>
    </row>
    <row r="57" spans="1:8" ht="15" customHeight="1" x14ac:dyDescent="0.3">
      <c r="A57" s="150"/>
      <c r="B57" s="55" t="s">
        <v>50</v>
      </c>
      <c r="C57" s="56">
        <f>C58-SUM(C53:C56)</f>
        <v>359.82400000000007</v>
      </c>
      <c r="D57" s="56">
        <f>D58-SUM(D53:D56)</f>
        <v>93.934193599999929</v>
      </c>
      <c r="E57" s="57">
        <f>E58-SUM(E53:E56)</f>
        <v>1735.6040000000003</v>
      </c>
      <c r="F57" s="58">
        <f t="shared" si="9"/>
        <v>261.05594290542018</v>
      </c>
      <c r="G57" s="56">
        <f t="shared" si="10"/>
        <v>54.121904305359934</v>
      </c>
      <c r="H57" s="57">
        <f t="shared" si="11"/>
        <v>4.8234803681799985</v>
      </c>
    </row>
    <row r="58" spans="1:8" ht="15" customHeight="1" x14ac:dyDescent="0.3">
      <c r="A58" s="7"/>
      <c r="B58" s="8" t="s">
        <v>1</v>
      </c>
      <c r="C58" s="59">
        <v>674.96900000000005</v>
      </c>
      <c r="D58" s="59">
        <v>270.45183859999992</v>
      </c>
      <c r="E58" s="60">
        <v>4217.067</v>
      </c>
      <c r="F58" s="61">
        <f t="shared" si="9"/>
        <v>400.68779247639509</v>
      </c>
      <c r="G58" s="59">
        <f t="shared" si="10"/>
        <v>64.132687149623166</v>
      </c>
      <c r="H58" s="60">
        <f t="shared" si="11"/>
        <v>6.24779360237285</v>
      </c>
    </row>
    <row r="59" spans="1:8" ht="20.399999999999999" x14ac:dyDescent="0.3">
      <c r="A59" s="9"/>
      <c r="B59" s="10" t="s">
        <v>51</v>
      </c>
      <c r="C59" s="11">
        <v>1.9378364615421851E-2</v>
      </c>
      <c r="D59" s="11">
        <v>1.7277750670242033E-2</v>
      </c>
      <c r="E59" s="12">
        <v>1.8576405570734564E-2</v>
      </c>
      <c r="F59" s="62"/>
      <c r="G59" s="63"/>
      <c r="H59" s="64"/>
    </row>
    <row r="60" spans="1:8" ht="15" customHeight="1" x14ac:dyDescent="0.3">
      <c r="A60" s="151" t="s">
        <v>109</v>
      </c>
      <c r="B60" s="151"/>
      <c r="C60" s="151"/>
      <c r="D60" s="151"/>
      <c r="E60" s="1"/>
      <c r="F60" s="2"/>
    </row>
    <row r="63" spans="1:8" ht="15" customHeight="1" x14ac:dyDescent="0.3">
      <c r="A63" s="147" t="s">
        <v>64</v>
      </c>
      <c r="B63" s="147"/>
      <c r="C63" s="147"/>
      <c r="D63" s="147"/>
      <c r="E63" s="147"/>
      <c r="F63" s="147"/>
      <c r="G63" s="147"/>
      <c r="H63" s="147"/>
    </row>
    <row r="64" spans="1:8" ht="40.799999999999997" x14ac:dyDescent="0.3">
      <c r="A64" s="84" t="s">
        <v>102</v>
      </c>
      <c r="B64" s="85" t="s">
        <v>45</v>
      </c>
      <c r="C64" s="85" t="s">
        <v>46</v>
      </c>
      <c r="D64" s="85" t="s">
        <v>47</v>
      </c>
      <c r="E64" s="86" t="s">
        <v>65</v>
      </c>
      <c r="F64" s="85" t="s">
        <v>97</v>
      </c>
      <c r="G64" s="85" t="s">
        <v>98</v>
      </c>
      <c r="H64" s="85" t="s">
        <v>99</v>
      </c>
    </row>
    <row r="65" spans="1:8" ht="15" customHeight="1" x14ac:dyDescent="0.3">
      <c r="A65" s="148" t="s">
        <v>68</v>
      </c>
      <c r="B65" s="45" t="s">
        <v>53</v>
      </c>
      <c r="C65" s="46">
        <v>109.131</v>
      </c>
      <c r="D65" s="46">
        <v>46.447490800000004</v>
      </c>
      <c r="E65" s="47">
        <v>859.17499999999995</v>
      </c>
      <c r="F65" s="48">
        <f>D65/C65*1000</f>
        <v>425.61225316362908</v>
      </c>
      <c r="G65" s="46">
        <f>D65/E65*1000</f>
        <v>54.06057066371811</v>
      </c>
      <c r="H65" s="47">
        <f>F65/G65</f>
        <v>7.8728775508334019</v>
      </c>
    </row>
    <row r="66" spans="1:8" ht="15" customHeight="1" x14ac:dyDescent="0.3">
      <c r="A66" s="149"/>
      <c r="B66" s="13" t="s">
        <v>48</v>
      </c>
      <c r="C66" s="39">
        <v>97.372</v>
      </c>
      <c r="D66" s="39">
        <v>66.035908100000015</v>
      </c>
      <c r="E66" s="49">
        <v>811.36199999999997</v>
      </c>
      <c r="F66" s="50">
        <f t="shared" ref="F66:F70" si="12">D66/C66*1000</f>
        <v>678.18169597009421</v>
      </c>
      <c r="G66" s="39">
        <f t="shared" ref="G66:G70" si="13">D66/E66*1000</f>
        <v>81.388958442717339</v>
      </c>
      <c r="H66" s="49">
        <f t="shared" ref="H66:H70" si="14">F66/G66</f>
        <v>8.3326007476481934</v>
      </c>
    </row>
    <row r="67" spans="1:8" ht="15" customHeight="1" x14ac:dyDescent="0.3">
      <c r="A67" s="149"/>
      <c r="B67" s="51" t="s">
        <v>49</v>
      </c>
      <c r="C67" s="52">
        <v>92.162000000000006</v>
      </c>
      <c r="D67" s="52">
        <v>52.237157600000003</v>
      </c>
      <c r="E67" s="53">
        <v>899.70799999999997</v>
      </c>
      <c r="F67" s="54">
        <f t="shared" si="12"/>
        <v>566.79713547883068</v>
      </c>
      <c r="G67" s="52">
        <f t="shared" si="13"/>
        <v>58.060123506737746</v>
      </c>
      <c r="H67" s="53">
        <f t="shared" si="14"/>
        <v>9.7622447429526247</v>
      </c>
    </row>
    <row r="68" spans="1:8" ht="15" customHeight="1" x14ac:dyDescent="0.3">
      <c r="A68" s="149"/>
      <c r="B68" s="13" t="s">
        <v>54</v>
      </c>
      <c r="C68" s="39">
        <v>40.298000000000002</v>
      </c>
      <c r="D68" s="39">
        <v>11.3147872</v>
      </c>
      <c r="E68" s="49">
        <v>291.71899999999999</v>
      </c>
      <c r="F68" s="50">
        <f t="shared" si="12"/>
        <v>280.77788475854879</v>
      </c>
      <c r="G68" s="39">
        <f t="shared" si="13"/>
        <v>38.786596690650931</v>
      </c>
      <c r="H68" s="49">
        <f t="shared" si="14"/>
        <v>7.2390441212963426</v>
      </c>
    </row>
    <row r="69" spans="1:8" ht="15" customHeight="1" x14ac:dyDescent="0.3">
      <c r="A69" s="150"/>
      <c r="B69" s="55" t="s">
        <v>50</v>
      </c>
      <c r="C69" s="56">
        <v>354.71199999999999</v>
      </c>
      <c r="D69" s="56">
        <v>113.64391699999993</v>
      </c>
      <c r="E69" s="57">
        <v>2164.576</v>
      </c>
      <c r="F69" s="58">
        <f t="shared" si="12"/>
        <v>320.38362671688566</v>
      </c>
      <c r="G69" s="56">
        <f t="shared" si="13"/>
        <v>52.501698716053369</v>
      </c>
      <c r="H69" s="57">
        <f t="shared" si="14"/>
        <v>6.1023478202034331</v>
      </c>
    </row>
    <row r="70" spans="1:8" ht="15" customHeight="1" x14ac:dyDescent="0.3">
      <c r="A70" s="7"/>
      <c r="B70" s="8" t="s">
        <v>1</v>
      </c>
      <c r="C70" s="59">
        <f>SUM(C65:C69)</f>
        <v>693.67499999999995</v>
      </c>
      <c r="D70" s="59">
        <f>SUM(D65:D69)</f>
        <v>289.67926069999999</v>
      </c>
      <c r="E70" s="60">
        <f>SUM(E65:E69)</f>
        <v>5026.54</v>
      </c>
      <c r="F70" s="61">
        <f t="shared" si="12"/>
        <v>417.60083713554621</v>
      </c>
      <c r="G70" s="59">
        <f t="shared" si="13"/>
        <v>57.629952352910749</v>
      </c>
      <c r="H70" s="60">
        <f t="shared" si="14"/>
        <v>7.2462464410566918</v>
      </c>
    </row>
    <row r="71" spans="1:8" ht="20.399999999999999" x14ac:dyDescent="0.3">
      <c r="A71" s="9"/>
      <c r="B71" s="10" t="s">
        <v>51</v>
      </c>
      <c r="C71" s="11">
        <v>2.2361229098935707E-2</v>
      </c>
      <c r="D71" s="11">
        <v>2.039641148800837E-2</v>
      </c>
      <c r="E71" s="12">
        <v>2.3952440157878896E-2</v>
      </c>
      <c r="F71" s="62"/>
      <c r="G71" s="63"/>
      <c r="H71" s="64"/>
    </row>
    <row r="72" spans="1:8" ht="15" customHeight="1" x14ac:dyDescent="0.3">
      <c r="A72" s="151" t="s">
        <v>109</v>
      </c>
      <c r="B72" s="151"/>
      <c r="C72" s="151"/>
      <c r="D72" s="151"/>
      <c r="E72" s="1"/>
      <c r="F72" s="2"/>
    </row>
    <row r="75" spans="1:8" ht="15" customHeight="1" x14ac:dyDescent="0.3">
      <c r="A75" s="147" t="s">
        <v>52</v>
      </c>
      <c r="B75" s="147"/>
      <c r="C75" s="147"/>
      <c r="D75" s="147"/>
      <c r="E75" s="147"/>
      <c r="F75" s="147"/>
      <c r="G75" s="147"/>
      <c r="H75" s="147"/>
    </row>
    <row r="76" spans="1:8" ht="40.799999999999997" x14ac:dyDescent="0.3">
      <c r="A76" s="84" t="s">
        <v>102</v>
      </c>
      <c r="B76" s="85" t="s">
        <v>45</v>
      </c>
      <c r="C76" s="85" t="s">
        <v>46</v>
      </c>
      <c r="D76" s="85" t="s">
        <v>47</v>
      </c>
      <c r="E76" s="86" t="s">
        <v>65</v>
      </c>
      <c r="F76" s="85" t="s">
        <v>97</v>
      </c>
      <c r="G76" s="85" t="s">
        <v>98</v>
      </c>
      <c r="H76" s="85" t="s">
        <v>99</v>
      </c>
    </row>
    <row r="77" spans="1:8" ht="15" customHeight="1" x14ac:dyDescent="0.3">
      <c r="A77" s="148" t="s">
        <v>68</v>
      </c>
      <c r="B77" s="45" t="s">
        <v>48</v>
      </c>
      <c r="C77" s="46">
        <v>113.33799999999999</v>
      </c>
      <c r="D77" s="46">
        <v>81.805613300000076</v>
      </c>
      <c r="E77" s="47">
        <v>1077.749</v>
      </c>
      <c r="F77" s="48">
        <f>D77/C77*1000</f>
        <v>721.78451446117003</v>
      </c>
      <c r="G77" s="46">
        <f>D77/E77*1000</f>
        <v>75.904142151836908</v>
      </c>
      <c r="H77" s="47">
        <f>F77/G77</f>
        <v>9.5091584464169134</v>
      </c>
    </row>
    <row r="78" spans="1:8" ht="15" customHeight="1" x14ac:dyDescent="0.3">
      <c r="A78" s="149"/>
      <c r="B78" s="13" t="s">
        <v>53</v>
      </c>
      <c r="C78" s="39">
        <v>100.783</v>
      </c>
      <c r="D78" s="39">
        <v>51.718538100000011</v>
      </c>
      <c r="E78" s="49">
        <v>791.38499999999999</v>
      </c>
      <c r="F78" s="50">
        <f t="shared" ref="F78:F82" si="15">D78/C78*1000</f>
        <v>513.16728118829576</v>
      </c>
      <c r="G78" s="39">
        <f t="shared" ref="G78:G81" si="16">D78/E78*1000</f>
        <v>65.351931234481341</v>
      </c>
      <c r="H78" s="49">
        <f t="shared" ref="H78:H82" si="17">F78/G78</f>
        <v>7.8523659744202883</v>
      </c>
    </row>
    <row r="79" spans="1:8" ht="15" customHeight="1" x14ac:dyDescent="0.3">
      <c r="A79" s="149"/>
      <c r="B79" s="51" t="s">
        <v>49</v>
      </c>
      <c r="C79" s="52">
        <v>62.582999999999998</v>
      </c>
      <c r="D79" s="52">
        <v>32.406060300000007</v>
      </c>
      <c r="E79" s="53">
        <v>839.56</v>
      </c>
      <c r="F79" s="54">
        <f t="shared" si="15"/>
        <v>517.80931403096702</v>
      </c>
      <c r="G79" s="52">
        <f t="shared" si="16"/>
        <v>38.598861665634395</v>
      </c>
      <c r="H79" s="53">
        <f t="shared" si="17"/>
        <v>13.415144687854527</v>
      </c>
    </row>
    <row r="80" spans="1:8" ht="15" customHeight="1" x14ac:dyDescent="0.3">
      <c r="A80" s="149"/>
      <c r="B80" s="13" t="s">
        <v>54</v>
      </c>
      <c r="C80" s="39">
        <v>53.872</v>
      </c>
      <c r="D80" s="39">
        <v>18.636931399999995</v>
      </c>
      <c r="E80" s="49">
        <v>317.82499999999999</v>
      </c>
      <c r="F80" s="50">
        <f t="shared" si="15"/>
        <v>345.94838506088502</v>
      </c>
      <c r="G80" s="39">
        <f t="shared" si="16"/>
        <v>58.638972390466435</v>
      </c>
      <c r="H80" s="49">
        <f t="shared" si="17"/>
        <v>5.8996324621324634</v>
      </c>
    </row>
    <row r="81" spans="1:8" ht="15" customHeight="1" x14ac:dyDescent="0.3">
      <c r="A81" s="150"/>
      <c r="B81" s="55" t="s">
        <v>50</v>
      </c>
      <c r="C81" s="56">
        <v>383.75299999999993</v>
      </c>
      <c r="D81" s="56">
        <v>116.86098180000027</v>
      </c>
      <c r="E81" s="57">
        <v>2094.1600000000003</v>
      </c>
      <c r="F81" s="58">
        <f t="shared" si="15"/>
        <v>304.52135045198418</v>
      </c>
      <c r="G81" s="56">
        <f t="shared" si="16"/>
        <v>55.803272815830816</v>
      </c>
      <c r="H81" s="57">
        <f t="shared" si="17"/>
        <v>5.4570518015494356</v>
      </c>
    </row>
    <row r="82" spans="1:8" ht="15" customHeight="1" x14ac:dyDescent="0.3">
      <c r="A82" s="7"/>
      <c r="B82" s="8" t="s">
        <v>1</v>
      </c>
      <c r="C82" s="59">
        <f>SUM(C77:C81)</f>
        <v>714.32899999999995</v>
      </c>
      <c r="D82" s="59">
        <f>SUM(D77:D81)</f>
        <v>301.42812490000034</v>
      </c>
      <c r="E82" s="60">
        <f>SUM(E77:E81)</f>
        <v>5120.6790000000001</v>
      </c>
      <c r="F82" s="61">
        <f t="shared" si="15"/>
        <v>421.97380324752368</v>
      </c>
      <c r="G82" s="59">
        <f>D82/E82*1000</f>
        <v>58.86487415047894</v>
      </c>
      <c r="H82" s="60">
        <f t="shared" si="17"/>
        <v>7.1685161879190122</v>
      </c>
    </row>
    <row r="83" spans="1:8" ht="20.399999999999999" x14ac:dyDescent="0.3">
      <c r="A83" s="9"/>
      <c r="B83" s="10" t="s">
        <v>51</v>
      </c>
      <c r="C83" s="11">
        <v>2.5173835315106488E-2</v>
      </c>
      <c r="D83" s="11">
        <v>2.3642764238001251E-2</v>
      </c>
      <c r="E83" s="12">
        <v>2.6894064838370452E-2</v>
      </c>
      <c r="F83" s="62"/>
      <c r="G83" s="63"/>
      <c r="H83" s="64"/>
    </row>
    <row r="84" spans="1:8" ht="15" customHeight="1" x14ac:dyDescent="0.3">
      <c r="A84" s="151" t="s">
        <v>109</v>
      </c>
      <c r="B84" s="151"/>
      <c r="C84" s="151"/>
      <c r="D84" s="151"/>
      <c r="E84" s="1"/>
      <c r="F84" s="2"/>
    </row>
  </sheetData>
  <mergeCells count="21">
    <mergeCell ref="A3:H3"/>
    <mergeCell ref="A5:A9"/>
    <mergeCell ref="A12:D12"/>
    <mergeCell ref="A53:A57"/>
    <mergeCell ref="A60:D60"/>
    <mergeCell ref="A84:D84"/>
    <mergeCell ref="A75:H75"/>
    <mergeCell ref="A77:A81"/>
    <mergeCell ref="A63:H63"/>
    <mergeCell ref="A65:A69"/>
    <mergeCell ref="A72:D72"/>
    <mergeCell ref="A15:H15"/>
    <mergeCell ref="A17:A21"/>
    <mergeCell ref="A24:D24"/>
    <mergeCell ref="A48:D48"/>
    <mergeCell ref="A51:H51"/>
    <mergeCell ref="A27:H27"/>
    <mergeCell ref="A29:A33"/>
    <mergeCell ref="A36:D36"/>
    <mergeCell ref="A39:H39"/>
    <mergeCell ref="A41:A45"/>
  </mergeCells>
  <pageMargins left="0.70866141732283472" right="0.70866141732283472" top="0.74803149606299213" bottom="0.74803149606299213" header="0.31496062992125984" footer="0.31496062992125984"/>
  <pageSetup paperSize="9" scale="93"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N24"/>
  <sheetViews>
    <sheetView showGridLines="0" zoomScaleNormal="100" workbookViewId="0">
      <pane xSplit="1" topLeftCell="B1" activePane="topRight" state="frozen"/>
      <selection sqref="A1:XFD1048576"/>
      <selection pane="topRight" activeCell="A3" sqref="A3:N3"/>
    </sheetView>
  </sheetViews>
  <sheetFormatPr defaultRowHeight="15" customHeight="1" x14ac:dyDescent="0.3"/>
  <cols>
    <col min="1" max="1" width="45.109375" style="14" bestFit="1" customWidth="1"/>
    <col min="2" max="16384" width="8.88671875" style="14"/>
  </cols>
  <sheetData>
    <row r="3" spans="1:14" ht="15" customHeight="1" x14ac:dyDescent="0.3">
      <c r="A3" s="147" t="s">
        <v>125</v>
      </c>
      <c r="B3" s="147"/>
      <c r="C3" s="147"/>
      <c r="D3" s="147"/>
      <c r="E3" s="147"/>
      <c r="F3" s="147"/>
      <c r="G3" s="147"/>
      <c r="H3" s="147"/>
      <c r="I3" s="147"/>
      <c r="J3" s="147"/>
      <c r="K3" s="147"/>
      <c r="L3" s="147"/>
      <c r="M3" s="147"/>
      <c r="N3" s="147"/>
    </row>
    <row r="4" spans="1:14" ht="15" customHeight="1" x14ac:dyDescent="0.3">
      <c r="A4" s="89"/>
      <c r="B4" s="84">
        <v>2010</v>
      </c>
      <c r="C4" s="84">
        <v>2011</v>
      </c>
      <c r="D4" s="84">
        <v>2012</v>
      </c>
      <c r="E4" s="84">
        <v>2013</v>
      </c>
      <c r="F4" s="84">
        <v>2014</v>
      </c>
      <c r="G4" s="84">
        <v>2015</v>
      </c>
      <c r="H4" s="84">
        <v>2016</v>
      </c>
      <c r="I4" s="84">
        <v>2017</v>
      </c>
      <c r="J4" s="84">
        <v>2018</v>
      </c>
      <c r="K4" s="84">
        <v>2019</v>
      </c>
      <c r="L4" s="84">
        <v>2020</v>
      </c>
      <c r="M4" s="84">
        <v>2021</v>
      </c>
      <c r="N4" s="84">
        <v>2022</v>
      </c>
    </row>
    <row r="5" spans="1:14" ht="15" customHeight="1" x14ac:dyDescent="0.3">
      <c r="A5" s="35" t="s">
        <v>91</v>
      </c>
      <c r="B5" s="36">
        <v>19.807707499999964</v>
      </c>
      <c r="C5" s="36">
        <v>20.588502499999962</v>
      </c>
      <c r="D5" s="36">
        <v>16.898517499999986</v>
      </c>
      <c r="E5" s="36">
        <v>12.819700000000005</v>
      </c>
      <c r="F5" s="36">
        <v>13.061617500000008</v>
      </c>
      <c r="G5" s="36">
        <v>19.958282499999992</v>
      </c>
      <c r="H5" s="37">
        <v>23.070962500000007</v>
      </c>
      <c r="I5" s="37">
        <v>26.668272499999961</v>
      </c>
      <c r="J5" s="37">
        <f>22002.0575/1000</f>
        <v>22.002057499999999</v>
      </c>
      <c r="K5" s="37">
        <v>20.408292499999998</v>
      </c>
      <c r="L5" s="37">
        <v>19.322867500000026</v>
      </c>
      <c r="M5" s="37">
        <v>20.40755023807408</v>
      </c>
      <c r="N5" s="37">
        <v>25.154851541092462</v>
      </c>
    </row>
    <row r="6" spans="1:14" ht="15" customHeight="1" x14ac:dyDescent="0.3">
      <c r="A6" s="38" t="s">
        <v>69</v>
      </c>
      <c r="B6" s="39">
        <f>B7-B5</f>
        <v>273.4785274999997</v>
      </c>
      <c r="C6" s="39">
        <f t="shared" ref="C6:J6" si="0">C7-C5</f>
        <v>246.83059249999997</v>
      </c>
      <c r="D6" s="39">
        <f t="shared" si="0"/>
        <v>230.56555749999984</v>
      </c>
      <c r="E6" s="39">
        <f t="shared" si="0"/>
        <v>222.64657750000168</v>
      </c>
      <c r="F6" s="39">
        <f t="shared" si="0"/>
        <v>220.43980999999803</v>
      </c>
      <c r="G6" s="39">
        <f t="shared" si="0"/>
        <v>209.8075875000014</v>
      </c>
      <c r="H6" s="39">
        <f t="shared" si="0"/>
        <v>209.5855275000001</v>
      </c>
      <c r="I6" s="39">
        <f t="shared" si="0"/>
        <v>224.24652750000081</v>
      </c>
      <c r="J6" s="39">
        <f t="shared" si="0"/>
        <v>231.25063000000273</v>
      </c>
      <c r="K6" s="39">
        <v>232.83965499999914</v>
      </c>
      <c r="L6" s="39">
        <v>232.74822250000113</v>
      </c>
      <c r="M6" s="39">
        <v>237.24529751134014</v>
      </c>
      <c r="N6" s="39">
        <v>244.42676948339664</v>
      </c>
    </row>
    <row r="7" spans="1:14" ht="15" customHeight="1" x14ac:dyDescent="0.3">
      <c r="A7" s="35" t="s">
        <v>70</v>
      </c>
      <c r="B7" s="36">
        <v>293.28623499999964</v>
      </c>
      <c r="C7" s="36">
        <v>267.41909499999991</v>
      </c>
      <c r="D7" s="36">
        <v>247.46407499999984</v>
      </c>
      <c r="E7" s="36">
        <v>235.46627750000169</v>
      </c>
      <c r="F7" s="36">
        <v>233.50142749999804</v>
      </c>
      <c r="G7" s="36">
        <v>229.7658700000014</v>
      </c>
      <c r="H7" s="37">
        <v>232.6564900000001</v>
      </c>
      <c r="I7" s="37">
        <v>250.91480000000078</v>
      </c>
      <c r="J7" s="37">
        <v>253.25268750000274</v>
      </c>
      <c r="K7" s="37">
        <v>253.24794749999913</v>
      </c>
      <c r="L7" s="37">
        <v>252.07109000000116</v>
      </c>
      <c r="M7" s="37">
        <v>257.65284774941421</v>
      </c>
      <c r="N7" s="37">
        <v>269.5816210244891</v>
      </c>
    </row>
    <row r="8" spans="1:14" ht="15" customHeight="1" x14ac:dyDescent="0.3">
      <c r="A8" s="87" t="s">
        <v>71</v>
      </c>
      <c r="B8" s="88">
        <v>4389.7539024999469</v>
      </c>
      <c r="C8" s="88">
        <v>4054.3311224999634</v>
      </c>
      <c r="D8" s="88">
        <v>3694.9760949999863</v>
      </c>
      <c r="E8" s="88">
        <v>3513.1972749999732</v>
      </c>
      <c r="F8" s="88">
        <v>3536.2398724999625</v>
      </c>
      <c r="G8" s="88">
        <v>3610.6925649999803</v>
      </c>
      <c r="H8" s="88">
        <v>3673.5592624999863</v>
      </c>
      <c r="I8" s="88">
        <v>3752.6738349998004</v>
      </c>
      <c r="J8" s="88">
        <v>3828.0211174997803</v>
      </c>
      <c r="K8" s="88">
        <v>3911.0299925000186</v>
      </c>
      <c r="L8" s="88">
        <v>3875.4790050002653</v>
      </c>
      <c r="M8" s="137">
        <v>3927.9804227906716</v>
      </c>
      <c r="N8" s="137">
        <v>4140.6331686931735</v>
      </c>
    </row>
    <row r="9" spans="1:14" ht="20.399999999999999" x14ac:dyDescent="0.3">
      <c r="A9" s="40" t="s">
        <v>92</v>
      </c>
      <c r="B9" s="41">
        <f t="shared" ref="B9:J9" si="1">B5/B7</f>
        <v>6.7537119496931003E-2</v>
      </c>
      <c r="C9" s="41">
        <f t="shared" si="1"/>
        <v>7.6989649897663326E-2</v>
      </c>
      <c r="D9" s="41">
        <f t="shared" si="1"/>
        <v>6.8286750309110508E-2</v>
      </c>
      <c r="E9" s="41">
        <f t="shared" si="1"/>
        <v>5.4443889528936529E-2</v>
      </c>
      <c r="F9" s="41">
        <f t="shared" si="1"/>
        <v>5.5938062734113767E-2</v>
      </c>
      <c r="G9" s="41">
        <f t="shared" si="1"/>
        <v>8.6863564636470464E-2</v>
      </c>
      <c r="H9" s="42">
        <f t="shared" si="1"/>
        <v>9.91632019377581E-2</v>
      </c>
      <c r="I9" s="42">
        <f t="shared" si="1"/>
        <v>0.10628417494703334</v>
      </c>
      <c r="J9" s="42">
        <f t="shared" si="1"/>
        <v>8.6877883576259238E-2</v>
      </c>
      <c r="K9" s="42">
        <f t="shared" ref="K9" si="2">K5/K7</f>
        <v>8.0586210871462519E-2</v>
      </c>
      <c r="L9" s="42">
        <v>7.6656420615311083E-2</v>
      </c>
      <c r="M9" s="42">
        <v>7.9205607142840043E-2</v>
      </c>
      <c r="N9" s="42">
        <v>9.3310706588589615E-2</v>
      </c>
    </row>
    <row r="10" spans="1:14" ht="20.399999999999999" x14ac:dyDescent="0.3">
      <c r="A10" s="43" t="s">
        <v>72</v>
      </c>
      <c r="B10" s="44">
        <f>B6/B7</f>
        <v>0.93246288050306914</v>
      </c>
      <c r="C10" s="44">
        <f t="shared" ref="C10:J10" si="3">C6/C7</f>
        <v>0.92301035010233679</v>
      </c>
      <c r="D10" s="44">
        <f t="shared" si="3"/>
        <v>0.93171324969088942</v>
      </c>
      <c r="E10" s="44">
        <f t="shared" si="3"/>
        <v>0.94555611047106347</v>
      </c>
      <c r="F10" s="44">
        <f t="shared" si="3"/>
        <v>0.94406193726588628</v>
      </c>
      <c r="G10" s="44">
        <f t="shared" si="3"/>
        <v>0.91313643536352951</v>
      </c>
      <c r="H10" s="44">
        <f t="shared" si="3"/>
        <v>0.90083679806224193</v>
      </c>
      <c r="I10" s="44">
        <f t="shared" si="3"/>
        <v>0.89371582505296665</v>
      </c>
      <c r="J10" s="44">
        <f t="shared" si="3"/>
        <v>0.91312211642374075</v>
      </c>
      <c r="K10" s="44">
        <f t="shared" ref="K10" si="4">K6/K7</f>
        <v>0.91941378912853755</v>
      </c>
      <c r="L10" s="44">
        <v>0.92334357938468892</v>
      </c>
      <c r="M10" s="44">
        <v>0.92079439285716003</v>
      </c>
      <c r="N10" s="44">
        <v>0.90668929341141047</v>
      </c>
    </row>
    <row r="11" spans="1:14" ht="15" customHeight="1" x14ac:dyDescent="0.3">
      <c r="A11" s="157" t="s">
        <v>110</v>
      </c>
      <c r="B11" s="157"/>
      <c r="C11" s="157"/>
      <c r="D11" s="157"/>
      <c r="E11" s="157"/>
      <c r="F11" s="157"/>
      <c r="G11" s="157"/>
      <c r="H11" s="157"/>
    </row>
    <row r="12" spans="1:14" ht="19.8" customHeight="1" x14ac:dyDescent="0.3">
      <c r="A12" s="155" t="s">
        <v>107</v>
      </c>
      <c r="B12" s="156"/>
      <c r="C12" s="156"/>
      <c r="D12" s="156"/>
    </row>
    <row r="13" spans="1:14" ht="15" customHeight="1" x14ac:dyDescent="0.3">
      <c r="A13" s="153" t="s">
        <v>108</v>
      </c>
      <c r="B13" s="153"/>
      <c r="C13" s="153"/>
      <c r="D13" s="153"/>
      <c r="E13" s="153"/>
      <c r="F13" s="153"/>
      <c r="G13" s="153"/>
      <c r="H13" s="153"/>
    </row>
    <row r="14" spans="1:14" ht="15" customHeight="1" x14ac:dyDescent="0.3">
      <c r="A14" s="153"/>
      <c r="B14" s="153"/>
      <c r="C14" s="153"/>
      <c r="D14" s="153"/>
      <c r="E14" s="153"/>
      <c r="F14" s="153"/>
      <c r="G14" s="153"/>
      <c r="H14" s="153"/>
    </row>
    <row r="15" spans="1:14" ht="15" customHeight="1" x14ac:dyDescent="0.3">
      <c r="A15" s="153"/>
      <c r="B15" s="153"/>
      <c r="C15" s="153"/>
      <c r="D15" s="153"/>
      <c r="E15" s="153"/>
      <c r="F15" s="153"/>
      <c r="G15" s="153"/>
      <c r="H15" s="153"/>
    </row>
    <row r="16" spans="1:14" ht="15" customHeight="1" x14ac:dyDescent="0.3">
      <c r="A16" s="153"/>
      <c r="B16" s="153"/>
      <c r="C16" s="153"/>
      <c r="D16" s="153"/>
      <c r="E16" s="153"/>
      <c r="F16" s="153"/>
      <c r="G16" s="153"/>
      <c r="H16" s="153"/>
    </row>
    <row r="17" spans="1:8" ht="15" customHeight="1" x14ac:dyDescent="0.3">
      <c r="A17" s="153"/>
      <c r="B17" s="153"/>
      <c r="C17" s="153"/>
      <c r="D17" s="153"/>
      <c r="E17" s="153"/>
      <c r="F17" s="153"/>
      <c r="G17" s="153"/>
      <c r="H17" s="153"/>
    </row>
    <row r="18" spans="1:8" ht="15" customHeight="1" x14ac:dyDescent="0.3">
      <c r="A18" s="83"/>
      <c r="B18" s="83"/>
      <c r="C18" s="83"/>
      <c r="D18" s="83"/>
      <c r="E18" s="83"/>
      <c r="F18" s="83"/>
      <c r="G18" s="83"/>
      <c r="H18" s="83"/>
    </row>
    <row r="19" spans="1:8" ht="15" customHeight="1" x14ac:dyDescent="0.3">
      <c r="A19" s="153"/>
      <c r="B19" s="154"/>
      <c r="C19" s="154"/>
      <c r="D19" s="154"/>
    </row>
    <row r="20" spans="1:8" ht="15" customHeight="1" x14ac:dyDescent="0.3">
      <c r="A20" s="153"/>
      <c r="B20" s="153"/>
      <c r="C20" s="153"/>
      <c r="D20" s="153"/>
      <c r="E20" s="153"/>
      <c r="F20" s="153"/>
      <c r="G20" s="153"/>
      <c r="H20" s="153"/>
    </row>
    <row r="21" spans="1:8" ht="15" customHeight="1" x14ac:dyDescent="0.3">
      <c r="A21" s="153"/>
      <c r="B21" s="153"/>
      <c r="C21" s="153"/>
      <c r="D21" s="153"/>
      <c r="E21" s="153"/>
      <c r="F21" s="153"/>
      <c r="G21" s="153"/>
      <c r="H21" s="153"/>
    </row>
    <row r="22" spans="1:8" ht="15" customHeight="1" x14ac:dyDescent="0.3">
      <c r="A22" s="153"/>
      <c r="B22" s="153"/>
      <c r="C22" s="153"/>
      <c r="D22" s="153"/>
      <c r="E22" s="153"/>
      <c r="F22" s="153"/>
      <c r="G22" s="153"/>
      <c r="H22" s="153"/>
    </row>
    <row r="23" spans="1:8" ht="15" customHeight="1" x14ac:dyDescent="0.3">
      <c r="A23" s="153"/>
      <c r="B23" s="153"/>
      <c r="C23" s="153"/>
      <c r="D23" s="153"/>
      <c r="E23" s="153"/>
      <c r="F23" s="153"/>
      <c r="G23" s="153"/>
      <c r="H23" s="153"/>
    </row>
    <row r="24" spans="1:8" ht="15" customHeight="1" x14ac:dyDescent="0.3">
      <c r="A24" s="153"/>
      <c r="B24" s="153"/>
      <c r="C24" s="153"/>
      <c r="D24" s="153"/>
      <c r="E24" s="153"/>
      <c r="F24" s="153"/>
      <c r="G24" s="153"/>
      <c r="H24" s="153"/>
    </row>
  </sheetData>
  <mergeCells count="8">
    <mergeCell ref="A11:H11"/>
    <mergeCell ref="A15:H17"/>
    <mergeCell ref="A3:N3"/>
    <mergeCell ref="A19:D19"/>
    <mergeCell ref="A20:H21"/>
    <mergeCell ref="A22:H24"/>
    <mergeCell ref="A12:D12"/>
    <mergeCell ref="A13:H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76"/>
  <sheetViews>
    <sheetView showGridLines="0" zoomScaleNormal="100" workbookViewId="0">
      <selection activeCell="I13" sqref="I13"/>
    </sheetView>
  </sheetViews>
  <sheetFormatPr defaultRowHeight="15" customHeight="1" x14ac:dyDescent="0.3"/>
  <cols>
    <col min="1" max="1" width="14" style="14" customWidth="1"/>
    <col min="2" max="2" width="10.6640625" style="14" bestFit="1" customWidth="1"/>
    <col min="3" max="5" width="7" style="14" bestFit="1" customWidth="1"/>
    <col min="6" max="6" width="8.33203125" style="14" bestFit="1" customWidth="1"/>
    <col min="7" max="7" width="7" style="14" bestFit="1" customWidth="1"/>
    <col min="8" max="8" width="8.6640625" style="14" customWidth="1"/>
    <col min="9" max="9" width="8.88671875" style="14"/>
    <col min="10" max="10" width="10.88671875" style="14" customWidth="1"/>
    <col min="11" max="11" width="8.6640625" style="14" bestFit="1" customWidth="1"/>
    <col min="12" max="12" width="10.6640625" style="14" bestFit="1" customWidth="1"/>
    <col min="13" max="15" width="6.109375" style="14" bestFit="1" customWidth="1"/>
    <col min="16" max="16" width="7.33203125" style="14" bestFit="1" customWidth="1"/>
    <col min="17" max="17" width="6.109375" style="14" bestFit="1" customWidth="1"/>
    <col min="18" max="18" width="8" style="14" bestFit="1" customWidth="1"/>
    <col min="19" max="16384" width="8.88671875" style="14"/>
  </cols>
  <sheetData>
    <row r="3" spans="1:8" ht="15" customHeight="1" x14ac:dyDescent="0.3">
      <c r="A3" s="160" t="s">
        <v>73</v>
      </c>
      <c r="B3" s="160"/>
      <c r="C3" s="160"/>
      <c r="D3" s="160"/>
      <c r="E3" s="160"/>
      <c r="F3" s="160"/>
      <c r="G3" s="160"/>
      <c r="H3" s="160"/>
    </row>
    <row r="4" spans="1:8" ht="15" customHeight="1" x14ac:dyDescent="0.3">
      <c r="A4" s="160" t="s">
        <v>124</v>
      </c>
      <c r="B4" s="160"/>
      <c r="C4" s="160"/>
      <c r="D4" s="160"/>
      <c r="E4" s="160"/>
      <c r="F4" s="160"/>
      <c r="G4" s="160"/>
      <c r="H4" s="160"/>
    </row>
    <row r="5" spans="1:8" ht="15" customHeight="1" x14ac:dyDescent="0.3">
      <c r="A5" s="90" t="s">
        <v>100</v>
      </c>
      <c r="B5" s="91"/>
      <c r="C5" s="91" t="s">
        <v>37</v>
      </c>
      <c r="D5" s="91" t="s">
        <v>38</v>
      </c>
      <c r="E5" s="91" t="s">
        <v>39</v>
      </c>
      <c r="F5" s="91" t="s">
        <v>40</v>
      </c>
      <c r="G5" s="91" t="s">
        <v>0</v>
      </c>
      <c r="H5" s="91" t="s">
        <v>1</v>
      </c>
    </row>
    <row r="6" spans="1:8" ht="15" customHeight="1" x14ac:dyDescent="0.3">
      <c r="A6" s="165" t="s">
        <v>2</v>
      </c>
      <c r="B6" s="141" t="s">
        <v>5</v>
      </c>
      <c r="C6" s="139">
        <v>2</v>
      </c>
      <c r="D6" s="139">
        <v>8</v>
      </c>
      <c r="E6" s="139">
        <v>9</v>
      </c>
      <c r="F6" s="139">
        <v>14</v>
      </c>
      <c r="G6" s="139">
        <v>2</v>
      </c>
      <c r="H6" s="142">
        <f>SUM(C6:G6)</f>
        <v>35</v>
      </c>
    </row>
    <row r="7" spans="1:8" ht="15" customHeight="1" x14ac:dyDescent="0.3">
      <c r="A7" s="165"/>
      <c r="B7" s="141" t="s">
        <v>6</v>
      </c>
      <c r="C7" s="139">
        <v>80</v>
      </c>
      <c r="D7" s="139">
        <v>266</v>
      </c>
      <c r="E7" s="139">
        <v>258</v>
      </c>
      <c r="F7" s="139">
        <v>291</v>
      </c>
      <c r="G7" s="139">
        <v>64</v>
      </c>
      <c r="H7" s="142">
        <f t="shared" ref="H7:H20" si="0">SUM(C7:G7)</f>
        <v>959</v>
      </c>
    </row>
    <row r="8" spans="1:8" ht="15" customHeight="1" x14ac:dyDescent="0.3">
      <c r="A8" s="165"/>
      <c r="B8" s="141" t="s">
        <v>7</v>
      </c>
      <c r="C8" s="139">
        <v>178</v>
      </c>
      <c r="D8" s="139">
        <v>580</v>
      </c>
      <c r="E8" s="139">
        <v>508</v>
      </c>
      <c r="F8" s="139">
        <v>528</v>
      </c>
      <c r="G8" s="139">
        <v>154</v>
      </c>
      <c r="H8" s="142">
        <f t="shared" si="0"/>
        <v>1948</v>
      </c>
    </row>
    <row r="9" spans="1:8" ht="15" customHeight="1" x14ac:dyDescent="0.3">
      <c r="A9" s="166" t="s">
        <v>8</v>
      </c>
      <c r="B9" s="143" t="s">
        <v>5</v>
      </c>
      <c r="C9" s="140">
        <v>2</v>
      </c>
      <c r="D9" s="140">
        <v>2</v>
      </c>
      <c r="E9" s="140">
        <v>12</v>
      </c>
      <c r="F9" s="140">
        <v>13</v>
      </c>
      <c r="G9" s="140">
        <v>9</v>
      </c>
      <c r="H9" s="144">
        <f t="shared" si="0"/>
        <v>38</v>
      </c>
    </row>
    <row r="10" spans="1:8" ht="15" customHeight="1" x14ac:dyDescent="0.3">
      <c r="A10" s="166"/>
      <c r="B10" s="143" t="s">
        <v>6</v>
      </c>
      <c r="C10" s="140">
        <v>224</v>
      </c>
      <c r="D10" s="140">
        <v>82</v>
      </c>
      <c r="E10" s="140">
        <v>526</v>
      </c>
      <c r="F10" s="140">
        <v>381</v>
      </c>
      <c r="G10" s="140">
        <v>160</v>
      </c>
      <c r="H10" s="144">
        <f t="shared" si="0"/>
        <v>1373</v>
      </c>
    </row>
    <row r="11" spans="1:8" ht="15" customHeight="1" x14ac:dyDescent="0.3">
      <c r="A11" s="166"/>
      <c r="B11" s="143" t="s">
        <v>7</v>
      </c>
      <c r="C11" s="140">
        <v>433</v>
      </c>
      <c r="D11" s="140">
        <v>137</v>
      </c>
      <c r="E11" s="140">
        <v>1016</v>
      </c>
      <c r="F11" s="140">
        <v>691</v>
      </c>
      <c r="G11" s="140">
        <v>356</v>
      </c>
      <c r="H11" s="144">
        <f t="shared" si="0"/>
        <v>2633</v>
      </c>
    </row>
    <row r="12" spans="1:8" ht="15" customHeight="1" x14ac:dyDescent="0.3">
      <c r="A12" s="165" t="s">
        <v>3</v>
      </c>
      <c r="B12" s="141" t="s">
        <v>5</v>
      </c>
      <c r="C12" s="139">
        <v>12</v>
      </c>
      <c r="D12" s="139">
        <v>69</v>
      </c>
      <c r="E12" s="139">
        <v>63</v>
      </c>
      <c r="F12" s="139">
        <v>80</v>
      </c>
      <c r="G12" s="139">
        <v>30</v>
      </c>
      <c r="H12" s="142">
        <f t="shared" si="0"/>
        <v>254</v>
      </c>
    </row>
    <row r="13" spans="1:8" ht="15" customHeight="1" x14ac:dyDescent="0.3">
      <c r="A13" s="165"/>
      <c r="B13" s="141" t="s">
        <v>6</v>
      </c>
      <c r="C13" s="139">
        <v>263</v>
      </c>
      <c r="D13" s="139">
        <v>1173</v>
      </c>
      <c r="E13" s="139">
        <v>1162</v>
      </c>
      <c r="F13" s="139">
        <v>1548</v>
      </c>
      <c r="G13" s="139">
        <v>531</v>
      </c>
      <c r="H13" s="142">
        <f t="shared" si="0"/>
        <v>4677</v>
      </c>
    </row>
    <row r="14" spans="1:8" ht="15" customHeight="1" x14ac:dyDescent="0.3">
      <c r="A14" s="165"/>
      <c r="B14" s="141" t="s">
        <v>7</v>
      </c>
      <c r="C14" s="139">
        <v>497</v>
      </c>
      <c r="D14" s="139">
        <v>2383</v>
      </c>
      <c r="E14" s="139">
        <v>2276</v>
      </c>
      <c r="F14" s="139">
        <v>3001</v>
      </c>
      <c r="G14" s="139">
        <v>1051</v>
      </c>
      <c r="H14" s="142">
        <f t="shared" si="0"/>
        <v>9208</v>
      </c>
    </row>
    <row r="15" spans="1:8" ht="15" customHeight="1" x14ac:dyDescent="0.3">
      <c r="A15" s="166" t="s">
        <v>121</v>
      </c>
      <c r="B15" s="143" t="s">
        <v>5</v>
      </c>
      <c r="C15" s="140">
        <v>11</v>
      </c>
      <c r="D15" s="140">
        <v>29</v>
      </c>
      <c r="E15" s="140">
        <v>29</v>
      </c>
      <c r="F15" s="140">
        <v>57</v>
      </c>
      <c r="G15" s="140">
        <v>21</v>
      </c>
      <c r="H15" s="144">
        <f t="shared" si="0"/>
        <v>147</v>
      </c>
    </row>
    <row r="16" spans="1:8" ht="15" customHeight="1" x14ac:dyDescent="0.3">
      <c r="A16" s="166"/>
      <c r="B16" s="143" t="s">
        <v>6</v>
      </c>
      <c r="C16" s="140">
        <v>919</v>
      </c>
      <c r="D16" s="140">
        <v>1630</v>
      </c>
      <c r="E16" s="140">
        <v>1054</v>
      </c>
      <c r="F16" s="140">
        <v>1551</v>
      </c>
      <c r="G16" s="140">
        <v>388</v>
      </c>
      <c r="H16" s="144">
        <f t="shared" si="0"/>
        <v>5542</v>
      </c>
    </row>
    <row r="17" spans="1:8" ht="15" customHeight="1" x14ac:dyDescent="0.3">
      <c r="A17" s="166"/>
      <c r="B17" s="143" t="s">
        <v>7</v>
      </c>
      <c r="C17" s="140">
        <v>1948</v>
      </c>
      <c r="D17" s="140">
        <v>3264</v>
      </c>
      <c r="E17" s="140">
        <v>2068</v>
      </c>
      <c r="F17" s="140">
        <v>3024</v>
      </c>
      <c r="G17" s="140">
        <v>754</v>
      </c>
      <c r="H17" s="144">
        <f t="shared" si="0"/>
        <v>11058</v>
      </c>
    </row>
    <row r="18" spans="1:8" ht="15" customHeight="1" x14ac:dyDescent="0.3">
      <c r="A18" s="165" t="s">
        <v>4</v>
      </c>
      <c r="B18" s="141" t="s">
        <v>5</v>
      </c>
      <c r="C18" s="139">
        <v>3</v>
      </c>
      <c r="D18" s="139">
        <v>11</v>
      </c>
      <c r="E18" s="139">
        <v>32</v>
      </c>
      <c r="F18" s="139">
        <v>22</v>
      </c>
      <c r="G18" s="139">
        <v>6</v>
      </c>
      <c r="H18" s="142">
        <f t="shared" si="0"/>
        <v>74</v>
      </c>
    </row>
    <row r="19" spans="1:8" ht="15" customHeight="1" x14ac:dyDescent="0.3">
      <c r="A19" s="165"/>
      <c r="B19" s="141" t="s">
        <v>6</v>
      </c>
      <c r="C19" s="139">
        <v>165</v>
      </c>
      <c r="D19" s="139">
        <v>809</v>
      </c>
      <c r="E19" s="139">
        <v>884</v>
      </c>
      <c r="F19" s="139">
        <v>363</v>
      </c>
      <c r="G19" s="139">
        <v>59</v>
      </c>
      <c r="H19" s="142">
        <f t="shared" si="0"/>
        <v>2280</v>
      </c>
    </row>
    <row r="20" spans="1:8" ht="15" customHeight="1" x14ac:dyDescent="0.3">
      <c r="A20" s="165"/>
      <c r="B20" s="141" t="s">
        <v>7</v>
      </c>
      <c r="C20" s="139">
        <v>354</v>
      </c>
      <c r="D20" s="139">
        <v>1563</v>
      </c>
      <c r="E20" s="139">
        <v>1728</v>
      </c>
      <c r="F20" s="139">
        <v>727</v>
      </c>
      <c r="G20" s="139">
        <v>160</v>
      </c>
      <c r="H20" s="142">
        <f t="shared" si="0"/>
        <v>4532</v>
      </c>
    </row>
    <row r="21" spans="1:8" ht="15" customHeight="1" x14ac:dyDescent="0.3">
      <c r="A21" s="159" t="s">
        <v>1</v>
      </c>
      <c r="B21" s="92" t="s">
        <v>5</v>
      </c>
      <c r="C21" s="93">
        <f>C6+C9+C12+C18</f>
        <v>19</v>
      </c>
      <c r="D21" s="93">
        <f t="shared" ref="D21:G21" si="1">D6+D9+D12+D18</f>
        <v>90</v>
      </c>
      <c r="E21" s="93">
        <f t="shared" si="1"/>
        <v>116</v>
      </c>
      <c r="F21" s="93">
        <f t="shared" si="1"/>
        <v>129</v>
      </c>
      <c r="G21" s="93">
        <f t="shared" si="1"/>
        <v>47</v>
      </c>
      <c r="H21" s="93">
        <f>H6+H9+H12+H18+H15</f>
        <v>548</v>
      </c>
    </row>
    <row r="22" spans="1:8" ht="15" customHeight="1" x14ac:dyDescent="0.3">
      <c r="A22" s="159"/>
      <c r="B22" s="92" t="s">
        <v>6</v>
      </c>
      <c r="C22" s="93">
        <f>C7+C10+C13+C19</f>
        <v>732</v>
      </c>
      <c r="D22" s="93">
        <f t="shared" ref="D22:G22" si="2">D7+D10+D13+D19</f>
        <v>2330</v>
      </c>
      <c r="E22" s="93">
        <f t="shared" si="2"/>
        <v>2830</v>
      </c>
      <c r="F22" s="93">
        <f t="shared" si="2"/>
        <v>2583</v>
      </c>
      <c r="G22" s="93">
        <f t="shared" si="2"/>
        <v>814</v>
      </c>
      <c r="H22" s="93">
        <f t="shared" ref="H22:H23" si="3">H7+H10+H13+H19+H16</f>
        <v>14831</v>
      </c>
    </row>
    <row r="23" spans="1:8" ht="15" customHeight="1" x14ac:dyDescent="0.3">
      <c r="A23" s="159"/>
      <c r="B23" s="92" t="s">
        <v>7</v>
      </c>
      <c r="C23" s="93">
        <f>C8+C11+C14+C20</f>
        <v>1462</v>
      </c>
      <c r="D23" s="93">
        <f t="shared" ref="D23:G23" si="4">D8+D11+D14+D20</f>
        <v>4663</v>
      </c>
      <c r="E23" s="93">
        <f t="shared" si="4"/>
        <v>5528</v>
      </c>
      <c r="F23" s="93">
        <f t="shared" si="4"/>
        <v>4947</v>
      </c>
      <c r="G23" s="93">
        <f t="shared" si="4"/>
        <v>1721</v>
      </c>
      <c r="H23" s="93">
        <f t="shared" si="3"/>
        <v>29379</v>
      </c>
    </row>
    <row r="24" spans="1:8" ht="15" customHeight="1" x14ac:dyDescent="0.3">
      <c r="A24" s="5" t="s">
        <v>111</v>
      </c>
      <c r="B24" s="81"/>
      <c r="C24" s="81"/>
      <c r="D24" s="81"/>
      <c r="E24" s="81"/>
      <c r="F24" s="81"/>
      <c r="G24" s="81"/>
      <c r="H24" s="81"/>
    </row>
    <row r="27" spans="1:8" ht="15" customHeight="1" x14ac:dyDescent="0.3">
      <c r="A27" s="160" t="s">
        <v>73</v>
      </c>
      <c r="B27" s="160"/>
      <c r="C27" s="160"/>
      <c r="D27" s="160"/>
      <c r="E27" s="160"/>
      <c r="F27" s="160"/>
      <c r="G27" s="160"/>
      <c r="H27" s="160"/>
    </row>
    <row r="28" spans="1:8" ht="15" customHeight="1" x14ac:dyDescent="0.3">
      <c r="A28" s="160" t="s">
        <v>116</v>
      </c>
      <c r="B28" s="160"/>
      <c r="C28" s="160"/>
      <c r="D28" s="160"/>
      <c r="E28" s="160"/>
      <c r="F28" s="160"/>
      <c r="G28" s="160"/>
      <c r="H28" s="160"/>
    </row>
    <row r="29" spans="1:8" ht="15" customHeight="1" x14ac:dyDescent="0.3">
      <c r="A29" s="90" t="s">
        <v>100</v>
      </c>
      <c r="B29" s="91"/>
      <c r="C29" s="91" t="s">
        <v>37</v>
      </c>
      <c r="D29" s="91" t="s">
        <v>38</v>
      </c>
      <c r="E29" s="91" t="s">
        <v>39</v>
      </c>
      <c r="F29" s="91" t="s">
        <v>40</v>
      </c>
      <c r="G29" s="91" t="s">
        <v>0</v>
      </c>
      <c r="H29" s="91" t="s">
        <v>1</v>
      </c>
    </row>
    <row r="30" spans="1:8" ht="15" customHeight="1" x14ac:dyDescent="0.3">
      <c r="A30" s="161" t="s">
        <v>2</v>
      </c>
      <c r="B30" s="13" t="s">
        <v>5</v>
      </c>
      <c r="C30" s="33">
        <v>2</v>
      </c>
      <c r="D30" s="33">
        <v>8</v>
      </c>
      <c r="E30" s="33">
        <v>9</v>
      </c>
      <c r="F30" s="33">
        <v>14</v>
      </c>
      <c r="G30" s="33">
        <v>2</v>
      </c>
      <c r="H30" s="34">
        <f>SUM(C30:G30)</f>
        <v>35</v>
      </c>
    </row>
    <row r="31" spans="1:8" ht="15" customHeight="1" x14ac:dyDescent="0.3">
      <c r="A31" s="161"/>
      <c r="B31" s="13" t="s">
        <v>6</v>
      </c>
      <c r="C31" s="33">
        <v>80</v>
      </c>
      <c r="D31" s="33">
        <v>248</v>
      </c>
      <c r="E31" s="33">
        <v>258</v>
      </c>
      <c r="F31" s="33">
        <v>291</v>
      </c>
      <c r="G31" s="33">
        <v>64</v>
      </c>
      <c r="H31" s="34">
        <f t="shared" ref="H31:H41" si="5">SUM(C31:G31)</f>
        <v>941</v>
      </c>
    </row>
    <row r="32" spans="1:8" ht="15" customHeight="1" x14ac:dyDescent="0.3">
      <c r="A32" s="161"/>
      <c r="B32" s="13" t="s">
        <v>7</v>
      </c>
      <c r="C32" s="33">
        <v>178</v>
      </c>
      <c r="D32" s="33">
        <v>526</v>
      </c>
      <c r="E32" s="33">
        <v>508</v>
      </c>
      <c r="F32" s="33">
        <v>528</v>
      </c>
      <c r="G32" s="33">
        <v>154</v>
      </c>
      <c r="H32" s="34">
        <f t="shared" si="5"/>
        <v>1894</v>
      </c>
    </row>
    <row r="33" spans="1:8" ht="15" customHeight="1" x14ac:dyDescent="0.3">
      <c r="A33" s="158" t="s">
        <v>8</v>
      </c>
      <c r="B33" s="14" t="s">
        <v>5</v>
      </c>
      <c r="C33" s="31">
        <v>2</v>
      </c>
      <c r="D33" s="31">
        <v>2</v>
      </c>
      <c r="E33" s="31">
        <v>11</v>
      </c>
      <c r="F33" s="31">
        <v>13</v>
      </c>
      <c r="G33" s="31">
        <v>10</v>
      </c>
      <c r="H33" s="32">
        <f t="shared" si="5"/>
        <v>38</v>
      </c>
    </row>
    <row r="34" spans="1:8" ht="15" customHeight="1" x14ac:dyDescent="0.3">
      <c r="A34" s="158"/>
      <c r="B34" s="14" t="s">
        <v>6</v>
      </c>
      <c r="C34" s="31">
        <v>224</v>
      </c>
      <c r="D34" s="31">
        <v>82</v>
      </c>
      <c r="E34" s="31">
        <v>433</v>
      </c>
      <c r="F34" s="31">
        <v>381</v>
      </c>
      <c r="G34" s="31">
        <v>173</v>
      </c>
      <c r="H34" s="32">
        <f t="shared" si="5"/>
        <v>1293</v>
      </c>
    </row>
    <row r="35" spans="1:8" ht="15" customHeight="1" x14ac:dyDescent="0.3">
      <c r="A35" s="158"/>
      <c r="B35" s="14" t="s">
        <v>7</v>
      </c>
      <c r="C35" s="31">
        <v>433</v>
      </c>
      <c r="D35" s="31">
        <v>137</v>
      </c>
      <c r="E35" s="31">
        <v>840</v>
      </c>
      <c r="F35" s="31">
        <v>691</v>
      </c>
      <c r="G35" s="31">
        <v>380</v>
      </c>
      <c r="H35" s="32">
        <f t="shared" si="5"/>
        <v>2481</v>
      </c>
    </row>
    <row r="36" spans="1:8" ht="15" customHeight="1" x14ac:dyDescent="0.3">
      <c r="A36" s="161" t="s">
        <v>3</v>
      </c>
      <c r="B36" s="13" t="s">
        <v>5</v>
      </c>
      <c r="C36" s="33">
        <v>22</v>
      </c>
      <c r="D36" s="33">
        <v>100</v>
      </c>
      <c r="E36" s="33">
        <v>93</v>
      </c>
      <c r="F36" s="33">
        <v>137</v>
      </c>
      <c r="G36" s="33">
        <v>50</v>
      </c>
      <c r="H36" s="34">
        <f t="shared" si="5"/>
        <v>402</v>
      </c>
    </row>
    <row r="37" spans="1:8" ht="15" customHeight="1" x14ac:dyDescent="0.3">
      <c r="A37" s="161"/>
      <c r="B37" s="13" t="s">
        <v>6</v>
      </c>
      <c r="C37" s="33">
        <v>1116</v>
      </c>
      <c r="D37" s="33">
        <v>2678</v>
      </c>
      <c r="E37" s="33">
        <v>2296</v>
      </c>
      <c r="F37" s="33">
        <v>3127</v>
      </c>
      <c r="G37" s="33">
        <v>894</v>
      </c>
      <c r="H37" s="34">
        <f t="shared" si="5"/>
        <v>10111</v>
      </c>
    </row>
    <row r="38" spans="1:8" ht="15" customHeight="1" x14ac:dyDescent="0.3">
      <c r="A38" s="161"/>
      <c r="B38" s="13" t="s">
        <v>7</v>
      </c>
      <c r="C38" s="33">
        <v>2302</v>
      </c>
      <c r="D38" s="33">
        <v>5411</v>
      </c>
      <c r="E38" s="33">
        <v>4559</v>
      </c>
      <c r="F38" s="33">
        <v>6087</v>
      </c>
      <c r="G38" s="33">
        <v>1761</v>
      </c>
      <c r="H38" s="34">
        <f t="shared" si="5"/>
        <v>20120</v>
      </c>
    </row>
    <row r="39" spans="1:8" ht="15" customHeight="1" x14ac:dyDescent="0.3">
      <c r="A39" s="158" t="s">
        <v>4</v>
      </c>
      <c r="B39" s="14" t="s">
        <v>5</v>
      </c>
      <c r="C39" s="31">
        <v>3</v>
      </c>
      <c r="D39" s="31">
        <v>13</v>
      </c>
      <c r="E39" s="31">
        <v>28</v>
      </c>
      <c r="F39" s="31">
        <v>22</v>
      </c>
      <c r="G39" s="31">
        <v>8</v>
      </c>
      <c r="H39" s="32">
        <f t="shared" si="5"/>
        <v>74</v>
      </c>
    </row>
    <row r="40" spans="1:8" ht="15" customHeight="1" x14ac:dyDescent="0.3">
      <c r="A40" s="158"/>
      <c r="B40" s="14" t="s">
        <v>6</v>
      </c>
      <c r="C40" s="31">
        <v>59</v>
      </c>
      <c r="D40" s="31">
        <v>938</v>
      </c>
      <c r="E40" s="31">
        <v>794</v>
      </c>
      <c r="F40" s="31">
        <v>359</v>
      </c>
      <c r="G40" s="31">
        <v>124</v>
      </c>
      <c r="H40" s="32">
        <f t="shared" si="5"/>
        <v>2274</v>
      </c>
    </row>
    <row r="41" spans="1:8" ht="15" customHeight="1" x14ac:dyDescent="0.3">
      <c r="A41" s="158"/>
      <c r="B41" s="14" t="s">
        <v>7</v>
      </c>
      <c r="C41" s="31">
        <v>132</v>
      </c>
      <c r="D41" s="31">
        <v>1835</v>
      </c>
      <c r="E41" s="31">
        <v>1549</v>
      </c>
      <c r="F41" s="31">
        <v>723</v>
      </c>
      <c r="G41" s="31">
        <v>403</v>
      </c>
      <c r="H41" s="32">
        <f t="shared" si="5"/>
        <v>4642</v>
      </c>
    </row>
    <row r="42" spans="1:8" ht="15" customHeight="1" x14ac:dyDescent="0.3">
      <c r="A42" s="159" t="s">
        <v>1</v>
      </c>
      <c r="B42" s="92" t="s">
        <v>5</v>
      </c>
      <c r="C42" s="93">
        <f>C30+C33+C36+C39</f>
        <v>29</v>
      </c>
      <c r="D42" s="93">
        <f t="shared" ref="D42:H42" si="6">D30+D33+D36+D39</f>
        <v>123</v>
      </c>
      <c r="E42" s="93">
        <f t="shared" si="6"/>
        <v>141</v>
      </c>
      <c r="F42" s="93">
        <f t="shared" si="6"/>
        <v>186</v>
      </c>
      <c r="G42" s="93">
        <f t="shared" si="6"/>
        <v>70</v>
      </c>
      <c r="H42" s="93">
        <f t="shared" si="6"/>
        <v>549</v>
      </c>
    </row>
    <row r="43" spans="1:8" ht="15" customHeight="1" x14ac:dyDescent="0.3">
      <c r="A43" s="159"/>
      <c r="B43" s="92" t="s">
        <v>6</v>
      </c>
      <c r="C43" s="93">
        <f>C31+C34+C37+C40</f>
        <v>1479</v>
      </c>
      <c r="D43" s="93">
        <f t="shared" ref="D43:H43" si="7">D31+D34+D37+D40</f>
        <v>3946</v>
      </c>
      <c r="E43" s="93">
        <f t="shared" si="7"/>
        <v>3781</v>
      </c>
      <c r="F43" s="93">
        <f t="shared" si="7"/>
        <v>4158</v>
      </c>
      <c r="G43" s="93">
        <f t="shared" si="7"/>
        <v>1255</v>
      </c>
      <c r="H43" s="93">
        <f t="shared" si="7"/>
        <v>14619</v>
      </c>
    </row>
    <row r="44" spans="1:8" ht="15" customHeight="1" x14ac:dyDescent="0.3">
      <c r="A44" s="159"/>
      <c r="B44" s="92" t="s">
        <v>7</v>
      </c>
      <c r="C44" s="93">
        <f>C32+C35+C38+C41</f>
        <v>3045</v>
      </c>
      <c r="D44" s="93">
        <f t="shared" ref="D44:H44" si="8">D32+D35+D38+D41</f>
        <v>7909</v>
      </c>
      <c r="E44" s="93">
        <f t="shared" si="8"/>
        <v>7456</v>
      </c>
      <c r="F44" s="93">
        <f t="shared" si="8"/>
        <v>8029</v>
      </c>
      <c r="G44" s="93">
        <f t="shared" si="8"/>
        <v>2698</v>
      </c>
      <c r="H44" s="93">
        <f t="shared" si="8"/>
        <v>29137</v>
      </c>
    </row>
    <row r="45" spans="1:8" ht="15" customHeight="1" x14ac:dyDescent="0.3">
      <c r="A45" s="5" t="s">
        <v>111</v>
      </c>
      <c r="B45" s="81"/>
      <c r="C45" s="81"/>
      <c r="D45" s="81"/>
      <c r="E45" s="81"/>
      <c r="F45" s="81"/>
      <c r="G45" s="81"/>
      <c r="H45" s="81"/>
    </row>
    <row r="48" spans="1:8" ht="15" customHeight="1" x14ac:dyDescent="0.3">
      <c r="A48" s="160" t="s">
        <v>73</v>
      </c>
      <c r="B48" s="160"/>
      <c r="C48" s="160"/>
      <c r="D48" s="160"/>
      <c r="E48" s="160"/>
      <c r="F48" s="160"/>
      <c r="G48" s="160"/>
      <c r="H48" s="160"/>
    </row>
    <row r="49" spans="1:8" ht="15" customHeight="1" x14ac:dyDescent="0.3">
      <c r="A49" s="160" t="s">
        <v>94</v>
      </c>
      <c r="B49" s="160"/>
      <c r="C49" s="160"/>
      <c r="D49" s="160"/>
      <c r="E49" s="160"/>
      <c r="F49" s="160"/>
      <c r="G49" s="160"/>
      <c r="H49" s="160"/>
    </row>
    <row r="50" spans="1:8" ht="15" customHeight="1" x14ac:dyDescent="0.3">
      <c r="A50" s="90" t="s">
        <v>100</v>
      </c>
      <c r="B50" s="91"/>
      <c r="C50" s="91" t="s">
        <v>37</v>
      </c>
      <c r="D50" s="91" t="s">
        <v>38</v>
      </c>
      <c r="E50" s="91" t="s">
        <v>39</v>
      </c>
      <c r="F50" s="91" t="s">
        <v>40</v>
      </c>
      <c r="G50" s="91" t="s">
        <v>0</v>
      </c>
      <c r="H50" s="91" t="s">
        <v>1</v>
      </c>
    </row>
    <row r="51" spans="1:8" ht="15" customHeight="1" x14ac:dyDescent="0.3">
      <c r="A51" s="161" t="s">
        <v>2</v>
      </c>
      <c r="B51" s="13" t="s">
        <v>5</v>
      </c>
      <c r="C51" s="33">
        <v>2</v>
      </c>
      <c r="D51" s="33">
        <v>8</v>
      </c>
      <c r="E51" s="33">
        <v>9</v>
      </c>
      <c r="F51" s="33">
        <v>14</v>
      </c>
      <c r="G51" s="33">
        <v>2</v>
      </c>
      <c r="H51" s="34">
        <f>SUM(C51:G51)</f>
        <v>35</v>
      </c>
    </row>
    <row r="52" spans="1:8" ht="15" customHeight="1" x14ac:dyDescent="0.3">
      <c r="A52" s="161"/>
      <c r="B52" s="13" t="s">
        <v>6</v>
      </c>
      <c r="C52" s="33">
        <v>80</v>
      </c>
      <c r="D52" s="33">
        <v>248</v>
      </c>
      <c r="E52" s="33">
        <v>258</v>
      </c>
      <c r="F52" s="33">
        <v>291</v>
      </c>
      <c r="G52" s="33">
        <v>64</v>
      </c>
      <c r="H52" s="34">
        <f t="shared" ref="H52:H62" si="9">SUM(C52:G52)</f>
        <v>941</v>
      </c>
    </row>
    <row r="53" spans="1:8" ht="15" customHeight="1" x14ac:dyDescent="0.3">
      <c r="A53" s="161"/>
      <c r="B53" s="13" t="s">
        <v>7</v>
      </c>
      <c r="C53" s="33">
        <v>178</v>
      </c>
      <c r="D53" s="33">
        <v>526</v>
      </c>
      <c r="E53" s="33">
        <v>508</v>
      </c>
      <c r="F53" s="33">
        <v>528</v>
      </c>
      <c r="G53" s="33">
        <v>154</v>
      </c>
      <c r="H53" s="34">
        <f t="shared" si="9"/>
        <v>1894</v>
      </c>
    </row>
    <row r="54" spans="1:8" ht="15" customHeight="1" x14ac:dyDescent="0.3">
      <c r="A54" s="158" t="s">
        <v>8</v>
      </c>
      <c r="B54" s="14" t="s">
        <v>5</v>
      </c>
      <c r="C54" s="31">
        <v>2</v>
      </c>
      <c r="D54" s="31">
        <v>2</v>
      </c>
      <c r="E54" s="31">
        <v>10</v>
      </c>
      <c r="F54" s="31">
        <v>13</v>
      </c>
      <c r="G54" s="31">
        <v>11</v>
      </c>
      <c r="H54" s="32">
        <f t="shared" si="9"/>
        <v>38</v>
      </c>
    </row>
    <row r="55" spans="1:8" ht="15" customHeight="1" x14ac:dyDescent="0.3">
      <c r="A55" s="158"/>
      <c r="B55" s="14" t="s">
        <v>6</v>
      </c>
      <c r="C55" s="31">
        <v>224</v>
      </c>
      <c r="D55" s="31">
        <v>82</v>
      </c>
      <c r="E55" s="31">
        <v>423</v>
      </c>
      <c r="F55" s="31">
        <v>383</v>
      </c>
      <c r="G55" s="31">
        <v>262</v>
      </c>
      <c r="H55" s="32">
        <f t="shared" si="9"/>
        <v>1374</v>
      </c>
    </row>
    <row r="56" spans="1:8" ht="15" customHeight="1" x14ac:dyDescent="0.3">
      <c r="A56" s="158"/>
      <c r="B56" s="14" t="s">
        <v>7</v>
      </c>
      <c r="C56" s="31">
        <v>433</v>
      </c>
      <c r="D56" s="31">
        <v>137</v>
      </c>
      <c r="E56" s="31">
        <v>818</v>
      </c>
      <c r="F56" s="31">
        <v>692</v>
      </c>
      <c r="G56" s="31">
        <v>540</v>
      </c>
      <c r="H56" s="32">
        <f t="shared" si="9"/>
        <v>2620</v>
      </c>
    </row>
    <row r="57" spans="1:8" ht="15" customHeight="1" x14ac:dyDescent="0.3">
      <c r="A57" s="161" t="s">
        <v>3</v>
      </c>
      <c r="B57" s="13" t="s">
        <v>5</v>
      </c>
      <c r="C57" s="33">
        <v>23</v>
      </c>
      <c r="D57" s="33">
        <v>99</v>
      </c>
      <c r="E57" s="33">
        <v>90</v>
      </c>
      <c r="F57" s="33">
        <v>141</v>
      </c>
      <c r="G57" s="33">
        <v>51</v>
      </c>
      <c r="H57" s="34">
        <f t="shared" si="9"/>
        <v>404</v>
      </c>
    </row>
    <row r="58" spans="1:8" ht="15" customHeight="1" x14ac:dyDescent="0.3">
      <c r="A58" s="161"/>
      <c r="B58" s="13" t="s">
        <v>6</v>
      </c>
      <c r="C58" s="33">
        <v>1134</v>
      </c>
      <c r="D58" s="33">
        <v>2588</v>
      </c>
      <c r="E58" s="33">
        <v>2298</v>
      </c>
      <c r="F58" s="33">
        <v>3206</v>
      </c>
      <c r="G58" s="33">
        <v>912</v>
      </c>
      <c r="H58" s="34">
        <f t="shared" si="9"/>
        <v>10138</v>
      </c>
    </row>
    <row r="59" spans="1:8" ht="15" customHeight="1" x14ac:dyDescent="0.3">
      <c r="A59" s="161"/>
      <c r="B59" s="13" t="s">
        <v>7</v>
      </c>
      <c r="C59" s="33">
        <v>2321</v>
      </c>
      <c r="D59" s="33">
        <v>5209</v>
      </c>
      <c r="E59" s="33">
        <v>4588</v>
      </c>
      <c r="F59" s="33">
        <v>6208</v>
      </c>
      <c r="G59" s="33">
        <v>1797</v>
      </c>
      <c r="H59" s="34">
        <f t="shared" si="9"/>
        <v>20123</v>
      </c>
    </row>
    <row r="60" spans="1:8" ht="15" customHeight="1" x14ac:dyDescent="0.3">
      <c r="A60" s="158" t="s">
        <v>4</v>
      </c>
      <c r="B60" s="14" t="s">
        <v>5</v>
      </c>
      <c r="C60" s="31">
        <v>3</v>
      </c>
      <c r="D60" s="31">
        <v>13</v>
      </c>
      <c r="E60" s="31">
        <v>30</v>
      </c>
      <c r="F60" s="31">
        <v>22</v>
      </c>
      <c r="G60" s="31">
        <v>7</v>
      </c>
      <c r="H60" s="32">
        <f t="shared" si="9"/>
        <v>75</v>
      </c>
    </row>
    <row r="61" spans="1:8" ht="15" customHeight="1" x14ac:dyDescent="0.3">
      <c r="A61" s="158"/>
      <c r="B61" s="14" t="s">
        <v>6</v>
      </c>
      <c r="C61" s="31">
        <v>59</v>
      </c>
      <c r="D61" s="31">
        <v>938</v>
      </c>
      <c r="E61" s="31">
        <v>871</v>
      </c>
      <c r="F61" s="31">
        <v>370</v>
      </c>
      <c r="G61" s="31">
        <v>67</v>
      </c>
      <c r="H61" s="32">
        <f t="shared" si="9"/>
        <v>2305</v>
      </c>
    </row>
    <row r="62" spans="1:8" ht="15" customHeight="1" x14ac:dyDescent="0.3">
      <c r="A62" s="158"/>
      <c r="B62" s="14" t="s">
        <v>7</v>
      </c>
      <c r="C62" s="31">
        <v>132</v>
      </c>
      <c r="D62" s="31">
        <v>1835</v>
      </c>
      <c r="E62" s="31">
        <v>1692</v>
      </c>
      <c r="F62" s="31">
        <v>729</v>
      </c>
      <c r="G62" s="31">
        <v>175</v>
      </c>
      <c r="H62" s="32">
        <f t="shared" si="9"/>
        <v>4563</v>
      </c>
    </row>
    <row r="63" spans="1:8" ht="15" customHeight="1" x14ac:dyDescent="0.3">
      <c r="A63" s="159" t="s">
        <v>1</v>
      </c>
      <c r="B63" s="92" t="s">
        <v>5</v>
      </c>
      <c r="C63" s="93">
        <f>C51+C54+C57+C60</f>
        <v>30</v>
      </c>
      <c r="D63" s="93">
        <f t="shared" ref="D63:H63" si="10">D51+D54+D57+D60</f>
        <v>122</v>
      </c>
      <c r="E63" s="93">
        <f t="shared" si="10"/>
        <v>139</v>
      </c>
      <c r="F63" s="93">
        <f t="shared" si="10"/>
        <v>190</v>
      </c>
      <c r="G63" s="93">
        <f t="shared" si="10"/>
        <v>71</v>
      </c>
      <c r="H63" s="93">
        <f t="shared" si="10"/>
        <v>552</v>
      </c>
    </row>
    <row r="64" spans="1:8" ht="15" customHeight="1" x14ac:dyDescent="0.3">
      <c r="A64" s="159"/>
      <c r="B64" s="92" t="s">
        <v>6</v>
      </c>
      <c r="C64" s="93">
        <f>C52+C55+C58+C61</f>
        <v>1497</v>
      </c>
      <c r="D64" s="93">
        <f t="shared" ref="D64:H64" si="11">D52+D55+D58+D61</f>
        <v>3856</v>
      </c>
      <c r="E64" s="93">
        <f t="shared" si="11"/>
        <v>3850</v>
      </c>
      <c r="F64" s="93">
        <f t="shared" si="11"/>
        <v>4250</v>
      </c>
      <c r="G64" s="93">
        <f t="shared" si="11"/>
        <v>1305</v>
      </c>
      <c r="H64" s="93">
        <f t="shared" si="11"/>
        <v>14758</v>
      </c>
    </row>
    <row r="65" spans="1:8" ht="15" customHeight="1" x14ac:dyDescent="0.3">
      <c r="A65" s="159"/>
      <c r="B65" s="92" t="s">
        <v>7</v>
      </c>
      <c r="C65" s="93">
        <f>C53+C56+C59+C62</f>
        <v>3064</v>
      </c>
      <c r="D65" s="93">
        <f t="shared" ref="D65:H65" si="12">D53+D56+D59+D62</f>
        <v>7707</v>
      </c>
      <c r="E65" s="93">
        <f t="shared" si="12"/>
        <v>7606</v>
      </c>
      <c r="F65" s="93">
        <f t="shared" si="12"/>
        <v>8157</v>
      </c>
      <c r="G65" s="93">
        <f t="shared" si="12"/>
        <v>2666</v>
      </c>
      <c r="H65" s="93">
        <f t="shared" si="12"/>
        <v>29200</v>
      </c>
    </row>
    <row r="66" spans="1:8" ht="15" customHeight="1" x14ac:dyDescent="0.3">
      <c r="A66" s="5" t="s">
        <v>111</v>
      </c>
      <c r="B66" s="81"/>
      <c r="C66" s="81"/>
      <c r="D66" s="81"/>
      <c r="E66" s="81"/>
      <c r="F66" s="81"/>
      <c r="G66" s="81"/>
      <c r="H66" s="81"/>
    </row>
    <row r="69" spans="1:8" ht="15" customHeight="1" x14ac:dyDescent="0.3">
      <c r="A69" s="160" t="s">
        <v>73</v>
      </c>
      <c r="B69" s="160"/>
      <c r="C69" s="160"/>
      <c r="D69" s="160"/>
      <c r="E69" s="160"/>
      <c r="F69" s="160"/>
      <c r="G69" s="160"/>
      <c r="H69" s="160"/>
    </row>
    <row r="70" spans="1:8" ht="15" customHeight="1" x14ac:dyDescent="0.3">
      <c r="A70" s="160" t="s">
        <v>90</v>
      </c>
      <c r="B70" s="160"/>
      <c r="C70" s="160"/>
      <c r="D70" s="160"/>
      <c r="E70" s="160"/>
      <c r="F70" s="160"/>
      <c r="G70" s="160"/>
      <c r="H70" s="160"/>
    </row>
    <row r="71" spans="1:8" ht="15" customHeight="1" x14ac:dyDescent="0.3">
      <c r="A71" s="90" t="s">
        <v>100</v>
      </c>
      <c r="B71" s="91"/>
      <c r="C71" s="91" t="s">
        <v>37</v>
      </c>
      <c r="D71" s="91" t="s">
        <v>38</v>
      </c>
      <c r="E71" s="91" t="s">
        <v>39</v>
      </c>
      <c r="F71" s="91" t="s">
        <v>40</v>
      </c>
      <c r="G71" s="91" t="s">
        <v>0</v>
      </c>
      <c r="H71" s="91" t="s">
        <v>1</v>
      </c>
    </row>
    <row r="72" spans="1:8" ht="15" customHeight="1" x14ac:dyDescent="0.3">
      <c r="A72" s="161" t="s">
        <v>2</v>
      </c>
      <c r="B72" s="13" t="s">
        <v>5</v>
      </c>
      <c r="C72" s="33">
        <v>2</v>
      </c>
      <c r="D72" s="33">
        <v>7</v>
      </c>
      <c r="E72" s="33">
        <v>10</v>
      </c>
      <c r="F72" s="33">
        <v>14</v>
      </c>
      <c r="G72" s="33">
        <v>2</v>
      </c>
      <c r="H72" s="34">
        <f>SUM(C72:G72)</f>
        <v>35</v>
      </c>
    </row>
    <row r="73" spans="1:8" ht="15" customHeight="1" x14ac:dyDescent="0.3">
      <c r="A73" s="161"/>
      <c r="B73" s="13" t="s">
        <v>6</v>
      </c>
      <c r="C73" s="33">
        <v>80</v>
      </c>
      <c r="D73" s="33">
        <v>228</v>
      </c>
      <c r="E73" s="33">
        <v>278</v>
      </c>
      <c r="F73" s="33">
        <v>291</v>
      </c>
      <c r="G73" s="33">
        <v>64</v>
      </c>
      <c r="H73" s="34">
        <f t="shared" ref="H73:H83" si="13">SUM(C73:G73)</f>
        <v>941</v>
      </c>
    </row>
    <row r="74" spans="1:8" ht="15" customHeight="1" x14ac:dyDescent="0.3">
      <c r="A74" s="161"/>
      <c r="B74" s="13" t="s">
        <v>7</v>
      </c>
      <c r="C74" s="33">
        <v>178</v>
      </c>
      <c r="D74" s="33">
        <v>481</v>
      </c>
      <c r="E74" s="33">
        <v>553</v>
      </c>
      <c r="F74" s="33">
        <v>528</v>
      </c>
      <c r="G74" s="33">
        <v>154</v>
      </c>
      <c r="H74" s="34">
        <f t="shared" si="13"/>
        <v>1894</v>
      </c>
    </row>
    <row r="75" spans="1:8" ht="15" customHeight="1" x14ac:dyDescent="0.3">
      <c r="A75" s="158" t="s">
        <v>8</v>
      </c>
      <c r="B75" s="14" t="s">
        <v>5</v>
      </c>
      <c r="C75" s="31">
        <v>2</v>
      </c>
      <c r="D75" s="31">
        <v>2</v>
      </c>
      <c r="E75" s="31">
        <v>11</v>
      </c>
      <c r="F75" s="31">
        <v>13</v>
      </c>
      <c r="G75" s="31">
        <v>11</v>
      </c>
      <c r="H75" s="32">
        <f t="shared" si="13"/>
        <v>39</v>
      </c>
    </row>
    <row r="76" spans="1:8" ht="15" customHeight="1" x14ac:dyDescent="0.3">
      <c r="A76" s="158"/>
      <c r="B76" s="14" t="s">
        <v>6</v>
      </c>
      <c r="C76" s="31">
        <v>224</v>
      </c>
      <c r="D76" s="31">
        <v>77</v>
      </c>
      <c r="E76" s="31">
        <v>472</v>
      </c>
      <c r="F76" s="31">
        <v>383</v>
      </c>
      <c r="G76" s="31">
        <v>250</v>
      </c>
      <c r="H76" s="32">
        <f t="shared" si="13"/>
        <v>1406</v>
      </c>
    </row>
    <row r="77" spans="1:8" ht="15" customHeight="1" x14ac:dyDescent="0.3">
      <c r="A77" s="158"/>
      <c r="B77" s="14" t="s">
        <v>7</v>
      </c>
      <c r="C77" s="31">
        <v>433</v>
      </c>
      <c r="D77" s="31">
        <v>134</v>
      </c>
      <c r="E77" s="31">
        <v>905</v>
      </c>
      <c r="F77" s="31">
        <v>692</v>
      </c>
      <c r="G77" s="31">
        <v>518</v>
      </c>
      <c r="H77" s="32">
        <f t="shared" si="13"/>
        <v>2682</v>
      </c>
    </row>
    <row r="78" spans="1:8" ht="15" customHeight="1" x14ac:dyDescent="0.3">
      <c r="A78" s="161" t="s">
        <v>3</v>
      </c>
      <c r="B78" s="13" t="s">
        <v>5</v>
      </c>
      <c r="C78" s="33">
        <v>22</v>
      </c>
      <c r="D78" s="33">
        <v>95</v>
      </c>
      <c r="E78" s="33">
        <v>90</v>
      </c>
      <c r="F78" s="33">
        <v>144</v>
      </c>
      <c r="G78" s="33">
        <v>54</v>
      </c>
      <c r="H78" s="34">
        <f t="shared" si="13"/>
        <v>405</v>
      </c>
    </row>
    <row r="79" spans="1:8" ht="15" customHeight="1" x14ac:dyDescent="0.3">
      <c r="A79" s="161"/>
      <c r="B79" s="13" t="s">
        <v>6</v>
      </c>
      <c r="C79" s="33">
        <v>1124</v>
      </c>
      <c r="D79" s="33">
        <v>2417</v>
      </c>
      <c r="E79" s="33">
        <v>2346</v>
      </c>
      <c r="F79" s="33">
        <v>3283</v>
      </c>
      <c r="G79" s="33">
        <v>970</v>
      </c>
      <c r="H79" s="34">
        <f t="shared" si="13"/>
        <v>10140</v>
      </c>
    </row>
    <row r="80" spans="1:8" ht="15" customHeight="1" x14ac:dyDescent="0.3">
      <c r="A80" s="161"/>
      <c r="B80" s="13" t="s">
        <v>7</v>
      </c>
      <c r="C80" s="33">
        <v>2295</v>
      </c>
      <c r="D80" s="33">
        <v>4884</v>
      </c>
      <c r="E80" s="33">
        <v>4684</v>
      </c>
      <c r="F80" s="33">
        <v>6360</v>
      </c>
      <c r="G80" s="33">
        <v>1904</v>
      </c>
      <c r="H80" s="34">
        <f t="shared" si="13"/>
        <v>20127</v>
      </c>
    </row>
    <row r="81" spans="1:8" ht="15" customHeight="1" x14ac:dyDescent="0.3">
      <c r="A81" s="158" t="s">
        <v>4</v>
      </c>
      <c r="B81" s="14" t="s">
        <v>5</v>
      </c>
      <c r="C81" s="31">
        <v>3</v>
      </c>
      <c r="D81" s="31">
        <v>12</v>
      </c>
      <c r="E81" s="31">
        <v>30</v>
      </c>
      <c r="F81" s="31">
        <v>24</v>
      </c>
      <c r="G81" s="31">
        <v>7</v>
      </c>
      <c r="H81" s="32">
        <f t="shared" si="13"/>
        <v>76</v>
      </c>
    </row>
    <row r="82" spans="1:8" ht="15" customHeight="1" x14ac:dyDescent="0.3">
      <c r="A82" s="158"/>
      <c r="B82" s="14" t="s">
        <v>6</v>
      </c>
      <c r="C82" s="31">
        <v>59</v>
      </c>
      <c r="D82" s="31">
        <v>860</v>
      </c>
      <c r="E82" s="31">
        <v>887</v>
      </c>
      <c r="F82" s="31">
        <v>393</v>
      </c>
      <c r="G82" s="31">
        <v>67</v>
      </c>
      <c r="H82" s="32">
        <f t="shared" si="13"/>
        <v>2266</v>
      </c>
    </row>
    <row r="83" spans="1:8" ht="15" customHeight="1" x14ac:dyDescent="0.3">
      <c r="A83" s="158"/>
      <c r="B83" s="14" t="s">
        <v>7</v>
      </c>
      <c r="C83" s="31">
        <v>132</v>
      </c>
      <c r="D83" s="31">
        <v>1688</v>
      </c>
      <c r="E83" s="31">
        <v>1723</v>
      </c>
      <c r="F83" s="31">
        <v>772</v>
      </c>
      <c r="G83" s="31">
        <v>175</v>
      </c>
      <c r="H83" s="32">
        <f t="shared" si="13"/>
        <v>4490</v>
      </c>
    </row>
    <row r="84" spans="1:8" ht="15" customHeight="1" x14ac:dyDescent="0.3">
      <c r="A84" s="159" t="s">
        <v>1</v>
      </c>
      <c r="B84" s="92" t="s">
        <v>5</v>
      </c>
      <c r="C84" s="93">
        <f>C72+C75+C78+C81</f>
        <v>29</v>
      </c>
      <c r="D84" s="93">
        <f t="shared" ref="D84:H84" si="14">D72+D75+D78+D81</f>
        <v>116</v>
      </c>
      <c r="E84" s="93">
        <f t="shared" si="14"/>
        <v>141</v>
      </c>
      <c r="F84" s="93">
        <f t="shared" si="14"/>
        <v>195</v>
      </c>
      <c r="G84" s="93">
        <f t="shared" si="14"/>
        <v>74</v>
      </c>
      <c r="H84" s="93">
        <f t="shared" si="14"/>
        <v>555</v>
      </c>
    </row>
    <row r="85" spans="1:8" ht="15" customHeight="1" x14ac:dyDescent="0.3">
      <c r="A85" s="159"/>
      <c r="B85" s="92" t="s">
        <v>6</v>
      </c>
      <c r="C85" s="93">
        <f>C73+C76+C79+C82</f>
        <v>1487</v>
      </c>
      <c r="D85" s="93">
        <f t="shared" ref="D85:H85" si="15">D73+D76+D79+D82</f>
        <v>3582</v>
      </c>
      <c r="E85" s="93">
        <f t="shared" si="15"/>
        <v>3983</v>
      </c>
      <c r="F85" s="93">
        <f t="shared" si="15"/>
        <v>4350</v>
      </c>
      <c r="G85" s="93">
        <f t="shared" si="15"/>
        <v>1351</v>
      </c>
      <c r="H85" s="93">
        <f t="shared" si="15"/>
        <v>14753</v>
      </c>
    </row>
    <row r="86" spans="1:8" ht="15" customHeight="1" x14ac:dyDescent="0.3">
      <c r="A86" s="159"/>
      <c r="B86" s="92" t="s">
        <v>7</v>
      </c>
      <c r="C86" s="93">
        <f>C74+C77+C80+C83</f>
        <v>3038</v>
      </c>
      <c r="D86" s="93">
        <f t="shared" ref="D86:H86" si="16">D74+D77+D80+D83</f>
        <v>7187</v>
      </c>
      <c r="E86" s="93">
        <f t="shared" si="16"/>
        <v>7865</v>
      </c>
      <c r="F86" s="93">
        <f t="shared" si="16"/>
        <v>8352</v>
      </c>
      <c r="G86" s="93">
        <f t="shared" si="16"/>
        <v>2751</v>
      </c>
      <c r="H86" s="93">
        <f t="shared" si="16"/>
        <v>29193</v>
      </c>
    </row>
    <row r="87" spans="1:8" ht="15" customHeight="1" x14ac:dyDescent="0.3">
      <c r="A87" s="5" t="s">
        <v>111</v>
      </c>
      <c r="B87" s="81"/>
      <c r="C87" s="81"/>
      <c r="D87" s="81"/>
      <c r="E87" s="81"/>
      <c r="F87" s="81"/>
      <c r="G87" s="81"/>
      <c r="H87" s="81"/>
    </row>
    <row r="90" spans="1:8" ht="15" customHeight="1" x14ac:dyDescent="0.3">
      <c r="A90" s="160" t="s">
        <v>73</v>
      </c>
      <c r="B90" s="160"/>
      <c r="C90" s="160"/>
      <c r="D90" s="160"/>
      <c r="E90" s="160"/>
      <c r="F90" s="160"/>
      <c r="G90" s="160"/>
      <c r="H90" s="160"/>
    </row>
    <row r="91" spans="1:8" ht="15" customHeight="1" x14ac:dyDescent="0.3">
      <c r="A91" s="160" t="s">
        <v>87</v>
      </c>
      <c r="B91" s="160"/>
      <c r="C91" s="160"/>
      <c r="D91" s="160"/>
      <c r="E91" s="160"/>
      <c r="F91" s="160"/>
      <c r="G91" s="160"/>
      <c r="H91" s="160"/>
    </row>
    <row r="92" spans="1:8" ht="15" customHeight="1" x14ac:dyDescent="0.3">
      <c r="A92" s="90" t="s">
        <v>100</v>
      </c>
      <c r="B92" s="91"/>
      <c r="C92" s="91" t="s">
        <v>37</v>
      </c>
      <c r="D92" s="91" t="s">
        <v>38</v>
      </c>
      <c r="E92" s="91" t="s">
        <v>39</v>
      </c>
      <c r="F92" s="91" t="s">
        <v>40</v>
      </c>
      <c r="G92" s="91" t="s">
        <v>0</v>
      </c>
      <c r="H92" s="91" t="s">
        <v>1</v>
      </c>
    </row>
    <row r="93" spans="1:8" ht="15" customHeight="1" x14ac:dyDescent="0.3">
      <c r="A93" s="161" t="s">
        <v>2</v>
      </c>
      <c r="B93" s="13" t="s">
        <v>5</v>
      </c>
      <c r="C93" s="33">
        <v>2</v>
      </c>
      <c r="D93" s="33">
        <v>7</v>
      </c>
      <c r="E93" s="33">
        <v>9</v>
      </c>
      <c r="F93" s="33">
        <v>14</v>
      </c>
      <c r="G93" s="33">
        <v>1</v>
      </c>
      <c r="H93" s="34">
        <f>SUM(C93:G93)</f>
        <v>33</v>
      </c>
    </row>
    <row r="94" spans="1:8" ht="15" customHeight="1" x14ac:dyDescent="0.3">
      <c r="A94" s="161"/>
      <c r="B94" s="13" t="s">
        <v>6</v>
      </c>
      <c r="C94" s="33">
        <v>80</v>
      </c>
      <c r="D94" s="33">
        <v>228</v>
      </c>
      <c r="E94" s="33">
        <v>257</v>
      </c>
      <c r="F94" s="33">
        <v>291</v>
      </c>
      <c r="G94" s="33">
        <v>52</v>
      </c>
      <c r="H94" s="34">
        <f t="shared" ref="H94:H104" si="17">SUM(C94:G94)</f>
        <v>908</v>
      </c>
    </row>
    <row r="95" spans="1:8" ht="15" customHeight="1" x14ac:dyDescent="0.3">
      <c r="A95" s="161"/>
      <c r="B95" s="13" t="s">
        <v>7</v>
      </c>
      <c r="C95" s="33">
        <v>178</v>
      </c>
      <c r="D95" s="33">
        <v>481</v>
      </c>
      <c r="E95" s="33">
        <v>518</v>
      </c>
      <c r="F95" s="33">
        <v>528</v>
      </c>
      <c r="G95" s="33">
        <v>130</v>
      </c>
      <c r="H95" s="34">
        <f t="shared" si="17"/>
        <v>1835</v>
      </c>
    </row>
    <row r="96" spans="1:8" ht="15" customHeight="1" x14ac:dyDescent="0.3">
      <c r="A96" s="158" t="s">
        <v>8</v>
      </c>
      <c r="B96" s="14" t="s">
        <v>5</v>
      </c>
      <c r="C96" s="31">
        <v>2</v>
      </c>
      <c r="D96" s="31">
        <v>2</v>
      </c>
      <c r="E96" s="31">
        <v>14</v>
      </c>
      <c r="F96" s="31">
        <v>14</v>
      </c>
      <c r="G96" s="31">
        <v>10</v>
      </c>
      <c r="H96" s="32">
        <f t="shared" si="17"/>
        <v>42</v>
      </c>
    </row>
    <row r="97" spans="1:8" ht="15" customHeight="1" x14ac:dyDescent="0.3">
      <c r="A97" s="158"/>
      <c r="B97" s="14" t="s">
        <v>6</v>
      </c>
      <c r="C97" s="31">
        <v>224</v>
      </c>
      <c r="D97" s="31">
        <v>78</v>
      </c>
      <c r="E97" s="31">
        <v>558</v>
      </c>
      <c r="F97" s="31">
        <v>393</v>
      </c>
      <c r="G97" s="31">
        <v>237</v>
      </c>
      <c r="H97" s="32">
        <f t="shared" si="17"/>
        <v>1490</v>
      </c>
    </row>
    <row r="98" spans="1:8" ht="15" customHeight="1" x14ac:dyDescent="0.3">
      <c r="A98" s="158"/>
      <c r="B98" s="14" t="s">
        <v>7</v>
      </c>
      <c r="C98" s="31">
        <v>433</v>
      </c>
      <c r="D98" s="31">
        <v>135</v>
      </c>
      <c r="E98" s="31">
        <v>1075</v>
      </c>
      <c r="F98" s="31">
        <v>710</v>
      </c>
      <c r="G98" s="31">
        <v>448</v>
      </c>
      <c r="H98" s="32">
        <f t="shared" si="17"/>
        <v>2801</v>
      </c>
    </row>
    <row r="99" spans="1:8" ht="15" customHeight="1" x14ac:dyDescent="0.3">
      <c r="A99" s="161" t="s">
        <v>3</v>
      </c>
      <c r="B99" s="13" t="s">
        <v>5</v>
      </c>
      <c r="C99" s="33">
        <v>22</v>
      </c>
      <c r="D99" s="33">
        <v>96</v>
      </c>
      <c r="E99" s="33">
        <v>84</v>
      </c>
      <c r="F99" s="33">
        <v>148</v>
      </c>
      <c r="G99" s="33">
        <v>53</v>
      </c>
      <c r="H99" s="34">
        <f t="shared" si="17"/>
        <v>403</v>
      </c>
    </row>
    <row r="100" spans="1:8" ht="15" customHeight="1" x14ac:dyDescent="0.3">
      <c r="A100" s="161"/>
      <c r="B100" s="13" t="s">
        <v>6</v>
      </c>
      <c r="C100" s="33">
        <v>1079</v>
      </c>
      <c r="D100" s="33">
        <v>2410</v>
      </c>
      <c r="E100" s="33">
        <v>2183</v>
      </c>
      <c r="F100" s="33">
        <v>3387</v>
      </c>
      <c r="G100" s="33">
        <v>943</v>
      </c>
      <c r="H100" s="34">
        <f t="shared" si="17"/>
        <v>10002</v>
      </c>
    </row>
    <row r="101" spans="1:8" ht="15" customHeight="1" x14ac:dyDescent="0.3">
      <c r="A101" s="161"/>
      <c r="B101" s="13" t="s">
        <v>7</v>
      </c>
      <c r="C101" s="33">
        <v>2200</v>
      </c>
      <c r="D101" s="33">
        <v>4867</v>
      </c>
      <c r="E101" s="33">
        <v>4351</v>
      </c>
      <c r="F101" s="33">
        <v>6544</v>
      </c>
      <c r="G101" s="33">
        <v>1833</v>
      </c>
      <c r="H101" s="34">
        <f t="shared" si="17"/>
        <v>19795</v>
      </c>
    </row>
    <row r="102" spans="1:8" ht="15" customHeight="1" x14ac:dyDescent="0.3">
      <c r="A102" s="158" t="s">
        <v>4</v>
      </c>
      <c r="B102" s="14" t="s">
        <v>5</v>
      </c>
      <c r="C102" s="31">
        <v>3</v>
      </c>
      <c r="D102" s="31">
        <v>12</v>
      </c>
      <c r="E102" s="31">
        <v>30</v>
      </c>
      <c r="F102" s="31">
        <v>24</v>
      </c>
      <c r="G102" s="31">
        <v>5</v>
      </c>
      <c r="H102" s="32">
        <f t="shared" si="17"/>
        <v>74</v>
      </c>
    </row>
    <row r="103" spans="1:8" ht="15" customHeight="1" x14ac:dyDescent="0.3">
      <c r="A103" s="158"/>
      <c r="B103" s="14" t="s">
        <v>6</v>
      </c>
      <c r="C103" s="31">
        <v>59</v>
      </c>
      <c r="D103" s="31">
        <v>860</v>
      </c>
      <c r="E103" s="31">
        <v>887</v>
      </c>
      <c r="F103" s="31">
        <v>393</v>
      </c>
      <c r="G103" s="31">
        <v>57</v>
      </c>
      <c r="H103" s="32">
        <f t="shared" si="17"/>
        <v>2256</v>
      </c>
    </row>
    <row r="104" spans="1:8" ht="15" customHeight="1" x14ac:dyDescent="0.3">
      <c r="A104" s="158"/>
      <c r="B104" s="14" t="s">
        <v>7</v>
      </c>
      <c r="C104" s="31">
        <v>132</v>
      </c>
      <c r="D104" s="31">
        <v>1688</v>
      </c>
      <c r="E104" s="31">
        <v>1674</v>
      </c>
      <c r="F104" s="31">
        <v>772</v>
      </c>
      <c r="G104" s="31">
        <v>127</v>
      </c>
      <c r="H104" s="32">
        <f t="shared" si="17"/>
        <v>4393</v>
      </c>
    </row>
    <row r="105" spans="1:8" ht="15" customHeight="1" x14ac:dyDescent="0.3">
      <c r="A105" s="159" t="s">
        <v>1</v>
      </c>
      <c r="B105" s="92" t="s">
        <v>5</v>
      </c>
      <c r="C105" s="93">
        <f>C93+C96+C99+C102</f>
        <v>29</v>
      </c>
      <c r="D105" s="93">
        <f t="shared" ref="D105:H107" si="18">D93+D96+D99+D102</f>
        <v>117</v>
      </c>
      <c r="E105" s="93">
        <f t="shared" si="18"/>
        <v>137</v>
      </c>
      <c r="F105" s="93">
        <f t="shared" si="18"/>
        <v>200</v>
      </c>
      <c r="G105" s="93">
        <f t="shared" si="18"/>
        <v>69</v>
      </c>
      <c r="H105" s="93">
        <f t="shared" si="18"/>
        <v>552</v>
      </c>
    </row>
    <row r="106" spans="1:8" ht="15" customHeight="1" x14ac:dyDescent="0.3">
      <c r="A106" s="159"/>
      <c r="B106" s="92" t="s">
        <v>6</v>
      </c>
      <c r="C106" s="93">
        <f>C94+C97+C100+C103</f>
        <v>1442</v>
      </c>
      <c r="D106" s="93">
        <f t="shared" si="18"/>
        <v>3576</v>
      </c>
      <c r="E106" s="93">
        <f t="shared" si="18"/>
        <v>3885</v>
      </c>
      <c r="F106" s="93">
        <f t="shared" si="18"/>
        <v>4464</v>
      </c>
      <c r="G106" s="93">
        <f t="shared" si="18"/>
        <v>1289</v>
      </c>
      <c r="H106" s="93">
        <f t="shared" si="18"/>
        <v>14656</v>
      </c>
    </row>
    <row r="107" spans="1:8" ht="15" customHeight="1" x14ac:dyDescent="0.3">
      <c r="A107" s="159"/>
      <c r="B107" s="92" t="s">
        <v>7</v>
      </c>
      <c r="C107" s="93">
        <f>C95+C98+C101+C104</f>
        <v>2943</v>
      </c>
      <c r="D107" s="93">
        <f t="shared" si="18"/>
        <v>7171</v>
      </c>
      <c r="E107" s="93">
        <f t="shared" si="18"/>
        <v>7618</v>
      </c>
      <c r="F107" s="93">
        <f t="shared" si="18"/>
        <v>8554</v>
      </c>
      <c r="G107" s="93">
        <f t="shared" si="18"/>
        <v>2538</v>
      </c>
      <c r="H107" s="93">
        <f t="shared" si="18"/>
        <v>28824</v>
      </c>
    </row>
    <row r="108" spans="1:8" ht="15" customHeight="1" x14ac:dyDescent="0.3">
      <c r="A108" s="5" t="s">
        <v>111</v>
      </c>
      <c r="B108" s="81"/>
      <c r="C108" s="81"/>
      <c r="D108" s="81"/>
      <c r="E108" s="81"/>
      <c r="F108" s="81"/>
      <c r="G108" s="81"/>
      <c r="H108" s="81"/>
    </row>
    <row r="111" spans="1:8" ht="15" customHeight="1" x14ac:dyDescent="0.3">
      <c r="A111" s="160" t="s">
        <v>73</v>
      </c>
      <c r="B111" s="160"/>
      <c r="C111" s="160"/>
      <c r="D111" s="160"/>
      <c r="E111" s="160"/>
      <c r="F111" s="160"/>
      <c r="G111" s="160"/>
      <c r="H111" s="160"/>
    </row>
    <row r="112" spans="1:8" ht="15" customHeight="1" x14ac:dyDescent="0.3">
      <c r="A112" s="160" t="s">
        <v>74</v>
      </c>
      <c r="B112" s="160"/>
      <c r="C112" s="160"/>
      <c r="D112" s="160"/>
      <c r="E112" s="160"/>
      <c r="F112" s="160"/>
      <c r="G112" s="160"/>
      <c r="H112" s="160"/>
    </row>
    <row r="113" spans="1:8" ht="15" customHeight="1" x14ac:dyDescent="0.3">
      <c r="A113" s="90" t="s">
        <v>100</v>
      </c>
      <c r="B113" s="91"/>
      <c r="C113" s="91" t="s">
        <v>37</v>
      </c>
      <c r="D113" s="91" t="s">
        <v>38</v>
      </c>
      <c r="E113" s="91" t="s">
        <v>39</v>
      </c>
      <c r="F113" s="91" t="s">
        <v>40</v>
      </c>
      <c r="G113" s="91" t="s">
        <v>0</v>
      </c>
      <c r="H113" s="91" t="s">
        <v>1</v>
      </c>
    </row>
    <row r="114" spans="1:8" ht="15" customHeight="1" x14ac:dyDescent="0.3">
      <c r="A114" s="161" t="s">
        <v>2</v>
      </c>
      <c r="B114" s="13" t="s">
        <v>5</v>
      </c>
      <c r="C114" s="33">
        <v>2</v>
      </c>
      <c r="D114" s="33">
        <v>7</v>
      </c>
      <c r="E114" s="33">
        <v>10</v>
      </c>
      <c r="F114" s="33">
        <v>15</v>
      </c>
      <c r="G114" s="33">
        <v>2</v>
      </c>
      <c r="H114" s="34">
        <f>SUM(C114:G114)</f>
        <v>36</v>
      </c>
    </row>
    <row r="115" spans="1:8" ht="15" customHeight="1" x14ac:dyDescent="0.3">
      <c r="A115" s="161"/>
      <c r="B115" s="13" t="s">
        <v>6</v>
      </c>
      <c r="C115" s="33">
        <v>80</v>
      </c>
      <c r="D115" s="33">
        <v>222</v>
      </c>
      <c r="E115" s="33">
        <v>279</v>
      </c>
      <c r="F115" s="33">
        <v>303</v>
      </c>
      <c r="G115" s="33">
        <v>85</v>
      </c>
      <c r="H115" s="34">
        <f t="shared" ref="H115:H125" si="19">SUM(C115:G115)</f>
        <v>969</v>
      </c>
    </row>
    <row r="116" spans="1:8" ht="15" customHeight="1" x14ac:dyDescent="0.3">
      <c r="A116" s="161"/>
      <c r="B116" s="13" t="s">
        <v>7</v>
      </c>
      <c r="C116" s="33">
        <v>178</v>
      </c>
      <c r="D116" s="33">
        <v>471</v>
      </c>
      <c r="E116" s="33">
        <v>562</v>
      </c>
      <c r="F116" s="33">
        <v>557</v>
      </c>
      <c r="G116" s="33">
        <v>192</v>
      </c>
      <c r="H116" s="34">
        <f t="shared" si="19"/>
        <v>1960</v>
      </c>
    </row>
    <row r="117" spans="1:8" ht="15" customHeight="1" x14ac:dyDescent="0.3">
      <c r="A117" s="158" t="s">
        <v>8</v>
      </c>
      <c r="B117" s="14" t="s">
        <v>5</v>
      </c>
      <c r="C117" s="31">
        <v>2</v>
      </c>
      <c r="D117" s="31">
        <v>2</v>
      </c>
      <c r="E117" s="31">
        <v>12</v>
      </c>
      <c r="F117" s="31">
        <v>16</v>
      </c>
      <c r="G117" s="31">
        <v>10</v>
      </c>
      <c r="H117" s="32">
        <f t="shared" si="19"/>
        <v>42</v>
      </c>
    </row>
    <row r="118" spans="1:8" ht="15" customHeight="1" x14ac:dyDescent="0.3">
      <c r="A118" s="158"/>
      <c r="B118" s="14" t="s">
        <v>6</v>
      </c>
      <c r="C118" s="31">
        <v>224</v>
      </c>
      <c r="D118" s="31">
        <v>78</v>
      </c>
      <c r="E118" s="31">
        <v>453</v>
      </c>
      <c r="F118" s="31">
        <v>498</v>
      </c>
      <c r="G118" s="31">
        <v>237</v>
      </c>
      <c r="H118" s="32">
        <f t="shared" si="19"/>
        <v>1490</v>
      </c>
    </row>
    <row r="119" spans="1:8" ht="15" customHeight="1" x14ac:dyDescent="0.3">
      <c r="A119" s="158"/>
      <c r="B119" s="14" t="s">
        <v>7</v>
      </c>
      <c r="C119" s="31">
        <v>433</v>
      </c>
      <c r="D119" s="31">
        <v>135</v>
      </c>
      <c r="E119" s="31">
        <v>881</v>
      </c>
      <c r="F119" s="31">
        <v>904</v>
      </c>
      <c r="G119" s="31">
        <v>448</v>
      </c>
      <c r="H119" s="32">
        <f t="shared" si="19"/>
        <v>2801</v>
      </c>
    </row>
    <row r="120" spans="1:8" ht="15" customHeight="1" x14ac:dyDescent="0.3">
      <c r="A120" s="161" t="s">
        <v>3</v>
      </c>
      <c r="B120" s="13" t="s">
        <v>5</v>
      </c>
      <c r="C120" s="33">
        <v>21</v>
      </c>
      <c r="D120" s="33">
        <v>98</v>
      </c>
      <c r="E120" s="33">
        <v>83</v>
      </c>
      <c r="F120" s="33">
        <v>157</v>
      </c>
      <c r="G120" s="33">
        <v>59</v>
      </c>
      <c r="H120" s="34">
        <f t="shared" si="19"/>
        <v>418</v>
      </c>
    </row>
    <row r="121" spans="1:8" ht="15" customHeight="1" x14ac:dyDescent="0.3">
      <c r="A121" s="161"/>
      <c r="B121" s="13" t="s">
        <v>6</v>
      </c>
      <c r="C121" s="33">
        <v>972</v>
      </c>
      <c r="D121" s="33">
        <v>2352</v>
      </c>
      <c r="E121" s="33">
        <v>2217</v>
      </c>
      <c r="F121" s="33">
        <v>3579</v>
      </c>
      <c r="G121" s="33">
        <v>1067</v>
      </c>
      <c r="H121" s="34">
        <f t="shared" si="19"/>
        <v>10187</v>
      </c>
    </row>
    <row r="122" spans="1:8" ht="15" customHeight="1" x14ac:dyDescent="0.3">
      <c r="A122" s="161"/>
      <c r="B122" s="13" t="s">
        <v>7</v>
      </c>
      <c r="C122" s="33">
        <v>1971</v>
      </c>
      <c r="D122" s="33">
        <v>4749</v>
      </c>
      <c r="E122" s="33">
        <v>4437</v>
      </c>
      <c r="F122" s="33">
        <v>6892</v>
      </c>
      <c r="G122" s="33">
        <v>2088</v>
      </c>
      <c r="H122" s="34">
        <f t="shared" si="19"/>
        <v>20137</v>
      </c>
    </row>
    <row r="123" spans="1:8" ht="15" customHeight="1" x14ac:dyDescent="0.3">
      <c r="A123" s="158" t="s">
        <v>4</v>
      </c>
      <c r="B123" s="14" t="s">
        <v>5</v>
      </c>
      <c r="C123" s="31">
        <v>3</v>
      </c>
      <c r="D123" s="31">
        <v>12</v>
      </c>
      <c r="E123" s="31">
        <v>30</v>
      </c>
      <c r="F123" s="31">
        <v>24</v>
      </c>
      <c r="G123" s="31">
        <v>5</v>
      </c>
      <c r="H123" s="32">
        <f t="shared" si="19"/>
        <v>74</v>
      </c>
    </row>
    <row r="124" spans="1:8" ht="15" customHeight="1" x14ac:dyDescent="0.3">
      <c r="A124" s="158"/>
      <c r="B124" s="14" t="s">
        <v>6</v>
      </c>
      <c r="C124" s="31">
        <v>59</v>
      </c>
      <c r="D124" s="31">
        <v>830</v>
      </c>
      <c r="E124" s="31">
        <v>934</v>
      </c>
      <c r="F124" s="31">
        <v>393</v>
      </c>
      <c r="G124" s="31">
        <v>66</v>
      </c>
      <c r="H124" s="32">
        <f t="shared" si="19"/>
        <v>2282</v>
      </c>
    </row>
    <row r="125" spans="1:8" ht="15" customHeight="1" x14ac:dyDescent="0.3">
      <c r="A125" s="158"/>
      <c r="B125" s="14" t="s">
        <v>7</v>
      </c>
      <c r="C125" s="31">
        <v>132</v>
      </c>
      <c r="D125" s="31">
        <v>1631</v>
      </c>
      <c r="E125" s="31">
        <v>1778</v>
      </c>
      <c r="F125" s="31">
        <v>771</v>
      </c>
      <c r="G125" s="31">
        <v>123</v>
      </c>
      <c r="H125" s="32">
        <f t="shared" si="19"/>
        <v>4435</v>
      </c>
    </row>
    <row r="126" spans="1:8" ht="15" customHeight="1" x14ac:dyDescent="0.3">
      <c r="A126" s="159" t="s">
        <v>1</v>
      </c>
      <c r="B126" s="92" t="s">
        <v>5</v>
      </c>
      <c r="C126" s="93">
        <f>C114+C117+C120+C123</f>
        <v>28</v>
      </c>
      <c r="D126" s="93">
        <f t="shared" ref="D126:H126" si="20">D114+D117+D120+D123</f>
        <v>119</v>
      </c>
      <c r="E126" s="93">
        <f t="shared" si="20"/>
        <v>135</v>
      </c>
      <c r="F126" s="93">
        <f t="shared" si="20"/>
        <v>212</v>
      </c>
      <c r="G126" s="93">
        <f t="shared" si="20"/>
        <v>76</v>
      </c>
      <c r="H126" s="93">
        <f t="shared" si="20"/>
        <v>570</v>
      </c>
    </row>
    <row r="127" spans="1:8" ht="15" customHeight="1" x14ac:dyDescent="0.3">
      <c r="A127" s="159"/>
      <c r="B127" s="92" t="s">
        <v>6</v>
      </c>
      <c r="C127" s="93">
        <f>C115+C118+C121+C124</f>
        <v>1335</v>
      </c>
      <c r="D127" s="93">
        <f t="shared" ref="D127:H127" si="21">D115+D118+D121+D124</f>
        <v>3482</v>
      </c>
      <c r="E127" s="93">
        <f t="shared" si="21"/>
        <v>3883</v>
      </c>
      <c r="F127" s="93">
        <f t="shared" si="21"/>
        <v>4773</v>
      </c>
      <c r="G127" s="93">
        <f t="shared" si="21"/>
        <v>1455</v>
      </c>
      <c r="H127" s="93">
        <f t="shared" si="21"/>
        <v>14928</v>
      </c>
    </row>
    <row r="128" spans="1:8" ht="15" customHeight="1" x14ac:dyDescent="0.3">
      <c r="A128" s="159"/>
      <c r="B128" s="92" t="s">
        <v>7</v>
      </c>
      <c r="C128" s="93">
        <f>C116+C119+C122+C125</f>
        <v>2714</v>
      </c>
      <c r="D128" s="93">
        <f t="shared" ref="D128:H128" si="22">D116+D119+D122+D125</f>
        <v>6986</v>
      </c>
      <c r="E128" s="93">
        <f t="shared" si="22"/>
        <v>7658</v>
      </c>
      <c r="F128" s="93">
        <f t="shared" si="22"/>
        <v>9124</v>
      </c>
      <c r="G128" s="93">
        <f t="shared" si="22"/>
        <v>2851</v>
      </c>
      <c r="H128" s="93">
        <f t="shared" si="22"/>
        <v>29333</v>
      </c>
    </row>
    <row r="129" spans="1:8" ht="15" customHeight="1" x14ac:dyDescent="0.3">
      <c r="A129" s="5" t="s">
        <v>111</v>
      </c>
      <c r="B129" s="81"/>
      <c r="C129" s="81"/>
      <c r="D129" s="81"/>
      <c r="E129" s="81"/>
      <c r="F129" s="81"/>
      <c r="G129" s="81"/>
      <c r="H129" s="81"/>
    </row>
    <row r="132" spans="1:8" ht="15" customHeight="1" x14ac:dyDescent="0.3">
      <c r="A132" s="160" t="s">
        <v>73</v>
      </c>
      <c r="B132" s="160"/>
      <c r="C132" s="160"/>
      <c r="D132" s="160"/>
      <c r="E132" s="160"/>
      <c r="F132" s="160"/>
      <c r="G132" s="160"/>
      <c r="H132" s="160"/>
    </row>
    <row r="133" spans="1:8" ht="15" customHeight="1" x14ac:dyDescent="0.3">
      <c r="A133" s="160" t="s">
        <v>81</v>
      </c>
      <c r="B133" s="160"/>
      <c r="C133" s="160"/>
      <c r="D133" s="160"/>
      <c r="E133" s="160"/>
      <c r="F133" s="160"/>
      <c r="G133" s="160"/>
      <c r="H133" s="160"/>
    </row>
    <row r="134" spans="1:8" ht="15" customHeight="1" x14ac:dyDescent="0.3">
      <c r="A134" s="90" t="s">
        <v>100</v>
      </c>
      <c r="B134" s="91"/>
      <c r="C134" s="91" t="s">
        <v>37</v>
      </c>
      <c r="D134" s="91" t="s">
        <v>38</v>
      </c>
      <c r="E134" s="91" t="s">
        <v>39</v>
      </c>
      <c r="F134" s="91" t="s">
        <v>40</v>
      </c>
      <c r="G134" s="91" t="s">
        <v>0</v>
      </c>
      <c r="H134" s="91" t="s">
        <v>1</v>
      </c>
    </row>
    <row r="135" spans="1:8" ht="15" customHeight="1" x14ac:dyDescent="0.3">
      <c r="A135" s="161" t="s">
        <v>2</v>
      </c>
      <c r="B135" s="13" t="s">
        <v>5</v>
      </c>
      <c r="C135" s="33">
        <v>2</v>
      </c>
      <c r="D135" s="33">
        <v>7</v>
      </c>
      <c r="E135" s="33">
        <v>9</v>
      </c>
      <c r="F135" s="33">
        <v>15</v>
      </c>
      <c r="G135" s="33">
        <v>2</v>
      </c>
      <c r="H135" s="34">
        <f>SUM(C135:G135)</f>
        <v>35</v>
      </c>
    </row>
    <row r="136" spans="1:8" ht="15" customHeight="1" x14ac:dyDescent="0.3">
      <c r="A136" s="161"/>
      <c r="B136" s="13" t="s">
        <v>6</v>
      </c>
      <c r="C136" s="33">
        <v>80</v>
      </c>
      <c r="D136" s="33">
        <v>217</v>
      </c>
      <c r="E136" s="33">
        <v>259</v>
      </c>
      <c r="F136" s="33">
        <v>303</v>
      </c>
      <c r="G136" s="33">
        <v>85</v>
      </c>
      <c r="H136" s="34">
        <f t="shared" ref="H136:H146" si="23">SUM(C136:G136)</f>
        <v>944</v>
      </c>
    </row>
    <row r="137" spans="1:8" ht="15" customHeight="1" x14ac:dyDescent="0.3">
      <c r="A137" s="161"/>
      <c r="B137" s="13" t="s">
        <v>7</v>
      </c>
      <c r="C137" s="33">
        <v>178</v>
      </c>
      <c r="D137" s="33">
        <v>462</v>
      </c>
      <c r="E137" s="33">
        <v>517</v>
      </c>
      <c r="F137" s="33">
        <v>557</v>
      </c>
      <c r="G137" s="33">
        <v>192</v>
      </c>
      <c r="H137" s="34">
        <f t="shared" si="23"/>
        <v>1906</v>
      </c>
    </row>
    <row r="138" spans="1:8" ht="15" customHeight="1" x14ac:dyDescent="0.3">
      <c r="A138" s="158" t="s">
        <v>8</v>
      </c>
      <c r="B138" s="14" t="s">
        <v>5</v>
      </c>
      <c r="C138" s="31">
        <v>2</v>
      </c>
      <c r="D138" s="31">
        <v>1</v>
      </c>
      <c r="E138" s="31">
        <v>13</v>
      </c>
      <c r="F138" s="31">
        <v>16</v>
      </c>
      <c r="G138" s="31">
        <v>9</v>
      </c>
      <c r="H138" s="32">
        <f t="shared" si="23"/>
        <v>41</v>
      </c>
    </row>
    <row r="139" spans="1:8" ht="15" customHeight="1" x14ac:dyDescent="0.3">
      <c r="A139" s="158"/>
      <c r="B139" s="14" t="s">
        <v>6</v>
      </c>
      <c r="C139" s="31">
        <v>224</v>
      </c>
      <c r="D139" s="31">
        <v>24</v>
      </c>
      <c r="E139" s="31">
        <v>507</v>
      </c>
      <c r="F139" s="31">
        <v>498</v>
      </c>
      <c r="G139" s="31">
        <v>213</v>
      </c>
      <c r="H139" s="32">
        <f t="shared" si="23"/>
        <v>1466</v>
      </c>
    </row>
    <row r="140" spans="1:8" ht="15" customHeight="1" x14ac:dyDescent="0.3">
      <c r="A140" s="158"/>
      <c r="B140" s="14" t="s">
        <v>7</v>
      </c>
      <c r="C140" s="31">
        <v>433</v>
      </c>
      <c r="D140" s="31">
        <v>46</v>
      </c>
      <c r="E140" s="31">
        <v>970</v>
      </c>
      <c r="F140" s="31">
        <v>904</v>
      </c>
      <c r="G140" s="31">
        <v>396</v>
      </c>
      <c r="H140" s="32">
        <f t="shared" si="23"/>
        <v>2749</v>
      </c>
    </row>
    <row r="141" spans="1:8" ht="15" customHeight="1" x14ac:dyDescent="0.3">
      <c r="A141" s="161" t="s">
        <v>3</v>
      </c>
      <c r="B141" s="13" t="s">
        <v>5</v>
      </c>
      <c r="C141" s="33">
        <v>19</v>
      </c>
      <c r="D141" s="33">
        <v>99</v>
      </c>
      <c r="E141" s="33">
        <v>80</v>
      </c>
      <c r="F141" s="33">
        <v>160</v>
      </c>
      <c r="G141" s="33">
        <v>61</v>
      </c>
      <c r="H141" s="34">
        <f t="shared" si="23"/>
        <v>419</v>
      </c>
    </row>
    <row r="142" spans="1:8" ht="15" customHeight="1" x14ac:dyDescent="0.3">
      <c r="A142" s="161"/>
      <c r="B142" s="13" t="s">
        <v>6</v>
      </c>
      <c r="C142" s="33">
        <v>895</v>
      </c>
      <c r="D142" s="33">
        <v>2313</v>
      </c>
      <c r="E142" s="33">
        <v>2112</v>
      </c>
      <c r="F142" s="33">
        <v>3756</v>
      </c>
      <c r="G142" s="33">
        <v>1091</v>
      </c>
      <c r="H142" s="34">
        <f t="shared" si="23"/>
        <v>10167</v>
      </c>
    </row>
    <row r="143" spans="1:8" ht="15" customHeight="1" x14ac:dyDescent="0.3">
      <c r="A143" s="161"/>
      <c r="B143" s="13" t="s">
        <v>7</v>
      </c>
      <c r="C143" s="33">
        <v>1802</v>
      </c>
      <c r="D143" s="33">
        <v>4671</v>
      </c>
      <c r="E143" s="33">
        <v>4247</v>
      </c>
      <c r="F143" s="33">
        <v>7209</v>
      </c>
      <c r="G143" s="33">
        <v>2140</v>
      </c>
      <c r="H143" s="34">
        <f t="shared" si="23"/>
        <v>20069</v>
      </c>
    </row>
    <row r="144" spans="1:8" ht="15" customHeight="1" x14ac:dyDescent="0.3">
      <c r="A144" s="158" t="s">
        <v>4</v>
      </c>
      <c r="B144" s="14" t="s">
        <v>5</v>
      </c>
      <c r="C144" s="31">
        <v>3</v>
      </c>
      <c r="D144" s="31">
        <v>10</v>
      </c>
      <c r="E144" s="31">
        <v>30</v>
      </c>
      <c r="F144" s="31">
        <v>25</v>
      </c>
      <c r="G144" s="31">
        <v>5</v>
      </c>
      <c r="H144" s="32">
        <f t="shared" si="23"/>
        <v>73</v>
      </c>
    </row>
    <row r="145" spans="1:8" ht="15" customHeight="1" x14ac:dyDescent="0.3">
      <c r="A145" s="158"/>
      <c r="B145" s="14" t="s">
        <v>6</v>
      </c>
      <c r="C145" s="31">
        <v>59</v>
      </c>
      <c r="D145" s="31">
        <v>788</v>
      </c>
      <c r="E145" s="31">
        <v>902</v>
      </c>
      <c r="F145" s="31">
        <v>434</v>
      </c>
      <c r="G145" s="31">
        <v>66</v>
      </c>
      <c r="H145" s="32">
        <f t="shared" si="23"/>
        <v>2249</v>
      </c>
    </row>
    <row r="146" spans="1:8" ht="15" customHeight="1" x14ac:dyDescent="0.3">
      <c r="A146" s="158"/>
      <c r="B146" s="14" t="s">
        <v>7</v>
      </c>
      <c r="C146" s="31">
        <v>132</v>
      </c>
      <c r="D146" s="31">
        <v>1549</v>
      </c>
      <c r="E146" s="31">
        <v>1720</v>
      </c>
      <c r="F146" s="31">
        <v>853</v>
      </c>
      <c r="G146" s="31">
        <v>123</v>
      </c>
      <c r="H146" s="32">
        <f t="shared" si="23"/>
        <v>4377</v>
      </c>
    </row>
    <row r="147" spans="1:8" ht="15" customHeight="1" x14ac:dyDescent="0.3">
      <c r="A147" s="159" t="s">
        <v>1</v>
      </c>
      <c r="B147" s="92" t="s">
        <v>5</v>
      </c>
      <c r="C147" s="93">
        <f>C135+C138+C141+C144</f>
        <v>26</v>
      </c>
      <c r="D147" s="93">
        <f t="shared" ref="D147:H147" si="24">D135+D138+D141+D144</f>
        <v>117</v>
      </c>
      <c r="E147" s="93">
        <f t="shared" si="24"/>
        <v>132</v>
      </c>
      <c r="F147" s="93">
        <f t="shared" si="24"/>
        <v>216</v>
      </c>
      <c r="G147" s="93">
        <f t="shared" si="24"/>
        <v>77</v>
      </c>
      <c r="H147" s="93">
        <f t="shared" si="24"/>
        <v>568</v>
      </c>
    </row>
    <row r="148" spans="1:8" ht="15" customHeight="1" x14ac:dyDescent="0.3">
      <c r="A148" s="159"/>
      <c r="B148" s="92" t="s">
        <v>6</v>
      </c>
      <c r="C148" s="93">
        <f>C136+C139+C142+C145</f>
        <v>1258</v>
      </c>
      <c r="D148" s="93">
        <f t="shared" ref="D148:H148" si="25">D136+D139+D142+D145</f>
        <v>3342</v>
      </c>
      <c r="E148" s="93">
        <f t="shared" si="25"/>
        <v>3780</v>
      </c>
      <c r="F148" s="93">
        <f t="shared" si="25"/>
        <v>4991</v>
      </c>
      <c r="G148" s="93">
        <f t="shared" si="25"/>
        <v>1455</v>
      </c>
      <c r="H148" s="93">
        <f t="shared" si="25"/>
        <v>14826</v>
      </c>
    </row>
    <row r="149" spans="1:8" ht="15" customHeight="1" x14ac:dyDescent="0.3">
      <c r="A149" s="159"/>
      <c r="B149" s="92" t="s">
        <v>7</v>
      </c>
      <c r="C149" s="93">
        <f>C137+C140+C143+C146</f>
        <v>2545</v>
      </c>
      <c r="D149" s="93">
        <f t="shared" ref="D149:H149" si="26">D137+D140+D143+D146</f>
        <v>6728</v>
      </c>
      <c r="E149" s="93">
        <f t="shared" si="26"/>
        <v>7454</v>
      </c>
      <c r="F149" s="93">
        <f t="shared" si="26"/>
        <v>9523</v>
      </c>
      <c r="G149" s="93">
        <f t="shared" si="26"/>
        <v>2851</v>
      </c>
      <c r="H149" s="93">
        <f t="shared" si="26"/>
        <v>29101</v>
      </c>
    </row>
    <row r="150" spans="1:8" ht="15" customHeight="1" x14ac:dyDescent="0.3">
      <c r="A150" s="5" t="s">
        <v>111</v>
      </c>
      <c r="B150" s="3"/>
      <c r="C150" s="3"/>
      <c r="D150" s="3"/>
      <c r="E150" s="3"/>
    </row>
    <row r="152" spans="1:8" ht="15" customHeight="1" x14ac:dyDescent="0.3">
      <c r="A152" s="82"/>
      <c r="B152" s="82"/>
      <c r="C152" s="82"/>
      <c r="D152" s="82"/>
    </row>
    <row r="153" spans="1:8" ht="15" customHeight="1" x14ac:dyDescent="0.3">
      <c r="A153" s="160" t="s">
        <v>73</v>
      </c>
      <c r="B153" s="160"/>
      <c r="C153" s="160"/>
      <c r="D153" s="160"/>
      <c r="E153" s="160"/>
      <c r="F153" s="160"/>
      <c r="G153" s="160"/>
      <c r="H153" s="160"/>
    </row>
    <row r="154" spans="1:8" ht="15" customHeight="1" x14ac:dyDescent="0.3">
      <c r="A154" s="160" t="s">
        <v>80</v>
      </c>
      <c r="B154" s="160"/>
      <c r="C154" s="160"/>
      <c r="D154" s="160"/>
      <c r="E154" s="160"/>
      <c r="F154" s="160"/>
      <c r="G154" s="160"/>
      <c r="H154" s="160"/>
    </row>
    <row r="155" spans="1:8" ht="15" customHeight="1" x14ac:dyDescent="0.3">
      <c r="A155" s="90" t="s">
        <v>100</v>
      </c>
      <c r="B155" s="91"/>
      <c r="C155" s="91" t="s">
        <v>37</v>
      </c>
      <c r="D155" s="91" t="s">
        <v>38</v>
      </c>
      <c r="E155" s="91" t="s">
        <v>39</v>
      </c>
      <c r="F155" s="91" t="s">
        <v>40</v>
      </c>
      <c r="G155" s="91" t="s">
        <v>0</v>
      </c>
      <c r="H155" s="91" t="s">
        <v>1</v>
      </c>
    </row>
    <row r="156" spans="1:8" ht="15" customHeight="1" x14ac:dyDescent="0.3">
      <c r="A156" s="162" t="s">
        <v>2</v>
      </c>
      <c r="B156" s="13" t="s">
        <v>5</v>
      </c>
      <c r="C156" s="33">
        <v>3</v>
      </c>
      <c r="D156" s="33">
        <v>5</v>
      </c>
      <c r="E156" s="33">
        <v>10</v>
      </c>
      <c r="F156" s="33">
        <v>16</v>
      </c>
      <c r="G156" s="33">
        <v>1</v>
      </c>
      <c r="H156" s="34">
        <f>SUM(C156:G156)</f>
        <v>35</v>
      </c>
    </row>
    <row r="157" spans="1:8" ht="15" customHeight="1" x14ac:dyDescent="0.3">
      <c r="A157" s="162"/>
      <c r="B157" s="13" t="s">
        <v>6</v>
      </c>
      <c r="C157" s="33">
        <v>130</v>
      </c>
      <c r="D157" s="33">
        <v>155</v>
      </c>
      <c r="E157" s="33">
        <v>274</v>
      </c>
      <c r="F157" s="33">
        <v>313</v>
      </c>
      <c r="G157" s="33">
        <v>52</v>
      </c>
      <c r="H157" s="34">
        <f t="shared" ref="H157:H167" si="27">SUM(C157:G157)</f>
        <v>924</v>
      </c>
    </row>
    <row r="158" spans="1:8" ht="15" customHeight="1" x14ac:dyDescent="0.3">
      <c r="A158" s="162"/>
      <c r="B158" s="13" t="s">
        <v>7</v>
      </c>
      <c r="C158" s="33">
        <v>295</v>
      </c>
      <c r="D158" s="33">
        <v>324</v>
      </c>
      <c r="E158" s="33">
        <v>545</v>
      </c>
      <c r="F158" s="33">
        <v>583</v>
      </c>
      <c r="G158" s="33">
        <v>130</v>
      </c>
      <c r="H158" s="34">
        <f t="shared" si="27"/>
        <v>1877</v>
      </c>
    </row>
    <row r="159" spans="1:8" ht="15" customHeight="1" x14ac:dyDescent="0.3">
      <c r="A159" s="163" t="s">
        <v>8</v>
      </c>
      <c r="B159" s="14" t="s">
        <v>5</v>
      </c>
      <c r="C159" s="31">
        <v>2</v>
      </c>
      <c r="D159" s="31">
        <v>0</v>
      </c>
      <c r="E159" s="31">
        <v>12</v>
      </c>
      <c r="F159" s="31">
        <v>18</v>
      </c>
      <c r="G159" s="31">
        <v>8</v>
      </c>
      <c r="H159" s="32">
        <f t="shared" si="27"/>
        <v>40</v>
      </c>
    </row>
    <row r="160" spans="1:8" ht="15" customHeight="1" x14ac:dyDescent="0.3">
      <c r="A160" s="163"/>
      <c r="B160" s="14" t="s">
        <v>6</v>
      </c>
      <c r="C160" s="31">
        <v>224</v>
      </c>
      <c r="D160" s="31">
        <v>0</v>
      </c>
      <c r="E160" s="31">
        <v>500</v>
      </c>
      <c r="F160" s="31">
        <v>526</v>
      </c>
      <c r="G160" s="31">
        <v>196</v>
      </c>
      <c r="H160" s="32">
        <f t="shared" si="27"/>
        <v>1446</v>
      </c>
    </row>
    <row r="161" spans="1:8" ht="15" customHeight="1" x14ac:dyDescent="0.3">
      <c r="A161" s="163"/>
      <c r="B161" s="14" t="s">
        <v>7</v>
      </c>
      <c r="C161" s="31">
        <v>433</v>
      </c>
      <c r="D161" s="31">
        <v>0</v>
      </c>
      <c r="E161" s="31">
        <v>946</v>
      </c>
      <c r="F161" s="31">
        <v>958</v>
      </c>
      <c r="G161" s="31">
        <v>346</v>
      </c>
      <c r="H161" s="32">
        <f t="shared" si="27"/>
        <v>2683</v>
      </c>
    </row>
    <row r="162" spans="1:8" ht="15" customHeight="1" x14ac:dyDescent="0.3">
      <c r="A162" s="162" t="s">
        <v>3</v>
      </c>
      <c r="B162" s="13" t="s">
        <v>5</v>
      </c>
      <c r="C162" s="33">
        <v>20</v>
      </c>
      <c r="D162" s="33">
        <v>95</v>
      </c>
      <c r="E162" s="33">
        <v>75</v>
      </c>
      <c r="F162" s="33">
        <v>167</v>
      </c>
      <c r="G162" s="33">
        <v>64</v>
      </c>
      <c r="H162" s="34">
        <f t="shared" si="27"/>
        <v>421</v>
      </c>
    </row>
    <row r="163" spans="1:8" ht="15" customHeight="1" x14ac:dyDescent="0.3">
      <c r="A163" s="162"/>
      <c r="B163" s="13" t="s">
        <v>6</v>
      </c>
      <c r="C163" s="33">
        <v>903</v>
      </c>
      <c r="D163" s="33">
        <v>2171</v>
      </c>
      <c r="E163" s="33">
        <v>2042</v>
      </c>
      <c r="F163" s="33">
        <v>3974</v>
      </c>
      <c r="G163" s="33">
        <v>1135</v>
      </c>
      <c r="H163" s="34">
        <f t="shared" si="27"/>
        <v>10225</v>
      </c>
    </row>
    <row r="164" spans="1:8" ht="15" customHeight="1" x14ac:dyDescent="0.3">
      <c r="A164" s="162"/>
      <c r="B164" s="13" t="s">
        <v>7</v>
      </c>
      <c r="C164" s="33">
        <v>1826</v>
      </c>
      <c r="D164" s="33">
        <v>4327</v>
      </c>
      <c r="E164" s="33">
        <v>4105</v>
      </c>
      <c r="F164" s="33">
        <v>7608</v>
      </c>
      <c r="G164" s="33">
        <v>2231</v>
      </c>
      <c r="H164" s="34">
        <f t="shared" si="27"/>
        <v>20097</v>
      </c>
    </row>
    <row r="165" spans="1:8" ht="15" customHeight="1" x14ac:dyDescent="0.3">
      <c r="A165" s="163" t="s">
        <v>4</v>
      </c>
      <c r="B165" s="14" t="s">
        <v>5</v>
      </c>
      <c r="C165" s="31">
        <v>3</v>
      </c>
      <c r="D165" s="31">
        <v>9</v>
      </c>
      <c r="E165" s="31">
        <v>32</v>
      </c>
      <c r="F165" s="31">
        <v>26</v>
      </c>
      <c r="G165" s="31">
        <v>5</v>
      </c>
      <c r="H165" s="32">
        <f t="shared" si="27"/>
        <v>75</v>
      </c>
    </row>
    <row r="166" spans="1:8" ht="15" customHeight="1" x14ac:dyDescent="0.3">
      <c r="A166" s="163"/>
      <c r="B166" s="14" t="s">
        <v>6</v>
      </c>
      <c r="C166" s="31">
        <v>59</v>
      </c>
      <c r="D166" s="31">
        <v>688</v>
      </c>
      <c r="E166" s="31">
        <v>985</v>
      </c>
      <c r="F166" s="31">
        <v>456</v>
      </c>
      <c r="G166" s="31">
        <v>66</v>
      </c>
      <c r="H166" s="32">
        <f t="shared" si="27"/>
        <v>2254</v>
      </c>
    </row>
    <row r="167" spans="1:8" ht="15" customHeight="1" x14ac:dyDescent="0.3">
      <c r="A167" s="163"/>
      <c r="B167" s="14" t="s">
        <v>7</v>
      </c>
      <c r="C167" s="31">
        <v>132</v>
      </c>
      <c r="D167" s="31">
        <v>1359</v>
      </c>
      <c r="E167" s="31">
        <v>1849</v>
      </c>
      <c r="F167" s="31">
        <v>896</v>
      </c>
      <c r="G167" s="31">
        <v>123</v>
      </c>
      <c r="H167" s="32">
        <f t="shared" si="27"/>
        <v>4359</v>
      </c>
    </row>
    <row r="168" spans="1:8" ht="15" customHeight="1" x14ac:dyDescent="0.3">
      <c r="A168" s="164" t="s">
        <v>1</v>
      </c>
      <c r="B168" s="92" t="s">
        <v>5</v>
      </c>
      <c r="C168" s="93">
        <f>C156+C159+C162+C165</f>
        <v>28</v>
      </c>
      <c r="D168" s="93">
        <f t="shared" ref="D168:H168" si="28">D156+D159+D162+D165</f>
        <v>109</v>
      </c>
      <c r="E168" s="93">
        <f t="shared" si="28"/>
        <v>129</v>
      </c>
      <c r="F168" s="93">
        <f t="shared" si="28"/>
        <v>227</v>
      </c>
      <c r="G168" s="93">
        <f t="shared" si="28"/>
        <v>78</v>
      </c>
      <c r="H168" s="93">
        <f t="shared" si="28"/>
        <v>571</v>
      </c>
    </row>
    <row r="169" spans="1:8" ht="15" customHeight="1" x14ac:dyDescent="0.3">
      <c r="A169" s="164"/>
      <c r="B169" s="92" t="s">
        <v>6</v>
      </c>
      <c r="C169" s="93">
        <f>C157+C160+C163+C166</f>
        <v>1316</v>
      </c>
      <c r="D169" s="93">
        <f t="shared" ref="D169:H169" si="29">D157+D160+D163+D166</f>
        <v>3014</v>
      </c>
      <c r="E169" s="93">
        <f t="shared" si="29"/>
        <v>3801</v>
      </c>
      <c r="F169" s="93">
        <f t="shared" si="29"/>
        <v>5269</v>
      </c>
      <c r="G169" s="93">
        <f t="shared" si="29"/>
        <v>1449</v>
      </c>
      <c r="H169" s="93">
        <f t="shared" si="29"/>
        <v>14849</v>
      </c>
    </row>
    <row r="170" spans="1:8" ht="15" customHeight="1" x14ac:dyDescent="0.3">
      <c r="A170" s="164"/>
      <c r="B170" s="92" t="s">
        <v>7</v>
      </c>
      <c r="C170" s="93">
        <f>C158+C161+C164+C167</f>
        <v>2686</v>
      </c>
      <c r="D170" s="93">
        <f t="shared" ref="D170:H170" si="30">D158+D161+D164+D167</f>
        <v>6010</v>
      </c>
      <c r="E170" s="93">
        <f t="shared" si="30"/>
        <v>7445</v>
      </c>
      <c r="F170" s="93">
        <f t="shared" si="30"/>
        <v>10045</v>
      </c>
      <c r="G170" s="93">
        <f t="shared" si="30"/>
        <v>2830</v>
      </c>
      <c r="H170" s="93">
        <f t="shared" si="30"/>
        <v>29016</v>
      </c>
    </row>
    <row r="171" spans="1:8" ht="15" customHeight="1" x14ac:dyDescent="0.3">
      <c r="A171" s="5" t="s">
        <v>111</v>
      </c>
      <c r="B171" s="3"/>
      <c r="C171" s="3"/>
      <c r="D171" s="3"/>
      <c r="E171" s="3"/>
    </row>
    <row r="172" spans="1:8" ht="15" customHeight="1" x14ac:dyDescent="0.3">
      <c r="A172" s="82"/>
      <c r="B172" s="82"/>
      <c r="C172" s="82"/>
      <c r="D172" s="82"/>
    </row>
    <row r="173" spans="1:8" ht="15" customHeight="1" x14ac:dyDescent="0.3">
      <c r="A173" s="82"/>
      <c r="B173" s="82"/>
      <c r="C173" s="82"/>
      <c r="D173" s="82"/>
    </row>
    <row r="174" spans="1:8" ht="15" customHeight="1" x14ac:dyDescent="0.3">
      <c r="A174" s="160" t="s">
        <v>73</v>
      </c>
      <c r="B174" s="160"/>
      <c r="C174" s="160"/>
      <c r="D174" s="160"/>
      <c r="E174" s="160"/>
      <c r="F174" s="160"/>
      <c r="G174" s="160"/>
      <c r="H174" s="160"/>
    </row>
    <row r="175" spans="1:8" ht="15" customHeight="1" x14ac:dyDescent="0.3">
      <c r="A175" s="160" t="s">
        <v>79</v>
      </c>
      <c r="B175" s="160"/>
      <c r="C175" s="160"/>
      <c r="D175" s="160"/>
      <c r="E175" s="160"/>
      <c r="F175" s="160"/>
      <c r="G175" s="160"/>
      <c r="H175" s="160"/>
    </row>
    <row r="176" spans="1:8" ht="15" customHeight="1" x14ac:dyDescent="0.3">
      <c r="A176" s="90" t="s">
        <v>100</v>
      </c>
      <c r="B176" s="91"/>
      <c r="C176" s="91" t="s">
        <v>37</v>
      </c>
      <c r="D176" s="91" t="s">
        <v>38</v>
      </c>
      <c r="E176" s="91" t="s">
        <v>39</v>
      </c>
      <c r="F176" s="91" t="s">
        <v>40</v>
      </c>
      <c r="G176" s="91" t="s">
        <v>0</v>
      </c>
      <c r="H176" s="91" t="s">
        <v>1</v>
      </c>
    </row>
    <row r="177" spans="1:8" ht="15" customHeight="1" x14ac:dyDescent="0.3">
      <c r="A177" s="162" t="s">
        <v>2</v>
      </c>
      <c r="B177" s="13" t="s">
        <v>5</v>
      </c>
      <c r="C177" s="33">
        <v>3</v>
      </c>
      <c r="D177" s="33">
        <v>5</v>
      </c>
      <c r="E177" s="33">
        <v>11</v>
      </c>
      <c r="F177" s="33">
        <v>17</v>
      </c>
      <c r="G177" s="33">
        <v>1</v>
      </c>
      <c r="H177" s="34">
        <f>SUM(C177:G177)</f>
        <v>37</v>
      </c>
    </row>
    <row r="178" spans="1:8" ht="15" customHeight="1" x14ac:dyDescent="0.3">
      <c r="A178" s="162"/>
      <c r="B178" s="13" t="s">
        <v>6</v>
      </c>
      <c r="C178" s="33">
        <v>130</v>
      </c>
      <c r="D178" s="33">
        <v>155</v>
      </c>
      <c r="E178" s="33">
        <v>287</v>
      </c>
      <c r="F178" s="33">
        <v>325</v>
      </c>
      <c r="G178" s="33">
        <v>52</v>
      </c>
      <c r="H178" s="34">
        <f t="shared" ref="H178:H185" si="31">SUM(C178:G178)</f>
        <v>949</v>
      </c>
    </row>
    <row r="179" spans="1:8" ht="15" customHeight="1" x14ac:dyDescent="0.3">
      <c r="A179" s="162"/>
      <c r="B179" s="13" t="s">
        <v>7</v>
      </c>
      <c r="C179" s="33">
        <v>295</v>
      </c>
      <c r="D179" s="33">
        <v>324</v>
      </c>
      <c r="E179" s="33">
        <v>567</v>
      </c>
      <c r="F179" s="33">
        <v>607</v>
      </c>
      <c r="G179" s="33">
        <v>130</v>
      </c>
      <c r="H179" s="34">
        <f t="shared" si="31"/>
        <v>1923</v>
      </c>
    </row>
    <row r="180" spans="1:8" ht="15" customHeight="1" x14ac:dyDescent="0.3">
      <c r="A180" s="163" t="s">
        <v>8</v>
      </c>
      <c r="B180" s="14" t="s">
        <v>5</v>
      </c>
      <c r="C180" s="31">
        <v>2</v>
      </c>
      <c r="D180" s="31">
        <v>0</v>
      </c>
      <c r="E180" s="31">
        <v>12</v>
      </c>
      <c r="F180" s="31">
        <v>19</v>
      </c>
      <c r="G180" s="31">
        <v>8</v>
      </c>
      <c r="H180" s="32">
        <f t="shared" si="31"/>
        <v>41</v>
      </c>
    </row>
    <row r="181" spans="1:8" ht="15" customHeight="1" x14ac:dyDescent="0.3">
      <c r="A181" s="163"/>
      <c r="B181" s="14" t="s">
        <v>6</v>
      </c>
      <c r="C181" s="31">
        <v>224</v>
      </c>
      <c r="D181" s="31">
        <v>0</v>
      </c>
      <c r="E181" s="31">
        <v>500</v>
      </c>
      <c r="F181" s="31">
        <v>534</v>
      </c>
      <c r="G181" s="31">
        <v>196</v>
      </c>
      <c r="H181" s="32">
        <f t="shared" si="31"/>
        <v>1454</v>
      </c>
    </row>
    <row r="182" spans="1:8" ht="15" customHeight="1" x14ac:dyDescent="0.3">
      <c r="A182" s="163"/>
      <c r="B182" s="14" t="s">
        <v>7</v>
      </c>
      <c r="C182" s="31">
        <v>433</v>
      </c>
      <c r="D182" s="31">
        <v>0</v>
      </c>
      <c r="E182" s="31">
        <v>946</v>
      </c>
      <c r="F182" s="31">
        <v>974</v>
      </c>
      <c r="G182" s="31">
        <v>346</v>
      </c>
      <c r="H182" s="32">
        <f t="shared" si="31"/>
        <v>2699</v>
      </c>
    </row>
    <row r="183" spans="1:8" ht="15" customHeight="1" x14ac:dyDescent="0.3">
      <c r="A183" s="162" t="s">
        <v>3</v>
      </c>
      <c r="B183" s="13" t="s">
        <v>5</v>
      </c>
      <c r="C183" s="33">
        <v>20</v>
      </c>
      <c r="D183" s="33">
        <v>95</v>
      </c>
      <c r="E183" s="33">
        <v>74</v>
      </c>
      <c r="F183" s="33">
        <v>171</v>
      </c>
      <c r="G183" s="33">
        <v>64</v>
      </c>
      <c r="H183" s="34">
        <f t="shared" si="31"/>
        <v>424</v>
      </c>
    </row>
    <row r="184" spans="1:8" ht="15" customHeight="1" x14ac:dyDescent="0.3">
      <c r="A184" s="162"/>
      <c r="B184" s="13" t="s">
        <v>6</v>
      </c>
      <c r="C184" s="33">
        <v>903</v>
      </c>
      <c r="D184" s="33">
        <v>2159</v>
      </c>
      <c r="E184" s="33">
        <v>1943</v>
      </c>
      <c r="F184" s="33">
        <v>4106</v>
      </c>
      <c r="G184" s="33">
        <v>1135</v>
      </c>
      <c r="H184" s="34">
        <f t="shared" si="31"/>
        <v>10246</v>
      </c>
    </row>
    <row r="185" spans="1:8" ht="15" customHeight="1" x14ac:dyDescent="0.3">
      <c r="A185" s="162"/>
      <c r="B185" s="13" t="s">
        <v>7</v>
      </c>
      <c r="C185" s="33">
        <v>1826</v>
      </c>
      <c r="D185" s="33">
        <v>4289</v>
      </c>
      <c r="E185" s="33">
        <v>3929</v>
      </c>
      <c r="F185" s="33">
        <v>7855</v>
      </c>
      <c r="G185" s="33">
        <v>2231</v>
      </c>
      <c r="H185" s="34">
        <f t="shared" si="31"/>
        <v>20130</v>
      </c>
    </row>
    <row r="186" spans="1:8" ht="15" customHeight="1" x14ac:dyDescent="0.3">
      <c r="A186" s="163" t="s">
        <v>4</v>
      </c>
      <c r="B186" s="14" t="s">
        <v>5</v>
      </c>
      <c r="C186" s="31">
        <v>3</v>
      </c>
      <c r="D186" s="31">
        <v>8</v>
      </c>
      <c r="E186" s="31">
        <v>33</v>
      </c>
      <c r="F186" s="31">
        <v>26</v>
      </c>
      <c r="G186" s="31">
        <v>5</v>
      </c>
      <c r="H186" s="32">
        <f>SUM(C186:G186)</f>
        <v>75</v>
      </c>
    </row>
    <row r="187" spans="1:8" ht="15" customHeight="1" x14ac:dyDescent="0.3">
      <c r="A187" s="163"/>
      <c r="B187" s="14" t="s">
        <v>6</v>
      </c>
      <c r="C187" s="31">
        <v>59</v>
      </c>
      <c r="D187" s="31">
        <v>577</v>
      </c>
      <c r="E187" s="31">
        <v>1048</v>
      </c>
      <c r="F187" s="31">
        <v>456</v>
      </c>
      <c r="G187" s="31">
        <v>66</v>
      </c>
      <c r="H187" s="32">
        <f t="shared" ref="H187:H188" si="32">SUM(C187:G187)</f>
        <v>2206</v>
      </c>
    </row>
    <row r="188" spans="1:8" ht="15" customHeight="1" x14ac:dyDescent="0.3">
      <c r="A188" s="163"/>
      <c r="B188" s="14" t="s">
        <v>7</v>
      </c>
      <c r="C188" s="31">
        <v>132</v>
      </c>
      <c r="D188" s="31">
        <v>1127</v>
      </c>
      <c r="E188" s="31">
        <v>1964</v>
      </c>
      <c r="F188" s="31">
        <v>896</v>
      </c>
      <c r="G188" s="31">
        <v>123</v>
      </c>
      <c r="H188" s="32">
        <f t="shared" si="32"/>
        <v>4242</v>
      </c>
    </row>
    <row r="189" spans="1:8" ht="15" customHeight="1" x14ac:dyDescent="0.3">
      <c r="A189" s="164" t="s">
        <v>1</v>
      </c>
      <c r="B189" s="92" t="s">
        <v>5</v>
      </c>
      <c r="C189" s="93">
        <f>C177+C180+C183+C186</f>
        <v>28</v>
      </c>
      <c r="D189" s="93">
        <f t="shared" ref="D189:H189" si="33">D177+D180+D183+D186</f>
        <v>108</v>
      </c>
      <c r="E189" s="93">
        <f t="shared" si="33"/>
        <v>130</v>
      </c>
      <c r="F189" s="93">
        <f t="shared" si="33"/>
        <v>233</v>
      </c>
      <c r="G189" s="93">
        <f t="shared" si="33"/>
        <v>78</v>
      </c>
      <c r="H189" s="93">
        <f t="shared" si="33"/>
        <v>577</v>
      </c>
    </row>
    <row r="190" spans="1:8" ht="15" customHeight="1" x14ac:dyDescent="0.3">
      <c r="A190" s="164"/>
      <c r="B190" s="92" t="s">
        <v>6</v>
      </c>
      <c r="C190" s="93">
        <f>C178+C181+C184+C187</f>
        <v>1316</v>
      </c>
      <c r="D190" s="93">
        <f t="shared" ref="D190:H190" si="34">D178+D181+D184+D187</f>
        <v>2891</v>
      </c>
      <c r="E190" s="93">
        <f t="shared" si="34"/>
        <v>3778</v>
      </c>
      <c r="F190" s="93">
        <f t="shared" si="34"/>
        <v>5421</v>
      </c>
      <c r="G190" s="93">
        <f t="shared" si="34"/>
        <v>1449</v>
      </c>
      <c r="H190" s="93">
        <f t="shared" si="34"/>
        <v>14855</v>
      </c>
    </row>
    <row r="191" spans="1:8" ht="15" customHeight="1" x14ac:dyDescent="0.3">
      <c r="A191" s="164"/>
      <c r="B191" s="92" t="s">
        <v>7</v>
      </c>
      <c r="C191" s="93">
        <f>C179+C182+C185+C188</f>
        <v>2686</v>
      </c>
      <c r="D191" s="93">
        <f t="shared" ref="D191:H191" si="35">D179+D182+D185+D188</f>
        <v>5740</v>
      </c>
      <c r="E191" s="93">
        <f t="shared" si="35"/>
        <v>7406</v>
      </c>
      <c r="F191" s="93">
        <f t="shared" si="35"/>
        <v>10332</v>
      </c>
      <c r="G191" s="93">
        <f t="shared" si="35"/>
        <v>2830</v>
      </c>
      <c r="H191" s="93">
        <f t="shared" si="35"/>
        <v>28994</v>
      </c>
    </row>
    <row r="192" spans="1:8" ht="15" customHeight="1" x14ac:dyDescent="0.3">
      <c r="A192" s="5" t="s">
        <v>111</v>
      </c>
      <c r="B192" s="3"/>
      <c r="C192" s="3"/>
      <c r="D192" s="3"/>
      <c r="E192" s="3"/>
    </row>
    <row r="195" spans="1:8" ht="15" customHeight="1" x14ac:dyDescent="0.3">
      <c r="A195" s="160" t="s">
        <v>73</v>
      </c>
      <c r="B195" s="160"/>
      <c r="C195" s="160"/>
      <c r="D195" s="160"/>
      <c r="E195" s="160"/>
      <c r="F195" s="160"/>
      <c r="G195" s="160"/>
      <c r="H195" s="160"/>
    </row>
    <row r="196" spans="1:8" ht="15" customHeight="1" x14ac:dyDescent="0.3">
      <c r="A196" s="160" t="s">
        <v>78</v>
      </c>
      <c r="B196" s="160"/>
      <c r="C196" s="160"/>
      <c r="D196" s="160"/>
      <c r="E196" s="160"/>
      <c r="F196" s="160"/>
      <c r="G196" s="160"/>
      <c r="H196" s="160"/>
    </row>
    <row r="197" spans="1:8" ht="15" customHeight="1" x14ac:dyDescent="0.3">
      <c r="A197" s="90" t="s">
        <v>100</v>
      </c>
      <c r="B197" s="91"/>
      <c r="C197" s="91" t="s">
        <v>37</v>
      </c>
      <c r="D197" s="91" t="s">
        <v>38</v>
      </c>
      <c r="E197" s="91" t="s">
        <v>39</v>
      </c>
      <c r="F197" s="91" t="s">
        <v>40</v>
      </c>
      <c r="G197" s="91" t="s">
        <v>0</v>
      </c>
      <c r="H197" s="91" t="s">
        <v>1</v>
      </c>
    </row>
    <row r="198" spans="1:8" ht="15" customHeight="1" x14ac:dyDescent="0.3">
      <c r="A198" s="162" t="s">
        <v>2</v>
      </c>
      <c r="B198" s="13" t="s">
        <v>5</v>
      </c>
      <c r="C198" s="33">
        <v>3</v>
      </c>
      <c r="D198" s="33">
        <v>4</v>
      </c>
      <c r="E198" s="33">
        <v>11</v>
      </c>
      <c r="F198" s="33">
        <v>17</v>
      </c>
      <c r="G198" s="33">
        <v>2</v>
      </c>
      <c r="H198" s="34">
        <f>SUM(C198:G198)</f>
        <v>37</v>
      </c>
    </row>
    <row r="199" spans="1:8" ht="15" customHeight="1" x14ac:dyDescent="0.3">
      <c r="A199" s="162"/>
      <c r="B199" s="13" t="s">
        <v>6</v>
      </c>
      <c r="C199" s="33">
        <v>130</v>
      </c>
      <c r="D199" s="33">
        <v>136</v>
      </c>
      <c r="E199" s="33">
        <v>287</v>
      </c>
      <c r="F199" s="33">
        <v>325</v>
      </c>
      <c r="G199" s="33">
        <v>85</v>
      </c>
      <c r="H199" s="34">
        <f t="shared" ref="H199:H209" si="36">SUM(C199:G199)</f>
        <v>963</v>
      </c>
    </row>
    <row r="200" spans="1:8" ht="15" customHeight="1" x14ac:dyDescent="0.3">
      <c r="A200" s="162"/>
      <c r="B200" s="13" t="s">
        <v>7</v>
      </c>
      <c r="C200" s="33">
        <v>295</v>
      </c>
      <c r="D200" s="33">
        <v>292</v>
      </c>
      <c r="E200" s="33">
        <v>567</v>
      </c>
      <c r="F200" s="33">
        <v>607</v>
      </c>
      <c r="G200" s="33">
        <v>192</v>
      </c>
      <c r="H200" s="34">
        <f t="shared" si="36"/>
        <v>1953</v>
      </c>
    </row>
    <row r="201" spans="1:8" ht="15" customHeight="1" x14ac:dyDescent="0.3">
      <c r="A201" s="163" t="s">
        <v>8</v>
      </c>
      <c r="B201" s="14" t="s">
        <v>5</v>
      </c>
      <c r="C201" s="31">
        <v>2</v>
      </c>
      <c r="D201" s="31">
        <v>0</v>
      </c>
      <c r="E201" s="31">
        <v>11</v>
      </c>
      <c r="F201" s="31">
        <v>19</v>
      </c>
      <c r="G201" s="31">
        <v>9</v>
      </c>
      <c r="H201" s="32">
        <f t="shared" si="36"/>
        <v>41</v>
      </c>
    </row>
    <row r="202" spans="1:8" ht="15" customHeight="1" x14ac:dyDescent="0.3">
      <c r="A202" s="163"/>
      <c r="B202" s="14" t="s">
        <v>6</v>
      </c>
      <c r="C202" s="31">
        <v>224</v>
      </c>
      <c r="D202" s="31">
        <v>0</v>
      </c>
      <c r="E202" s="31">
        <v>489</v>
      </c>
      <c r="F202" s="31">
        <v>534</v>
      </c>
      <c r="G202" s="31">
        <v>211</v>
      </c>
      <c r="H202" s="32">
        <f t="shared" si="36"/>
        <v>1458</v>
      </c>
    </row>
    <row r="203" spans="1:8" ht="15" customHeight="1" x14ac:dyDescent="0.3">
      <c r="A203" s="163"/>
      <c r="B203" s="14" t="s">
        <v>7</v>
      </c>
      <c r="C203" s="31">
        <v>433</v>
      </c>
      <c r="D203" s="31">
        <v>0</v>
      </c>
      <c r="E203" s="31">
        <v>921</v>
      </c>
      <c r="F203" s="31">
        <v>974</v>
      </c>
      <c r="G203" s="31">
        <v>374</v>
      </c>
      <c r="H203" s="32">
        <f t="shared" si="36"/>
        <v>2702</v>
      </c>
    </row>
    <row r="204" spans="1:8" ht="15" customHeight="1" x14ac:dyDescent="0.3">
      <c r="A204" s="162" t="s">
        <v>3</v>
      </c>
      <c r="B204" s="13" t="s">
        <v>5</v>
      </c>
      <c r="C204" s="33">
        <v>20</v>
      </c>
      <c r="D204" s="33">
        <v>94</v>
      </c>
      <c r="E204" s="33">
        <v>71</v>
      </c>
      <c r="F204" s="33">
        <v>169</v>
      </c>
      <c r="G204" s="33">
        <v>66</v>
      </c>
      <c r="H204" s="34">
        <f t="shared" si="36"/>
        <v>420</v>
      </c>
    </row>
    <row r="205" spans="1:8" ht="15" customHeight="1" x14ac:dyDescent="0.3">
      <c r="A205" s="162"/>
      <c r="B205" s="13" t="s">
        <v>6</v>
      </c>
      <c r="C205" s="33">
        <v>903</v>
      </c>
      <c r="D205" s="33">
        <v>1989</v>
      </c>
      <c r="E205" s="33">
        <v>1914</v>
      </c>
      <c r="F205" s="33">
        <v>4012</v>
      </c>
      <c r="G205" s="33">
        <v>1174</v>
      </c>
      <c r="H205" s="34">
        <f t="shared" si="36"/>
        <v>9992</v>
      </c>
    </row>
    <row r="206" spans="1:8" ht="15" customHeight="1" x14ac:dyDescent="0.3">
      <c r="A206" s="162"/>
      <c r="B206" s="13" t="s">
        <v>7</v>
      </c>
      <c r="C206" s="33">
        <v>1826</v>
      </c>
      <c r="D206" s="33">
        <v>3955</v>
      </c>
      <c r="E206" s="33">
        <v>3852</v>
      </c>
      <c r="F206" s="33">
        <v>7687</v>
      </c>
      <c r="G206" s="33">
        <v>2306</v>
      </c>
      <c r="H206" s="34">
        <f t="shared" si="36"/>
        <v>19626</v>
      </c>
    </row>
    <row r="207" spans="1:8" ht="15" customHeight="1" x14ac:dyDescent="0.3">
      <c r="A207" s="163" t="s">
        <v>4</v>
      </c>
      <c r="B207" s="14" t="s">
        <v>5</v>
      </c>
      <c r="C207" s="31">
        <v>3</v>
      </c>
      <c r="D207" s="31">
        <v>8</v>
      </c>
      <c r="E207" s="31">
        <v>33</v>
      </c>
      <c r="F207" s="31">
        <v>26</v>
      </c>
      <c r="G207" s="31">
        <v>5</v>
      </c>
      <c r="H207" s="32">
        <f t="shared" si="36"/>
        <v>75</v>
      </c>
    </row>
    <row r="208" spans="1:8" ht="15" customHeight="1" x14ac:dyDescent="0.3">
      <c r="A208" s="163"/>
      <c r="B208" s="14" t="s">
        <v>6</v>
      </c>
      <c r="C208" s="31">
        <v>59</v>
      </c>
      <c r="D208" s="31">
        <v>577</v>
      </c>
      <c r="E208" s="31">
        <v>1048</v>
      </c>
      <c r="F208" s="31">
        <v>456</v>
      </c>
      <c r="G208" s="31">
        <v>66</v>
      </c>
      <c r="H208" s="32">
        <f t="shared" si="36"/>
        <v>2206</v>
      </c>
    </row>
    <row r="209" spans="1:8" ht="15" customHeight="1" x14ac:dyDescent="0.3">
      <c r="A209" s="163"/>
      <c r="B209" s="14" t="s">
        <v>7</v>
      </c>
      <c r="C209" s="31">
        <v>132</v>
      </c>
      <c r="D209" s="31">
        <v>1127</v>
      </c>
      <c r="E209" s="31">
        <v>1964</v>
      </c>
      <c r="F209" s="31">
        <v>896</v>
      </c>
      <c r="G209" s="31">
        <v>123</v>
      </c>
      <c r="H209" s="32">
        <f t="shared" si="36"/>
        <v>4242</v>
      </c>
    </row>
    <row r="210" spans="1:8" ht="15" customHeight="1" x14ac:dyDescent="0.3">
      <c r="A210" s="164" t="s">
        <v>1</v>
      </c>
      <c r="B210" s="92" t="s">
        <v>5</v>
      </c>
      <c r="C210" s="93">
        <f>C198+C201+C204+C207</f>
        <v>28</v>
      </c>
      <c r="D210" s="93">
        <f t="shared" ref="D210:H210" si="37">D198+D201+D204+D207</f>
        <v>106</v>
      </c>
      <c r="E210" s="93">
        <f t="shared" si="37"/>
        <v>126</v>
      </c>
      <c r="F210" s="93">
        <f t="shared" si="37"/>
        <v>231</v>
      </c>
      <c r="G210" s="93">
        <f t="shared" si="37"/>
        <v>82</v>
      </c>
      <c r="H210" s="93">
        <f t="shared" si="37"/>
        <v>573</v>
      </c>
    </row>
    <row r="211" spans="1:8" ht="15" customHeight="1" x14ac:dyDescent="0.3">
      <c r="A211" s="164"/>
      <c r="B211" s="92" t="s">
        <v>6</v>
      </c>
      <c r="C211" s="93">
        <f>C199+C202+C205+C208</f>
        <v>1316</v>
      </c>
      <c r="D211" s="93">
        <f t="shared" ref="D211:H211" si="38">D199+D202+D205+D208</f>
        <v>2702</v>
      </c>
      <c r="E211" s="93">
        <f t="shared" si="38"/>
        <v>3738</v>
      </c>
      <c r="F211" s="93">
        <f t="shared" si="38"/>
        <v>5327</v>
      </c>
      <c r="G211" s="93">
        <f t="shared" si="38"/>
        <v>1536</v>
      </c>
      <c r="H211" s="93">
        <f t="shared" si="38"/>
        <v>14619</v>
      </c>
    </row>
    <row r="212" spans="1:8" ht="15" customHeight="1" x14ac:dyDescent="0.3">
      <c r="A212" s="164"/>
      <c r="B212" s="92" t="s">
        <v>7</v>
      </c>
      <c r="C212" s="93">
        <f>C200+C203+C206+C209</f>
        <v>2686</v>
      </c>
      <c r="D212" s="93">
        <f t="shared" ref="D212:H212" si="39">D200+D203+D206+D209</f>
        <v>5374</v>
      </c>
      <c r="E212" s="93">
        <f t="shared" si="39"/>
        <v>7304</v>
      </c>
      <c r="F212" s="93">
        <f t="shared" si="39"/>
        <v>10164</v>
      </c>
      <c r="G212" s="93">
        <f t="shared" si="39"/>
        <v>2995</v>
      </c>
      <c r="H212" s="93">
        <f t="shared" si="39"/>
        <v>28523</v>
      </c>
    </row>
    <row r="213" spans="1:8" ht="15" customHeight="1" x14ac:dyDescent="0.3">
      <c r="A213" s="5" t="s">
        <v>111</v>
      </c>
      <c r="B213" s="3"/>
      <c r="C213" s="3"/>
      <c r="D213" s="3"/>
      <c r="E213" s="3"/>
    </row>
    <row r="216" spans="1:8" ht="15" customHeight="1" x14ac:dyDescent="0.3">
      <c r="A216" s="160" t="s">
        <v>73</v>
      </c>
      <c r="B216" s="160"/>
      <c r="C216" s="160"/>
      <c r="D216" s="160"/>
      <c r="E216" s="160"/>
      <c r="F216" s="160"/>
      <c r="G216" s="160"/>
      <c r="H216" s="160"/>
    </row>
    <row r="217" spans="1:8" ht="15" customHeight="1" x14ac:dyDescent="0.3">
      <c r="A217" s="160" t="s">
        <v>77</v>
      </c>
      <c r="B217" s="160"/>
      <c r="C217" s="160"/>
      <c r="D217" s="160"/>
      <c r="E217" s="160"/>
      <c r="F217" s="160"/>
      <c r="G217" s="160"/>
      <c r="H217" s="160"/>
    </row>
    <row r="218" spans="1:8" ht="15" customHeight="1" x14ac:dyDescent="0.3">
      <c r="A218" s="90" t="s">
        <v>100</v>
      </c>
      <c r="B218" s="91"/>
      <c r="C218" s="91" t="s">
        <v>37</v>
      </c>
      <c r="D218" s="91" t="s">
        <v>38</v>
      </c>
      <c r="E218" s="91" t="s">
        <v>39</v>
      </c>
      <c r="F218" s="91" t="s">
        <v>40</v>
      </c>
      <c r="G218" s="91" t="s">
        <v>0</v>
      </c>
      <c r="H218" s="91" t="s">
        <v>1</v>
      </c>
    </row>
    <row r="219" spans="1:8" ht="15" customHeight="1" x14ac:dyDescent="0.3">
      <c r="A219" s="162" t="s">
        <v>2</v>
      </c>
      <c r="B219" s="13" t="s">
        <v>5</v>
      </c>
      <c r="C219" s="33">
        <v>3</v>
      </c>
      <c r="D219" s="33">
        <v>4</v>
      </c>
      <c r="E219" s="33">
        <v>10</v>
      </c>
      <c r="F219" s="33">
        <v>18</v>
      </c>
      <c r="G219" s="33">
        <v>2</v>
      </c>
      <c r="H219" s="34">
        <f>SUM(C219:G219)</f>
        <v>37</v>
      </c>
    </row>
    <row r="220" spans="1:8" ht="15" customHeight="1" x14ac:dyDescent="0.3">
      <c r="A220" s="162"/>
      <c r="B220" s="13" t="s">
        <v>6</v>
      </c>
      <c r="C220" s="33">
        <v>130</v>
      </c>
      <c r="D220" s="33">
        <v>136</v>
      </c>
      <c r="E220" s="33">
        <v>266</v>
      </c>
      <c r="F220" s="33">
        <v>347</v>
      </c>
      <c r="G220" s="33">
        <v>85</v>
      </c>
      <c r="H220" s="34">
        <f t="shared" ref="H220:H230" si="40">SUM(C220:G220)</f>
        <v>964</v>
      </c>
    </row>
    <row r="221" spans="1:8" ht="15" customHeight="1" x14ac:dyDescent="0.3">
      <c r="A221" s="162"/>
      <c r="B221" s="13" t="s">
        <v>7</v>
      </c>
      <c r="C221" s="33">
        <v>295</v>
      </c>
      <c r="D221" s="33">
        <v>292</v>
      </c>
      <c r="E221" s="33">
        <v>520</v>
      </c>
      <c r="F221" s="33">
        <v>647</v>
      </c>
      <c r="G221" s="33">
        <v>192</v>
      </c>
      <c r="H221" s="34">
        <f t="shared" si="40"/>
        <v>1946</v>
      </c>
    </row>
    <row r="222" spans="1:8" ht="15" customHeight="1" x14ac:dyDescent="0.3">
      <c r="A222" s="163" t="s">
        <v>8</v>
      </c>
      <c r="B222" s="14" t="s">
        <v>5</v>
      </c>
      <c r="C222" s="31">
        <v>2</v>
      </c>
      <c r="D222" s="31">
        <v>0</v>
      </c>
      <c r="E222" s="31">
        <v>11</v>
      </c>
      <c r="F222" s="31">
        <v>21</v>
      </c>
      <c r="G222" s="31">
        <v>9</v>
      </c>
      <c r="H222" s="32">
        <f t="shared" si="40"/>
        <v>43</v>
      </c>
    </row>
    <row r="223" spans="1:8" ht="15" customHeight="1" x14ac:dyDescent="0.3">
      <c r="A223" s="163"/>
      <c r="B223" s="14" t="s">
        <v>6</v>
      </c>
      <c r="C223" s="31">
        <v>224</v>
      </c>
      <c r="D223" s="31">
        <v>0</v>
      </c>
      <c r="E223" s="31">
        <v>489</v>
      </c>
      <c r="F223" s="31">
        <v>579</v>
      </c>
      <c r="G223" s="31">
        <v>211</v>
      </c>
      <c r="H223" s="32">
        <f t="shared" si="40"/>
        <v>1503</v>
      </c>
    </row>
    <row r="224" spans="1:8" ht="15" customHeight="1" x14ac:dyDescent="0.3">
      <c r="A224" s="163"/>
      <c r="B224" s="14" t="s">
        <v>7</v>
      </c>
      <c r="C224" s="31">
        <v>433</v>
      </c>
      <c r="D224" s="31">
        <v>0</v>
      </c>
      <c r="E224" s="31">
        <v>921</v>
      </c>
      <c r="F224" s="31">
        <v>1052</v>
      </c>
      <c r="G224" s="31">
        <v>374</v>
      </c>
      <c r="H224" s="32">
        <f t="shared" si="40"/>
        <v>2780</v>
      </c>
    </row>
    <row r="225" spans="1:8" ht="15" customHeight="1" x14ac:dyDescent="0.3">
      <c r="A225" s="162" t="s">
        <v>3</v>
      </c>
      <c r="B225" s="13" t="s">
        <v>5</v>
      </c>
      <c r="C225" s="33">
        <v>20</v>
      </c>
      <c r="D225" s="33">
        <v>96</v>
      </c>
      <c r="E225" s="33">
        <v>67</v>
      </c>
      <c r="F225" s="33">
        <v>173</v>
      </c>
      <c r="G225" s="33">
        <v>65</v>
      </c>
      <c r="H225" s="34">
        <f t="shared" si="40"/>
        <v>421</v>
      </c>
    </row>
    <row r="226" spans="1:8" ht="15" customHeight="1" x14ac:dyDescent="0.3">
      <c r="A226" s="162"/>
      <c r="B226" s="13" t="s">
        <v>6</v>
      </c>
      <c r="C226" s="33">
        <v>869</v>
      </c>
      <c r="D226" s="33">
        <v>1979</v>
      </c>
      <c r="E226" s="33">
        <v>1747</v>
      </c>
      <c r="F226" s="33">
        <v>4156</v>
      </c>
      <c r="G226" s="33">
        <v>1131</v>
      </c>
      <c r="H226" s="34">
        <f t="shared" si="40"/>
        <v>9882</v>
      </c>
    </row>
    <row r="227" spans="1:8" ht="15" customHeight="1" x14ac:dyDescent="0.3">
      <c r="A227" s="162"/>
      <c r="B227" s="13" t="s">
        <v>7</v>
      </c>
      <c r="C227" s="33">
        <v>1740</v>
      </c>
      <c r="D227" s="33">
        <v>3940</v>
      </c>
      <c r="E227" s="33">
        <v>3502</v>
      </c>
      <c r="F227" s="33">
        <v>7946</v>
      </c>
      <c r="G227" s="33">
        <v>2240</v>
      </c>
      <c r="H227" s="34">
        <f t="shared" si="40"/>
        <v>19368</v>
      </c>
    </row>
    <row r="228" spans="1:8" ht="15" customHeight="1" x14ac:dyDescent="0.3">
      <c r="A228" s="163" t="s">
        <v>4</v>
      </c>
      <c r="B228" s="14" t="s">
        <v>5</v>
      </c>
      <c r="C228" s="31">
        <v>3</v>
      </c>
      <c r="D228" s="31">
        <v>8</v>
      </c>
      <c r="E228" s="31">
        <v>35</v>
      </c>
      <c r="F228" s="31">
        <v>31</v>
      </c>
      <c r="G228" s="31">
        <v>5</v>
      </c>
      <c r="H228" s="32">
        <f t="shared" si="40"/>
        <v>82</v>
      </c>
    </row>
    <row r="229" spans="1:8" ht="15" customHeight="1" x14ac:dyDescent="0.3">
      <c r="A229" s="163"/>
      <c r="B229" s="14" t="s">
        <v>6</v>
      </c>
      <c r="C229" s="31">
        <v>59</v>
      </c>
      <c r="D229" s="31">
        <v>577</v>
      </c>
      <c r="E229" s="31">
        <v>1082</v>
      </c>
      <c r="F229" s="31">
        <v>525</v>
      </c>
      <c r="G229" s="31">
        <v>66</v>
      </c>
      <c r="H229" s="32">
        <f t="shared" si="40"/>
        <v>2309</v>
      </c>
    </row>
    <row r="230" spans="1:8" ht="15" customHeight="1" x14ac:dyDescent="0.3">
      <c r="A230" s="163"/>
      <c r="B230" s="14" t="s">
        <v>7</v>
      </c>
      <c r="C230" s="31">
        <v>132</v>
      </c>
      <c r="D230" s="31">
        <v>1127</v>
      </c>
      <c r="E230" s="31">
        <v>2026</v>
      </c>
      <c r="F230" s="31">
        <v>1014</v>
      </c>
      <c r="G230" s="31">
        <v>123</v>
      </c>
      <c r="H230" s="32">
        <f t="shared" si="40"/>
        <v>4422</v>
      </c>
    </row>
    <row r="231" spans="1:8" ht="15" customHeight="1" x14ac:dyDescent="0.3">
      <c r="A231" s="164" t="s">
        <v>1</v>
      </c>
      <c r="B231" s="92" t="s">
        <v>5</v>
      </c>
      <c r="C231" s="93">
        <f>C219+C222+C225+C228</f>
        <v>28</v>
      </c>
      <c r="D231" s="93">
        <f t="shared" ref="D231:H231" si="41">D219+D222+D225+D228</f>
        <v>108</v>
      </c>
      <c r="E231" s="93">
        <f t="shared" si="41"/>
        <v>123</v>
      </c>
      <c r="F231" s="93">
        <f t="shared" si="41"/>
        <v>243</v>
      </c>
      <c r="G231" s="93">
        <f t="shared" si="41"/>
        <v>81</v>
      </c>
      <c r="H231" s="93">
        <f t="shared" si="41"/>
        <v>583</v>
      </c>
    </row>
    <row r="232" spans="1:8" ht="15" customHeight="1" x14ac:dyDescent="0.3">
      <c r="A232" s="164"/>
      <c r="B232" s="92" t="s">
        <v>6</v>
      </c>
      <c r="C232" s="93">
        <f>C220+C223+C226+C229</f>
        <v>1282</v>
      </c>
      <c r="D232" s="93">
        <f t="shared" ref="D232:H232" si="42">D220+D223+D226+D229</f>
        <v>2692</v>
      </c>
      <c r="E232" s="93">
        <f t="shared" si="42"/>
        <v>3584</v>
      </c>
      <c r="F232" s="93">
        <f t="shared" si="42"/>
        <v>5607</v>
      </c>
      <c r="G232" s="93">
        <f t="shared" si="42"/>
        <v>1493</v>
      </c>
      <c r="H232" s="93">
        <f t="shared" si="42"/>
        <v>14658</v>
      </c>
    </row>
    <row r="233" spans="1:8" ht="15" customHeight="1" x14ac:dyDescent="0.3">
      <c r="A233" s="164"/>
      <c r="B233" s="92" t="s">
        <v>7</v>
      </c>
      <c r="C233" s="93">
        <f>C221+C224+C227+C230</f>
        <v>2600</v>
      </c>
      <c r="D233" s="93">
        <f t="shared" ref="D233:H233" si="43">D221+D224+D227+D230</f>
        <v>5359</v>
      </c>
      <c r="E233" s="93">
        <f t="shared" si="43"/>
        <v>6969</v>
      </c>
      <c r="F233" s="93">
        <f t="shared" si="43"/>
        <v>10659</v>
      </c>
      <c r="G233" s="93">
        <f t="shared" si="43"/>
        <v>2929</v>
      </c>
      <c r="H233" s="93">
        <f t="shared" si="43"/>
        <v>28516</v>
      </c>
    </row>
    <row r="234" spans="1:8" ht="15" customHeight="1" x14ac:dyDescent="0.3">
      <c r="A234" s="5" t="s">
        <v>111</v>
      </c>
      <c r="B234" s="82"/>
      <c r="C234" s="82"/>
      <c r="D234" s="82"/>
    </row>
    <row r="237" spans="1:8" ht="15" customHeight="1" x14ac:dyDescent="0.3">
      <c r="A237" s="160" t="s">
        <v>73</v>
      </c>
      <c r="B237" s="160"/>
      <c r="C237" s="160"/>
      <c r="D237" s="160"/>
      <c r="E237" s="160"/>
      <c r="F237" s="160"/>
      <c r="G237" s="160"/>
      <c r="H237" s="160"/>
    </row>
    <row r="238" spans="1:8" ht="15" customHeight="1" x14ac:dyDescent="0.3">
      <c r="A238" s="160" t="s">
        <v>76</v>
      </c>
      <c r="B238" s="160"/>
      <c r="C238" s="160"/>
      <c r="D238" s="160"/>
      <c r="E238" s="160"/>
      <c r="F238" s="160"/>
      <c r="G238" s="160"/>
      <c r="H238" s="160"/>
    </row>
    <row r="239" spans="1:8" ht="15" customHeight="1" x14ac:dyDescent="0.3">
      <c r="A239" s="90" t="s">
        <v>100</v>
      </c>
      <c r="B239" s="91"/>
      <c r="C239" s="91" t="s">
        <v>37</v>
      </c>
      <c r="D239" s="91" t="s">
        <v>38</v>
      </c>
      <c r="E239" s="91" t="s">
        <v>39</v>
      </c>
      <c r="F239" s="91" t="s">
        <v>40</v>
      </c>
      <c r="G239" s="91" t="s">
        <v>0</v>
      </c>
      <c r="H239" s="91" t="s">
        <v>1</v>
      </c>
    </row>
    <row r="240" spans="1:8" ht="15" customHeight="1" x14ac:dyDescent="0.3">
      <c r="A240" s="162" t="s">
        <v>2</v>
      </c>
      <c r="B240" s="13" t="s">
        <v>5</v>
      </c>
      <c r="C240" s="33">
        <v>2</v>
      </c>
      <c r="D240" s="33">
        <v>4</v>
      </c>
      <c r="E240" s="33">
        <v>10</v>
      </c>
      <c r="F240" s="33">
        <v>18</v>
      </c>
      <c r="G240" s="33">
        <v>2</v>
      </c>
      <c r="H240" s="34">
        <f>SUM(C240:G240)</f>
        <v>36</v>
      </c>
    </row>
    <row r="241" spans="1:8" ht="15" customHeight="1" x14ac:dyDescent="0.3">
      <c r="A241" s="162"/>
      <c r="B241" s="13" t="s">
        <v>6</v>
      </c>
      <c r="C241" s="33">
        <v>121</v>
      </c>
      <c r="D241" s="33">
        <v>136</v>
      </c>
      <c r="E241" s="33">
        <v>266</v>
      </c>
      <c r="F241" s="33">
        <v>347</v>
      </c>
      <c r="G241" s="33">
        <v>85</v>
      </c>
      <c r="H241" s="34">
        <f t="shared" ref="H241:H251" si="44">SUM(C241:G241)</f>
        <v>955</v>
      </c>
    </row>
    <row r="242" spans="1:8" ht="15" customHeight="1" x14ac:dyDescent="0.3">
      <c r="A242" s="162"/>
      <c r="B242" s="13" t="s">
        <v>7</v>
      </c>
      <c r="C242" s="33">
        <v>277</v>
      </c>
      <c r="D242" s="33">
        <v>292</v>
      </c>
      <c r="E242" s="33">
        <v>520</v>
      </c>
      <c r="F242" s="33">
        <v>647</v>
      </c>
      <c r="G242" s="33">
        <v>192</v>
      </c>
      <c r="H242" s="34">
        <f t="shared" si="44"/>
        <v>1928</v>
      </c>
    </row>
    <row r="243" spans="1:8" ht="15" customHeight="1" x14ac:dyDescent="0.3">
      <c r="A243" s="163" t="s">
        <v>8</v>
      </c>
      <c r="B243" s="14" t="s">
        <v>5</v>
      </c>
      <c r="C243" s="31">
        <v>2</v>
      </c>
      <c r="D243" s="31">
        <v>0</v>
      </c>
      <c r="E243" s="31">
        <v>11</v>
      </c>
      <c r="F243" s="31">
        <v>22</v>
      </c>
      <c r="G243" s="31">
        <v>10</v>
      </c>
      <c r="H243" s="32">
        <f t="shared" si="44"/>
        <v>45</v>
      </c>
    </row>
    <row r="244" spans="1:8" ht="15" customHeight="1" x14ac:dyDescent="0.3">
      <c r="A244" s="163"/>
      <c r="B244" s="14" t="s">
        <v>6</v>
      </c>
      <c r="C244" s="31">
        <v>224</v>
      </c>
      <c r="D244" s="31">
        <v>0</v>
      </c>
      <c r="E244" s="31">
        <v>489</v>
      </c>
      <c r="F244" s="31">
        <v>582</v>
      </c>
      <c r="G244" s="31">
        <v>235</v>
      </c>
      <c r="H244" s="32">
        <f t="shared" si="44"/>
        <v>1530</v>
      </c>
    </row>
    <row r="245" spans="1:8" ht="15" customHeight="1" x14ac:dyDescent="0.3">
      <c r="A245" s="163"/>
      <c r="B245" s="14" t="s">
        <v>7</v>
      </c>
      <c r="C245" s="31">
        <v>433</v>
      </c>
      <c r="D245" s="31">
        <v>0</v>
      </c>
      <c r="E245" s="31">
        <v>921</v>
      </c>
      <c r="F245" s="31">
        <v>1057</v>
      </c>
      <c r="G245" s="31">
        <v>426</v>
      </c>
      <c r="H245" s="32">
        <f t="shared" si="44"/>
        <v>2837</v>
      </c>
    </row>
    <row r="246" spans="1:8" ht="15" customHeight="1" x14ac:dyDescent="0.3">
      <c r="A246" s="162" t="s">
        <v>3</v>
      </c>
      <c r="B246" s="13" t="s">
        <v>5</v>
      </c>
      <c r="C246" s="33">
        <v>19</v>
      </c>
      <c r="D246" s="33">
        <v>96</v>
      </c>
      <c r="E246" s="33">
        <v>68</v>
      </c>
      <c r="F246" s="33">
        <v>171</v>
      </c>
      <c r="G246" s="33">
        <v>66</v>
      </c>
      <c r="H246" s="34">
        <f t="shared" si="44"/>
        <v>420</v>
      </c>
    </row>
    <row r="247" spans="1:8" ht="15" customHeight="1" x14ac:dyDescent="0.3">
      <c r="A247" s="162"/>
      <c r="B247" s="13" t="s">
        <v>6</v>
      </c>
      <c r="C247" s="33">
        <v>801</v>
      </c>
      <c r="D247" s="33">
        <v>1978</v>
      </c>
      <c r="E247" s="33">
        <v>1793</v>
      </c>
      <c r="F247" s="33">
        <v>4124</v>
      </c>
      <c r="G247" s="33">
        <v>1139</v>
      </c>
      <c r="H247" s="34">
        <f t="shared" si="44"/>
        <v>9835</v>
      </c>
    </row>
    <row r="248" spans="1:8" ht="15" customHeight="1" x14ac:dyDescent="0.3">
      <c r="A248" s="162"/>
      <c r="B248" s="13" t="s">
        <v>7</v>
      </c>
      <c r="C248" s="33">
        <v>1586</v>
      </c>
      <c r="D248" s="33">
        <v>3937</v>
      </c>
      <c r="E248" s="33">
        <v>3586</v>
      </c>
      <c r="F248" s="33">
        <v>7891</v>
      </c>
      <c r="G248" s="33">
        <v>2256</v>
      </c>
      <c r="H248" s="34">
        <f t="shared" si="44"/>
        <v>19256</v>
      </c>
    </row>
    <row r="249" spans="1:8" ht="15" customHeight="1" x14ac:dyDescent="0.3">
      <c r="A249" s="163" t="s">
        <v>4</v>
      </c>
      <c r="B249" s="14" t="s">
        <v>5</v>
      </c>
      <c r="C249" s="31">
        <v>2</v>
      </c>
      <c r="D249" s="31">
        <v>8</v>
      </c>
      <c r="E249" s="31">
        <v>36</v>
      </c>
      <c r="F249" s="31">
        <v>28</v>
      </c>
      <c r="G249" s="31">
        <v>6</v>
      </c>
      <c r="H249" s="32">
        <f t="shared" si="44"/>
        <v>80</v>
      </c>
    </row>
    <row r="250" spans="1:8" ht="15" customHeight="1" x14ac:dyDescent="0.3">
      <c r="A250" s="163"/>
      <c r="B250" s="14" t="s">
        <v>6</v>
      </c>
      <c r="C250" s="31">
        <v>41</v>
      </c>
      <c r="D250" s="31">
        <v>577</v>
      </c>
      <c r="E250" s="31">
        <v>1096</v>
      </c>
      <c r="F250" s="31">
        <v>457</v>
      </c>
      <c r="G250" s="31">
        <v>72</v>
      </c>
      <c r="H250" s="32">
        <f t="shared" si="44"/>
        <v>2243</v>
      </c>
    </row>
    <row r="251" spans="1:8" ht="15" customHeight="1" x14ac:dyDescent="0.3">
      <c r="A251" s="163"/>
      <c r="B251" s="14" t="s">
        <v>7</v>
      </c>
      <c r="C251" s="31">
        <v>89</v>
      </c>
      <c r="D251" s="31">
        <v>1127</v>
      </c>
      <c r="E251" s="31">
        <v>2056</v>
      </c>
      <c r="F251" s="31">
        <v>878</v>
      </c>
      <c r="G251" s="31">
        <v>135</v>
      </c>
      <c r="H251" s="32">
        <f t="shared" si="44"/>
        <v>4285</v>
      </c>
    </row>
    <row r="252" spans="1:8" ht="15" customHeight="1" x14ac:dyDescent="0.3">
      <c r="A252" s="164" t="s">
        <v>1</v>
      </c>
      <c r="B252" s="92" t="s">
        <v>5</v>
      </c>
      <c r="C252" s="93">
        <f>C240+C243+C246+C249</f>
        <v>25</v>
      </c>
      <c r="D252" s="93">
        <f t="shared" ref="D252:H252" si="45">D240+D243+D246+D249</f>
        <v>108</v>
      </c>
      <c r="E252" s="93">
        <f t="shared" si="45"/>
        <v>125</v>
      </c>
      <c r="F252" s="93">
        <f t="shared" si="45"/>
        <v>239</v>
      </c>
      <c r="G252" s="93">
        <f t="shared" si="45"/>
        <v>84</v>
      </c>
      <c r="H252" s="93">
        <f t="shared" si="45"/>
        <v>581</v>
      </c>
    </row>
    <row r="253" spans="1:8" ht="15" customHeight="1" x14ac:dyDescent="0.3">
      <c r="A253" s="164"/>
      <c r="B253" s="92" t="s">
        <v>6</v>
      </c>
      <c r="C253" s="93">
        <f>C241+C244+C247+C250</f>
        <v>1187</v>
      </c>
      <c r="D253" s="93">
        <f t="shared" ref="D253:H253" si="46">D241+D244+D247+D250</f>
        <v>2691</v>
      </c>
      <c r="E253" s="93">
        <f t="shared" si="46"/>
        <v>3644</v>
      </c>
      <c r="F253" s="93">
        <f t="shared" si="46"/>
        <v>5510</v>
      </c>
      <c r="G253" s="93">
        <f t="shared" si="46"/>
        <v>1531</v>
      </c>
      <c r="H253" s="93">
        <f t="shared" si="46"/>
        <v>14563</v>
      </c>
    </row>
    <row r="254" spans="1:8" ht="15" customHeight="1" x14ac:dyDescent="0.3">
      <c r="A254" s="164"/>
      <c r="B254" s="92" t="s">
        <v>7</v>
      </c>
      <c r="C254" s="93">
        <f>C242+C245+C248+C251</f>
        <v>2385</v>
      </c>
      <c r="D254" s="93">
        <f t="shared" ref="D254:H254" si="47">D242+D245+D248+D251</f>
        <v>5356</v>
      </c>
      <c r="E254" s="93">
        <f t="shared" si="47"/>
        <v>7083</v>
      </c>
      <c r="F254" s="93">
        <f t="shared" si="47"/>
        <v>10473</v>
      </c>
      <c r="G254" s="93">
        <f t="shared" si="47"/>
        <v>3009</v>
      </c>
      <c r="H254" s="93">
        <f t="shared" si="47"/>
        <v>28306</v>
      </c>
    </row>
    <row r="255" spans="1:8" ht="15" customHeight="1" x14ac:dyDescent="0.3">
      <c r="A255" s="5" t="s">
        <v>111</v>
      </c>
      <c r="B255" s="3"/>
      <c r="C255" s="3"/>
      <c r="D255" s="3"/>
      <c r="E255" s="3"/>
    </row>
    <row r="258" spans="1:8" ht="15" customHeight="1" x14ac:dyDescent="0.3">
      <c r="A258" s="160" t="s">
        <v>73</v>
      </c>
      <c r="B258" s="160"/>
      <c r="C258" s="160"/>
      <c r="D258" s="160"/>
      <c r="E258" s="160"/>
      <c r="F258" s="160"/>
      <c r="G258" s="160"/>
      <c r="H258" s="160"/>
    </row>
    <row r="259" spans="1:8" ht="15" customHeight="1" x14ac:dyDescent="0.3">
      <c r="A259" s="160" t="s">
        <v>75</v>
      </c>
      <c r="B259" s="160"/>
      <c r="C259" s="160"/>
      <c r="D259" s="160"/>
      <c r="E259" s="160"/>
      <c r="F259" s="160"/>
      <c r="G259" s="160"/>
      <c r="H259" s="160"/>
    </row>
    <row r="260" spans="1:8" ht="15" customHeight="1" x14ac:dyDescent="0.3">
      <c r="A260" s="90" t="s">
        <v>100</v>
      </c>
      <c r="B260" s="91"/>
      <c r="C260" s="91" t="s">
        <v>37</v>
      </c>
      <c r="D260" s="91" t="s">
        <v>38</v>
      </c>
      <c r="E260" s="91" t="s">
        <v>39</v>
      </c>
      <c r="F260" s="91" t="s">
        <v>40</v>
      </c>
      <c r="G260" s="91" t="s">
        <v>0</v>
      </c>
      <c r="H260" s="91" t="s">
        <v>1</v>
      </c>
    </row>
    <row r="261" spans="1:8" ht="15" customHeight="1" x14ac:dyDescent="0.3">
      <c r="A261" s="162" t="s">
        <v>2</v>
      </c>
      <c r="B261" s="13" t="s">
        <v>5</v>
      </c>
      <c r="C261" s="33">
        <v>1</v>
      </c>
      <c r="D261" s="33">
        <v>4</v>
      </c>
      <c r="E261" s="33">
        <v>9</v>
      </c>
      <c r="F261" s="33">
        <v>21</v>
      </c>
      <c r="G261" s="33">
        <v>2</v>
      </c>
      <c r="H261" s="34">
        <f>SUM(C261:G261)</f>
        <v>37</v>
      </c>
    </row>
    <row r="262" spans="1:8" ht="15" customHeight="1" x14ac:dyDescent="0.3">
      <c r="A262" s="162"/>
      <c r="B262" s="13" t="s">
        <v>6</v>
      </c>
      <c r="C262" s="33">
        <v>71</v>
      </c>
      <c r="D262" s="33">
        <v>136</v>
      </c>
      <c r="E262" s="33">
        <v>244</v>
      </c>
      <c r="F262" s="33">
        <v>373</v>
      </c>
      <c r="G262" s="33">
        <v>85</v>
      </c>
      <c r="H262" s="34">
        <f t="shared" ref="H262:H272" si="48">SUM(C262:G262)</f>
        <v>909</v>
      </c>
    </row>
    <row r="263" spans="1:8" ht="15" customHeight="1" x14ac:dyDescent="0.3">
      <c r="A263" s="162"/>
      <c r="B263" s="13" t="s">
        <v>7</v>
      </c>
      <c r="C263" s="33">
        <v>160</v>
      </c>
      <c r="D263" s="33">
        <v>292</v>
      </c>
      <c r="E263" s="33">
        <v>473</v>
      </c>
      <c r="F263" s="33">
        <v>699</v>
      </c>
      <c r="G263" s="33">
        <v>192</v>
      </c>
      <c r="H263" s="34">
        <f t="shared" si="48"/>
        <v>1816</v>
      </c>
    </row>
    <row r="264" spans="1:8" ht="15" customHeight="1" x14ac:dyDescent="0.3">
      <c r="A264" s="163" t="s">
        <v>8</v>
      </c>
      <c r="B264" s="14" t="s">
        <v>5</v>
      </c>
      <c r="C264" s="31">
        <v>2</v>
      </c>
      <c r="D264" s="31">
        <v>0</v>
      </c>
      <c r="E264" s="31">
        <v>12</v>
      </c>
      <c r="F264" s="31">
        <v>22</v>
      </c>
      <c r="G264" s="31">
        <v>10</v>
      </c>
      <c r="H264" s="32">
        <f t="shared" si="48"/>
        <v>46</v>
      </c>
    </row>
    <row r="265" spans="1:8" ht="15" customHeight="1" x14ac:dyDescent="0.3">
      <c r="A265" s="163"/>
      <c r="B265" s="14" t="s">
        <v>6</v>
      </c>
      <c r="C265" s="31">
        <v>224</v>
      </c>
      <c r="D265" s="31">
        <v>0</v>
      </c>
      <c r="E265" s="31">
        <v>573</v>
      </c>
      <c r="F265" s="31">
        <v>582</v>
      </c>
      <c r="G265" s="31">
        <v>235</v>
      </c>
      <c r="H265" s="32">
        <f t="shared" si="48"/>
        <v>1614</v>
      </c>
    </row>
    <row r="266" spans="1:8" ht="15" customHeight="1" x14ac:dyDescent="0.3">
      <c r="A266" s="163"/>
      <c r="B266" s="14" t="s">
        <v>7</v>
      </c>
      <c r="C266" s="31">
        <v>433</v>
      </c>
      <c r="D266" s="31">
        <v>0</v>
      </c>
      <c r="E266" s="31">
        <v>1071</v>
      </c>
      <c r="F266" s="31">
        <v>1057</v>
      </c>
      <c r="G266" s="31">
        <v>426</v>
      </c>
      <c r="H266" s="32">
        <f t="shared" si="48"/>
        <v>2987</v>
      </c>
    </row>
    <row r="267" spans="1:8" ht="15" customHeight="1" x14ac:dyDescent="0.3">
      <c r="A267" s="162" t="s">
        <v>3</v>
      </c>
      <c r="B267" s="13" t="s">
        <v>5</v>
      </c>
      <c r="C267" s="33">
        <v>18</v>
      </c>
      <c r="D267" s="33">
        <v>100</v>
      </c>
      <c r="E267" s="33">
        <v>68</v>
      </c>
      <c r="F267" s="33">
        <v>178</v>
      </c>
      <c r="G267" s="33">
        <v>70</v>
      </c>
      <c r="H267" s="34">
        <f t="shared" si="48"/>
        <v>434</v>
      </c>
    </row>
    <row r="268" spans="1:8" ht="15" customHeight="1" x14ac:dyDescent="0.3">
      <c r="A268" s="162"/>
      <c r="B268" s="13" t="s">
        <v>6</v>
      </c>
      <c r="C268" s="33">
        <v>796</v>
      </c>
      <c r="D268" s="33">
        <v>2216</v>
      </c>
      <c r="E268" s="33">
        <v>1761</v>
      </c>
      <c r="F268" s="33">
        <v>4287</v>
      </c>
      <c r="G268" s="33">
        <v>1194</v>
      </c>
      <c r="H268" s="34">
        <f t="shared" si="48"/>
        <v>10254</v>
      </c>
    </row>
    <row r="269" spans="1:8" ht="15" customHeight="1" x14ac:dyDescent="0.3">
      <c r="A269" s="162"/>
      <c r="B269" s="13" t="s">
        <v>7</v>
      </c>
      <c r="C269" s="33">
        <v>1576</v>
      </c>
      <c r="D269" s="33">
        <v>4420</v>
      </c>
      <c r="E269" s="33">
        <v>3507</v>
      </c>
      <c r="F269" s="33">
        <v>8196</v>
      </c>
      <c r="G269" s="33">
        <v>2365</v>
      </c>
      <c r="H269" s="34">
        <f t="shared" si="48"/>
        <v>20064</v>
      </c>
    </row>
    <row r="270" spans="1:8" ht="15" customHeight="1" x14ac:dyDescent="0.3">
      <c r="A270" s="163" t="s">
        <v>4</v>
      </c>
      <c r="B270" s="14" t="s">
        <v>5</v>
      </c>
      <c r="C270" s="31">
        <v>2</v>
      </c>
      <c r="D270" s="31">
        <v>8</v>
      </c>
      <c r="E270" s="31">
        <v>34</v>
      </c>
      <c r="F270" s="31">
        <v>29</v>
      </c>
      <c r="G270" s="31">
        <v>7</v>
      </c>
      <c r="H270" s="32">
        <f t="shared" si="48"/>
        <v>80</v>
      </c>
    </row>
    <row r="271" spans="1:8" ht="15" customHeight="1" x14ac:dyDescent="0.3">
      <c r="A271" s="163"/>
      <c r="B271" s="14" t="s">
        <v>6</v>
      </c>
      <c r="C271" s="31">
        <v>41</v>
      </c>
      <c r="D271" s="31">
        <v>577</v>
      </c>
      <c r="E271" s="31">
        <v>1048</v>
      </c>
      <c r="F271" s="31">
        <v>482</v>
      </c>
      <c r="G271" s="31">
        <v>82</v>
      </c>
      <c r="H271" s="32">
        <f t="shared" si="48"/>
        <v>2230</v>
      </c>
    </row>
    <row r="272" spans="1:8" ht="15" customHeight="1" x14ac:dyDescent="0.3">
      <c r="A272" s="163"/>
      <c r="B272" s="14" t="s">
        <v>7</v>
      </c>
      <c r="C272" s="31">
        <v>89</v>
      </c>
      <c r="D272" s="31">
        <v>1127</v>
      </c>
      <c r="E272" s="31">
        <v>1956</v>
      </c>
      <c r="F272" s="31">
        <v>951</v>
      </c>
      <c r="G272" s="31">
        <v>159</v>
      </c>
      <c r="H272" s="32">
        <f t="shared" si="48"/>
        <v>4282</v>
      </c>
    </row>
    <row r="273" spans="1:8" ht="15" customHeight="1" x14ac:dyDescent="0.3">
      <c r="A273" s="164" t="s">
        <v>1</v>
      </c>
      <c r="B273" s="92" t="s">
        <v>5</v>
      </c>
      <c r="C273" s="93">
        <f>C261+C264+C267+C270</f>
        <v>23</v>
      </c>
      <c r="D273" s="93">
        <f t="shared" ref="D273:H273" si="49">D261+D264+D267+D270</f>
        <v>112</v>
      </c>
      <c r="E273" s="93">
        <f t="shared" si="49"/>
        <v>123</v>
      </c>
      <c r="F273" s="93">
        <f t="shared" si="49"/>
        <v>250</v>
      </c>
      <c r="G273" s="93">
        <f t="shared" si="49"/>
        <v>89</v>
      </c>
      <c r="H273" s="93">
        <f t="shared" si="49"/>
        <v>597</v>
      </c>
    </row>
    <row r="274" spans="1:8" ht="15" customHeight="1" x14ac:dyDescent="0.3">
      <c r="A274" s="164"/>
      <c r="B274" s="92" t="s">
        <v>6</v>
      </c>
      <c r="C274" s="93">
        <f>C262+C265+C268+C271</f>
        <v>1132</v>
      </c>
      <c r="D274" s="93">
        <f t="shared" ref="D274:H274" si="50">D262+D265+D268+D271</f>
        <v>2929</v>
      </c>
      <c r="E274" s="93">
        <f t="shared" si="50"/>
        <v>3626</v>
      </c>
      <c r="F274" s="93">
        <f t="shared" si="50"/>
        <v>5724</v>
      </c>
      <c r="G274" s="93">
        <f t="shared" si="50"/>
        <v>1596</v>
      </c>
      <c r="H274" s="93">
        <f t="shared" si="50"/>
        <v>15007</v>
      </c>
    </row>
    <row r="275" spans="1:8" ht="15" customHeight="1" x14ac:dyDescent="0.3">
      <c r="A275" s="164"/>
      <c r="B275" s="92" t="s">
        <v>7</v>
      </c>
      <c r="C275" s="93">
        <f>C263+C266+C269+C272</f>
        <v>2258</v>
      </c>
      <c r="D275" s="93">
        <f t="shared" ref="D275:H275" si="51">D263+D266+D269+D272</f>
        <v>5839</v>
      </c>
      <c r="E275" s="93">
        <f t="shared" si="51"/>
        <v>7007</v>
      </c>
      <c r="F275" s="93">
        <f t="shared" si="51"/>
        <v>10903</v>
      </c>
      <c r="G275" s="93">
        <f t="shared" si="51"/>
        <v>3142</v>
      </c>
      <c r="H275" s="93">
        <f t="shared" si="51"/>
        <v>29149</v>
      </c>
    </row>
    <row r="276" spans="1:8" ht="15" customHeight="1" x14ac:dyDescent="0.3">
      <c r="A276" s="5" t="s">
        <v>111</v>
      </c>
      <c r="B276" s="3"/>
      <c r="C276" s="3"/>
      <c r="D276" s="3"/>
      <c r="E276" s="3"/>
    </row>
  </sheetData>
  <mergeCells count="92">
    <mergeCell ref="A18:A20"/>
    <mergeCell ref="A21:A23"/>
    <mergeCell ref="A15:A17"/>
    <mergeCell ref="A3:H3"/>
    <mergeCell ref="A4:H4"/>
    <mergeCell ref="A6:A8"/>
    <mergeCell ref="A9:A11"/>
    <mergeCell ref="A12:A14"/>
    <mergeCell ref="A60:A62"/>
    <mergeCell ref="A63:A65"/>
    <mergeCell ref="A48:H48"/>
    <mergeCell ref="A49:H49"/>
    <mergeCell ref="A51:A53"/>
    <mergeCell ref="A54:A56"/>
    <mergeCell ref="A57:A59"/>
    <mergeCell ref="A120:A122"/>
    <mergeCell ref="A252:A254"/>
    <mergeCell ref="A267:A269"/>
    <mergeCell ref="A240:A242"/>
    <mergeCell ref="A243:A245"/>
    <mergeCell ref="A246:A248"/>
    <mergeCell ref="A258:H258"/>
    <mergeCell ref="A249:A251"/>
    <mergeCell ref="A153:H153"/>
    <mergeCell ref="A154:H154"/>
    <mergeCell ref="A183:A185"/>
    <mergeCell ref="A186:A188"/>
    <mergeCell ref="A189:A191"/>
    <mergeCell ref="A231:A233"/>
    <mergeCell ref="A237:H237"/>
    <mergeCell ref="A238:H238"/>
    <mergeCell ref="A198:A200"/>
    <mergeCell ref="A201:A203"/>
    <mergeCell ref="A204:A206"/>
    <mergeCell ref="A270:A272"/>
    <mergeCell ref="A273:A275"/>
    <mergeCell ref="A261:A263"/>
    <mergeCell ref="A264:A266"/>
    <mergeCell ref="A259:H259"/>
    <mergeCell ref="A195:H195"/>
    <mergeCell ref="A228:A230"/>
    <mergeCell ref="A177:A179"/>
    <mergeCell ref="A180:A182"/>
    <mergeCell ref="A159:A161"/>
    <mergeCell ref="A162:A164"/>
    <mergeCell ref="A207:A209"/>
    <mergeCell ref="A210:A212"/>
    <mergeCell ref="A225:A227"/>
    <mergeCell ref="A174:H174"/>
    <mergeCell ref="A175:H175"/>
    <mergeCell ref="A217:H217"/>
    <mergeCell ref="A219:A221"/>
    <mergeCell ref="A222:A224"/>
    <mergeCell ref="A216:H216"/>
    <mergeCell ref="A196:H196"/>
    <mergeCell ref="A156:A158"/>
    <mergeCell ref="A165:A167"/>
    <mergeCell ref="A168:A170"/>
    <mergeCell ref="A111:H111"/>
    <mergeCell ref="A112:H112"/>
    <mergeCell ref="A144:A146"/>
    <mergeCell ref="A147:A149"/>
    <mergeCell ref="A132:H132"/>
    <mergeCell ref="A133:H133"/>
    <mergeCell ref="A135:A137"/>
    <mergeCell ref="A138:A140"/>
    <mergeCell ref="A141:A143"/>
    <mergeCell ref="A123:A125"/>
    <mergeCell ref="A126:A128"/>
    <mergeCell ref="A114:A116"/>
    <mergeCell ref="A117:A119"/>
    <mergeCell ref="A102:A104"/>
    <mergeCell ref="A105:A107"/>
    <mergeCell ref="A90:H90"/>
    <mergeCell ref="A91:H91"/>
    <mergeCell ref="A93:A95"/>
    <mergeCell ref="A96:A98"/>
    <mergeCell ref="A99:A101"/>
    <mergeCell ref="A81:A83"/>
    <mergeCell ref="A84:A86"/>
    <mergeCell ref="A69:H69"/>
    <mergeCell ref="A70:H70"/>
    <mergeCell ref="A72:A74"/>
    <mergeCell ref="A75:A77"/>
    <mergeCell ref="A78:A80"/>
    <mergeCell ref="A39:A41"/>
    <mergeCell ref="A42:A44"/>
    <mergeCell ref="A27:H27"/>
    <mergeCell ref="A28:H28"/>
    <mergeCell ref="A30:A32"/>
    <mergeCell ref="A33:A35"/>
    <mergeCell ref="A36:A38"/>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87" max="7" man="1"/>
    <brk id="108" max="7" man="1"/>
    <brk id="129" max="7" man="1"/>
    <brk id="150" max="7" man="1"/>
    <brk id="171" max="16383" man="1"/>
    <brk id="192" max="16383" man="1"/>
    <brk id="213" max="7" man="1"/>
    <brk id="234" max="7" man="1"/>
    <brk id="255"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FEED3-80B6-430C-BE67-AD75C7DBE280}">
  <sheetPr>
    <tabColor theme="5" tint="-0.249977111117893"/>
  </sheetPr>
  <dimension ref="A3:H63"/>
  <sheetViews>
    <sheetView showGridLines="0" zoomScaleNormal="100" workbookViewId="0">
      <selection activeCell="A63" sqref="A63"/>
    </sheetView>
  </sheetViews>
  <sheetFormatPr defaultRowHeight="15" customHeight="1" x14ac:dyDescent="0.3"/>
  <cols>
    <col min="1" max="1" width="15" style="14" customWidth="1"/>
    <col min="2" max="2" width="12.5546875" style="14" customWidth="1"/>
    <col min="3" max="16384" width="8.88671875" style="14"/>
  </cols>
  <sheetData>
    <row r="3" spans="1:7" ht="15" customHeight="1" x14ac:dyDescent="0.3">
      <c r="A3" s="160" t="s">
        <v>82</v>
      </c>
      <c r="B3" s="160"/>
      <c r="C3" s="160"/>
      <c r="D3" s="160"/>
      <c r="E3" s="160"/>
      <c r="F3" s="160"/>
      <c r="G3" s="160"/>
    </row>
    <row r="4" spans="1:7" ht="15" customHeight="1" x14ac:dyDescent="0.3">
      <c r="A4" s="160" t="s">
        <v>89</v>
      </c>
      <c r="B4" s="160"/>
      <c r="C4" s="160"/>
      <c r="D4" s="160"/>
      <c r="E4" s="160"/>
      <c r="F4" s="160"/>
      <c r="G4" s="160"/>
    </row>
    <row r="5" spans="1:7" ht="15" customHeight="1" x14ac:dyDescent="0.3">
      <c r="A5" s="90" t="s">
        <v>100</v>
      </c>
      <c r="B5" s="91"/>
      <c r="C5" s="91" t="s">
        <v>55</v>
      </c>
      <c r="D5" s="91" t="s">
        <v>56</v>
      </c>
      <c r="E5" s="91" t="s">
        <v>57</v>
      </c>
      <c r="F5" s="91" t="s">
        <v>58</v>
      </c>
      <c r="G5" s="91" t="s">
        <v>1</v>
      </c>
    </row>
    <row r="6" spans="1:7" ht="15" customHeight="1" x14ac:dyDescent="0.3">
      <c r="A6" s="158" t="s">
        <v>3</v>
      </c>
      <c r="B6" s="14" t="s">
        <v>5</v>
      </c>
      <c r="C6" s="17">
        <v>31</v>
      </c>
      <c r="D6" s="17">
        <v>301</v>
      </c>
      <c r="E6" s="17">
        <v>725</v>
      </c>
      <c r="F6" s="17">
        <v>273</v>
      </c>
      <c r="G6" s="28">
        <f>SUM(C6:F6)</f>
        <v>1330</v>
      </c>
    </row>
    <row r="7" spans="1:7" ht="15" customHeight="1" x14ac:dyDescent="0.3">
      <c r="A7" s="158"/>
      <c r="B7" s="14" t="s">
        <v>6</v>
      </c>
      <c r="C7" s="17">
        <v>268</v>
      </c>
      <c r="D7" s="17">
        <v>1744</v>
      </c>
      <c r="E7" s="17">
        <v>4788</v>
      </c>
      <c r="F7" s="17">
        <v>1705</v>
      </c>
      <c r="G7" s="28">
        <f>SUM(C7:F7)</f>
        <v>8505</v>
      </c>
    </row>
    <row r="8" spans="1:7" ht="15" customHeight="1" x14ac:dyDescent="0.3">
      <c r="A8" s="158"/>
      <c r="B8" s="14" t="s">
        <v>7</v>
      </c>
      <c r="C8" s="17">
        <v>740</v>
      </c>
      <c r="D8" s="17">
        <v>4389</v>
      </c>
      <c r="E8" s="17">
        <v>11099</v>
      </c>
      <c r="F8" s="17">
        <v>3809</v>
      </c>
      <c r="G8" s="28">
        <f>SUM(C8:F8)</f>
        <v>20037</v>
      </c>
    </row>
    <row r="9" spans="1:7" ht="15" customHeight="1" x14ac:dyDescent="0.3">
      <c r="A9" s="161" t="s">
        <v>8</v>
      </c>
      <c r="B9" s="13" t="s">
        <v>5</v>
      </c>
      <c r="C9" s="29">
        <v>5</v>
      </c>
      <c r="D9" s="29">
        <v>28</v>
      </c>
      <c r="E9" s="29">
        <v>136</v>
      </c>
      <c r="F9" s="29">
        <v>55</v>
      </c>
      <c r="G9" s="30">
        <f t="shared" ref="G9:G11" si="0">SUM(C9:F9)</f>
        <v>224</v>
      </c>
    </row>
    <row r="10" spans="1:7" ht="15" customHeight="1" x14ac:dyDescent="0.3">
      <c r="A10" s="161"/>
      <c r="B10" s="13" t="s">
        <v>6</v>
      </c>
      <c r="C10" s="29">
        <v>44</v>
      </c>
      <c r="D10" s="29">
        <v>196</v>
      </c>
      <c r="E10" s="29">
        <v>1001</v>
      </c>
      <c r="F10" s="29">
        <v>363</v>
      </c>
      <c r="G10" s="30">
        <f t="shared" si="0"/>
        <v>1604</v>
      </c>
    </row>
    <row r="11" spans="1:7" ht="15" customHeight="1" x14ac:dyDescent="0.3">
      <c r="A11" s="161"/>
      <c r="B11" s="13" t="s">
        <v>7</v>
      </c>
      <c r="C11" s="29">
        <v>133</v>
      </c>
      <c r="D11" s="29">
        <v>437</v>
      </c>
      <c r="E11" s="29">
        <v>2100</v>
      </c>
      <c r="F11" s="29">
        <v>740</v>
      </c>
      <c r="G11" s="30">
        <f t="shared" si="0"/>
        <v>3410</v>
      </c>
    </row>
    <row r="12" spans="1:7" ht="15" customHeight="1" x14ac:dyDescent="0.3">
      <c r="A12" s="158" t="s">
        <v>4</v>
      </c>
      <c r="B12" s="14" t="s">
        <v>5</v>
      </c>
      <c r="C12" s="17">
        <v>7</v>
      </c>
      <c r="D12" s="17">
        <v>27</v>
      </c>
      <c r="E12" s="17">
        <v>34</v>
      </c>
      <c r="F12" s="17">
        <v>13</v>
      </c>
      <c r="G12" s="28">
        <f>SUM(C12:F12)</f>
        <v>81</v>
      </c>
    </row>
    <row r="13" spans="1:7" ht="15" customHeight="1" x14ac:dyDescent="0.3">
      <c r="A13" s="158"/>
      <c r="B13" s="14" t="s">
        <v>6</v>
      </c>
      <c r="C13" s="17">
        <v>56</v>
      </c>
      <c r="D13" s="17">
        <v>210</v>
      </c>
      <c r="E13" s="17">
        <v>185</v>
      </c>
      <c r="F13" s="17">
        <v>63</v>
      </c>
      <c r="G13" s="28">
        <f t="shared" ref="G13:G14" si="1">SUM(C13:F13)</f>
        <v>514</v>
      </c>
    </row>
    <row r="14" spans="1:7" ht="15" customHeight="1" x14ac:dyDescent="0.3">
      <c r="A14" s="158"/>
      <c r="B14" s="14" t="s">
        <v>7</v>
      </c>
      <c r="C14" s="17">
        <v>136</v>
      </c>
      <c r="D14" s="17">
        <v>484</v>
      </c>
      <c r="E14" s="17">
        <v>445</v>
      </c>
      <c r="F14" s="17">
        <v>146</v>
      </c>
      <c r="G14" s="28">
        <f t="shared" si="1"/>
        <v>1211</v>
      </c>
    </row>
    <row r="15" spans="1:7" ht="15" customHeight="1" x14ac:dyDescent="0.3">
      <c r="A15" s="161" t="s">
        <v>2</v>
      </c>
      <c r="B15" s="13" t="s">
        <v>5</v>
      </c>
      <c r="C15" s="29">
        <v>5</v>
      </c>
      <c r="D15" s="29">
        <v>19</v>
      </c>
      <c r="E15" s="29">
        <v>27</v>
      </c>
      <c r="F15" s="29">
        <v>7</v>
      </c>
      <c r="G15" s="30">
        <f>SUM(C15:F15)</f>
        <v>58</v>
      </c>
    </row>
    <row r="16" spans="1:7" ht="15" customHeight="1" x14ac:dyDescent="0.3">
      <c r="A16" s="161"/>
      <c r="B16" s="13" t="s">
        <v>6</v>
      </c>
      <c r="C16" s="29">
        <v>33</v>
      </c>
      <c r="D16" s="29">
        <v>117</v>
      </c>
      <c r="E16" s="29">
        <v>122</v>
      </c>
      <c r="F16" s="29">
        <v>44</v>
      </c>
      <c r="G16" s="30">
        <f>SUM(C16:F16)</f>
        <v>316</v>
      </c>
    </row>
    <row r="17" spans="1:7" ht="15" customHeight="1" x14ac:dyDescent="0.3">
      <c r="A17" s="161"/>
      <c r="B17" s="13" t="s">
        <v>7</v>
      </c>
      <c r="C17" s="29">
        <v>80</v>
      </c>
      <c r="D17" s="29">
        <v>292</v>
      </c>
      <c r="E17" s="29">
        <v>257</v>
      </c>
      <c r="F17" s="29">
        <v>93</v>
      </c>
      <c r="G17" s="30">
        <f>SUM(C17:F17)</f>
        <v>722</v>
      </c>
    </row>
    <row r="18" spans="1:7" ht="15" customHeight="1" x14ac:dyDescent="0.3">
      <c r="A18" s="167" t="s">
        <v>1</v>
      </c>
      <c r="B18" s="92" t="s">
        <v>5</v>
      </c>
      <c r="C18" s="94">
        <f t="shared" ref="C18:G18" si="2">C15+C9+C6+C12</f>
        <v>48</v>
      </c>
      <c r="D18" s="94">
        <f t="shared" si="2"/>
        <v>375</v>
      </c>
      <c r="E18" s="94">
        <f t="shared" si="2"/>
        <v>922</v>
      </c>
      <c r="F18" s="94">
        <f t="shared" si="2"/>
        <v>348</v>
      </c>
      <c r="G18" s="94">
        <f t="shared" si="2"/>
        <v>1693</v>
      </c>
    </row>
    <row r="19" spans="1:7" ht="15" customHeight="1" x14ac:dyDescent="0.3">
      <c r="A19" s="167"/>
      <c r="B19" s="92" t="s">
        <v>6</v>
      </c>
      <c r="C19" s="94">
        <f t="shared" ref="C19:G19" si="3">C16+C10+C7+C13</f>
        <v>401</v>
      </c>
      <c r="D19" s="94">
        <f t="shared" si="3"/>
        <v>2267</v>
      </c>
      <c r="E19" s="94">
        <f t="shared" si="3"/>
        <v>6096</v>
      </c>
      <c r="F19" s="94">
        <f t="shared" si="3"/>
        <v>2175</v>
      </c>
      <c r="G19" s="94">
        <f t="shared" si="3"/>
        <v>10939</v>
      </c>
    </row>
    <row r="20" spans="1:7" ht="15" customHeight="1" x14ac:dyDescent="0.3">
      <c r="A20" s="167"/>
      <c r="B20" s="92" t="s">
        <v>7</v>
      </c>
      <c r="C20" s="94">
        <f t="shared" ref="C20:G20" si="4">C17+C11+C8+C14</f>
        <v>1089</v>
      </c>
      <c r="D20" s="94">
        <f t="shared" si="4"/>
        <v>5602</v>
      </c>
      <c r="E20" s="94">
        <f t="shared" si="4"/>
        <v>13901</v>
      </c>
      <c r="F20" s="94">
        <f t="shared" si="4"/>
        <v>4788</v>
      </c>
      <c r="G20" s="94">
        <f t="shared" si="4"/>
        <v>25380</v>
      </c>
    </row>
    <row r="21" spans="1:7" ht="15" customHeight="1" x14ac:dyDescent="0.3">
      <c r="A21" s="5" t="s">
        <v>112</v>
      </c>
      <c r="B21" s="5"/>
      <c r="C21" s="5"/>
      <c r="D21" s="5"/>
      <c r="E21" s="6"/>
      <c r="F21" s="6"/>
      <c r="G21" s="6"/>
    </row>
    <row r="24" spans="1:7" ht="15" customHeight="1" x14ac:dyDescent="0.3">
      <c r="A24" s="160" t="s">
        <v>82</v>
      </c>
      <c r="B24" s="160"/>
      <c r="C24" s="160"/>
      <c r="D24" s="160"/>
      <c r="E24" s="160"/>
      <c r="F24" s="160"/>
      <c r="G24" s="160"/>
    </row>
    <row r="25" spans="1:7" ht="15" customHeight="1" x14ac:dyDescent="0.3">
      <c r="A25" s="160" t="s">
        <v>86</v>
      </c>
      <c r="B25" s="160"/>
      <c r="C25" s="160"/>
      <c r="D25" s="160"/>
      <c r="E25" s="160"/>
      <c r="F25" s="160"/>
      <c r="G25" s="160"/>
    </row>
    <row r="26" spans="1:7" ht="15" customHeight="1" x14ac:dyDescent="0.3">
      <c r="A26" s="90" t="s">
        <v>100</v>
      </c>
      <c r="B26" s="91"/>
      <c r="C26" s="91" t="s">
        <v>55</v>
      </c>
      <c r="D26" s="91" t="s">
        <v>56</v>
      </c>
      <c r="E26" s="91" t="s">
        <v>57</v>
      </c>
      <c r="F26" s="91" t="s">
        <v>58</v>
      </c>
      <c r="G26" s="91" t="s">
        <v>1</v>
      </c>
    </row>
    <row r="27" spans="1:7" ht="15" customHeight="1" x14ac:dyDescent="0.3">
      <c r="A27" s="158" t="s">
        <v>3</v>
      </c>
      <c r="B27" s="14" t="s">
        <v>5</v>
      </c>
      <c r="C27" s="17">
        <v>37</v>
      </c>
      <c r="D27" s="17">
        <v>310</v>
      </c>
      <c r="E27" s="17">
        <v>751</v>
      </c>
      <c r="F27" s="17">
        <v>284</v>
      </c>
      <c r="G27" s="28">
        <f>SUM(C27:F27)</f>
        <v>1382</v>
      </c>
    </row>
    <row r="28" spans="1:7" ht="15" customHeight="1" x14ac:dyDescent="0.3">
      <c r="A28" s="158"/>
      <c r="B28" s="14" t="s">
        <v>6</v>
      </c>
      <c r="C28" s="17">
        <v>322</v>
      </c>
      <c r="D28" s="17">
        <v>1805</v>
      </c>
      <c r="E28" s="17">
        <v>4983</v>
      </c>
      <c r="F28" s="17">
        <v>1774</v>
      </c>
      <c r="G28" s="28">
        <f>SUM(C28:F28)</f>
        <v>8884</v>
      </c>
    </row>
    <row r="29" spans="1:7" ht="15" customHeight="1" x14ac:dyDescent="0.3">
      <c r="A29" s="158"/>
      <c r="B29" s="14" t="s">
        <v>7</v>
      </c>
      <c r="C29" s="17">
        <v>868</v>
      </c>
      <c r="D29" s="17">
        <v>4539</v>
      </c>
      <c r="E29" s="17">
        <v>11559</v>
      </c>
      <c r="F29" s="17">
        <v>3969</v>
      </c>
      <c r="G29" s="28">
        <f>SUM(C29:F29)</f>
        <v>20935</v>
      </c>
    </row>
    <row r="30" spans="1:7" ht="15" customHeight="1" x14ac:dyDescent="0.3">
      <c r="A30" s="161" t="s">
        <v>8</v>
      </c>
      <c r="B30" s="13" t="s">
        <v>5</v>
      </c>
      <c r="C30" s="29">
        <v>6</v>
      </c>
      <c r="D30" s="29">
        <v>29</v>
      </c>
      <c r="E30" s="29">
        <v>138</v>
      </c>
      <c r="F30" s="29">
        <v>55</v>
      </c>
      <c r="G30" s="30">
        <f t="shared" ref="G30:G32" si="5">SUM(C30:F30)</f>
        <v>228</v>
      </c>
    </row>
    <row r="31" spans="1:7" ht="15" customHeight="1" x14ac:dyDescent="0.3">
      <c r="A31" s="161"/>
      <c r="B31" s="13" t="s">
        <v>6</v>
      </c>
      <c r="C31" s="29">
        <v>48</v>
      </c>
      <c r="D31" s="29">
        <v>205</v>
      </c>
      <c r="E31" s="29">
        <v>1014</v>
      </c>
      <c r="F31" s="29">
        <v>363</v>
      </c>
      <c r="G31" s="30">
        <f t="shared" si="5"/>
        <v>1630</v>
      </c>
    </row>
    <row r="32" spans="1:7" ht="15" customHeight="1" x14ac:dyDescent="0.3">
      <c r="A32" s="161"/>
      <c r="B32" s="13" t="s">
        <v>7</v>
      </c>
      <c r="C32" s="29">
        <v>145</v>
      </c>
      <c r="D32" s="29">
        <v>458</v>
      </c>
      <c r="E32" s="29">
        <v>2126</v>
      </c>
      <c r="F32" s="29">
        <v>740</v>
      </c>
      <c r="G32" s="30">
        <f t="shared" si="5"/>
        <v>3469</v>
      </c>
    </row>
    <row r="33" spans="1:7" ht="15" customHeight="1" x14ac:dyDescent="0.3">
      <c r="A33" s="158" t="s">
        <v>4</v>
      </c>
      <c r="B33" s="14" t="s">
        <v>5</v>
      </c>
      <c r="C33" s="17">
        <v>8</v>
      </c>
      <c r="D33" s="17">
        <v>31</v>
      </c>
      <c r="E33" s="17">
        <v>37</v>
      </c>
      <c r="F33" s="17">
        <v>15</v>
      </c>
      <c r="G33" s="28">
        <f>SUM(C33:F33)</f>
        <v>91</v>
      </c>
    </row>
    <row r="34" spans="1:7" ht="15" customHeight="1" x14ac:dyDescent="0.3">
      <c r="A34" s="158"/>
      <c r="B34" s="14" t="s">
        <v>6</v>
      </c>
      <c r="C34" s="17">
        <v>62</v>
      </c>
      <c r="D34" s="17">
        <v>233</v>
      </c>
      <c r="E34" s="17">
        <v>197</v>
      </c>
      <c r="F34" s="17">
        <v>76</v>
      </c>
      <c r="G34" s="28">
        <f t="shared" ref="G34:G35" si="6">SUM(C34:F34)</f>
        <v>568</v>
      </c>
    </row>
    <row r="35" spans="1:7" ht="15" customHeight="1" x14ac:dyDescent="0.3">
      <c r="A35" s="158"/>
      <c r="B35" s="14" t="s">
        <v>7</v>
      </c>
      <c r="C35" s="17">
        <v>160</v>
      </c>
      <c r="D35" s="17">
        <v>541</v>
      </c>
      <c r="E35" s="17">
        <v>481</v>
      </c>
      <c r="F35" s="17">
        <v>169</v>
      </c>
      <c r="G35" s="28">
        <f t="shared" si="6"/>
        <v>1351</v>
      </c>
    </row>
    <row r="36" spans="1:7" ht="15" customHeight="1" x14ac:dyDescent="0.3">
      <c r="A36" s="161" t="s">
        <v>2</v>
      </c>
      <c r="B36" s="13" t="s">
        <v>5</v>
      </c>
      <c r="C36" s="29">
        <v>5</v>
      </c>
      <c r="D36" s="29">
        <v>20</v>
      </c>
      <c r="E36" s="29">
        <v>28</v>
      </c>
      <c r="F36" s="29">
        <v>7</v>
      </c>
      <c r="G36" s="30">
        <f>SUM(C36:F36)</f>
        <v>60</v>
      </c>
    </row>
    <row r="37" spans="1:7" ht="15" customHeight="1" x14ac:dyDescent="0.3">
      <c r="A37" s="161"/>
      <c r="B37" s="13" t="s">
        <v>6</v>
      </c>
      <c r="C37" s="29">
        <v>33</v>
      </c>
      <c r="D37" s="29">
        <v>121</v>
      </c>
      <c r="E37" s="29">
        <v>126</v>
      </c>
      <c r="F37" s="29">
        <v>44</v>
      </c>
      <c r="G37" s="30">
        <f>SUM(C37:F37)</f>
        <v>324</v>
      </c>
    </row>
    <row r="38" spans="1:7" ht="15" customHeight="1" x14ac:dyDescent="0.3">
      <c r="A38" s="161"/>
      <c r="B38" s="13" t="s">
        <v>7</v>
      </c>
      <c r="C38" s="29">
        <v>80</v>
      </c>
      <c r="D38" s="29">
        <v>298</v>
      </c>
      <c r="E38" s="29">
        <v>267</v>
      </c>
      <c r="F38" s="29">
        <v>93</v>
      </c>
      <c r="G38" s="30">
        <f>SUM(C38:F38)</f>
        <v>738</v>
      </c>
    </row>
    <row r="39" spans="1:7" ht="15" customHeight="1" x14ac:dyDescent="0.3">
      <c r="A39" s="167" t="s">
        <v>1</v>
      </c>
      <c r="B39" s="92" t="s">
        <v>5</v>
      </c>
      <c r="C39" s="94">
        <f t="shared" ref="C39:G41" si="7">C36+C30+C27+C33</f>
        <v>56</v>
      </c>
      <c r="D39" s="94">
        <f t="shared" si="7"/>
        <v>390</v>
      </c>
      <c r="E39" s="94">
        <f t="shared" si="7"/>
        <v>954</v>
      </c>
      <c r="F39" s="94">
        <f t="shared" si="7"/>
        <v>361</v>
      </c>
      <c r="G39" s="94">
        <f t="shared" si="7"/>
        <v>1761</v>
      </c>
    </row>
    <row r="40" spans="1:7" ht="15" customHeight="1" x14ac:dyDescent="0.3">
      <c r="A40" s="167"/>
      <c r="B40" s="92" t="s">
        <v>6</v>
      </c>
      <c r="C40" s="94">
        <f t="shared" si="7"/>
        <v>465</v>
      </c>
      <c r="D40" s="94">
        <f t="shared" si="7"/>
        <v>2364</v>
      </c>
      <c r="E40" s="94">
        <f t="shared" si="7"/>
        <v>6320</v>
      </c>
      <c r="F40" s="94">
        <f t="shared" si="7"/>
        <v>2257</v>
      </c>
      <c r="G40" s="94">
        <f t="shared" si="7"/>
        <v>11406</v>
      </c>
    </row>
    <row r="41" spans="1:7" ht="15" customHeight="1" x14ac:dyDescent="0.3">
      <c r="A41" s="167"/>
      <c r="B41" s="92" t="s">
        <v>7</v>
      </c>
      <c r="C41" s="94">
        <f t="shared" si="7"/>
        <v>1253</v>
      </c>
      <c r="D41" s="94">
        <f t="shared" si="7"/>
        <v>5836</v>
      </c>
      <c r="E41" s="94">
        <f t="shared" si="7"/>
        <v>14433</v>
      </c>
      <c r="F41" s="94">
        <f t="shared" si="7"/>
        <v>4971</v>
      </c>
      <c r="G41" s="94">
        <f t="shared" si="7"/>
        <v>26493</v>
      </c>
    </row>
    <row r="42" spans="1:7" ht="15" customHeight="1" x14ac:dyDescent="0.3">
      <c r="A42" s="5" t="s">
        <v>112</v>
      </c>
      <c r="B42" s="5"/>
      <c r="C42" s="5"/>
      <c r="D42" s="5"/>
      <c r="E42" s="6"/>
      <c r="F42" s="6"/>
      <c r="G42" s="6"/>
    </row>
    <row r="45" spans="1:7" ht="15" customHeight="1" x14ac:dyDescent="0.3">
      <c r="A45" s="160" t="s">
        <v>82</v>
      </c>
      <c r="B45" s="160"/>
      <c r="C45" s="160"/>
      <c r="D45" s="160"/>
      <c r="E45" s="160"/>
      <c r="F45" s="160"/>
      <c r="G45" s="160"/>
    </row>
    <row r="46" spans="1:7" ht="15" customHeight="1" x14ac:dyDescent="0.3">
      <c r="A46" s="160" t="s">
        <v>83</v>
      </c>
      <c r="B46" s="160"/>
      <c r="C46" s="160"/>
      <c r="D46" s="160"/>
      <c r="E46" s="160"/>
      <c r="F46" s="160"/>
      <c r="G46" s="160"/>
    </row>
    <row r="47" spans="1:7" ht="15" customHeight="1" x14ac:dyDescent="0.3">
      <c r="A47" s="90" t="s">
        <v>100</v>
      </c>
      <c r="B47" s="91"/>
      <c r="C47" s="91" t="s">
        <v>55</v>
      </c>
      <c r="D47" s="91" t="s">
        <v>56</v>
      </c>
      <c r="E47" s="91" t="s">
        <v>57</v>
      </c>
      <c r="F47" s="91" t="s">
        <v>58</v>
      </c>
      <c r="G47" s="91" t="s">
        <v>1</v>
      </c>
    </row>
    <row r="48" spans="1:7" ht="15" customHeight="1" x14ac:dyDescent="0.3">
      <c r="A48" s="158" t="s">
        <v>3</v>
      </c>
      <c r="B48" s="14" t="s">
        <v>5</v>
      </c>
      <c r="C48" s="31">
        <v>36</v>
      </c>
      <c r="D48" s="31">
        <v>310</v>
      </c>
      <c r="E48" s="31">
        <v>737</v>
      </c>
      <c r="F48" s="31">
        <v>293</v>
      </c>
      <c r="G48" s="32">
        <f t="shared" ref="G48:G54" si="8">SUM(C48:F48)</f>
        <v>1376</v>
      </c>
    </row>
    <row r="49" spans="1:8" ht="15" customHeight="1" x14ac:dyDescent="0.3">
      <c r="A49" s="158"/>
      <c r="B49" s="14" t="s">
        <v>6</v>
      </c>
      <c r="C49" s="31">
        <v>307</v>
      </c>
      <c r="D49" s="31">
        <v>1802</v>
      </c>
      <c r="E49" s="31">
        <v>4870</v>
      </c>
      <c r="F49" s="31">
        <v>1858</v>
      </c>
      <c r="G49" s="32">
        <f t="shared" si="8"/>
        <v>8837</v>
      </c>
    </row>
    <row r="50" spans="1:8" ht="15" customHeight="1" x14ac:dyDescent="0.3">
      <c r="A50" s="158"/>
      <c r="B50" s="14" t="s">
        <v>7</v>
      </c>
      <c r="C50" s="31">
        <v>838</v>
      </c>
      <c r="D50" s="31">
        <v>4528</v>
      </c>
      <c r="E50" s="31">
        <v>11290</v>
      </c>
      <c r="F50" s="31">
        <v>4134</v>
      </c>
      <c r="G50" s="32">
        <f t="shared" si="8"/>
        <v>20790</v>
      </c>
    </row>
    <row r="51" spans="1:8" ht="15" customHeight="1" x14ac:dyDescent="0.3">
      <c r="A51" s="161" t="s">
        <v>8</v>
      </c>
      <c r="B51" s="13" t="s">
        <v>5</v>
      </c>
      <c r="C51" s="33">
        <v>6</v>
      </c>
      <c r="D51" s="33">
        <v>29</v>
      </c>
      <c r="E51" s="33">
        <v>139</v>
      </c>
      <c r="F51" s="33">
        <v>55</v>
      </c>
      <c r="G51" s="34">
        <f t="shared" si="8"/>
        <v>229</v>
      </c>
    </row>
    <row r="52" spans="1:8" ht="15" customHeight="1" x14ac:dyDescent="0.3">
      <c r="A52" s="161"/>
      <c r="B52" s="13" t="s">
        <v>6</v>
      </c>
      <c r="C52" s="33">
        <v>48</v>
      </c>
      <c r="D52" s="33">
        <v>205</v>
      </c>
      <c r="E52" s="33">
        <v>1024</v>
      </c>
      <c r="F52" s="33">
        <v>363</v>
      </c>
      <c r="G52" s="34">
        <f t="shared" si="8"/>
        <v>1640</v>
      </c>
    </row>
    <row r="53" spans="1:8" ht="15" customHeight="1" x14ac:dyDescent="0.3">
      <c r="A53" s="161"/>
      <c r="B53" s="13" t="s">
        <v>7</v>
      </c>
      <c r="C53" s="33">
        <v>145</v>
      </c>
      <c r="D53" s="33">
        <v>458</v>
      </c>
      <c r="E53" s="33">
        <v>2146</v>
      </c>
      <c r="F53" s="33">
        <v>740</v>
      </c>
      <c r="G53" s="34">
        <f t="shared" si="8"/>
        <v>3489</v>
      </c>
    </row>
    <row r="54" spans="1:8" ht="15" customHeight="1" x14ac:dyDescent="0.3">
      <c r="A54" s="158" t="s">
        <v>4</v>
      </c>
      <c r="B54" s="14" t="s">
        <v>5</v>
      </c>
      <c r="C54" s="31">
        <v>9</v>
      </c>
      <c r="D54" s="31">
        <v>33</v>
      </c>
      <c r="E54" s="31">
        <v>36</v>
      </c>
      <c r="F54" s="31">
        <v>15</v>
      </c>
      <c r="G54" s="32">
        <f t="shared" si="8"/>
        <v>93</v>
      </c>
    </row>
    <row r="55" spans="1:8" ht="15" customHeight="1" x14ac:dyDescent="0.3">
      <c r="A55" s="158"/>
      <c r="B55" s="14" t="s">
        <v>6</v>
      </c>
      <c r="C55" s="31">
        <v>72</v>
      </c>
      <c r="D55" s="31">
        <v>243</v>
      </c>
      <c r="E55" s="31">
        <v>187</v>
      </c>
      <c r="F55" s="31">
        <v>76</v>
      </c>
      <c r="G55" s="32">
        <f t="shared" ref="G55:G56" si="9">SUM(C55:F55)</f>
        <v>578</v>
      </c>
    </row>
    <row r="56" spans="1:8" ht="15" customHeight="1" x14ac:dyDescent="0.3">
      <c r="A56" s="158"/>
      <c r="B56" s="14" t="s">
        <v>7</v>
      </c>
      <c r="C56" s="31">
        <v>179</v>
      </c>
      <c r="D56" s="31">
        <v>558</v>
      </c>
      <c r="E56" s="31">
        <v>461</v>
      </c>
      <c r="F56" s="31">
        <v>169</v>
      </c>
      <c r="G56" s="32">
        <f t="shared" si="9"/>
        <v>1367</v>
      </c>
    </row>
    <row r="57" spans="1:8" ht="15" customHeight="1" x14ac:dyDescent="0.3">
      <c r="A57" s="161" t="s">
        <v>2</v>
      </c>
      <c r="B57" s="13" t="s">
        <v>5</v>
      </c>
      <c r="C57" s="33">
        <v>5</v>
      </c>
      <c r="D57" s="33">
        <v>20</v>
      </c>
      <c r="E57" s="33">
        <v>32</v>
      </c>
      <c r="F57" s="33">
        <v>8</v>
      </c>
      <c r="G57" s="34">
        <f>SUM(C57:F57)</f>
        <v>65</v>
      </c>
    </row>
    <row r="58" spans="1:8" ht="15" customHeight="1" x14ac:dyDescent="0.3">
      <c r="A58" s="161"/>
      <c r="B58" s="13" t="s">
        <v>6</v>
      </c>
      <c r="C58" s="33">
        <v>33</v>
      </c>
      <c r="D58" s="33">
        <v>121</v>
      </c>
      <c r="E58" s="33">
        <v>156</v>
      </c>
      <c r="F58" s="33">
        <v>49</v>
      </c>
      <c r="G58" s="34">
        <f>SUM(C58:F58)</f>
        <v>359</v>
      </c>
    </row>
    <row r="59" spans="1:8" ht="15" customHeight="1" x14ac:dyDescent="0.3">
      <c r="A59" s="161"/>
      <c r="B59" s="13" t="s">
        <v>7</v>
      </c>
      <c r="C59" s="33">
        <v>80</v>
      </c>
      <c r="D59" s="33">
        <v>298</v>
      </c>
      <c r="E59" s="33">
        <v>383</v>
      </c>
      <c r="F59" s="33">
        <v>103</v>
      </c>
      <c r="G59" s="34">
        <f>SUM(C59:F59)</f>
        <v>864</v>
      </c>
    </row>
    <row r="60" spans="1:8" ht="15" customHeight="1" x14ac:dyDescent="0.3">
      <c r="A60" s="167" t="s">
        <v>1</v>
      </c>
      <c r="B60" s="92" t="s">
        <v>5</v>
      </c>
      <c r="C60" s="93">
        <f t="shared" ref="C60:G62" si="10">C57+C51+C48+C54</f>
        <v>56</v>
      </c>
      <c r="D60" s="93">
        <f t="shared" si="10"/>
        <v>392</v>
      </c>
      <c r="E60" s="93">
        <f t="shared" si="10"/>
        <v>944</v>
      </c>
      <c r="F60" s="93">
        <f t="shared" si="10"/>
        <v>371</v>
      </c>
      <c r="G60" s="93">
        <f t="shared" si="10"/>
        <v>1763</v>
      </c>
    </row>
    <row r="61" spans="1:8" ht="15" customHeight="1" x14ac:dyDescent="0.3">
      <c r="A61" s="167"/>
      <c r="B61" s="92" t="s">
        <v>6</v>
      </c>
      <c r="C61" s="93">
        <f t="shared" si="10"/>
        <v>460</v>
      </c>
      <c r="D61" s="93">
        <f t="shared" si="10"/>
        <v>2371</v>
      </c>
      <c r="E61" s="93">
        <f t="shared" si="10"/>
        <v>6237</v>
      </c>
      <c r="F61" s="93">
        <f t="shared" si="10"/>
        <v>2346</v>
      </c>
      <c r="G61" s="93">
        <f t="shared" si="10"/>
        <v>11414</v>
      </c>
    </row>
    <row r="62" spans="1:8" ht="15" customHeight="1" x14ac:dyDescent="0.3">
      <c r="A62" s="167"/>
      <c r="B62" s="92" t="s">
        <v>7</v>
      </c>
      <c r="C62" s="93">
        <f t="shared" si="10"/>
        <v>1242</v>
      </c>
      <c r="D62" s="93">
        <f t="shared" si="10"/>
        <v>5842</v>
      </c>
      <c r="E62" s="93">
        <f t="shared" si="10"/>
        <v>14280</v>
      </c>
      <c r="F62" s="93">
        <f t="shared" si="10"/>
        <v>5146</v>
      </c>
      <c r="G62" s="93">
        <f t="shared" si="10"/>
        <v>26510</v>
      </c>
    </row>
    <row r="63" spans="1:8" ht="15" customHeight="1" x14ac:dyDescent="0.3">
      <c r="A63" s="5" t="s">
        <v>112</v>
      </c>
      <c r="B63" s="81"/>
      <c r="C63" s="81"/>
      <c r="D63" s="81"/>
      <c r="E63" s="81"/>
      <c r="F63" s="81"/>
      <c r="G63" s="81"/>
      <c r="H63" s="81"/>
    </row>
  </sheetData>
  <mergeCells count="21">
    <mergeCell ref="A15:A17"/>
    <mergeCell ref="A18:A20"/>
    <mergeCell ref="A3:G3"/>
    <mergeCell ref="A4:G4"/>
    <mergeCell ref="A6:A8"/>
    <mergeCell ref="A9:A11"/>
    <mergeCell ref="A12:A14"/>
    <mergeCell ref="A45:G45"/>
    <mergeCell ref="A46:G46"/>
    <mergeCell ref="A57:A59"/>
    <mergeCell ref="A51:A53"/>
    <mergeCell ref="A60:A62"/>
    <mergeCell ref="A48:A50"/>
    <mergeCell ref="A54:A56"/>
    <mergeCell ref="A36:A38"/>
    <mergeCell ref="A39:A41"/>
    <mergeCell ref="A24:G24"/>
    <mergeCell ref="A25:G25"/>
    <mergeCell ref="A27:A29"/>
    <mergeCell ref="A30:A32"/>
    <mergeCell ref="A33:A3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R34"/>
  <sheetViews>
    <sheetView showGridLines="0" zoomScaleNormal="100" workbookViewId="0">
      <pane xSplit="1" topLeftCell="B1" activePane="topRight" state="frozen"/>
      <selection pane="topRight" activeCell="N5" sqref="N5:N30"/>
    </sheetView>
  </sheetViews>
  <sheetFormatPr defaultRowHeight="15" customHeight="1" x14ac:dyDescent="0.3"/>
  <cols>
    <col min="1" max="1" width="15.33203125" style="14" customWidth="1"/>
    <col min="2" max="2" width="19.88671875" style="14" customWidth="1"/>
    <col min="3" max="8" width="10.109375" style="14" customWidth="1"/>
    <col min="9" max="10" width="11.6640625" style="14" bestFit="1" customWidth="1"/>
    <col min="11" max="14" width="10.109375" style="14" customWidth="1"/>
    <col min="15" max="16384" width="8.88671875" style="14"/>
  </cols>
  <sheetData>
    <row r="3" spans="1:14" ht="15" customHeight="1" x14ac:dyDescent="0.3">
      <c r="A3" s="160" t="s">
        <v>120</v>
      </c>
      <c r="B3" s="160"/>
      <c r="C3" s="160"/>
      <c r="D3" s="160"/>
      <c r="E3" s="160"/>
      <c r="F3" s="160"/>
      <c r="G3" s="160"/>
      <c r="H3" s="160"/>
      <c r="I3" s="160"/>
      <c r="J3" s="160"/>
      <c r="K3" s="160"/>
      <c r="L3" s="160"/>
      <c r="M3" s="160"/>
      <c r="N3" s="160"/>
    </row>
    <row r="4" spans="1:14" ht="15" customHeight="1" x14ac:dyDescent="0.3">
      <c r="A4" s="90" t="s">
        <v>100</v>
      </c>
      <c r="B4" s="91"/>
      <c r="C4" s="98">
        <v>2010</v>
      </c>
      <c r="D4" s="98">
        <v>2011</v>
      </c>
      <c r="E4" s="98">
        <v>2012</v>
      </c>
      <c r="F4" s="98">
        <v>2013</v>
      </c>
      <c r="G4" s="98">
        <v>2014</v>
      </c>
      <c r="H4" s="98">
        <v>2015</v>
      </c>
      <c r="I4" s="98">
        <v>2016</v>
      </c>
      <c r="J4" s="98">
        <v>2017</v>
      </c>
      <c r="K4" s="98">
        <v>2018</v>
      </c>
      <c r="L4" s="98">
        <v>2019</v>
      </c>
      <c r="M4" s="98">
        <v>2020</v>
      </c>
      <c r="N4" s="98">
        <v>2021</v>
      </c>
    </row>
    <row r="5" spans="1:14" ht="15" customHeight="1" x14ac:dyDescent="0.3">
      <c r="A5" s="163" t="s">
        <v>2</v>
      </c>
      <c r="B5" s="26" t="s">
        <v>60</v>
      </c>
      <c r="C5" s="67">
        <v>1402</v>
      </c>
      <c r="D5" s="67">
        <v>1316</v>
      </c>
      <c r="E5" s="67">
        <v>1526</v>
      </c>
      <c r="F5" s="67">
        <v>2006</v>
      </c>
      <c r="G5" s="67">
        <v>2887</v>
      </c>
      <c r="H5" s="67">
        <v>2825</v>
      </c>
      <c r="I5" s="67">
        <v>2944</v>
      </c>
      <c r="J5" s="67">
        <v>5045</v>
      </c>
      <c r="K5" s="67">
        <v>7582</v>
      </c>
      <c r="L5" s="67">
        <v>16218</v>
      </c>
      <c r="M5" s="67">
        <v>1996</v>
      </c>
      <c r="N5" s="67">
        <v>1864</v>
      </c>
    </row>
    <row r="6" spans="1:14" ht="15" customHeight="1" x14ac:dyDescent="0.3">
      <c r="A6" s="163"/>
      <c r="B6" s="26" t="s">
        <v>59</v>
      </c>
      <c r="C6" s="67">
        <v>63496</v>
      </c>
      <c r="D6" s="67">
        <v>60866</v>
      </c>
      <c r="E6" s="67">
        <v>62590</v>
      </c>
      <c r="F6" s="67">
        <v>62041</v>
      </c>
      <c r="G6" s="67">
        <v>64672</v>
      </c>
      <c r="H6" s="67">
        <v>69066</v>
      </c>
      <c r="I6" s="67">
        <v>82699</v>
      </c>
      <c r="J6" s="67">
        <v>80653</v>
      </c>
      <c r="K6" s="67">
        <v>67273</v>
      </c>
      <c r="L6" s="67">
        <v>71700</v>
      </c>
      <c r="M6" s="67">
        <v>31538</v>
      </c>
      <c r="N6" s="67">
        <v>36930</v>
      </c>
    </row>
    <row r="7" spans="1:14" ht="15" customHeight="1" x14ac:dyDescent="0.3">
      <c r="A7" s="163"/>
      <c r="B7" s="26" t="s">
        <v>10</v>
      </c>
      <c r="C7" s="67">
        <v>2919</v>
      </c>
      <c r="D7" s="67">
        <v>2687</v>
      </c>
      <c r="E7" s="67">
        <v>3951</v>
      </c>
      <c r="F7" s="67">
        <v>4405</v>
      </c>
      <c r="G7" s="67">
        <v>5481</v>
      </c>
      <c r="H7" s="67">
        <v>5686</v>
      </c>
      <c r="I7" s="67">
        <v>5150</v>
      </c>
      <c r="J7" s="67">
        <v>9705</v>
      </c>
      <c r="K7" s="67">
        <v>13669</v>
      </c>
      <c r="L7" s="67">
        <v>27575</v>
      </c>
      <c r="M7" s="67">
        <v>3330</v>
      </c>
      <c r="N7" s="67">
        <v>4245</v>
      </c>
    </row>
    <row r="8" spans="1:14" ht="15" customHeight="1" x14ac:dyDescent="0.3">
      <c r="A8" s="163"/>
      <c r="B8" s="26" t="s">
        <v>11</v>
      </c>
      <c r="C8" s="67">
        <v>129019</v>
      </c>
      <c r="D8" s="67">
        <v>119095</v>
      </c>
      <c r="E8" s="67">
        <v>116930</v>
      </c>
      <c r="F8" s="67">
        <v>116473</v>
      </c>
      <c r="G8" s="67">
        <v>123083</v>
      </c>
      <c r="H8" s="67">
        <v>127972</v>
      </c>
      <c r="I8" s="67">
        <v>175393</v>
      </c>
      <c r="J8" s="67">
        <v>157317</v>
      </c>
      <c r="K8" s="67">
        <v>118707</v>
      </c>
      <c r="L8" s="67">
        <v>140859</v>
      </c>
      <c r="M8" s="67">
        <v>64067</v>
      </c>
      <c r="N8" s="67">
        <v>71245</v>
      </c>
    </row>
    <row r="9" spans="1:14" ht="15" customHeight="1" x14ac:dyDescent="0.3">
      <c r="A9" s="163"/>
      <c r="B9" s="26" t="s">
        <v>12</v>
      </c>
      <c r="C9" s="78">
        <v>0.27700000000000002</v>
      </c>
      <c r="D9" s="78">
        <v>0.24399999999999999</v>
      </c>
      <c r="E9" s="78">
        <v>0.221</v>
      </c>
      <c r="F9" s="78">
        <v>0.216</v>
      </c>
      <c r="G9" s="78">
        <v>0.22700000000000001</v>
      </c>
      <c r="H9" s="78">
        <v>0.23100000000000001</v>
      </c>
      <c r="I9" s="78">
        <v>0.31</v>
      </c>
      <c r="J9" s="78">
        <v>0.28399999999999997</v>
      </c>
      <c r="K9" s="78">
        <v>0.223</v>
      </c>
      <c r="L9" s="78">
        <v>0.27700000000000002</v>
      </c>
      <c r="M9" s="78">
        <v>0.19600000000000001</v>
      </c>
      <c r="N9" s="78">
        <v>0.248</v>
      </c>
    </row>
    <row r="10" spans="1:14" ht="15" customHeight="1" x14ac:dyDescent="0.3">
      <c r="A10" s="169" t="s">
        <v>8</v>
      </c>
      <c r="B10" s="27" t="s">
        <v>62</v>
      </c>
      <c r="C10" s="79">
        <v>10361</v>
      </c>
      <c r="D10" s="79">
        <v>10263</v>
      </c>
      <c r="E10" s="79">
        <v>8985</v>
      </c>
      <c r="F10" s="79">
        <v>9422</v>
      </c>
      <c r="G10" s="79">
        <v>13495</v>
      </c>
      <c r="H10" s="79">
        <v>13734</v>
      </c>
      <c r="I10" s="79">
        <v>14662</v>
      </c>
      <c r="J10" s="79">
        <v>15797</v>
      </c>
      <c r="K10" s="79">
        <v>20052</v>
      </c>
      <c r="L10" s="79">
        <v>19046</v>
      </c>
      <c r="M10" s="79">
        <v>5233</v>
      </c>
      <c r="N10" s="79">
        <v>9592</v>
      </c>
    </row>
    <row r="11" spans="1:14" ht="15" customHeight="1" x14ac:dyDescent="0.3">
      <c r="A11" s="169"/>
      <c r="B11" s="27" t="s">
        <v>63</v>
      </c>
      <c r="C11" s="79">
        <v>115645</v>
      </c>
      <c r="D11" s="79">
        <v>113340</v>
      </c>
      <c r="E11" s="79">
        <v>93382</v>
      </c>
      <c r="F11" s="79">
        <v>98736</v>
      </c>
      <c r="G11" s="79">
        <v>104346</v>
      </c>
      <c r="H11" s="79">
        <v>95704</v>
      </c>
      <c r="I11" s="79">
        <v>100830</v>
      </c>
      <c r="J11" s="79">
        <v>100611</v>
      </c>
      <c r="K11" s="79">
        <v>110924</v>
      </c>
      <c r="L11" s="79">
        <v>110899</v>
      </c>
      <c r="M11" s="79">
        <v>50399</v>
      </c>
      <c r="N11" s="79">
        <v>75182</v>
      </c>
    </row>
    <row r="12" spans="1:14" ht="15" customHeight="1" x14ac:dyDescent="0.3">
      <c r="A12" s="169"/>
      <c r="B12" s="27" t="s">
        <v>10</v>
      </c>
      <c r="C12" s="79">
        <v>25858</v>
      </c>
      <c r="D12" s="79">
        <v>24674</v>
      </c>
      <c r="E12" s="79">
        <v>27757</v>
      </c>
      <c r="F12" s="79">
        <v>24157</v>
      </c>
      <c r="G12" s="79">
        <v>41477</v>
      </c>
      <c r="H12" s="79">
        <v>41342</v>
      </c>
      <c r="I12" s="79">
        <v>51503</v>
      </c>
      <c r="J12" s="79">
        <v>54247</v>
      </c>
      <c r="K12" s="79">
        <v>76666</v>
      </c>
      <c r="L12" s="79">
        <v>71725</v>
      </c>
      <c r="M12" s="79">
        <v>24408</v>
      </c>
      <c r="N12" s="79">
        <v>49451</v>
      </c>
    </row>
    <row r="13" spans="1:14" ht="15" customHeight="1" x14ac:dyDescent="0.3">
      <c r="A13" s="169"/>
      <c r="B13" s="27" t="s">
        <v>11</v>
      </c>
      <c r="C13" s="79">
        <v>212022</v>
      </c>
      <c r="D13" s="79">
        <v>194735</v>
      </c>
      <c r="E13" s="79">
        <v>162968</v>
      </c>
      <c r="F13" s="79">
        <v>176164</v>
      </c>
      <c r="G13" s="79">
        <v>185553</v>
      </c>
      <c r="H13" s="79">
        <v>163430</v>
      </c>
      <c r="I13" s="79">
        <v>182226</v>
      </c>
      <c r="J13" s="79">
        <v>183248</v>
      </c>
      <c r="K13" s="79">
        <v>193370</v>
      </c>
      <c r="L13" s="79">
        <v>203529</v>
      </c>
      <c r="M13" s="79">
        <v>98725</v>
      </c>
      <c r="N13" s="79">
        <v>143292</v>
      </c>
    </row>
    <row r="14" spans="1:14" ht="15" customHeight="1" x14ac:dyDescent="0.3">
      <c r="A14" s="169"/>
      <c r="B14" s="27" t="s">
        <v>12</v>
      </c>
      <c r="C14" s="80">
        <v>0.308</v>
      </c>
      <c r="D14" s="80">
        <v>0.21199999999999999</v>
      </c>
      <c r="E14" s="80">
        <v>0.185</v>
      </c>
      <c r="F14" s="80">
        <v>0.193</v>
      </c>
      <c r="G14" s="80">
        <v>0.29099999999999998</v>
      </c>
      <c r="H14" s="80">
        <v>0.28899999999999998</v>
      </c>
      <c r="I14" s="80">
        <v>0.308</v>
      </c>
      <c r="J14" s="80">
        <v>0.30499999999999999</v>
      </c>
      <c r="K14" s="80">
        <v>0.309</v>
      </c>
      <c r="L14" s="80">
        <v>0.309</v>
      </c>
      <c r="M14" s="80">
        <v>0.248</v>
      </c>
      <c r="N14" s="80">
        <v>0.40699999999999997</v>
      </c>
    </row>
    <row r="15" spans="1:14" ht="15" customHeight="1" x14ac:dyDescent="0.3">
      <c r="A15" s="163" t="s">
        <v>3</v>
      </c>
      <c r="B15" s="26" t="s">
        <v>62</v>
      </c>
      <c r="C15" s="67">
        <v>94138</v>
      </c>
      <c r="D15" s="67">
        <v>100610</v>
      </c>
      <c r="E15" s="67">
        <v>93366</v>
      </c>
      <c r="F15" s="67">
        <v>100995</v>
      </c>
      <c r="G15" s="67">
        <v>110099</v>
      </c>
      <c r="H15" s="67">
        <v>116900</v>
      </c>
      <c r="I15" s="67">
        <v>120232</v>
      </c>
      <c r="J15" s="67">
        <v>142958</v>
      </c>
      <c r="K15" s="67">
        <v>185933</v>
      </c>
      <c r="L15" s="67">
        <v>182017</v>
      </c>
      <c r="M15" s="67">
        <v>42060</v>
      </c>
      <c r="N15" s="67">
        <v>102794</v>
      </c>
    </row>
    <row r="16" spans="1:14" ht="15" customHeight="1" x14ac:dyDescent="0.3">
      <c r="A16" s="163"/>
      <c r="B16" s="26" t="s">
        <v>59</v>
      </c>
      <c r="C16" s="67">
        <v>297303</v>
      </c>
      <c r="D16" s="67">
        <v>287170</v>
      </c>
      <c r="E16" s="67">
        <v>239059</v>
      </c>
      <c r="F16" s="67">
        <v>239798</v>
      </c>
      <c r="G16" s="67">
        <v>228973</v>
      </c>
      <c r="H16" s="67">
        <v>238255</v>
      </c>
      <c r="I16" s="67">
        <v>258394</v>
      </c>
      <c r="J16" s="67">
        <v>275556</v>
      </c>
      <c r="K16" s="67">
        <v>306971</v>
      </c>
      <c r="L16" s="67">
        <v>307058</v>
      </c>
      <c r="M16" s="67">
        <v>200208</v>
      </c>
      <c r="N16" s="67">
        <v>222366</v>
      </c>
    </row>
    <row r="17" spans="1:18" ht="15" customHeight="1" x14ac:dyDescent="0.3">
      <c r="A17" s="163"/>
      <c r="B17" s="26" t="s">
        <v>10</v>
      </c>
      <c r="C17" s="67">
        <v>499893</v>
      </c>
      <c r="D17" s="67">
        <v>551434</v>
      </c>
      <c r="E17" s="67">
        <v>525205</v>
      </c>
      <c r="F17" s="67">
        <v>586943</v>
      </c>
      <c r="G17" s="67">
        <v>643597</v>
      </c>
      <c r="H17" s="67">
        <v>675420</v>
      </c>
      <c r="I17" s="67">
        <v>678102</v>
      </c>
      <c r="J17" s="67">
        <v>714001</v>
      </c>
      <c r="K17" s="67">
        <v>933507</v>
      </c>
      <c r="L17" s="67">
        <v>905392</v>
      </c>
      <c r="M17" s="67">
        <v>162272</v>
      </c>
      <c r="N17" s="67">
        <v>439773</v>
      </c>
    </row>
    <row r="18" spans="1:18" ht="15" customHeight="1" x14ac:dyDescent="0.3">
      <c r="A18" s="163"/>
      <c r="B18" s="26" t="s">
        <v>11</v>
      </c>
      <c r="C18" s="67">
        <v>749960</v>
      </c>
      <c r="D18" s="67">
        <v>725865</v>
      </c>
      <c r="E18" s="67">
        <v>595465</v>
      </c>
      <c r="F18" s="67">
        <v>575609</v>
      </c>
      <c r="G18" s="67">
        <v>561024</v>
      </c>
      <c r="H18" s="67">
        <v>551320</v>
      </c>
      <c r="I18" s="67">
        <v>611081</v>
      </c>
      <c r="J18" s="67">
        <v>634856</v>
      </c>
      <c r="K18" s="67">
        <v>686874</v>
      </c>
      <c r="L18" s="67">
        <v>692825</v>
      </c>
      <c r="M18" s="67">
        <v>452045</v>
      </c>
      <c r="N18" s="67">
        <v>536634</v>
      </c>
    </row>
    <row r="19" spans="1:18" ht="15" customHeight="1" x14ac:dyDescent="0.3">
      <c r="A19" s="163"/>
      <c r="B19" s="26" t="s">
        <v>13</v>
      </c>
      <c r="C19" s="78">
        <v>0.26300000000000001</v>
      </c>
      <c r="D19" s="78">
        <v>0.25700000000000001</v>
      </c>
      <c r="E19" s="78">
        <v>0.215</v>
      </c>
      <c r="F19" s="78">
        <v>0.217</v>
      </c>
      <c r="G19" s="78">
        <v>0.20699999999999999</v>
      </c>
      <c r="H19" s="78">
        <v>0.216</v>
      </c>
      <c r="I19" s="78">
        <v>0.23200000000000001</v>
      </c>
      <c r="J19" s="78">
        <v>0.245</v>
      </c>
      <c r="K19" s="78">
        <v>0.23899999999999999</v>
      </c>
      <c r="L19" s="78">
        <v>0.23699999999999999</v>
      </c>
      <c r="M19" s="78">
        <v>0.22800000000000001</v>
      </c>
      <c r="N19" s="78">
        <v>0.33100000000000002</v>
      </c>
    </row>
    <row r="20" spans="1:18" ht="15" customHeight="1" x14ac:dyDescent="0.3">
      <c r="A20" s="163"/>
      <c r="B20" s="26" t="s">
        <v>14</v>
      </c>
      <c r="C20" s="78">
        <v>0.496</v>
      </c>
      <c r="D20" s="78">
        <v>0.48</v>
      </c>
      <c r="E20" s="78">
        <v>0.42799999999999999</v>
      </c>
      <c r="F20" s="78">
        <v>0.441</v>
      </c>
      <c r="G20" s="78">
        <v>0.47399999999999998</v>
      </c>
      <c r="H20" s="78">
        <v>0.44700000000000001</v>
      </c>
      <c r="I20" s="78">
        <v>0.45600000000000002</v>
      </c>
      <c r="J20" s="78">
        <v>0.45900000000000002</v>
      </c>
      <c r="K20" s="78">
        <v>0.42</v>
      </c>
      <c r="L20" s="78">
        <v>0.40500000000000003</v>
      </c>
      <c r="M20" s="78">
        <v>0.23899999999999999</v>
      </c>
      <c r="N20" s="78">
        <v>0.35399999999999998</v>
      </c>
    </row>
    <row r="21" spans="1:18" ht="15" customHeight="1" x14ac:dyDescent="0.3">
      <c r="A21" s="169" t="s">
        <v>4</v>
      </c>
      <c r="B21" s="27" t="s">
        <v>60</v>
      </c>
      <c r="C21" s="79">
        <v>122468</v>
      </c>
      <c r="D21" s="79">
        <v>130420</v>
      </c>
      <c r="E21" s="79">
        <v>94936</v>
      </c>
      <c r="F21" s="79">
        <v>128225</v>
      </c>
      <c r="G21" s="79">
        <v>161919</v>
      </c>
      <c r="H21" s="79">
        <v>178432</v>
      </c>
      <c r="I21" s="79">
        <v>129552</v>
      </c>
      <c r="J21" s="79">
        <v>188211</v>
      </c>
      <c r="K21" s="79">
        <v>261622</v>
      </c>
      <c r="L21" s="79">
        <v>286959</v>
      </c>
      <c r="M21" s="79">
        <v>27960</v>
      </c>
      <c r="N21" s="79">
        <v>48049</v>
      </c>
    </row>
    <row r="22" spans="1:18" ht="15" customHeight="1" x14ac:dyDescent="0.3">
      <c r="A22" s="169"/>
      <c r="B22" s="27" t="s">
        <v>61</v>
      </c>
      <c r="C22" s="79">
        <v>116563</v>
      </c>
      <c r="D22" s="79">
        <v>105013</v>
      </c>
      <c r="E22" s="79">
        <v>92203</v>
      </c>
      <c r="F22" s="79">
        <v>99891</v>
      </c>
      <c r="G22" s="79">
        <v>96824</v>
      </c>
      <c r="H22" s="79">
        <v>99740</v>
      </c>
      <c r="I22" s="79">
        <v>104450</v>
      </c>
      <c r="J22" s="79">
        <v>115003</v>
      </c>
      <c r="K22" s="79">
        <v>142698</v>
      </c>
      <c r="L22" s="79">
        <v>151817</v>
      </c>
      <c r="M22" s="79">
        <v>52918</v>
      </c>
      <c r="N22" s="79">
        <v>59349</v>
      </c>
    </row>
    <row r="23" spans="1:18" ht="15" customHeight="1" x14ac:dyDescent="0.3">
      <c r="A23" s="169"/>
      <c r="B23" s="27" t="s">
        <v>10</v>
      </c>
      <c r="C23" s="79">
        <v>132994</v>
      </c>
      <c r="D23" s="79">
        <v>141764</v>
      </c>
      <c r="E23" s="79">
        <v>108909</v>
      </c>
      <c r="F23" s="79">
        <v>158449</v>
      </c>
      <c r="G23" s="79">
        <v>229172</v>
      </c>
      <c r="H23" s="79">
        <v>241731</v>
      </c>
      <c r="I23" s="79">
        <v>179291</v>
      </c>
      <c r="J23" s="79">
        <v>256272</v>
      </c>
      <c r="K23" s="79">
        <v>353387</v>
      </c>
      <c r="L23" s="79">
        <v>372763</v>
      </c>
      <c r="M23" s="79">
        <v>37373</v>
      </c>
      <c r="N23" s="79">
        <v>67997</v>
      </c>
    </row>
    <row r="24" spans="1:18" ht="15" customHeight="1" x14ac:dyDescent="0.3">
      <c r="A24" s="169"/>
      <c r="B24" s="27" t="s">
        <v>11</v>
      </c>
      <c r="C24" s="79">
        <v>189863</v>
      </c>
      <c r="D24" s="79">
        <v>173146</v>
      </c>
      <c r="E24" s="79">
        <v>157511</v>
      </c>
      <c r="F24" s="79">
        <v>166405</v>
      </c>
      <c r="G24" s="79">
        <v>163673</v>
      </c>
      <c r="H24" s="79">
        <v>173395</v>
      </c>
      <c r="I24" s="79">
        <v>179998</v>
      </c>
      <c r="J24" s="79">
        <v>200073</v>
      </c>
      <c r="K24" s="79">
        <v>236222</v>
      </c>
      <c r="L24" s="79">
        <v>246958</v>
      </c>
      <c r="M24" s="79">
        <v>91573</v>
      </c>
      <c r="N24" s="79">
        <v>116349</v>
      </c>
    </row>
    <row r="25" spans="1:18" ht="15" customHeight="1" x14ac:dyDescent="0.3">
      <c r="A25" s="169"/>
      <c r="B25" s="27" t="s">
        <v>12</v>
      </c>
      <c r="C25" s="79">
        <v>25.9</v>
      </c>
      <c r="D25" s="80">
        <v>0.247</v>
      </c>
      <c r="E25" s="80">
        <v>0.20300000000000001</v>
      </c>
      <c r="F25" s="80">
        <v>0.247</v>
      </c>
      <c r="G25" s="80">
        <v>0.29499999999999998</v>
      </c>
      <c r="H25" s="80">
        <v>0.309</v>
      </c>
      <c r="I25" s="80">
        <v>0.25600000000000001</v>
      </c>
      <c r="J25" s="80">
        <v>0.316</v>
      </c>
      <c r="K25" s="80">
        <v>0.373</v>
      </c>
      <c r="L25" s="80">
        <v>0.38</v>
      </c>
      <c r="M25" s="80">
        <v>0.124</v>
      </c>
      <c r="N25" s="80">
        <v>0.184</v>
      </c>
    </row>
    <row r="26" spans="1:18" ht="15" customHeight="1" x14ac:dyDescent="0.3">
      <c r="A26" s="164" t="s">
        <v>1</v>
      </c>
      <c r="B26" s="95" t="s">
        <v>60</v>
      </c>
      <c r="C26" s="96">
        <f>C21+C15+C10+C5</f>
        <v>228369</v>
      </c>
      <c r="D26" s="96">
        <f t="shared" ref="D26:G26" si="0">D21+D15+D10+D5</f>
        <v>242609</v>
      </c>
      <c r="E26" s="96">
        <f t="shared" si="0"/>
        <v>198813</v>
      </c>
      <c r="F26" s="96">
        <f t="shared" si="0"/>
        <v>240648</v>
      </c>
      <c r="G26" s="96">
        <f t="shared" si="0"/>
        <v>288400</v>
      </c>
      <c r="H26" s="96">
        <f t="shared" ref="H26:I26" si="1">H21+H15+H10+H5</f>
        <v>311891</v>
      </c>
      <c r="I26" s="96">
        <f t="shared" si="1"/>
        <v>267390</v>
      </c>
      <c r="J26" s="96">
        <f t="shared" ref="J26" si="2">J21+J15+J10+J5</f>
        <v>352011</v>
      </c>
      <c r="K26" s="96">
        <v>475189</v>
      </c>
      <c r="L26" s="96">
        <v>504240</v>
      </c>
      <c r="M26" s="96">
        <v>77249</v>
      </c>
      <c r="N26" s="96">
        <v>162299</v>
      </c>
    </row>
    <row r="27" spans="1:18" ht="15" customHeight="1" x14ac:dyDescent="0.3">
      <c r="A27" s="164"/>
      <c r="B27" s="95" t="s">
        <v>59</v>
      </c>
      <c r="C27" s="96">
        <f>C6+C11+C16+C22</f>
        <v>593007</v>
      </c>
      <c r="D27" s="96">
        <f t="shared" ref="D27:G27" si="3">D6+D11+D16+D22</f>
        <v>566389</v>
      </c>
      <c r="E27" s="96">
        <f t="shared" si="3"/>
        <v>487234</v>
      </c>
      <c r="F27" s="96">
        <f t="shared" si="3"/>
        <v>500466</v>
      </c>
      <c r="G27" s="96">
        <f t="shared" si="3"/>
        <v>494815</v>
      </c>
      <c r="H27" s="96">
        <f t="shared" ref="H27:I27" si="4">H6+H11+H16+H22</f>
        <v>502765</v>
      </c>
      <c r="I27" s="96">
        <f t="shared" si="4"/>
        <v>546373</v>
      </c>
      <c r="J27" s="96">
        <f t="shared" ref="J27" si="5">J6+J11+J16+J22</f>
        <v>571823</v>
      </c>
      <c r="K27" s="96">
        <v>627866</v>
      </c>
      <c r="L27" s="96">
        <v>641474</v>
      </c>
      <c r="M27" s="96">
        <v>335063</v>
      </c>
      <c r="N27" s="96">
        <v>393827</v>
      </c>
    </row>
    <row r="28" spans="1:18" ht="15" customHeight="1" x14ac:dyDescent="0.3">
      <c r="A28" s="164"/>
      <c r="B28" s="95" t="s">
        <v>10</v>
      </c>
      <c r="C28" s="96">
        <f>C7+C12+C17+C23</f>
        <v>661664</v>
      </c>
      <c r="D28" s="96">
        <f t="shared" ref="D28:G28" si="6">D7+D12+D17+D23</f>
        <v>720559</v>
      </c>
      <c r="E28" s="96">
        <f t="shared" si="6"/>
        <v>665822</v>
      </c>
      <c r="F28" s="96">
        <f t="shared" si="6"/>
        <v>773954</v>
      </c>
      <c r="G28" s="96">
        <f t="shared" si="6"/>
        <v>919727</v>
      </c>
      <c r="H28" s="96">
        <f t="shared" ref="H28:I28" si="7">H7+H12+H17+H23</f>
        <v>964179</v>
      </c>
      <c r="I28" s="96">
        <f t="shared" si="7"/>
        <v>914046</v>
      </c>
      <c r="J28" s="96">
        <f t="shared" ref="J28" si="8">J7+J12+J17+J23</f>
        <v>1034225</v>
      </c>
      <c r="K28" s="96">
        <v>1377229</v>
      </c>
      <c r="L28" s="96">
        <v>1377455</v>
      </c>
      <c r="M28" s="96">
        <v>227383</v>
      </c>
      <c r="N28" s="96">
        <v>561466</v>
      </c>
    </row>
    <row r="29" spans="1:18" ht="15" customHeight="1" x14ac:dyDescent="0.3">
      <c r="A29" s="164"/>
      <c r="B29" s="95" t="s">
        <v>11</v>
      </c>
      <c r="C29" s="96">
        <f>C8+C13+C18+C24</f>
        <v>1280864</v>
      </c>
      <c r="D29" s="96">
        <f t="shared" ref="D29:G29" si="9">D8+D13+D18+D24</f>
        <v>1212841</v>
      </c>
      <c r="E29" s="96">
        <f t="shared" si="9"/>
        <v>1032874</v>
      </c>
      <c r="F29" s="96">
        <f t="shared" si="9"/>
        <v>1034651</v>
      </c>
      <c r="G29" s="96">
        <f t="shared" si="9"/>
        <v>1033333</v>
      </c>
      <c r="H29" s="96">
        <f t="shared" ref="H29:I29" si="10">H8+H13+H18+H24</f>
        <v>1016117</v>
      </c>
      <c r="I29" s="96">
        <f t="shared" si="10"/>
        <v>1148698</v>
      </c>
      <c r="J29" s="96">
        <f t="shared" ref="J29" si="11">J8+J13+J18+J24</f>
        <v>1175494</v>
      </c>
      <c r="K29" s="96">
        <v>1235173</v>
      </c>
      <c r="L29" s="96">
        <v>1284171</v>
      </c>
      <c r="M29" s="96">
        <v>706410</v>
      </c>
      <c r="N29" s="96">
        <v>867520</v>
      </c>
    </row>
    <row r="30" spans="1:18" ht="15" customHeight="1" x14ac:dyDescent="0.3">
      <c r="A30" s="164"/>
      <c r="B30" s="95" t="s">
        <v>12</v>
      </c>
      <c r="C30" s="97">
        <v>0.318</v>
      </c>
      <c r="D30" s="97">
        <v>0.29299999999999998</v>
      </c>
      <c r="E30" s="97">
        <v>0.27700000000000002</v>
      </c>
      <c r="F30" s="97">
        <v>0.29099999999999998</v>
      </c>
      <c r="G30" s="97">
        <v>0.29499999999999998</v>
      </c>
      <c r="H30" s="97">
        <v>0.29599999999999999</v>
      </c>
      <c r="I30" s="97">
        <v>0.30199999999999999</v>
      </c>
      <c r="J30" s="97">
        <v>0.318</v>
      </c>
      <c r="K30" s="97">
        <v>0.318</v>
      </c>
      <c r="L30" s="97">
        <v>0.31900000000000001</v>
      </c>
      <c r="M30" s="97">
        <v>0.20599999999999999</v>
      </c>
      <c r="N30" s="97">
        <v>0.308</v>
      </c>
    </row>
    <row r="31" spans="1:18" ht="15" customHeight="1" x14ac:dyDescent="0.3">
      <c r="A31" s="168" t="s">
        <v>113</v>
      </c>
      <c r="B31" s="168"/>
      <c r="C31" s="168"/>
      <c r="D31" s="168"/>
      <c r="E31" s="168"/>
      <c r="F31" s="168"/>
      <c r="G31" s="168"/>
      <c r="H31" s="168"/>
      <c r="I31" s="168"/>
      <c r="J31" s="168"/>
      <c r="K31" s="168"/>
      <c r="L31" s="168"/>
      <c r="M31" s="168"/>
      <c r="N31" s="138"/>
      <c r="O31" s="3"/>
      <c r="P31" s="3"/>
      <c r="Q31" s="3"/>
      <c r="R31" s="3"/>
    </row>
    <row r="32" spans="1:18" ht="15" customHeight="1" x14ac:dyDescent="0.3">
      <c r="A32" s="168"/>
      <c r="B32" s="168"/>
      <c r="C32" s="168"/>
      <c r="D32" s="168"/>
      <c r="E32" s="168"/>
      <c r="F32" s="168"/>
      <c r="G32" s="168"/>
      <c r="H32" s="168"/>
      <c r="I32" s="168"/>
      <c r="J32" s="168"/>
      <c r="K32" s="168"/>
      <c r="L32" s="168"/>
      <c r="M32" s="168"/>
      <c r="N32" s="138"/>
    </row>
    <row r="33" spans="1:9" ht="15" customHeight="1" x14ac:dyDescent="0.3">
      <c r="A33" s="4"/>
      <c r="B33" s="4"/>
      <c r="C33" s="4"/>
      <c r="D33" s="4"/>
      <c r="E33" s="4"/>
      <c r="F33" s="4"/>
      <c r="G33" s="4"/>
      <c r="H33" s="4"/>
      <c r="I33" s="4"/>
    </row>
    <row r="34" spans="1:9" ht="15" customHeight="1" x14ac:dyDescent="0.3">
      <c r="A34" s="4"/>
      <c r="B34" s="4"/>
      <c r="C34" s="4"/>
      <c r="D34" s="4"/>
      <c r="E34" s="4"/>
      <c r="F34" s="4"/>
      <c r="G34" s="4"/>
      <c r="H34" s="4"/>
      <c r="I34" s="4"/>
    </row>
  </sheetData>
  <mergeCells count="7">
    <mergeCell ref="A3:N3"/>
    <mergeCell ref="A31:M32"/>
    <mergeCell ref="A5:A9"/>
    <mergeCell ref="A10:A14"/>
    <mergeCell ref="A15:A20"/>
    <mergeCell ref="A21:A25"/>
    <mergeCell ref="A26:A3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DCEFD-5966-4C66-BDFE-689624BDEBEA}">
  <sheetPr>
    <tabColor theme="7" tint="-0.499984740745262"/>
    <pageSetUpPr fitToPage="1"/>
  </sheetPr>
  <dimension ref="A3:H32"/>
  <sheetViews>
    <sheetView showGridLines="0" zoomScaleNormal="100" workbookViewId="0">
      <pane xSplit="1" topLeftCell="B1" activePane="topRight" state="frozen"/>
      <selection pane="topRight" activeCell="C8" sqref="C8"/>
    </sheetView>
  </sheetViews>
  <sheetFormatPr defaultRowHeight="15" customHeight="1" x14ac:dyDescent="0.3"/>
  <cols>
    <col min="1" max="1" width="15.33203125" style="14" customWidth="1"/>
    <col min="2" max="2" width="19.88671875" style="14" customWidth="1"/>
    <col min="3" max="4" width="10.109375" style="14" customWidth="1"/>
    <col min="5" max="16384" width="8.88671875" style="14"/>
  </cols>
  <sheetData>
    <row r="3" spans="1:4" ht="26.4" customHeight="1" x14ac:dyDescent="0.3">
      <c r="A3" s="170" t="s">
        <v>123</v>
      </c>
      <c r="B3" s="170"/>
      <c r="C3" s="170"/>
      <c r="D3" s="170"/>
    </row>
    <row r="4" spans="1:4" ht="15" customHeight="1" x14ac:dyDescent="0.3">
      <c r="A4" s="90" t="s">
        <v>100</v>
      </c>
      <c r="B4" s="91"/>
      <c r="C4" s="98">
        <v>2020</v>
      </c>
      <c r="D4" s="98">
        <v>2021</v>
      </c>
    </row>
    <row r="5" spans="1:4" ht="15" customHeight="1" x14ac:dyDescent="0.3">
      <c r="A5" s="158" t="s">
        <v>2</v>
      </c>
      <c r="B5" s="26" t="s">
        <v>60</v>
      </c>
      <c r="C5" s="67">
        <v>52</v>
      </c>
      <c r="D5" s="67">
        <v>124</v>
      </c>
    </row>
    <row r="6" spans="1:4" ht="15" customHeight="1" x14ac:dyDescent="0.3">
      <c r="A6" s="158"/>
      <c r="B6" s="26" t="s">
        <v>59</v>
      </c>
      <c r="C6" s="67">
        <v>6185</v>
      </c>
      <c r="D6" s="67">
        <v>2761</v>
      </c>
    </row>
    <row r="7" spans="1:4" ht="15" customHeight="1" x14ac:dyDescent="0.3">
      <c r="A7" s="158"/>
      <c r="B7" s="26" t="s">
        <v>10</v>
      </c>
      <c r="C7" s="67">
        <v>114</v>
      </c>
      <c r="D7" s="67">
        <v>297</v>
      </c>
    </row>
    <row r="8" spans="1:4" ht="15" customHeight="1" x14ac:dyDescent="0.3">
      <c r="A8" s="158"/>
      <c r="B8" s="26" t="s">
        <v>11</v>
      </c>
      <c r="C8" s="67">
        <v>19565</v>
      </c>
      <c r="D8" s="67">
        <v>6128</v>
      </c>
    </row>
    <row r="9" spans="1:4" ht="15" customHeight="1" x14ac:dyDescent="0.3">
      <c r="A9" s="171" t="s">
        <v>8</v>
      </c>
      <c r="B9" s="27" t="s">
        <v>62</v>
      </c>
      <c r="C9" s="79">
        <v>1842</v>
      </c>
      <c r="D9" s="79">
        <v>2017</v>
      </c>
    </row>
    <row r="10" spans="1:4" ht="15" customHeight="1" x14ac:dyDescent="0.3">
      <c r="A10" s="171"/>
      <c r="B10" s="27" t="s">
        <v>63</v>
      </c>
      <c r="C10" s="79">
        <v>11495</v>
      </c>
      <c r="D10" s="79">
        <v>7596</v>
      </c>
    </row>
    <row r="11" spans="1:4" ht="15" customHeight="1" x14ac:dyDescent="0.3">
      <c r="A11" s="171"/>
      <c r="B11" s="27" t="s">
        <v>10</v>
      </c>
      <c r="C11" s="79">
        <v>4956</v>
      </c>
      <c r="D11" s="79">
        <v>7240</v>
      </c>
    </row>
    <row r="12" spans="1:4" ht="15" customHeight="1" x14ac:dyDescent="0.3">
      <c r="A12" s="171"/>
      <c r="B12" s="27" t="s">
        <v>11</v>
      </c>
      <c r="C12" s="79">
        <v>23675</v>
      </c>
      <c r="D12" s="79">
        <v>10144</v>
      </c>
    </row>
    <row r="13" spans="1:4" ht="15" customHeight="1" x14ac:dyDescent="0.3">
      <c r="A13" s="158" t="s">
        <v>121</v>
      </c>
      <c r="B13" s="26" t="s">
        <v>60</v>
      </c>
      <c r="C13" s="67">
        <v>18338</v>
      </c>
      <c r="D13" s="67">
        <v>26871</v>
      </c>
    </row>
    <row r="14" spans="1:4" ht="15" customHeight="1" x14ac:dyDescent="0.3">
      <c r="A14" s="158"/>
      <c r="B14" s="26" t="s">
        <v>59</v>
      </c>
      <c r="C14" s="67">
        <v>27848</v>
      </c>
      <c r="D14" s="67">
        <v>52058</v>
      </c>
    </row>
    <row r="15" spans="1:4" ht="15" customHeight="1" x14ac:dyDescent="0.3">
      <c r="A15" s="158"/>
      <c r="B15" s="26" t="s">
        <v>10</v>
      </c>
      <c r="C15" s="67">
        <v>119887</v>
      </c>
      <c r="D15" s="67">
        <v>152161</v>
      </c>
    </row>
    <row r="16" spans="1:4" ht="15" customHeight="1" x14ac:dyDescent="0.3">
      <c r="A16" s="158"/>
      <c r="B16" s="26" t="s">
        <v>11</v>
      </c>
      <c r="C16" s="67">
        <v>106424</v>
      </c>
      <c r="D16" s="67">
        <v>205680</v>
      </c>
    </row>
    <row r="17" spans="1:8" ht="15" customHeight="1" x14ac:dyDescent="0.3">
      <c r="A17" s="171" t="s">
        <v>3</v>
      </c>
      <c r="B17" s="27" t="s">
        <v>62</v>
      </c>
      <c r="C17" s="79">
        <v>7297</v>
      </c>
      <c r="D17" s="79">
        <v>12782</v>
      </c>
    </row>
    <row r="18" spans="1:8" ht="15" customHeight="1" x14ac:dyDescent="0.3">
      <c r="A18" s="171"/>
      <c r="B18" s="27" t="s">
        <v>59</v>
      </c>
      <c r="C18" s="79">
        <v>43377</v>
      </c>
      <c r="D18" s="79">
        <v>41805</v>
      </c>
    </row>
    <row r="19" spans="1:8" ht="15" customHeight="1" x14ac:dyDescent="0.3">
      <c r="A19" s="171"/>
      <c r="B19" s="27" t="s">
        <v>10</v>
      </c>
      <c r="C19" s="79">
        <v>43834</v>
      </c>
      <c r="D19" s="79">
        <v>70269</v>
      </c>
    </row>
    <row r="20" spans="1:8" ht="14.4" customHeight="1" x14ac:dyDescent="0.3">
      <c r="A20" s="171"/>
      <c r="B20" s="27" t="s">
        <v>11</v>
      </c>
      <c r="C20" s="79">
        <v>167948</v>
      </c>
      <c r="D20" s="79">
        <v>147184</v>
      </c>
    </row>
    <row r="21" spans="1:8" ht="15" customHeight="1" x14ac:dyDescent="0.3">
      <c r="A21" s="158" t="s">
        <v>4</v>
      </c>
      <c r="B21" s="26" t="s">
        <v>60</v>
      </c>
      <c r="C21" s="67">
        <v>9352</v>
      </c>
      <c r="D21" s="67">
        <v>16836</v>
      </c>
    </row>
    <row r="22" spans="1:8" ht="15" customHeight="1" x14ac:dyDescent="0.3">
      <c r="A22" s="158"/>
      <c r="B22" s="26" t="s">
        <v>61</v>
      </c>
      <c r="C22" s="67">
        <v>8215</v>
      </c>
      <c r="D22" s="67">
        <v>9061</v>
      </c>
    </row>
    <row r="23" spans="1:8" ht="15" customHeight="1" x14ac:dyDescent="0.3">
      <c r="A23" s="158"/>
      <c r="B23" s="26" t="s">
        <v>10</v>
      </c>
      <c r="C23" s="67">
        <v>12450</v>
      </c>
      <c r="D23" s="67">
        <v>24698</v>
      </c>
    </row>
    <row r="24" spans="1:8" ht="15" customHeight="1" x14ac:dyDescent="0.3">
      <c r="A24" s="158"/>
      <c r="B24" s="26" t="s">
        <v>11</v>
      </c>
      <c r="C24" s="67">
        <v>17167</v>
      </c>
      <c r="D24" s="67">
        <v>18714</v>
      </c>
    </row>
    <row r="25" spans="1:8" ht="15" customHeight="1" x14ac:dyDescent="0.3">
      <c r="A25" s="159" t="s">
        <v>1</v>
      </c>
      <c r="B25" s="95" t="s">
        <v>60</v>
      </c>
      <c r="C25" s="96">
        <v>36881</v>
      </c>
      <c r="D25" s="96">
        <v>58630</v>
      </c>
    </row>
    <row r="26" spans="1:8" ht="15" customHeight="1" x14ac:dyDescent="0.3">
      <c r="A26" s="159"/>
      <c r="B26" s="95" t="s">
        <v>59</v>
      </c>
      <c r="C26" s="96">
        <v>97120</v>
      </c>
      <c r="D26" s="96">
        <v>113281</v>
      </c>
    </row>
    <row r="27" spans="1:8" ht="15" customHeight="1" x14ac:dyDescent="0.3">
      <c r="A27" s="159"/>
      <c r="B27" s="95" t="s">
        <v>10</v>
      </c>
      <c r="C27" s="96">
        <v>181241</v>
      </c>
      <c r="D27" s="96">
        <v>254665</v>
      </c>
    </row>
    <row r="28" spans="1:8" ht="15" customHeight="1" x14ac:dyDescent="0.3">
      <c r="A28" s="159"/>
      <c r="B28" s="95" t="s">
        <v>11</v>
      </c>
      <c r="C28" s="96">
        <v>334779</v>
      </c>
      <c r="D28" s="96">
        <v>387850</v>
      </c>
    </row>
    <row r="29" spans="1:8" ht="15" customHeight="1" x14ac:dyDescent="0.3">
      <c r="A29" s="5" t="s">
        <v>122</v>
      </c>
      <c r="B29" s="5"/>
      <c r="C29" s="5"/>
      <c r="D29" s="138"/>
      <c r="E29" s="3"/>
      <c r="F29" s="3"/>
      <c r="G29" s="3"/>
      <c r="H29" s="3"/>
    </row>
    <row r="30" spans="1:8" ht="15" customHeight="1" x14ac:dyDescent="0.3">
      <c r="A30" s="5"/>
      <c r="B30" s="5"/>
      <c r="C30" s="5"/>
      <c r="D30" s="138"/>
    </row>
    <row r="31" spans="1:8" ht="15" customHeight="1" x14ac:dyDescent="0.3">
      <c r="A31" s="4"/>
      <c r="B31" s="4"/>
    </row>
    <row r="32" spans="1:8" ht="15" customHeight="1" x14ac:dyDescent="0.3">
      <c r="A32" s="4"/>
      <c r="B32" s="4"/>
    </row>
  </sheetData>
  <mergeCells count="7">
    <mergeCell ref="A21:A24"/>
    <mergeCell ref="A25:A28"/>
    <mergeCell ref="A13:A16"/>
    <mergeCell ref="A3:D3"/>
    <mergeCell ref="A5:A8"/>
    <mergeCell ref="A9:A12"/>
    <mergeCell ref="A17: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H175"/>
  <sheetViews>
    <sheetView showGridLines="0" zoomScaleNormal="100" workbookViewId="0">
      <selection activeCell="F5" sqref="F5:H17"/>
    </sheetView>
  </sheetViews>
  <sheetFormatPr defaultRowHeight="15" customHeight="1" x14ac:dyDescent="0.3"/>
  <cols>
    <col min="1" max="1" width="10.5546875" style="26" bestFit="1" customWidth="1"/>
    <col min="2" max="2" width="8.33203125" style="14" bestFit="1" customWidth="1"/>
    <col min="3" max="4" width="9.6640625" style="14" bestFit="1" customWidth="1"/>
    <col min="5" max="5" width="10.5546875" style="14" bestFit="1" customWidth="1"/>
    <col min="6" max="6" width="7.5546875" style="14" bestFit="1" customWidth="1"/>
    <col min="7" max="7" width="8.77734375" style="14" bestFit="1" customWidth="1"/>
    <col min="8" max="8" width="8.33203125" style="14" bestFit="1" customWidth="1"/>
    <col min="9" max="16384" width="8.88671875" style="14"/>
  </cols>
  <sheetData>
    <row r="3" spans="1:8" ht="15" customHeight="1" x14ac:dyDescent="0.3">
      <c r="A3" s="172" t="s">
        <v>43</v>
      </c>
      <c r="B3" s="172"/>
      <c r="C3" s="172"/>
      <c r="D3" s="172"/>
      <c r="E3" s="172" t="s">
        <v>44</v>
      </c>
      <c r="F3" s="172"/>
      <c r="G3" s="172"/>
      <c r="H3" s="172"/>
    </row>
    <row r="4" spans="1:8" ht="15" customHeight="1" x14ac:dyDescent="0.3">
      <c r="A4" s="99"/>
      <c r="B4" s="100" t="s">
        <v>36</v>
      </c>
      <c r="C4" s="100" t="s">
        <v>22</v>
      </c>
      <c r="D4" s="101" t="s">
        <v>1</v>
      </c>
      <c r="E4" s="99"/>
      <c r="F4" s="100" t="s">
        <v>36</v>
      </c>
      <c r="G4" s="100" t="s">
        <v>22</v>
      </c>
      <c r="H4" s="101" t="s">
        <v>1</v>
      </c>
    </row>
    <row r="5" spans="1:8" ht="15" customHeight="1" x14ac:dyDescent="0.3">
      <c r="A5" s="102">
        <v>2022</v>
      </c>
      <c r="B5" s="100">
        <v>21368</v>
      </c>
      <c r="C5" s="100">
        <v>220558</v>
      </c>
      <c r="D5" s="101">
        <v>241926</v>
      </c>
      <c r="E5" s="102">
        <v>2022</v>
      </c>
      <c r="F5" s="100">
        <v>1554</v>
      </c>
      <c r="G5" s="100">
        <v>24490</v>
      </c>
      <c r="H5" s="101">
        <v>26044</v>
      </c>
    </row>
    <row r="6" spans="1:8" ht="15" customHeight="1" x14ac:dyDescent="0.3">
      <c r="A6" s="76" t="s">
        <v>24</v>
      </c>
      <c r="B6" s="77">
        <v>0</v>
      </c>
      <c r="C6" s="77">
        <v>0</v>
      </c>
      <c r="D6" s="77">
        <v>0</v>
      </c>
      <c r="E6" s="76" t="s">
        <v>24</v>
      </c>
      <c r="F6" s="77">
        <v>0</v>
      </c>
      <c r="G6" s="77">
        <v>409</v>
      </c>
      <c r="H6" s="77">
        <v>409</v>
      </c>
    </row>
    <row r="7" spans="1:8" ht="15" customHeight="1" x14ac:dyDescent="0.3">
      <c r="A7" s="76" t="s">
        <v>25</v>
      </c>
      <c r="B7" s="77">
        <v>0</v>
      </c>
      <c r="C7" s="77">
        <v>0</v>
      </c>
      <c r="D7" s="77">
        <v>0</v>
      </c>
      <c r="E7" s="76" t="s">
        <v>25</v>
      </c>
      <c r="F7" s="77">
        <v>50</v>
      </c>
      <c r="G7" s="77">
        <v>443</v>
      </c>
      <c r="H7" s="77">
        <v>493</v>
      </c>
    </row>
    <row r="8" spans="1:8" ht="15" customHeight="1" x14ac:dyDescent="0.3">
      <c r="A8" s="76" t="s">
        <v>26</v>
      </c>
      <c r="B8" s="77">
        <v>69</v>
      </c>
      <c r="C8" s="77">
        <v>0</v>
      </c>
      <c r="D8" s="77">
        <v>69</v>
      </c>
      <c r="E8" s="76" t="s">
        <v>26</v>
      </c>
      <c r="F8" s="77">
        <v>36</v>
      </c>
      <c r="G8" s="77">
        <v>679</v>
      </c>
      <c r="H8" s="77">
        <v>715</v>
      </c>
    </row>
    <row r="9" spans="1:8" ht="15" customHeight="1" x14ac:dyDescent="0.3">
      <c r="A9" s="76" t="s">
        <v>27</v>
      </c>
      <c r="B9" s="77">
        <v>1996</v>
      </c>
      <c r="C9" s="77">
        <v>373</v>
      </c>
      <c r="D9" s="77">
        <v>2369</v>
      </c>
      <c r="E9" s="76" t="s">
        <v>27</v>
      </c>
      <c r="F9" s="77">
        <v>0</v>
      </c>
      <c r="G9" s="77">
        <v>1141</v>
      </c>
      <c r="H9" s="77">
        <v>1141</v>
      </c>
    </row>
    <row r="10" spans="1:8" ht="15" customHeight="1" x14ac:dyDescent="0.3">
      <c r="A10" s="76" t="s">
        <v>28</v>
      </c>
      <c r="B10" s="77">
        <v>2065</v>
      </c>
      <c r="C10" s="77">
        <v>22605</v>
      </c>
      <c r="D10" s="77">
        <v>24670</v>
      </c>
      <c r="E10" s="76" t="s">
        <v>28</v>
      </c>
      <c r="F10" s="77">
        <v>0</v>
      </c>
      <c r="G10" s="77">
        <v>1705</v>
      </c>
      <c r="H10" s="77">
        <v>1705</v>
      </c>
    </row>
    <row r="11" spans="1:8" ht="15" customHeight="1" x14ac:dyDescent="0.3">
      <c r="A11" s="76" t="s">
        <v>29</v>
      </c>
      <c r="B11" s="77">
        <v>3587</v>
      </c>
      <c r="C11" s="77">
        <v>40866</v>
      </c>
      <c r="D11" s="77">
        <v>44453</v>
      </c>
      <c r="E11" s="76" t="s">
        <v>29</v>
      </c>
      <c r="F11" s="77">
        <v>211</v>
      </c>
      <c r="G11" s="77">
        <v>3854</v>
      </c>
      <c r="H11" s="77">
        <v>4065</v>
      </c>
    </row>
    <row r="12" spans="1:8" ht="15" customHeight="1" x14ac:dyDescent="0.3">
      <c r="A12" s="76" t="s">
        <v>30</v>
      </c>
      <c r="B12" s="77">
        <v>5433</v>
      </c>
      <c r="C12" s="77">
        <v>60358</v>
      </c>
      <c r="D12" s="77">
        <v>65791</v>
      </c>
      <c r="E12" s="76" t="s">
        <v>30</v>
      </c>
      <c r="F12" s="77">
        <v>388</v>
      </c>
      <c r="G12" s="77">
        <v>5273</v>
      </c>
      <c r="H12" s="77">
        <v>5661</v>
      </c>
    </row>
    <row r="13" spans="1:8" ht="15" customHeight="1" x14ac:dyDescent="0.3">
      <c r="A13" s="76" t="s">
        <v>31</v>
      </c>
      <c r="B13" s="77">
        <v>4491</v>
      </c>
      <c r="C13" s="77">
        <v>61090</v>
      </c>
      <c r="D13" s="77">
        <v>65581</v>
      </c>
      <c r="E13" s="76" t="s">
        <v>31</v>
      </c>
      <c r="F13" s="77">
        <v>432</v>
      </c>
      <c r="G13" s="77">
        <v>5100</v>
      </c>
      <c r="H13" s="77">
        <v>5532</v>
      </c>
    </row>
    <row r="14" spans="1:8" ht="15" customHeight="1" x14ac:dyDescent="0.3">
      <c r="A14" s="76" t="s">
        <v>32</v>
      </c>
      <c r="B14" s="77">
        <v>2568</v>
      </c>
      <c r="C14" s="77">
        <v>33956</v>
      </c>
      <c r="D14" s="77">
        <v>36524</v>
      </c>
      <c r="E14" s="76" t="s">
        <v>32</v>
      </c>
      <c r="F14" s="77">
        <v>437</v>
      </c>
      <c r="G14" s="77">
        <v>3241</v>
      </c>
      <c r="H14" s="77">
        <v>3678</v>
      </c>
    </row>
    <row r="15" spans="1:8" ht="15" customHeight="1" x14ac:dyDescent="0.3">
      <c r="A15" s="76" t="s">
        <v>33</v>
      </c>
      <c r="B15" s="77">
        <v>1159</v>
      </c>
      <c r="C15" s="77">
        <v>1305</v>
      </c>
      <c r="D15" s="77">
        <v>2464</v>
      </c>
      <c r="E15" s="76" t="s">
        <v>33</v>
      </c>
      <c r="F15" s="77">
        <v>0</v>
      </c>
      <c r="G15" s="77">
        <v>1332</v>
      </c>
      <c r="H15" s="77">
        <v>1332</v>
      </c>
    </row>
    <row r="16" spans="1:8" ht="15" customHeight="1" x14ac:dyDescent="0.3">
      <c r="A16" s="76" t="s">
        <v>34</v>
      </c>
      <c r="B16" s="77">
        <v>0</v>
      </c>
      <c r="C16" s="77">
        <v>5</v>
      </c>
      <c r="D16" s="77">
        <v>5</v>
      </c>
      <c r="E16" s="76" t="s">
        <v>34</v>
      </c>
      <c r="F16" s="77">
        <v>0</v>
      </c>
      <c r="G16" s="77">
        <v>675</v>
      </c>
      <c r="H16" s="77">
        <v>675</v>
      </c>
    </row>
    <row r="17" spans="1:8" ht="15" customHeight="1" x14ac:dyDescent="0.3">
      <c r="A17" s="76" t="s">
        <v>35</v>
      </c>
      <c r="B17" s="77">
        <v>0</v>
      </c>
      <c r="C17" s="77">
        <v>0</v>
      </c>
      <c r="D17" s="77">
        <v>0</v>
      </c>
      <c r="E17" s="76" t="s">
        <v>35</v>
      </c>
      <c r="F17" s="77">
        <v>0</v>
      </c>
      <c r="G17" s="77">
        <v>638</v>
      </c>
      <c r="H17" s="77">
        <v>638</v>
      </c>
    </row>
    <row r="18" spans="1:8" ht="15" customHeight="1" x14ac:dyDescent="0.3">
      <c r="A18" s="102">
        <v>2021</v>
      </c>
      <c r="B18" s="100">
        <f>SUM(B19:B30)</f>
        <v>7354</v>
      </c>
      <c r="C18" s="100">
        <f t="shared" ref="C18:D18" si="0">SUM(C19:C30)</f>
        <v>80545</v>
      </c>
      <c r="D18" s="100">
        <f t="shared" si="0"/>
        <v>87899</v>
      </c>
      <c r="E18" s="102">
        <v>2021</v>
      </c>
      <c r="F18" s="100">
        <f>SUM(F19:F30)</f>
        <v>1553</v>
      </c>
      <c r="G18" s="100">
        <f t="shared" ref="G18:H18" si="1">SUM(G19:G30)</f>
        <v>16806</v>
      </c>
      <c r="H18" s="100">
        <f t="shared" si="1"/>
        <v>18359</v>
      </c>
    </row>
    <row r="19" spans="1:8" ht="15" customHeight="1" x14ac:dyDescent="0.3">
      <c r="A19" s="76" t="s">
        <v>24</v>
      </c>
      <c r="B19" s="77">
        <v>1</v>
      </c>
      <c r="C19" s="77">
        <v>0</v>
      </c>
      <c r="D19" s="77">
        <f>SUM(B19:C19)</f>
        <v>1</v>
      </c>
      <c r="E19" s="76" t="s">
        <v>24</v>
      </c>
      <c r="F19" s="77">
        <v>0</v>
      </c>
      <c r="G19" s="77">
        <v>180</v>
      </c>
      <c r="H19" s="77">
        <f>SUM(F19:G19)</f>
        <v>180</v>
      </c>
    </row>
    <row r="20" spans="1:8" ht="15" customHeight="1" x14ac:dyDescent="0.3">
      <c r="A20" s="76" t="s">
        <v>25</v>
      </c>
      <c r="B20" s="77">
        <v>0</v>
      </c>
      <c r="C20" s="77">
        <v>0</v>
      </c>
      <c r="D20" s="77">
        <f t="shared" ref="D20:D30" si="2">SUM(B20:C20)</f>
        <v>0</v>
      </c>
      <c r="E20" s="76" t="s">
        <v>25</v>
      </c>
      <c r="F20" s="77">
        <v>48</v>
      </c>
      <c r="G20" s="77">
        <v>220</v>
      </c>
      <c r="H20" s="77">
        <f t="shared" ref="H20:H30" si="3">SUM(F20:G20)</f>
        <v>268</v>
      </c>
    </row>
    <row r="21" spans="1:8" ht="15" customHeight="1" x14ac:dyDescent="0.3">
      <c r="A21" s="76" t="s">
        <v>26</v>
      </c>
      <c r="B21" s="77">
        <v>0</v>
      </c>
      <c r="C21" s="77">
        <v>0</v>
      </c>
      <c r="D21" s="77">
        <f t="shared" si="2"/>
        <v>0</v>
      </c>
      <c r="E21" s="76" t="s">
        <v>26</v>
      </c>
      <c r="F21" s="77">
        <v>84</v>
      </c>
      <c r="G21" s="77">
        <v>254</v>
      </c>
      <c r="H21" s="77">
        <f t="shared" si="3"/>
        <v>338</v>
      </c>
    </row>
    <row r="22" spans="1:8" ht="15" customHeight="1" x14ac:dyDescent="0.3">
      <c r="A22" s="76" t="s">
        <v>27</v>
      </c>
      <c r="B22" s="77">
        <v>0</v>
      </c>
      <c r="C22" s="77">
        <v>0</v>
      </c>
      <c r="D22" s="77">
        <f t="shared" si="2"/>
        <v>0</v>
      </c>
      <c r="E22" s="76" t="s">
        <v>27</v>
      </c>
      <c r="F22" s="77">
        <v>39</v>
      </c>
      <c r="G22" s="77">
        <v>372</v>
      </c>
      <c r="H22" s="77">
        <f t="shared" si="3"/>
        <v>411</v>
      </c>
    </row>
    <row r="23" spans="1:8" ht="15" customHeight="1" x14ac:dyDescent="0.3">
      <c r="A23" s="76" t="s">
        <v>28</v>
      </c>
      <c r="B23" s="77">
        <v>321</v>
      </c>
      <c r="C23" s="77">
        <v>426</v>
      </c>
      <c r="D23" s="77">
        <f t="shared" si="2"/>
        <v>747</v>
      </c>
      <c r="E23" s="76" t="s">
        <v>28</v>
      </c>
      <c r="F23" s="77">
        <v>37</v>
      </c>
      <c r="G23" s="77">
        <v>914</v>
      </c>
      <c r="H23" s="77">
        <f t="shared" si="3"/>
        <v>951</v>
      </c>
    </row>
    <row r="24" spans="1:8" ht="15" customHeight="1" x14ac:dyDescent="0.3">
      <c r="A24" s="76" t="s">
        <v>29</v>
      </c>
      <c r="B24" s="77">
        <v>1083</v>
      </c>
      <c r="C24" s="77">
        <v>6005</v>
      </c>
      <c r="D24" s="77">
        <f t="shared" si="2"/>
        <v>7088</v>
      </c>
      <c r="E24" s="76" t="s">
        <v>29</v>
      </c>
      <c r="F24" s="77">
        <v>95</v>
      </c>
      <c r="G24" s="77">
        <v>2318</v>
      </c>
      <c r="H24" s="77">
        <f t="shared" si="3"/>
        <v>2413</v>
      </c>
    </row>
    <row r="25" spans="1:8" ht="15" customHeight="1" x14ac:dyDescent="0.3">
      <c r="A25" s="76" t="s">
        <v>30</v>
      </c>
      <c r="B25" s="77">
        <v>1951</v>
      </c>
      <c r="C25" s="77">
        <v>21364</v>
      </c>
      <c r="D25" s="77">
        <f t="shared" si="2"/>
        <v>23315</v>
      </c>
      <c r="E25" s="76" t="s">
        <v>30</v>
      </c>
      <c r="F25" s="77">
        <v>338</v>
      </c>
      <c r="G25" s="77">
        <v>3960</v>
      </c>
      <c r="H25" s="77">
        <f t="shared" si="3"/>
        <v>4298</v>
      </c>
    </row>
    <row r="26" spans="1:8" ht="15" customHeight="1" x14ac:dyDescent="0.3">
      <c r="A26" s="76" t="s">
        <v>31</v>
      </c>
      <c r="B26" s="77">
        <v>1972</v>
      </c>
      <c r="C26" s="77">
        <v>31046</v>
      </c>
      <c r="D26" s="77">
        <f t="shared" si="2"/>
        <v>33018</v>
      </c>
      <c r="E26" s="76" t="s">
        <v>31</v>
      </c>
      <c r="F26" s="77">
        <v>399</v>
      </c>
      <c r="G26" s="77">
        <v>4102</v>
      </c>
      <c r="H26" s="77">
        <f t="shared" si="3"/>
        <v>4501</v>
      </c>
    </row>
    <row r="27" spans="1:8" ht="15" customHeight="1" x14ac:dyDescent="0.3">
      <c r="A27" s="76" t="s">
        <v>32</v>
      </c>
      <c r="B27" s="77">
        <v>1913</v>
      </c>
      <c r="C27" s="77">
        <v>19922</v>
      </c>
      <c r="D27" s="77">
        <f t="shared" si="2"/>
        <v>21835</v>
      </c>
      <c r="E27" s="76" t="s">
        <v>32</v>
      </c>
      <c r="F27" s="77">
        <v>218</v>
      </c>
      <c r="G27" s="77">
        <v>2319</v>
      </c>
      <c r="H27" s="77">
        <f t="shared" si="3"/>
        <v>2537</v>
      </c>
    </row>
    <row r="28" spans="1:8" ht="15" customHeight="1" x14ac:dyDescent="0.3">
      <c r="A28" s="76" t="s">
        <v>33</v>
      </c>
      <c r="B28" s="77">
        <v>113</v>
      </c>
      <c r="C28" s="77">
        <v>1782</v>
      </c>
      <c r="D28" s="77">
        <f t="shared" si="2"/>
        <v>1895</v>
      </c>
      <c r="E28" s="76" t="s">
        <v>33</v>
      </c>
      <c r="F28" s="77">
        <v>232</v>
      </c>
      <c r="G28" s="77">
        <v>1085</v>
      </c>
      <c r="H28" s="77">
        <f t="shared" si="3"/>
        <v>1317</v>
      </c>
    </row>
    <row r="29" spans="1:8" ht="15" customHeight="1" x14ac:dyDescent="0.3">
      <c r="A29" s="76" t="s">
        <v>34</v>
      </c>
      <c r="B29" s="77">
        <v>0</v>
      </c>
      <c r="C29" s="77">
        <v>0</v>
      </c>
      <c r="D29" s="77">
        <f t="shared" si="2"/>
        <v>0</v>
      </c>
      <c r="E29" s="76" t="s">
        <v>34</v>
      </c>
      <c r="F29" s="77">
        <v>63</v>
      </c>
      <c r="G29" s="77">
        <v>574</v>
      </c>
      <c r="H29" s="77">
        <f t="shared" si="3"/>
        <v>637</v>
      </c>
    </row>
    <row r="30" spans="1:8" ht="15" customHeight="1" x14ac:dyDescent="0.3">
      <c r="A30" s="76" t="s">
        <v>35</v>
      </c>
      <c r="B30" s="77">
        <v>0</v>
      </c>
      <c r="C30" s="77">
        <v>0</v>
      </c>
      <c r="D30" s="77">
        <f t="shared" si="2"/>
        <v>0</v>
      </c>
      <c r="E30" s="76" t="s">
        <v>35</v>
      </c>
      <c r="F30" s="77">
        <v>0</v>
      </c>
      <c r="G30" s="77">
        <v>508</v>
      </c>
      <c r="H30" s="77">
        <f t="shared" si="3"/>
        <v>508</v>
      </c>
    </row>
    <row r="31" spans="1:8" ht="15" customHeight="1" x14ac:dyDescent="0.3">
      <c r="A31" s="102">
        <v>2020</v>
      </c>
      <c r="B31" s="100">
        <f>SUM(B32:B43)</f>
        <v>5175</v>
      </c>
      <c r="C31" s="100">
        <f t="shared" ref="C31:D31" si="4">SUM(C32:C43)</f>
        <v>33539</v>
      </c>
      <c r="D31" s="100">
        <f t="shared" si="4"/>
        <v>38714</v>
      </c>
      <c r="E31" s="102">
        <v>2020</v>
      </c>
      <c r="F31" s="100">
        <f>SUM(F32:F43)</f>
        <v>38</v>
      </c>
      <c r="G31" s="100">
        <f t="shared" ref="G31:H31" si="5">SUM(G32:G43)</f>
        <v>9430</v>
      </c>
      <c r="H31" s="100">
        <f t="shared" si="5"/>
        <v>9468</v>
      </c>
    </row>
    <row r="32" spans="1:8" ht="15" customHeight="1" x14ac:dyDescent="0.3">
      <c r="A32" s="76" t="s">
        <v>24</v>
      </c>
      <c r="B32" s="77">
        <v>0</v>
      </c>
      <c r="C32" s="77">
        <v>0</v>
      </c>
      <c r="D32" s="77">
        <f>SUM(B32:C32)</f>
        <v>0</v>
      </c>
      <c r="E32" s="76" t="s">
        <v>24</v>
      </c>
      <c r="F32" s="77">
        <v>38</v>
      </c>
      <c r="G32" s="77">
        <v>556</v>
      </c>
      <c r="H32" s="77">
        <f>SUM(F32:G32)</f>
        <v>594</v>
      </c>
    </row>
    <row r="33" spans="1:8" ht="15" customHeight="1" x14ac:dyDescent="0.3">
      <c r="A33" s="76" t="s">
        <v>25</v>
      </c>
      <c r="B33" s="77">
        <v>2</v>
      </c>
      <c r="C33" s="77">
        <v>6</v>
      </c>
      <c r="D33" s="77">
        <f t="shared" ref="D33:D43" si="6">SUM(B33:C33)</f>
        <v>8</v>
      </c>
      <c r="E33" s="76" t="s">
        <v>25</v>
      </c>
      <c r="F33" s="77">
        <v>0</v>
      </c>
      <c r="G33" s="77">
        <v>545</v>
      </c>
      <c r="H33" s="77">
        <f t="shared" ref="H33:H43" si="7">SUM(F33:G33)</f>
        <v>545</v>
      </c>
    </row>
    <row r="34" spans="1:8" ht="15" customHeight="1" x14ac:dyDescent="0.3">
      <c r="A34" s="76" t="s">
        <v>26</v>
      </c>
      <c r="B34" s="77">
        <v>0</v>
      </c>
      <c r="C34" s="77">
        <v>0</v>
      </c>
      <c r="D34" s="77">
        <f t="shared" si="6"/>
        <v>0</v>
      </c>
      <c r="E34" s="76" t="s">
        <v>26</v>
      </c>
      <c r="F34" s="77">
        <v>0</v>
      </c>
      <c r="G34" s="77">
        <v>403</v>
      </c>
      <c r="H34" s="77">
        <f t="shared" si="7"/>
        <v>403</v>
      </c>
    </row>
    <row r="35" spans="1:8" ht="15" customHeight="1" x14ac:dyDescent="0.3">
      <c r="A35" s="76" t="s">
        <v>27</v>
      </c>
      <c r="B35" s="77">
        <v>0</v>
      </c>
      <c r="C35" s="77">
        <v>0</v>
      </c>
      <c r="D35" s="77">
        <f t="shared" si="6"/>
        <v>0</v>
      </c>
      <c r="E35" s="76" t="s">
        <v>27</v>
      </c>
      <c r="F35" s="77">
        <v>0</v>
      </c>
      <c r="G35" s="77">
        <v>31</v>
      </c>
      <c r="H35" s="77">
        <f t="shared" si="7"/>
        <v>31</v>
      </c>
    </row>
    <row r="36" spans="1:8" ht="15" customHeight="1" x14ac:dyDescent="0.3">
      <c r="A36" s="76" t="s">
        <v>28</v>
      </c>
      <c r="B36" s="77">
        <v>0</v>
      </c>
      <c r="C36" s="77">
        <v>0</v>
      </c>
      <c r="D36" s="77">
        <f t="shared" si="6"/>
        <v>0</v>
      </c>
      <c r="E36" s="76" t="s">
        <v>28</v>
      </c>
      <c r="F36" s="77">
        <v>0</v>
      </c>
      <c r="G36" s="77">
        <v>105</v>
      </c>
      <c r="H36" s="77">
        <f t="shared" si="7"/>
        <v>105</v>
      </c>
    </row>
    <row r="37" spans="1:8" ht="15" customHeight="1" x14ac:dyDescent="0.3">
      <c r="A37" s="76" t="s">
        <v>29</v>
      </c>
      <c r="B37" s="77">
        <v>0</v>
      </c>
      <c r="C37" s="77">
        <v>0</v>
      </c>
      <c r="D37" s="77">
        <f t="shared" si="6"/>
        <v>0</v>
      </c>
      <c r="E37" s="76" t="s">
        <v>29</v>
      </c>
      <c r="F37" s="77">
        <v>0</v>
      </c>
      <c r="G37" s="77">
        <v>556</v>
      </c>
      <c r="H37" s="77">
        <f t="shared" si="7"/>
        <v>556</v>
      </c>
    </row>
    <row r="38" spans="1:8" ht="15" customHeight="1" x14ac:dyDescent="0.3">
      <c r="A38" s="76" t="s">
        <v>30</v>
      </c>
      <c r="B38" s="77">
        <v>1107</v>
      </c>
      <c r="C38" s="77">
        <v>7477</v>
      </c>
      <c r="D38" s="77">
        <f t="shared" si="6"/>
        <v>8584</v>
      </c>
      <c r="E38" s="76" t="s">
        <v>30</v>
      </c>
      <c r="F38" s="77">
        <v>0</v>
      </c>
      <c r="G38" s="77">
        <v>2191</v>
      </c>
      <c r="H38" s="77">
        <f t="shared" si="7"/>
        <v>2191</v>
      </c>
    </row>
    <row r="39" spans="1:8" ht="15" customHeight="1" x14ac:dyDescent="0.3">
      <c r="A39" s="76" t="s">
        <v>31</v>
      </c>
      <c r="B39" s="77">
        <v>2661</v>
      </c>
      <c r="C39" s="77">
        <v>15943</v>
      </c>
      <c r="D39" s="77">
        <f t="shared" si="6"/>
        <v>18604</v>
      </c>
      <c r="E39" s="76" t="s">
        <v>31</v>
      </c>
      <c r="F39" s="77">
        <v>0</v>
      </c>
      <c r="G39" s="77">
        <v>2791</v>
      </c>
      <c r="H39" s="77">
        <f t="shared" si="7"/>
        <v>2791</v>
      </c>
    </row>
    <row r="40" spans="1:8" ht="15" customHeight="1" x14ac:dyDescent="0.3">
      <c r="A40" s="76" t="s">
        <v>32</v>
      </c>
      <c r="B40" s="77">
        <v>1195</v>
      </c>
      <c r="C40" s="77">
        <v>9551</v>
      </c>
      <c r="D40" s="77">
        <f t="shared" si="6"/>
        <v>10746</v>
      </c>
      <c r="E40" s="76" t="s">
        <v>32</v>
      </c>
      <c r="F40" s="77">
        <v>0</v>
      </c>
      <c r="G40" s="77">
        <v>1437</v>
      </c>
      <c r="H40" s="77">
        <f t="shared" si="7"/>
        <v>1437</v>
      </c>
    </row>
    <row r="41" spans="1:8" ht="15" customHeight="1" x14ac:dyDescent="0.3">
      <c r="A41" s="76" t="s">
        <v>33</v>
      </c>
      <c r="B41" s="77">
        <v>210</v>
      </c>
      <c r="C41" s="77">
        <v>562</v>
      </c>
      <c r="D41" s="77">
        <f t="shared" si="6"/>
        <v>772</v>
      </c>
      <c r="E41" s="76" t="s">
        <v>33</v>
      </c>
      <c r="F41" s="77">
        <v>0</v>
      </c>
      <c r="G41" s="77">
        <v>452</v>
      </c>
      <c r="H41" s="77">
        <f t="shared" si="7"/>
        <v>452</v>
      </c>
    </row>
    <row r="42" spans="1:8" ht="15" customHeight="1" x14ac:dyDescent="0.3">
      <c r="A42" s="76" t="s">
        <v>34</v>
      </c>
      <c r="B42" s="77">
        <v>0</v>
      </c>
      <c r="C42" s="77">
        <v>0</v>
      </c>
      <c r="D42" s="77">
        <f t="shared" si="6"/>
        <v>0</v>
      </c>
      <c r="E42" s="76" t="s">
        <v>34</v>
      </c>
      <c r="F42" s="77">
        <v>0</v>
      </c>
      <c r="G42" s="77">
        <v>175</v>
      </c>
      <c r="H42" s="77">
        <f t="shared" si="7"/>
        <v>175</v>
      </c>
    </row>
    <row r="43" spans="1:8" ht="15" customHeight="1" x14ac:dyDescent="0.3">
      <c r="A43" s="76" t="s">
        <v>35</v>
      </c>
      <c r="B43" s="77">
        <v>0</v>
      </c>
      <c r="C43" s="77">
        <v>0</v>
      </c>
      <c r="D43" s="77">
        <f t="shared" si="6"/>
        <v>0</v>
      </c>
      <c r="E43" s="76" t="s">
        <v>35</v>
      </c>
      <c r="F43" s="77">
        <v>0</v>
      </c>
      <c r="G43" s="77">
        <v>188</v>
      </c>
      <c r="H43" s="77">
        <f t="shared" si="7"/>
        <v>188</v>
      </c>
    </row>
    <row r="44" spans="1:8" ht="15" customHeight="1" x14ac:dyDescent="0.3">
      <c r="A44" s="102">
        <v>2019</v>
      </c>
      <c r="B44" s="100">
        <f>SUM(B45:B56)</f>
        <v>23898</v>
      </c>
      <c r="C44" s="100">
        <f t="shared" ref="C44:D44" si="8">SUM(C45:C56)</f>
        <v>181904</v>
      </c>
      <c r="D44" s="100">
        <f t="shared" si="8"/>
        <v>205802</v>
      </c>
      <c r="E44" s="102">
        <v>2019</v>
      </c>
      <c r="F44" s="100">
        <f>SUM(F45:F56)</f>
        <v>11</v>
      </c>
      <c r="G44" s="100">
        <f t="shared" ref="G44:H44" si="9">SUM(G45:G56)</f>
        <v>26583</v>
      </c>
      <c r="H44" s="100">
        <f t="shared" si="9"/>
        <v>26594</v>
      </c>
    </row>
    <row r="45" spans="1:8" ht="15" customHeight="1" x14ac:dyDescent="0.3">
      <c r="A45" s="76" t="s">
        <v>24</v>
      </c>
      <c r="B45" s="77">
        <v>0</v>
      </c>
      <c r="C45" s="77">
        <v>0</v>
      </c>
      <c r="D45" s="77">
        <f>SUM(B45:C45)</f>
        <v>0</v>
      </c>
      <c r="E45" s="76" t="s">
        <v>24</v>
      </c>
      <c r="F45" s="77">
        <v>2</v>
      </c>
      <c r="G45" s="77">
        <v>427</v>
      </c>
      <c r="H45" s="77">
        <f>SUM(F45:G45)</f>
        <v>429</v>
      </c>
    </row>
    <row r="46" spans="1:8" ht="15" customHeight="1" x14ac:dyDescent="0.3">
      <c r="A46" s="76" t="s">
        <v>25</v>
      </c>
      <c r="B46" s="77">
        <v>0</v>
      </c>
      <c r="C46" s="77">
        <v>0</v>
      </c>
      <c r="D46" s="77">
        <f t="shared" ref="D46:D56" si="10">SUM(B46:C46)</f>
        <v>0</v>
      </c>
      <c r="E46" s="76" t="s">
        <v>25</v>
      </c>
      <c r="F46" s="77">
        <v>0</v>
      </c>
      <c r="G46" s="77">
        <v>458</v>
      </c>
      <c r="H46" s="77">
        <f t="shared" ref="H46:H56" si="11">SUM(F46:G46)</f>
        <v>458</v>
      </c>
    </row>
    <row r="47" spans="1:8" ht="15" customHeight="1" x14ac:dyDescent="0.3">
      <c r="A47" s="76" t="s">
        <v>26</v>
      </c>
      <c r="B47" s="77">
        <v>0</v>
      </c>
      <c r="C47" s="77">
        <v>0</v>
      </c>
      <c r="D47" s="77">
        <f t="shared" si="10"/>
        <v>0</v>
      </c>
      <c r="E47" s="76" t="s">
        <v>26</v>
      </c>
      <c r="F47" s="77">
        <v>0</v>
      </c>
      <c r="G47" s="77">
        <v>652</v>
      </c>
      <c r="H47" s="77">
        <f t="shared" si="11"/>
        <v>652</v>
      </c>
    </row>
    <row r="48" spans="1:8" ht="15" customHeight="1" x14ac:dyDescent="0.3">
      <c r="A48" s="76" t="s">
        <v>27</v>
      </c>
      <c r="B48" s="77">
        <v>1706</v>
      </c>
      <c r="C48" s="77">
        <v>55</v>
      </c>
      <c r="D48" s="77">
        <f t="shared" si="10"/>
        <v>1761</v>
      </c>
      <c r="E48" s="76" t="s">
        <v>27</v>
      </c>
      <c r="F48" s="77">
        <v>0</v>
      </c>
      <c r="G48" s="77">
        <v>1234</v>
      </c>
      <c r="H48" s="77">
        <f t="shared" si="11"/>
        <v>1234</v>
      </c>
    </row>
    <row r="49" spans="1:8" ht="15" customHeight="1" x14ac:dyDescent="0.3">
      <c r="A49" s="76" t="s">
        <v>28</v>
      </c>
      <c r="B49" s="77">
        <v>2615</v>
      </c>
      <c r="C49" s="77">
        <v>21450</v>
      </c>
      <c r="D49" s="77">
        <f t="shared" si="10"/>
        <v>24065</v>
      </c>
      <c r="E49" s="76" t="s">
        <v>28</v>
      </c>
      <c r="F49" s="77">
        <v>0</v>
      </c>
      <c r="G49" s="77">
        <v>1768</v>
      </c>
      <c r="H49" s="77">
        <f t="shared" si="11"/>
        <v>1768</v>
      </c>
    </row>
    <row r="50" spans="1:8" ht="15" customHeight="1" x14ac:dyDescent="0.3">
      <c r="A50" s="76" t="s">
        <v>29</v>
      </c>
      <c r="B50" s="77">
        <v>4941</v>
      </c>
      <c r="C50" s="77">
        <v>35894</v>
      </c>
      <c r="D50" s="77">
        <f t="shared" si="10"/>
        <v>40835</v>
      </c>
      <c r="E50" s="76" t="s">
        <v>29</v>
      </c>
      <c r="F50" s="77">
        <v>0</v>
      </c>
      <c r="G50" s="77">
        <v>4464</v>
      </c>
      <c r="H50" s="77">
        <f t="shared" si="11"/>
        <v>4464</v>
      </c>
    </row>
    <row r="51" spans="1:8" ht="15" customHeight="1" x14ac:dyDescent="0.3">
      <c r="A51" s="76" t="s">
        <v>30</v>
      </c>
      <c r="B51" s="77">
        <v>4828</v>
      </c>
      <c r="C51" s="77">
        <v>48264</v>
      </c>
      <c r="D51" s="77">
        <f t="shared" si="10"/>
        <v>53092</v>
      </c>
      <c r="E51" s="76" t="s">
        <v>30</v>
      </c>
      <c r="F51" s="77">
        <v>9</v>
      </c>
      <c r="G51" s="77">
        <v>6132</v>
      </c>
      <c r="H51" s="77">
        <f t="shared" si="11"/>
        <v>6141</v>
      </c>
    </row>
    <row r="52" spans="1:8" ht="15" customHeight="1" x14ac:dyDescent="0.3">
      <c r="A52" s="76" t="s">
        <v>31</v>
      </c>
      <c r="B52" s="77">
        <v>5584</v>
      </c>
      <c r="C52" s="77">
        <v>49396</v>
      </c>
      <c r="D52" s="77">
        <f t="shared" si="10"/>
        <v>54980</v>
      </c>
      <c r="E52" s="76" t="s">
        <v>31</v>
      </c>
      <c r="F52" s="77">
        <v>0</v>
      </c>
      <c r="G52" s="77">
        <v>6198</v>
      </c>
      <c r="H52" s="77">
        <f t="shared" si="11"/>
        <v>6198</v>
      </c>
    </row>
    <row r="53" spans="1:8" ht="15" customHeight="1" x14ac:dyDescent="0.3">
      <c r="A53" s="76" t="s">
        <v>32</v>
      </c>
      <c r="B53" s="77">
        <v>2653</v>
      </c>
      <c r="C53" s="77">
        <v>25861</v>
      </c>
      <c r="D53" s="77">
        <f t="shared" si="10"/>
        <v>28514</v>
      </c>
      <c r="E53" s="76" t="s">
        <v>32</v>
      </c>
      <c r="F53" s="77">
        <v>0</v>
      </c>
      <c r="G53" s="77">
        <v>3309</v>
      </c>
      <c r="H53" s="77">
        <f t="shared" si="11"/>
        <v>3309</v>
      </c>
    </row>
    <row r="54" spans="1:8" ht="15" customHeight="1" x14ac:dyDescent="0.3">
      <c r="A54" s="76" t="s">
        <v>33</v>
      </c>
      <c r="B54" s="77">
        <v>1571</v>
      </c>
      <c r="C54" s="77">
        <v>984</v>
      </c>
      <c r="D54" s="77">
        <f t="shared" si="10"/>
        <v>2555</v>
      </c>
      <c r="E54" s="76" t="s">
        <v>33</v>
      </c>
      <c r="F54" s="77">
        <v>0</v>
      </c>
      <c r="G54" s="77">
        <v>839</v>
      </c>
      <c r="H54" s="77">
        <f t="shared" si="11"/>
        <v>839</v>
      </c>
    </row>
    <row r="55" spans="1:8" ht="15" customHeight="1" x14ac:dyDescent="0.3">
      <c r="A55" s="76" t="s">
        <v>34</v>
      </c>
      <c r="B55" s="77">
        <v>0</v>
      </c>
      <c r="C55" s="77">
        <v>0</v>
      </c>
      <c r="D55" s="77">
        <f t="shared" si="10"/>
        <v>0</v>
      </c>
      <c r="E55" s="76" t="s">
        <v>34</v>
      </c>
      <c r="F55" s="77">
        <v>0</v>
      </c>
      <c r="G55" s="77">
        <v>634</v>
      </c>
      <c r="H55" s="77">
        <f t="shared" si="11"/>
        <v>634</v>
      </c>
    </row>
    <row r="56" spans="1:8" ht="15" customHeight="1" x14ac:dyDescent="0.3">
      <c r="A56" s="76" t="s">
        <v>35</v>
      </c>
      <c r="B56" s="77">
        <v>0</v>
      </c>
      <c r="C56" s="77">
        <v>0</v>
      </c>
      <c r="D56" s="77">
        <f t="shared" si="10"/>
        <v>0</v>
      </c>
      <c r="E56" s="76" t="s">
        <v>35</v>
      </c>
      <c r="F56" s="77">
        <v>0</v>
      </c>
      <c r="G56" s="77">
        <v>468</v>
      </c>
      <c r="H56" s="77">
        <f t="shared" si="11"/>
        <v>468</v>
      </c>
    </row>
    <row r="57" spans="1:8" ht="15" customHeight="1" x14ac:dyDescent="0.3">
      <c r="A57" s="102">
        <v>2018</v>
      </c>
      <c r="B57" s="100">
        <f>SUM(B58:B69)</f>
        <v>20919</v>
      </c>
      <c r="C57" s="100">
        <f t="shared" ref="C57:D57" si="12">SUM(C58:C69)</f>
        <v>185007</v>
      </c>
      <c r="D57" s="100">
        <f t="shared" si="12"/>
        <v>205926</v>
      </c>
      <c r="E57" s="102">
        <v>2018</v>
      </c>
      <c r="F57" s="100">
        <f>SUM(F58:F69)</f>
        <v>60</v>
      </c>
      <c r="G57" s="100">
        <f t="shared" ref="G57:H57" si="13">SUM(G58:G69)</f>
        <v>21755</v>
      </c>
      <c r="H57" s="100">
        <f t="shared" si="13"/>
        <v>21815</v>
      </c>
    </row>
    <row r="58" spans="1:8" ht="15" customHeight="1" x14ac:dyDescent="0.3">
      <c r="A58" s="76" t="s">
        <v>24</v>
      </c>
      <c r="B58" s="77">
        <v>0</v>
      </c>
      <c r="C58" s="77">
        <v>0</v>
      </c>
      <c r="D58" s="77">
        <f>SUM(B58:C58)</f>
        <v>0</v>
      </c>
      <c r="E58" s="76" t="s">
        <v>24</v>
      </c>
      <c r="F58" s="77">
        <v>0</v>
      </c>
      <c r="G58" s="77">
        <v>436</v>
      </c>
      <c r="H58" s="77">
        <f>SUM(F58:G58)</f>
        <v>436</v>
      </c>
    </row>
    <row r="59" spans="1:8" ht="15" customHeight="1" x14ac:dyDescent="0.3">
      <c r="A59" s="76" t="s">
        <v>25</v>
      </c>
      <c r="B59" s="77">
        <v>0</v>
      </c>
      <c r="C59" s="77">
        <v>0</v>
      </c>
      <c r="D59" s="77">
        <f t="shared" ref="D59:D69" si="14">SUM(B59:C59)</f>
        <v>0</v>
      </c>
      <c r="E59" s="76" t="s">
        <v>25</v>
      </c>
      <c r="F59" s="77">
        <v>30</v>
      </c>
      <c r="G59" s="77">
        <v>473</v>
      </c>
      <c r="H59" s="77">
        <f t="shared" ref="H59:H69" si="15">SUM(F59:G59)</f>
        <v>503</v>
      </c>
    </row>
    <row r="60" spans="1:8" ht="15" customHeight="1" x14ac:dyDescent="0.3">
      <c r="A60" s="76" t="s">
        <v>26</v>
      </c>
      <c r="B60" s="77">
        <v>0</v>
      </c>
      <c r="C60" s="77">
        <v>0</v>
      </c>
      <c r="D60" s="77">
        <f t="shared" si="14"/>
        <v>0</v>
      </c>
      <c r="E60" s="76" t="s">
        <v>26</v>
      </c>
      <c r="F60" s="77">
        <v>0</v>
      </c>
      <c r="G60" s="77">
        <v>621</v>
      </c>
      <c r="H60" s="77">
        <f t="shared" si="15"/>
        <v>621</v>
      </c>
    </row>
    <row r="61" spans="1:8" ht="15" customHeight="1" x14ac:dyDescent="0.3">
      <c r="A61" s="76" t="s">
        <v>27</v>
      </c>
      <c r="B61" s="77">
        <v>2097</v>
      </c>
      <c r="C61" s="77">
        <v>0</v>
      </c>
      <c r="D61" s="77">
        <f t="shared" si="14"/>
        <v>2097</v>
      </c>
      <c r="E61" s="76" t="s">
        <v>27</v>
      </c>
      <c r="F61" s="77">
        <v>0</v>
      </c>
      <c r="G61" s="77">
        <v>989</v>
      </c>
      <c r="H61" s="77">
        <f t="shared" si="15"/>
        <v>989</v>
      </c>
    </row>
    <row r="62" spans="1:8" ht="15" customHeight="1" x14ac:dyDescent="0.3">
      <c r="A62" s="76" t="s">
        <v>28</v>
      </c>
      <c r="B62" s="77">
        <v>2110</v>
      </c>
      <c r="C62" s="77">
        <v>19971</v>
      </c>
      <c r="D62" s="77">
        <f t="shared" si="14"/>
        <v>22081</v>
      </c>
      <c r="E62" s="76" t="s">
        <v>28</v>
      </c>
      <c r="F62" s="77">
        <v>0</v>
      </c>
      <c r="G62" s="77">
        <v>1466</v>
      </c>
      <c r="H62" s="77">
        <f t="shared" si="15"/>
        <v>1466</v>
      </c>
    </row>
    <row r="63" spans="1:8" ht="15" customHeight="1" x14ac:dyDescent="0.3">
      <c r="A63" s="76" t="s">
        <v>29</v>
      </c>
      <c r="B63" s="77">
        <v>3479</v>
      </c>
      <c r="C63" s="77">
        <v>37950</v>
      </c>
      <c r="D63" s="77">
        <f t="shared" si="14"/>
        <v>41429</v>
      </c>
      <c r="E63" s="76" t="s">
        <v>29</v>
      </c>
      <c r="F63" s="77">
        <v>0</v>
      </c>
      <c r="G63" s="77">
        <v>3176</v>
      </c>
      <c r="H63" s="77">
        <f t="shared" si="15"/>
        <v>3176</v>
      </c>
    </row>
    <row r="64" spans="1:8" ht="15" customHeight="1" x14ac:dyDescent="0.3">
      <c r="A64" s="76" t="s">
        <v>30</v>
      </c>
      <c r="B64" s="77">
        <v>4726</v>
      </c>
      <c r="C64" s="77">
        <v>48155</v>
      </c>
      <c r="D64" s="77">
        <f t="shared" si="14"/>
        <v>52881</v>
      </c>
      <c r="E64" s="76" t="s">
        <v>30</v>
      </c>
      <c r="F64" s="77">
        <v>0</v>
      </c>
      <c r="G64" s="77">
        <v>4390</v>
      </c>
      <c r="H64" s="77">
        <f t="shared" si="15"/>
        <v>4390</v>
      </c>
    </row>
    <row r="65" spans="1:8" ht="15" customHeight="1" x14ac:dyDescent="0.3">
      <c r="A65" s="76" t="s">
        <v>31</v>
      </c>
      <c r="B65" s="77">
        <v>5223</v>
      </c>
      <c r="C65" s="77">
        <v>49960</v>
      </c>
      <c r="D65" s="77">
        <f t="shared" si="14"/>
        <v>55183</v>
      </c>
      <c r="E65" s="76" t="s">
        <v>31</v>
      </c>
      <c r="F65" s="77">
        <v>0</v>
      </c>
      <c r="G65" s="77">
        <v>5454</v>
      </c>
      <c r="H65" s="77">
        <f t="shared" si="15"/>
        <v>5454</v>
      </c>
    </row>
    <row r="66" spans="1:8" ht="15" customHeight="1" x14ac:dyDescent="0.3">
      <c r="A66" s="76" t="s">
        <v>32</v>
      </c>
      <c r="B66" s="77">
        <v>2985</v>
      </c>
      <c r="C66" s="77">
        <v>27952</v>
      </c>
      <c r="D66" s="77">
        <f t="shared" si="14"/>
        <v>30937</v>
      </c>
      <c r="E66" s="76" t="s">
        <v>32</v>
      </c>
      <c r="F66" s="77">
        <v>0</v>
      </c>
      <c r="G66" s="77">
        <v>2699</v>
      </c>
      <c r="H66" s="77">
        <f t="shared" si="15"/>
        <v>2699</v>
      </c>
    </row>
    <row r="67" spans="1:8" ht="15" customHeight="1" x14ac:dyDescent="0.3">
      <c r="A67" s="76" t="s">
        <v>33</v>
      </c>
      <c r="B67" s="77">
        <v>299</v>
      </c>
      <c r="C67" s="77">
        <v>1019</v>
      </c>
      <c r="D67" s="77">
        <f t="shared" si="14"/>
        <v>1318</v>
      </c>
      <c r="E67" s="76" t="s">
        <v>33</v>
      </c>
      <c r="F67" s="77">
        <v>0</v>
      </c>
      <c r="G67" s="77">
        <v>971</v>
      </c>
      <c r="H67" s="77">
        <f t="shared" si="15"/>
        <v>971</v>
      </c>
    </row>
    <row r="68" spans="1:8" ht="15" customHeight="1" x14ac:dyDescent="0.3">
      <c r="A68" s="76" t="s">
        <v>34</v>
      </c>
      <c r="B68" s="77">
        <v>0</v>
      </c>
      <c r="C68" s="77">
        <v>0</v>
      </c>
      <c r="D68" s="77">
        <f t="shared" si="14"/>
        <v>0</v>
      </c>
      <c r="E68" s="76" t="s">
        <v>34</v>
      </c>
      <c r="F68" s="77">
        <v>0</v>
      </c>
      <c r="G68" s="77">
        <v>588</v>
      </c>
      <c r="H68" s="77">
        <f t="shared" si="15"/>
        <v>588</v>
      </c>
    </row>
    <row r="69" spans="1:8" ht="15" customHeight="1" x14ac:dyDescent="0.3">
      <c r="A69" s="76" t="s">
        <v>35</v>
      </c>
      <c r="B69" s="77">
        <v>0</v>
      </c>
      <c r="C69" s="77">
        <v>0</v>
      </c>
      <c r="D69" s="77">
        <f t="shared" si="14"/>
        <v>0</v>
      </c>
      <c r="E69" s="76" t="s">
        <v>35</v>
      </c>
      <c r="F69" s="77">
        <v>30</v>
      </c>
      <c r="G69" s="77">
        <v>492</v>
      </c>
      <c r="H69" s="77">
        <f t="shared" si="15"/>
        <v>522</v>
      </c>
    </row>
    <row r="70" spans="1:8" ht="15" customHeight="1" x14ac:dyDescent="0.3">
      <c r="A70" s="102">
        <v>2017</v>
      </c>
      <c r="B70" s="100">
        <f>SUM(B71:B82)</f>
        <v>15247</v>
      </c>
      <c r="C70" s="100">
        <f t="shared" ref="C70:D70" si="16">SUM(C71:C82)</f>
        <v>182459</v>
      </c>
      <c r="D70" s="100">
        <f t="shared" si="16"/>
        <v>197706</v>
      </c>
      <c r="E70" s="102">
        <v>2017</v>
      </c>
      <c r="F70" s="100">
        <f>SUM(F71:F82)</f>
        <v>32</v>
      </c>
      <c r="G70" s="100">
        <f t="shared" ref="G70:H70" si="17">SUM(G71:G82)</f>
        <v>21328</v>
      </c>
      <c r="H70" s="100">
        <f t="shared" si="17"/>
        <v>21360</v>
      </c>
    </row>
    <row r="71" spans="1:8" ht="15" customHeight="1" x14ac:dyDescent="0.3">
      <c r="A71" s="76" t="s">
        <v>24</v>
      </c>
      <c r="B71" s="77">
        <v>0</v>
      </c>
      <c r="C71" s="77">
        <v>0</v>
      </c>
      <c r="D71" s="77">
        <f>SUM(B71:C71)</f>
        <v>0</v>
      </c>
      <c r="E71" s="76" t="s">
        <v>24</v>
      </c>
      <c r="F71" s="77">
        <v>0</v>
      </c>
      <c r="G71" s="77">
        <v>296</v>
      </c>
      <c r="H71" s="77">
        <f>SUM(F71:G71)</f>
        <v>296</v>
      </c>
    </row>
    <row r="72" spans="1:8" ht="15" customHeight="1" x14ac:dyDescent="0.3">
      <c r="A72" s="76" t="s">
        <v>25</v>
      </c>
      <c r="B72" s="77">
        <v>0</v>
      </c>
      <c r="C72" s="77">
        <v>0</v>
      </c>
      <c r="D72" s="77">
        <f t="shared" ref="D72:D82" si="18">SUM(B72:C72)</f>
        <v>0</v>
      </c>
      <c r="E72" s="76" t="s">
        <v>25</v>
      </c>
      <c r="F72" s="77">
        <v>0</v>
      </c>
      <c r="G72" s="77">
        <v>420</v>
      </c>
      <c r="H72" s="77">
        <f t="shared" ref="H72:H82" si="19">SUM(F72:G72)</f>
        <v>420</v>
      </c>
    </row>
    <row r="73" spans="1:8" ht="15" customHeight="1" x14ac:dyDescent="0.3">
      <c r="A73" s="76" t="s">
        <v>26</v>
      </c>
      <c r="B73" s="77">
        <v>0</v>
      </c>
      <c r="C73" s="77">
        <v>0</v>
      </c>
      <c r="D73" s="77">
        <f t="shared" si="18"/>
        <v>0</v>
      </c>
      <c r="E73" s="76" t="s">
        <v>26</v>
      </c>
      <c r="F73" s="77">
        <v>0</v>
      </c>
      <c r="G73" s="77">
        <v>677</v>
      </c>
      <c r="H73" s="77">
        <f t="shared" si="19"/>
        <v>677</v>
      </c>
    </row>
    <row r="74" spans="1:8" ht="15" customHeight="1" x14ac:dyDescent="0.3">
      <c r="A74" s="76" t="s">
        <v>27</v>
      </c>
      <c r="B74" s="77">
        <v>1672</v>
      </c>
      <c r="C74" s="77">
        <v>0</v>
      </c>
      <c r="D74" s="77">
        <f t="shared" si="18"/>
        <v>1672</v>
      </c>
      <c r="E74" s="76" t="s">
        <v>27</v>
      </c>
      <c r="F74" s="77">
        <v>0</v>
      </c>
      <c r="G74" s="77">
        <v>928</v>
      </c>
      <c r="H74" s="77">
        <f t="shared" si="19"/>
        <v>928</v>
      </c>
    </row>
    <row r="75" spans="1:8" ht="15" customHeight="1" x14ac:dyDescent="0.3">
      <c r="A75" s="76" t="s">
        <v>28</v>
      </c>
      <c r="B75" s="77">
        <v>1608</v>
      </c>
      <c r="C75" s="77">
        <v>18883</v>
      </c>
      <c r="D75" s="77">
        <f t="shared" si="18"/>
        <v>20491</v>
      </c>
      <c r="E75" s="76" t="s">
        <v>28</v>
      </c>
      <c r="F75" s="77">
        <v>0</v>
      </c>
      <c r="G75" s="77">
        <v>1540</v>
      </c>
      <c r="H75" s="77">
        <f t="shared" si="19"/>
        <v>1540</v>
      </c>
    </row>
    <row r="76" spans="1:8" ht="15" customHeight="1" x14ac:dyDescent="0.3">
      <c r="A76" s="76" t="s">
        <v>29</v>
      </c>
      <c r="B76" s="77">
        <v>2334</v>
      </c>
      <c r="C76" s="77">
        <v>36430</v>
      </c>
      <c r="D76" s="77">
        <f t="shared" si="18"/>
        <v>38764</v>
      </c>
      <c r="E76" s="76" t="s">
        <v>29</v>
      </c>
      <c r="F76" s="77">
        <v>0</v>
      </c>
      <c r="G76" s="77">
        <v>3426</v>
      </c>
      <c r="H76" s="77">
        <f t="shared" si="19"/>
        <v>3426</v>
      </c>
    </row>
    <row r="77" spans="1:8" ht="15" customHeight="1" x14ac:dyDescent="0.3">
      <c r="A77" s="76" t="s">
        <v>30</v>
      </c>
      <c r="B77" s="77">
        <v>3821</v>
      </c>
      <c r="C77" s="77">
        <v>46926</v>
      </c>
      <c r="D77" s="77">
        <f t="shared" si="18"/>
        <v>50747</v>
      </c>
      <c r="E77" s="76" t="s">
        <v>30</v>
      </c>
      <c r="F77" s="77">
        <v>0</v>
      </c>
      <c r="G77" s="77">
        <v>4973</v>
      </c>
      <c r="H77" s="77">
        <f t="shared" si="19"/>
        <v>4973</v>
      </c>
    </row>
    <row r="78" spans="1:8" ht="15" customHeight="1" x14ac:dyDescent="0.3">
      <c r="A78" s="76" t="s">
        <v>31</v>
      </c>
      <c r="B78" s="77">
        <v>2931</v>
      </c>
      <c r="C78" s="77">
        <v>48878</v>
      </c>
      <c r="D78" s="77">
        <f t="shared" si="18"/>
        <v>51809</v>
      </c>
      <c r="E78" s="76" t="s">
        <v>31</v>
      </c>
      <c r="F78" s="77">
        <v>0</v>
      </c>
      <c r="G78" s="77">
        <v>4595</v>
      </c>
      <c r="H78" s="77">
        <f t="shared" si="19"/>
        <v>4595</v>
      </c>
    </row>
    <row r="79" spans="1:8" ht="15" customHeight="1" x14ac:dyDescent="0.3">
      <c r="A79" s="76" t="s">
        <v>32</v>
      </c>
      <c r="B79" s="77">
        <v>2508</v>
      </c>
      <c r="C79" s="77">
        <v>30088</v>
      </c>
      <c r="D79" s="77">
        <f t="shared" si="18"/>
        <v>32596</v>
      </c>
      <c r="E79" s="76" t="s">
        <v>32</v>
      </c>
      <c r="F79" s="77">
        <v>0</v>
      </c>
      <c r="G79" s="77">
        <v>2648</v>
      </c>
      <c r="H79" s="77">
        <f t="shared" si="19"/>
        <v>2648</v>
      </c>
    </row>
    <row r="80" spans="1:8" ht="15" customHeight="1" x14ac:dyDescent="0.3">
      <c r="A80" s="76" t="s">
        <v>33</v>
      </c>
      <c r="B80" s="77">
        <v>373</v>
      </c>
      <c r="C80" s="77">
        <v>1254</v>
      </c>
      <c r="D80" s="77">
        <f t="shared" si="18"/>
        <v>1627</v>
      </c>
      <c r="E80" s="76" t="s">
        <v>33</v>
      </c>
      <c r="F80" s="77">
        <v>0</v>
      </c>
      <c r="G80" s="77">
        <v>877</v>
      </c>
      <c r="H80" s="77">
        <f t="shared" si="19"/>
        <v>877</v>
      </c>
    </row>
    <row r="81" spans="1:8" ht="15" customHeight="1" x14ac:dyDescent="0.3">
      <c r="A81" s="76" t="s">
        <v>34</v>
      </c>
      <c r="B81" s="77">
        <v>0</v>
      </c>
      <c r="C81" s="77">
        <v>0</v>
      </c>
      <c r="D81" s="77">
        <f t="shared" si="18"/>
        <v>0</v>
      </c>
      <c r="E81" s="76" t="s">
        <v>34</v>
      </c>
      <c r="F81" s="77">
        <v>32</v>
      </c>
      <c r="G81" s="77">
        <v>488</v>
      </c>
      <c r="H81" s="77">
        <f t="shared" si="19"/>
        <v>520</v>
      </c>
    </row>
    <row r="82" spans="1:8" ht="15" customHeight="1" x14ac:dyDescent="0.3">
      <c r="A82" s="76" t="s">
        <v>35</v>
      </c>
      <c r="B82" s="77">
        <v>0</v>
      </c>
      <c r="C82" s="77">
        <v>0</v>
      </c>
      <c r="D82" s="77">
        <f t="shared" si="18"/>
        <v>0</v>
      </c>
      <c r="E82" s="76" t="s">
        <v>35</v>
      </c>
      <c r="F82" s="77">
        <v>0</v>
      </c>
      <c r="G82" s="77">
        <v>460</v>
      </c>
      <c r="H82" s="77">
        <f t="shared" si="19"/>
        <v>460</v>
      </c>
    </row>
    <row r="83" spans="1:8" ht="15" customHeight="1" x14ac:dyDescent="0.3">
      <c r="A83" s="102">
        <v>2016</v>
      </c>
      <c r="B83" s="100">
        <f>SUM(B84:B95)</f>
        <v>11002</v>
      </c>
      <c r="C83" s="100">
        <f>SUM(C84:C95)</f>
        <v>175866</v>
      </c>
      <c r="D83" s="100">
        <f>SUM(D84:D95)</f>
        <v>186868</v>
      </c>
      <c r="E83" s="102">
        <v>2016</v>
      </c>
      <c r="F83" s="100">
        <f>SUM(F84:F95)</f>
        <v>70</v>
      </c>
      <c r="G83" s="100">
        <f>SUM(G84:G95)</f>
        <v>20768</v>
      </c>
      <c r="H83" s="100">
        <f>SUM(H84:H95)</f>
        <v>20838</v>
      </c>
    </row>
    <row r="84" spans="1:8" ht="15" customHeight="1" x14ac:dyDescent="0.3">
      <c r="A84" s="76" t="s">
        <v>24</v>
      </c>
      <c r="B84" s="77">
        <v>0</v>
      </c>
      <c r="C84" s="77">
        <v>8</v>
      </c>
      <c r="D84" s="77">
        <v>8</v>
      </c>
      <c r="E84" s="76" t="s">
        <v>24</v>
      </c>
      <c r="F84" s="77">
        <v>0</v>
      </c>
      <c r="G84" s="77">
        <v>206</v>
      </c>
      <c r="H84" s="77">
        <v>206</v>
      </c>
    </row>
    <row r="85" spans="1:8" ht="15" customHeight="1" x14ac:dyDescent="0.3">
      <c r="A85" s="76" t="s">
        <v>25</v>
      </c>
      <c r="B85" s="77">
        <v>0</v>
      </c>
      <c r="C85" s="77">
        <v>0</v>
      </c>
      <c r="D85" s="77">
        <v>0</v>
      </c>
      <c r="E85" s="76" t="s">
        <v>25</v>
      </c>
      <c r="F85" s="77">
        <v>0</v>
      </c>
      <c r="G85" s="77">
        <v>274</v>
      </c>
      <c r="H85" s="77">
        <v>274</v>
      </c>
    </row>
    <row r="86" spans="1:8" ht="15" customHeight="1" x14ac:dyDescent="0.3">
      <c r="A86" s="76" t="s">
        <v>26</v>
      </c>
      <c r="B86" s="77">
        <v>0</v>
      </c>
      <c r="C86" s="77">
        <v>0</v>
      </c>
      <c r="D86" s="77">
        <v>0</v>
      </c>
      <c r="E86" s="76" t="s">
        <v>26</v>
      </c>
      <c r="F86" s="77">
        <v>0</v>
      </c>
      <c r="G86" s="77">
        <v>371</v>
      </c>
      <c r="H86" s="77">
        <v>371</v>
      </c>
    </row>
    <row r="87" spans="1:8" ht="15" customHeight="1" x14ac:dyDescent="0.3">
      <c r="A87" s="76" t="s">
        <v>27</v>
      </c>
      <c r="B87" s="77">
        <v>1513</v>
      </c>
      <c r="C87" s="77">
        <v>81</v>
      </c>
      <c r="D87" s="77">
        <v>1594</v>
      </c>
      <c r="E87" s="76" t="s">
        <v>27</v>
      </c>
      <c r="F87" s="77">
        <v>0</v>
      </c>
      <c r="G87" s="77">
        <v>868</v>
      </c>
      <c r="H87" s="77">
        <v>868</v>
      </c>
    </row>
    <row r="88" spans="1:8" ht="15" customHeight="1" x14ac:dyDescent="0.3">
      <c r="A88" s="76" t="s">
        <v>28</v>
      </c>
      <c r="B88" s="77">
        <v>1038</v>
      </c>
      <c r="C88" s="77">
        <v>17964</v>
      </c>
      <c r="D88" s="77">
        <v>19002</v>
      </c>
      <c r="E88" s="76" t="s">
        <v>28</v>
      </c>
      <c r="F88" s="77">
        <v>0</v>
      </c>
      <c r="G88" s="77">
        <v>1395</v>
      </c>
      <c r="H88" s="77">
        <v>1395</v>
      </c>
    </row>
    <row r="89" spans="1:8" ht="15" customHeight="1" x14ac:dyDescent="0.3">
      <c r="A89" s="76" t="s">
        <v>29</v>
      </c>
      <c r="B89" s="77">
        <v>1612</v>
      </c>
      <c r="C89" s="77">
        <v>31676</v>
      </c>
      <c r="D89" s="77">
        <v>33288</v>
      </c>
      <c r="E89" s="76" t="s">
        <v>29</v>
      </c>
      <c r="F89" s="77">
        <v>0</v>
      </c>
      <c r="G89" s="77">
        <v>3218</v>
      </c>
      <c r="H89" s="77">
        <v>3218</v>
      </c>
    </row>
    <row r="90" spans="1:8" ht="15" customHeight="1" x14ac:dyDescent="0.3">
      <c r="A90" s="76" t="s">
        <v>30</v>
      </c>
      <c r="B90" s="77">
        <v>2875</v>
      </c>
      <c r="C90" s="77">
        <v>46305</v>
      </c>
      <c r="D90" s="77">
        <v>49180</v>
      </c>
      <c r="E90" s="76" t="s">
        <v>30</v>
      </c>
      <c r="F90" s="77">
        <v>3</v>
      </c>
      <c r="G90" s="77">
        <v>5181</v>
      </c>
      <c r="H90" s="77">
        <v>5184</v>
      </c>
    </row>
    <row r="91" spans="1:8" ht="15" customHeight="1" x14ac:dyDescent="0.3">
      <c r="A91" s="76" t="s">
        <v>31</v>
      </c>
      <c r="B91" s="77">
        <v>2197</v>
      </c>
      <c r="C91" s="77">
        <v>49098</v>
      </c>
      <c r="D91" s="77">
        <v>51295</v>
      </c>
      <c r="E91" s="76" t="s">
        <v>31</v>
      </c>
      <c r="F91" s="77">
        <v>0</v>
      </c>
      <c r="G91" s="77">
        <v>5084</v>
      </c>
      <c r="H91" s="77">
        <v>5084</v>
      </c>
    </row>
    <row r="92" spans="1:8" ht="15" customHeight="1" x14ac:dyDescent="0.3">
      <c r="A92" s="76" t="s">
        <v>32</v>
      </c>
      <c r="B92" s="77">
        <v>1631</v>
      </c>
      <c r="C92" s="77">
        <v>30112</v>
      </c>
      <c r="D92" s="77">
        <v>31743</v>
      </c>
      <c r="E92" s="76" t="s">
        <v>32</v>
      </c>
      <c r="F92" s="77">
        <v>67</v>
      </c>
      <c r="G92" s="77">
        <v>2993</v>
      </c>
      <c r="H92" s="77">
        <v>3060</v>
      </c>
    </row>
    <row r="93" spans="1:8" ht="15" customHeight="1" x14ac:dyDescent="0.3">
      <c r="A93" s="76" t="s">
        <v>33</v>
      </c>
      <c r="B93" s="77">
        <v>24</v>
      </c>
      <c r="C93" s="77">
        <v>622</v>
      </c>
      <c r="D93" s="77">
        <v>646</v>
      </c>
      <c r="E93" s="76" t="s">
        <v>33</v>
      </c>
      <c r="F93" s="77">
        <v>0</v>
      </c>
      <c r="G93" s="77">
        <v>585</v>
      </c>
      <c r="H93" s="77">
        <v>585</v>
      </c>
    </row>
    <row r="94" spans="1:8" ht="15" customHeight="1" x14ac:dyDescent="0.3">
      <c r="A94" s="76" t="s">
        <v>34</v>
      </c>
      <c r="B94" s="77">
        <v>0</v>
      </c>
      <c r="C94" s="77">
        <v>0</v>
      </c>
      <c r="D94" s="77">
        <v>0</v>
      </c>
      <c r="E94" s="76" t="s">
        <v>34</v>
      </c>
      <c r="F94" s="77">
        <v>0</v>
      </c>
      <c r="G94" s="77">
        <v>241</v>
      </c>
      <c r="H94" s="77">
        <v>241</v>
      </c>
    </row>
    <row r="95" spans="1:8" ht="15" customHeight="1" x14ac:dyDescent="0.3">
      <c r="A95" s="76" t="s">
        <v>35</v>
      </c>
      <c r="B95" s="77">
        <v>112</v>
      </c>
      <c r="C95" s="77">
        <v>0</v>
      </c>
      <c r="D95" s="77">
        <v>112</v>
      </c>
      <c r="E95" s="76" t="s">
        <v>35</v>
      </c>
      <c r="F95" s="77">
        <v>0</v>
      </c>
      <c r="G95" s="77">
        <v>352</v>
      </c>
      <c r="H95" s="77">
        <v>352</v>
      </c>
    </row>
    <row r="96" spans="1:8" ht="15" customHeight="1" x14ac:dyDescent="0.3">
      <c r="A96" s="84">
        <v>2015</v>
      </c>
      <c r="B96" s="100">
        <f>SUM(B97:B108)</f>
        <v>11881</v>
      </c>
      <c r="C96" s="100">
        <f t="shared" ref="C96:D96" si="20">SUM(C97:C108)</f>
        <v>159492</v>
      </c>
      <c r="D96" s="100">
        <f t="shared" si="20"/>
        <v>171373</v>
      </c>
      <c r="E96" s="84">
        <v>2015</v>
      </c>
      <c r="F96" s="100">
        <f>SUM(F97:F108)</f>
        <v>296</v>
      </c>
      <c r="G96" s="100">
        <f t="shared" ref="G96:H96" si="21">SUM(G97:G108)</f>
        <v>16048</v>
      </c>
      <c r="H96" s="100">
        <f t="shared" si="21"/>
        <v>16344</v>
      </c>
    </row>
    <row r="97" spans="1:8" ht="15" customHeight="1" x14ac:dyDescent="0.3">
      <c r="A97" s="76" t="s">
        <v>24</v>
      </c>
      <c r="B97" s="77">
        <v>0</v>
      </c>
      <c r="C97" s="77">
        <v>0</v>
      </c>
      <c r="D97" s="77">
        <f>SUM(B97:C97)</f>
        <v>0</v>
      </c>
      <c r="E97" s="76" t="s">
        <v>24</v>
      </c>
      <c r="F97" s="77">
        <v>40</v>
      </c>
      <c r="G97" s="77">
        <v>255</v>
      </c>
      <c r="H97" s="77">
        <f>SUM(F97:G97)</f>
        <v>295</v>
      </c>
    </row>
    <row r="98" spans="1:8" ht="15" customHeight="1" x14ac:dyDescent="0.3">
      <c r="A98" s="76" t="s">
        <v>25</v>
      </c>
      <c r="B98" s="77">
        <v>0</v>
      </c>
      <c r="C98" s="77">
        <v>0</v>
      </c>
      <c r="D98" s="77">
        <f t="shared" ref="D98:D108" si="22">SUM(B98:C98)</f>
        <v>0</v>
      </c>
      <c r="E98" s="76" t="s">
        <v>25</v>
      </c>
      <c r="F98" s="77">
        <v>0</v>
      </c>
      <c r="G98" s="77">
        <v>243</v>
      </c>
      <c r="H98" s="77">
        <f t="shared" ref="H98:H108" si="23">SUM(F98:G98)</f>
        <v>243</v>
      </c>
    </row>
    <row r="99" spans="1:8" ht="15" customHeight="1" x14ac:dyDescent="0.3">
      <c r="A99" s="76" t="s">
        <v>26</v>
      </c>
      <c r="B99" s="77">
        <v>2</v>
      </c>
      <c r="C99" s="77">
        <v>0</v>
      </c>
      <c r="D99" s="77">
        <f t="shared" si="22"/>
        <v>2</v>
      </c>
      <c r="E99" s="76" t="s">
        <v>26</v>
      </c>
      <c r="F99" s="77">
        <v>0</v>
      </c>
      <c r="G99" s="77">
        <v>306</v>
      </c>
      <c r="H99" s="77">
        <f t="shared" si="23"/>
        <v>306</v>
      </c>
    </row>
    <row r="100" spans="1:8" ht="15" customHeight="1" x14ac:dyDescent="0.3">
      <c r="A100" s="76" t="s">
        <v>27</v>
      </c>
      <c r="B100" s="77">
        <v>786</v>
      </c>
      <c r="C100" s="77">
        <v>2</v>
      </c>
      <c r="D100" s="77">
        <f t="shared" si="22"/>
        <v>788</v>
      </c>
      <c r="E100" s="76" t="s">
        <v>27</v>
      </c>
      <c r="F100" s="77">
        <v>0</v>
      </c>
      <c r="G100" s="77">
        <v>912</v>
      </c>
      <c r="H100" s="77">
        <f t="shared" si="23"/>
        <v>912</v>
      </c>
    </row>
    <row r="101" spans="1:8" ht="15" customHeight="1" x14ac:dyDescent="0.3">
      <c r="A101" s="76" t="s">
        <v>28</v>
      </c>
      <c r="B101" s="77">
        <v>2000</v>
      </c>
      <c r="C101" s="77">
        <v>17070</v>
      </c>
      <c r="D101" s="77">
        <f t="shared" si="22"/>
        <v>19070</v>
      </c>
      <c r="E101" s="76" t="s">
        <v>28</v>
      </c>
      <c r="F101" s="77">
        <v>0</v>
      </c>
      <c r="G101" s="77">
        <v>1509</v>
      </c>
      <c r="H101" s="77">
        <f t="shared" si="23"/>
        <v>1509</v>
      </c>
    </row>
    <row r="102" spans="1:8" ht="15" customHeight="1" x14ac:dyDescent="0.3">
      <c r="A102" s="76" t="s">
        <v>29</v>
      </c>
      <c r="B102" s="77">
        <v>2013</v>
      </c>
      <c r="C102" s="77">
        <v>30736</v>
      </c>
      <c r="D102" s="77">
        <f t="shared" si="22"/>
        <v>32749</v>
      </c>
      <c r="E102" s="76" t="s">
        <v>29</v>
      </c>
      <c r="F102" s="77">
        <v>0</v>
      </c>
      <c r="G102" s="77">
        <v>1556</v>
      </c>
      <c r="H102" s="77">
        <f t="shared" si="23"/>
        <v>1556</v>
      </c>
    </row>
    <row r="103" spans="1:8" ht="15" customHeight="1" x14ac:dyDescent="0.3">
      <c r="A103" s="76" t="s">
        <v>30</v>
      </c>
      <c r="B103" s="77">
        <v>2571</v>
      </c>
      <c r="C103" s="77">
        <v>42467</v>
      </c>
      <c r="D103" s="77">
        <f t="shared" si="22"/>
        <v>45038</v>
      </c>
      <c r="E103" s="76" t="s">
        <v>30</v>
      </c>
      <c r="F103" s="77">
        <v>99</v>
      </c>
      <c r="G103" s="77">
        <v>1802</v>
      </c>
      <c r="H103" s="77">
        <f t="shared" si="23"/>
        <v>1901</v>
      </c>
    </row>
    <row r="104" spans="1:8" ht="15" customHeight="1" x14ac:dyDescent="0.3">
      <c r="A104" s="76" t="s">
        <v>31</v>
      </c>
      <c r="B104" s="77">
        <v>2217</v>
      </c>
      <c r="C104" s="77">
        <v>44626</v>
      </c>
      <c r="D104" s="77">
        <f t="shared" si="22"/>
        <v>46843</v>
      </c>
      <c r="E104" s="76" t="s">
        <v>31</v>
      </c>
      <c r="F104" s="77">
        <v>157</v>
      </c>
      <c r="G104" s="77">
        <v>5659</v>
      </c>
      <c r="H104" s="77">
        <f t="shared" si="23"/>
        <v>5816</v>
      </c>
    </row>
    <row r="105" spans="1:8" ht="15" customHeight="1" x14ac:dyDescent="0.3">
      <c r="A105" s="76" t="s">
        <v>32</v>
      </c>
      <c r="B105" s="77">
        <v>1942</v>
      </c>
      <c r="C105" s="77">
        <v>24361</v>
      </c>
      <c r="D105" s="77">
        <f t="shared" si="22"/>
        <v>26303</v>
      </c>
      <c r="E105" s="76" t="s">
        <v>32</v>
      </c>
      <c r="F105" s="77">
        <v>0</v>
      </c>
      <c r="G105" s="77">
        <v>2916</v>
      </c>
      <c r="H105" s="77">
        <f t="shared" si="23"/>
        <v>2916</v>
      </c>
    </row>
    <row r="106" spans="1:8" ht="15" customHeight="1" x14ac:dyDescent="0.3">
      <c r="A106" s="76" t="s">
        <v>33</v>
      </c>
      <c r="B106" s="77">
        <v>350</v>
      </c>
      <c r="C106" s="77">
        <v>230</v>
      </c>
      <c r="D106" s="77">
        <f t="shared" si="22"/>
        <v>580</v>
      </c>
      <c r="E106" s="76" t="s">
        <v>33</v>
      </c>
      <c r="F106" s="77">
        <v>0</v>
      </c>
      <c r="G106" s="77">
        <v>530</v>
      </c>
      <c r="H106" s="77">
        <f t="shared" si="23"/>
        <v>530</v>
      </c>
    </row>
    <row r="107" spans="1:8" ht="15" customHeight="1" x14ac:dyDescent="0.3">
      <c r="A107" s="76" t="s">
        <v>34</v>
      </c>
      <c r="B107" s="77">
        <v>0</v>
      </c>
      <c r="C107" s="77">
        <v>0</v>
      </c>
      <c r="D107" s="77">
        <f t="shared" si="22"/>
        <v>0</v>
      </c>
      <c r="E107" s="76" t="s">
        <v>34</v>
      </c>
      <c r="F107" s="77">
        <v>0</v>
      </c>
      <c r="G107" s="77">
        <v>198</v>
      </c>
      <c r="H107" s="77">
        <f t="shared" si="23"/>
        <v>198</v>
      </c>
    </row>
    <row r="108" spans="1:8" ht="15" customHeight="1" x14ac:dyDescent="0.3">
      <c r="A108" s="76" t="s">
        <v>35</v>
      </c>
      <c r="B108" s="77">
        <v>0</v>
      </c>
      <c r="C108" s="77">
        <v>0</v>
      </c>
      <c r="D108" s="77">
        <f t="shared" si="22"/>
        <v>0</v>
      </c>
      <c r="E108" s="76" t="s">
        <v>35</v>
      </c>
      <c r="F108" s="77">
        <v>0</v>
      </c>
      <c r="G108" s="77">
        <v>162</v>
      </c>
      <c r="H108" s="77">
        <f t="shared" si="23"/>
        <v>162</v>
      </c>
    </row>
    <row r="109" spans="1:8" ht="15" customHeight="1" x14ac:dyDescent="0.3">
      <c r="A109" s="84">
        <v>2014</v>
      </c>
      <c r="B109" s="100">
        <f>SUM(B110:B121)</f>
        <v>32346</v>
      </c>
      <c r="C109" s="100">
        <f t="shared" ref="C109" si="24">SUM(C110:C121)</f>
        <v>141609</v>
      </c>
      <c r="D109" s="100">
        <f>SUM(D110:D121)</f>
        <v>173955</v>
      </c>
      <c r="E109" s="84">
        <v>2014</v>
      </c>
      <c r="F109" s="100">
        <f>SUM(F110:F121)</f>
        <v>581</v>
      </c>
      <c r="G109" s="100">
        <f t="shared" ref="G109:H109" si="25">SUM(G110:G121)</f>
        <v>15575</v>
      </c>
      <c r="H109" s="100">
        <f t="shared" si="25"/>
        <v>16156</v>
      </c>
    </row>
    <row r="110" spans="1:8" ht="15" customHeight="1" x14ac:dyDescent="0.3">
      <c r="A110" s="76" t="s">
        <v>24</v>
      </c>
      <c r="B110" s="77">
        <v>0</v>
      </c>
      <c r="C110" s="77">
        <v>0</v>
      </c>
      <c r="D110" s="77">
        <f>SUM(B110:C110)</f>
        <v>0</v>
      </c>
      <c r="E110" s="76" t="s">
        <v>24</v>
      </c>
      <c r="F110" s="77">
        <v>0</v>
      </c>
      <c r="G110" s="77">
        <v>193</v>
      </c>
      <c r="H110" s="77">
        <f>SUM(F110:G110)</f>
        <v>193</v>
      </c>
    </row>
    <row r="111" spans="1:8" ht="15" customHeight="1" x14ac:dyDescent="0.3">
      <c r="A111" s="76" t="s">
        <v>25</v>
      </c>
      <c r="B111" s="77">
        <v>0</v>
      </c>
      <c r="C111" s="77">
        <v>0</v>
      </c>
      <c r="D111" s="77">
        <f t="shared" ref="D111:D121" si="26">SUM(B111:C111)</f>
        <v>0</v>
      </c>
      <c r="E111" s="76" t="s">
        <v>25</v>
      </c>
      <c r="F111" s="77">
        <v>0</v>
      </c>
      <c r="G111" s="77">
        <v>207</v>
      </c>
      <c r="H111" s="77">
        <f t="shared" ref="H111:H121" si="27">SUM(F111:G111)</f>
        <v>207</v>
      </c>
    </row>
    <row r="112" spans="1:8" ht="15" customHeight="1" x14ac:dyDescent="0.3">
      <c r="A112" s="76" t="s">
        <v>26</v>
      </c>
      <c r="B112" s="77">
        <v>0</v>
      </c>
      <c r="C112" s="77">
        <v>0</v>
      </c>
      <c r="D112" s="77">
        <f t="shared" si="26"/>
        <v>0</v>
      </c>
      <c r="E112" s="76" t="s">
        <v>26</v>
      </c>
      <c r="F112" s="77">
        <v>0</v>
      </c>
      <c r="G112" s="77">
        <v>304</v>
      </c>
      <c r="H112" s="77">
        <f t="shared" si="27"/>
        <v>304</v>
      </c>
    </row>
    <row r="113" spans="1:8" ht="15" customHeight="1" x14ac:dyDescent="0.3">
      <c r="A113" s="76" t="s">
        <v>27</v>
      </c>
      <c r="B113" s="77">
        <v>2031</v>
      </c>
      <c r="C113" s="77">
        <v>5</v>
      </c>
      <c r="D113" s="77">
        <f t="shared" si="26"/>
        <v>2036</v>
      </c>
      <c r="E113" s="76" t="s">
        <v>27</v>
      </c>
      <c r="F113" s="77">
        <v>0</v>
      </c>
      <c r="G113" s="77">
        <v>768</v>
      </c>
      <c r="H113" s="77">
        <f t="shared" si="27"/>
        <v>768</v>
      </c>
    </row>
    <row r="114" spans="1:8" ht="15" customHeight="1" x14ac:dyDescent="0.3">
      <c r="A114" s="76" t="s">
        <v>28</v>
      </c>
      <c r="B114" s="77">
        <v>4024</v>
      </c>
      <c r="C114" s="77">
        <v>15350</v>
      </c>
      <c r="D114" s="77">
        <f t="shared" si="26"/>
        <v>19374</v>
      </c>
      <c r="E114" s="76" t="s">
        <v>28</v>
      </c>
      <c r="F114" s="77">
        <v>0</v>
      </c>
      <c r="G114" s="77">
        <v>1164</v>
      </c>
      <c r="H114" s="77">
        <f t="shared" si="27"/>
        <v>1164</v>
      </c>
    </row>
    <row r="115" spans="1:8" ht="15" customHeight="1" x14ac:dyDescent="0.3">
      <c r="A115" s="76" t="s">
        <v>29</v>
      </c>
      <c r="B115" s="77">
        <v>5450</v>
      </c>
      <c r="C115" s="77">
        <v>28104</v>
      </c>
      <c r="D115" s="77">
        <f t="shared" si="26"/>
        <v>33554</v>
      </c>
      <c r="E115" s="76" t="s">
        <v>29</v>
      </c>
      <c r="F115" s="77">
        <v>0</v>
      </c>
      <c r="G115" s="77">
        <v>2327</v>
      </c>
      <c r="H115" s="77">
        <f t="shared" si="27"/>
        <v>2327</v>
      </c>
    </row>
    <row r="116" spans="1:8" ht="15" customHeight="1" x14ac:dyDescent="0.3">
      <c r="A116" s="76" t="s">
        <v>30</v>
      </c>
      <c r="B116" s="77">
        <v>8299</v>
      </c>
      <c r="C116" s="77">
        <v>35493</v>
      </c>
      <c r="D116" s="77">
        <f t="shared" si="26"/>
        <v>43792</v>
      </c>
      <c r="E116" s="76" t="s">
        <v>30</v>
      </c>
      <c r="F116" s="77">
        <v>173</v>
      </c>
      <c r="G116" s="77">
        <v>3835</v>
      </c>
      <c r="H116" s="77">
        <f t="shared" si="27"/>
        <v>4008</v>
      </c>
    </row>
    <row r="117" spans="1:8" ht="15" customHeight="1" x14ac:dyDescent="0.3">
      <c r="A117" s="76" t="s">
        <v>31</v>
      </c>
      <c r="B117" s="77">
        <v>7933</v>
      </c>
      <c r="C117" s="77">
        <v>40120</v>
      </c>
      <c r="D117" s="77">
        <f t="shared" si="26"/>
        <v>48053</v>
      </c>
      <c r="E117" s="76" t="s">
        <v>31</v>
      </c>
      <c r="F117" s="77">
        <v>328</v>
      </c>
      <c r="G117" s="77">
        <v>4042</v>
      </c>
      <c r="H117" s="77">
        <f t="shared" si="27"/>
        <v>4370</v>
      </c>
    </row>
    <row r="118" spans="1:8" ht="15" customHeight="1" x14ac:dyDescent="0.3">
      <c r="A118" s="76" t="s">
        <v>32</v>
      </c>
      <c r="B118" s="77">
        <v>4508</v>
      </c>
      <c r="C118" s="77">
        <v>22328</v>
      </c>
      <c r="D118" s="77">
        <f t="shared" si="26"/>
        <v>26836</v>
      </c>
      <c r="E118" s="76" t="s">
        <v>32</v>
      </c>
      <c r="F118" s="77">
        <v>50</v>
      </c>
      <c r="G118" s="77">
        <v>1709</v>
      </c>
      <c r="H118" s="77">
        <f t="shared" si="27"/>
        <v>1759</v>
      </c>
    </row>
    <row r="119" spans="1:8" ht="15" customHeight="1" x14ac:dyDescent="0.3">
      <c r="A119" s="76" t="s">
        <v>33</v>
      </c>
      <c r="B119" s="77">
        <v>101</v>
      </c>
      <c r="C119" s="77">
        <v>209</v>
      </c>
      <c r="D119" s="77">
        <f t="shared" si="26"/>
        <v>310</v>
      </c>
      <c r="E119" s="76" t="s">
        <v>33</v>
      </c>
      <c r="F119" s="77">
        <v>0</v>
      </c>
      <c r="G119" s="77">
        <v>681</v>
      </c>
      <c r="H119" s="77">
        <f t="shared" si="27"/>
        <v>681</v>
      </c>
    </row>
    <row r="120" spans="1:8" ht="15" customHeight="1" x14ac:dyDescent="0.3">
      <c r="A120" s="76" t="s">
        <v>34</v>
      </c>
      <c r="B120" s="77">
        <v>0</v>
      </c>
      <c r="C120" s="77">
        <v>0</v>
      </c>
      <c r="D120" s="77">
        <f t="shared" si="26"/>
        <v>0</v>
      </c>
      <c r="E120" s="76" t="s">
        <v>34</v>
      </c>
      <c r="F120" s="77">
        <v>0</v>
      </c>
      <c r="G120" s="77">
        <v>184</v>
      </c>
      <c r="H120" s="77">
        <f t="shared" si="27"/>
        <v>184</v>
      </c>
    </row>
    <row r="121" spans="1:8" ht="15" customHeight="1" x14ac:dyDescent="0.3">
      <c r="A121" s="76" t="s">
        <v>35</v>
      </c>
      <c r="B121" s="77">
        <v>0</v>
      </c>
      <c r="C121" s="77">
        <v>0</v>
      </c>
      <c r="D121" s="77">
        <f t="shared" si="26"/>
        <v>0</v>
      </c>
      <c r="E121" s="76" t="s">
        <v>35</v>
      </c>
      <c r="F121" s="77">
        <v>30</v>
      </c>
      <c r="G121" s="77">
        <v>161</v>
      </c>
      <c r="H121" s="77">
        <f t="shared" si="27"/>
        <v>191</v>
      </c>
    </row>
    <row r="122" spans="1:8" ht="15" customHeight="1" x14ac:dyDescent="0.3">
      <c r="A122" s="84">
        <v>2013</v>
      </c>
      <c r="B122" s="100">
        <f>SUM(B123:B134)</f>
        <v>34986</v>
      </c>
      <c r="C122" s="100">
        <f t="shared" ref="C122:D122" si="28">SUM(C123:C134)</f>
        <v>119070</v>
      </c>
      <c r="D122" s="100">
        <f t="shared" si="28"/>
        <v>154056</v>
      </c>
      <c r="E122" s="84">
        <v>2013</v>
      </c>
      <c r="F122" s="100">
        <f>SUM(F123:F134)</f>
        <v>8</v>
      </c>
      <c r="G122" s="100">
        <f t="shared" ref="G122:H122" si="29">SUM(G123:G134)</f>
        <v>11819</v>
      </c>
      <c r="H122" s="100">
        <f t="shared" si="29"/>
        <v>11827</v>
      </c>
    </row>
    <row r="123" spans="1:8" ht="15" customHeight="1" x14ac:dyDescent="0.3">
      <c r="A123" s="76" t="s">
        <v>24</v>
      </c>
      <c r="B123" s="77">
        <v>0</v>
      </c>
      <c r="C123" s="77">
        <v>0</v>
      </c>
      <c r="D123" s="77">
        <f>SUM(B123:C123)</f>
        <v>0</v>
      </c>
      <c r="E123" s="76" t="s">
        <v>24</v>
      </c>
      <c r="F123" s="77">
        <v>0</v>
      </c>
      <c r="G123" s="77">
        <v>178</v>
      </c>
      <c r="H123" s="77">
        <f>SUM(F123:G123)</f>
        <v>178</v>
      </c>
    </row>
    <row r="124" spans="1:8" ht="15" customHeight="1" x14ac:dyDescent="0.3">
      <c r="A124" s="76" t="s">
        <v>25</v>
      </c>
      <c r="B124" s="77">
        <v>0</v>
      </c>
      <c r="C124" s="77">
        <v>0</v>
      </c>
      <c r="D124" s="77">
        <f t="shared" ref="D124:D134" si="30">SUM(B124:C124)</f>
        <v>0</v>
      </c>
      <c r="E124" s="76" t="s">
        <v>25</v>
      </c>
      <c r="F124" s="77">
        <v>0</v>
      </c>
      <c r="G124" s="77">
        <v>213</v>
      </c>
      <c r="H124" s="77">
        <f t="shared" ref="H124:H134" si="31">SUM(F124:G124)</f>
        <v>213</v>
      </c>
    </row>
    <row r="125" spans="1:8" ht="15" customHeight="1" x14ac:dyDescent="0.3">
      <c r="A125" s="76" t="s">
        <v>26</v>
      </c>
      <c r="B125" s="77">
        <v>372</v>
      </c>
      <c r="C125" s="77">
        <v>7</v>
      </c>
      <c r="D125" s="77">
        <f t="shared" si="30"/>
        <v>379</v>
      </c>
      <c r="E125" s="76" t="s">
        <v>26</v>
      </c>
      <c r="F125" s="77">
        <v>0</v>
      </c>
      <c r="G125" s="77">
        <v>265</v>
      </c>
      <c r="H125" s="77">
        <f t="shared" si="31"/>
        <v>265</v>
      </c>
    </row>
    <row r="126" spans="1:8" ht="15" customHeight="1" x14ac:dyDescent="0.3">
      <c r="A126" s="76" t="s">
        <v>27</v>
      </c>
      <c r="B126" s="77">
        <v>3753</v>
      </c>
      <c r="C126" s="77">
        <v>22</v>
      </c>
      <c r="D126" s="77">
        <f t="shared" si="30"/>
        <v>3775</v>
      </c>
      <c r="E126" s="76" t="s">
        <v>27</v>
      </c>
      <c r="F126" s="77">
        <v>0</v>
      </c>
      <c r="G126" s="77">
        <v>632</v>
      </c>
      <c r="H126" s="77">
        <f t="shared" si="31"/>
        <v>632</v>
      </c>
    </row>
    <row r="127" spans="1:8" ht="15" customHeight="1" x14ac:dyDescent="0.3">
      <c r="A127" s="76" t="s">
        <v>28</v>
      </c>
      <c r="B127" s="77">
        <v>5706</v>
      </c>
      <c r="C127" s="77">
        <v>13193</v>
      </c>
      <c r="D127" s="77">
        <f t="shared" si="30"/>
        <v>18899</v>
      </c>
      <c r="E127" s="76" t="s">
        <v>28</v>
      </c>
      <c r="F127" s="77">
        <v>0</v>
      </c>
      <c r="G127" s="77">
        <v>1154</v>
      </c>
      <c r="H127" s="77">
        <f t="shared" si="31"/>
        <v>1154</v>
      </c>
    </row>
    <row r="128" spans="1:8" ht="15" customHeight="1" x14ac:dyDescent="0.3">
      <c r="A128" s="76" t="s">
        <v>29</v>
      </c>
      <c r="B128" s="77">
        <v>6390</v>
      </c>
      <c r="C128" s="77">
        <v>24492</v>
      </c>
      <c r="D128" s="77">
        <f t="shared" si="30"/>
        <v>30882</v>
      </c>
      <c r="E128" s="76" t="s">
        <v>29</v>
      </c>
      <c r="F128" s="77">
        <v>2</v>
      </c>
      <c r="G128" s="77">
        <v>2080</v>
      </c>
      <c r="H128" s="77">
        <f t="shared" si="31"/>
        <v>2082</v>
      </c>
    </row>
    <row r="129" spans="1:8" ht="15" customHeight="1" x14ac:dyDescent="0.3">
      <c r="A129" s="76" t="s">
        <v>30</v>
      </c>
      <c r="B129" s="77">
        <v>7383</v>
      </c>
      <c r="C129" s="77">
        <v>29818</v>
      </c>
      <c r="D129" s="77">
        <f t="shared" si="30"/>
        <v>37201</v>
      </c>
      <c r="E129" s="76" t="s">
        <v>30</v>
      </c>
      <c r="F129" s="77">
        <v>0</v>
      </c>
      <c r="G129" s="77">
        <v>2404</v>
      </c>
      <c r="H129" s="77">
        <f t="shared" si="31"/>
        <v>2404</v>
      </c>
    </row>
    <row r="130" spans="1:8" ht="15" customHeight="1" x14ac:dyDescent="0.3">
      <c r="A130" s="76" t="s">
        <v>31</v>
      </c>
      <c r="B130" s="77">
        <v>7772</v>
      </c>
      <c r="C130" s="77">
        <v>33493</v>
      </c>
      <c r="D130" s="77">
        <f t="shared" si="30"/>
        <v>41265</v>
      </c>
      <c r="E130" s="76" t="s">
        <v>31</v>
      </c>
      <c r="F130" s="77">
        <v>0</v>
      </c>
      <c r="G130" s="77">
        <v>2622</v>
      </c>
      <c r="H130" s="77">
        <f t="shared" si="31"/>
        <v>2622</v>
      </c>
    </row>
    <row r="131" spans="1:8" ht="15" customHeight="1" x14ac:dyDescent="0.3">
      <c r="A131" s="76" t="s">
        <v>32</v>
      </c>
      <c r="B131" s="77">
        <v>3363</v>
      </c>
      <c r="C131" s="77">
        <v>17749</v>
      </c>
      <c r="D131" s="77">
        <f t="shared" si="30"/>
        <v>21112</v>
      </c>
      <c r="E131" s="76" t="s">
        <v>32</v>
      </c>
      <c r="F131" s="77">
        <v>0</v>
      </c>
      <c r="G131" s="77">
        <v>1296</v>
      </c>
      <c r="H131" s="77">
        <f t="shared" si="31"/>
        <v>1296</v>
      </c>
    </row>
    <row r="132" spans="1:8" ht="15" customHeight="1" x14ac:dyDescent="0.3">
      <c r="A132" s="76" t="s">
        <v>33</v>
      </c>
      <c r="B132" s="77">
        <v>247</v>
      </c>
      <c r="C132" s="77">
        <v>296</v>
      </c>
      <c r="D132" s="77">
        <f t="shared" si="30"/>
        <v>543</v>
      </c>
      <c r="E132" s="76" t="s">
        <v>33</v>
      </c>
      <c r="F132" s="77">
        <v>6</v>
      </c>
      <c r="G132" s="77">
        <v>525</v>
      </c>
      <c r="H132" s="77">
        <f t="shared" si="31"/>
        <v>531</v>
      </c>
    </row>
    <row r="133" spans="1:8" ht="15" customHeight="1" x14ac:dyDescent="0.3">
      <c r="A133" s="76" t="s">
        <v>34</v>
      </c>
      <c r="B133" s="77">
        <v>0</v>
      </c>
      <c r="C133" s="77">
        <v>0</v>
      </c>
      <c r="D133" s="77">
        <f t="shared" si="30"/>
        <v>0</v>
      </c>
      <c r="E133" s="76" t="s">
        <v>34</v>
      </c>
      <c r="F133" s="77">
        <v>0</v>
      </c>
      <c r="G133" s="77">
        <v>233</v>
      </c>
      <c r="H133" s="77">
        <f t="shared" si="31"/>
        <v>233</v>
      </c>
    </row>
    <row r="134" spans="1:8" ht="15" customHeight="1" x14ac:dyDescent="0.3">
      <c r="A134" s="76" t="s">
        <v>35</v>
      </c>
      <c r="B134" s="77">
        <v>0</v>
      </c>
      <c r="C134" s="77">
        <v>0</v>
      </c>
      <c r="D134" s="77">
        <f t="shared" si="30"/>
        <v>0</v>
      </c>
      <c r="E134" s="76" t="s">
        <v>35</v>
      </c>
      <c r="F134" s="77">
        <v>0</v>
      </c>
      <c r="G134" s="77">
        <v>217</v>
      </c>
      <c r="H134" s="77">
        <f t="shared" si="31"/>
        <v>217</v>
      </c>
    </row>
    <row r="135" spans="1:8" ht="15" customHeight="1" x14ac:dyDescent="0.3">
      <c r="A135" s="84">
        <v>2012</v>
      </c>
      <c r="B135" s="100">
        <f>SUM(B136:B147)</f>
        <v>38238</v>
      </c>
      <c r="C135" s="100">
        <f t="shared" ref="C135:D135" si="32">SUM(C136:C147)</f>
        <v>117989</v>
      </c>
      <c r="D135" s="100">
        <f t="shared" si="32"/>
        <v>156227</v>
      </c>
      <c r="E135" s="84">
        <v>2012</v>
      </c>
      <c r="F135" s="100">
        <f>SUM(F136:F147)</f>
        <v>19</v>
      </c>
      <c r="G135" s="100">
        <f t="shared" ref="G135:H135" si="33">SUM(G136:G147)</f>
        <v>9046</v>
      </c>
      <c r="H135" s="100">
        <f t="shared" si="33"/>
        <v>9065</v>
      </c>
    </row>
    <row r="136" spans="1:8" ht="15" customHeight="1" x14ac:dyDescent="0.3">
      <c r="A136" s="76" t="s">
        <v>24</v>
      </c>
      <c r="B136" s="77">
        <v>0</v>
      </c>
      <c r="C136" s="77">
        <v>0</v>
      </c>
      <c r="D136" s="77">
        <f>SUM(B136:C136)</f>
        <v>0</v>
      </c>
      <c r="E136" s="76" t="s">
        <v>24</v>
      </c>
      <c r="F136" s="77">
        <v>19</v>
      </c>
      <c r="G136" s="77">
        <v>263</v>
      </c>
      <c r="H136" s="77">
        <f>SUM(F136:G136)</f>
        <v>282</v>
      </c>
    </row>
    <row r="137" spans="1:8" ht="15" customHeight="1" x14ac:dyDescent="0.3">
      <c r="A137" s="76" t="s">
        <v>25</v>
      </c>
      <c r="B137" s="77">
        <v>0</v>
      </c>
      <c r="C137" s="77">
        <v>0</v>
      </c>
      <c r="D137" s="77">
        <f t="shared" ref="D137:D147" si="34">SUM(B137:C137)</f>
        <v>0</v>
      </c>
      <c r="E137" s="76" t="s">
        <v>25</v>
      </c>
      <c r="F137" s="77">
        <v>0</v>
      </c>
      <c r="G137" s="77">
        <v>248</v>
      </c>
      <c r="H137" s="77">
        <f t="shared" ref="H137:H147" si="35">SUM(F137:G137)</f>
        <v>248</v>
      </c>
    </row>
    <row r="138" spans="1:8" ht="15" customHeight="1" x14ac:dyDescent="0.3">
      <c r="A138" s="76" t="s">
        <v>26</v>
      </c>
      <c r="B138" s="77">
        <v>499</v>
      </c>
      <c r="C138" s="77">
        <v>4</v>
      </c>
      <c r="D138" s="77">
        <f t="shared" si="34"/>
        <v>503</v>
      </c>
      <c r="E138" s="76" t="s">
        <v>26</v>
      </c>
      <c r="F138" s="77">
        <v>0</v>
      </c>
      <c r="G138" s="77">
        <v>376</v>
      </c>
      <c r="H138" s="77">
        <f t="shared" si="35"/>
        <v>376</v>
      </c>
    </row>
    <row r="139" spans="1:8" ht="15" customHeight="1" x14ac:dyDescent="0.3">
      <c r="A139" s="76" t="s">
        <v>27</v>
      </c>
      <c r="B139" s="77">
        <v>4217</v>
      </c>
      <c r="C139" s="77">
        <v>34</v>
      </c>
      <c r="D139" s="77">
        <f t="shared" si="34"/>
        <v>4251</v>
      </c>
      <c r="E139" s="76" t="s">
        <v>27</v>
      </c>
      <c r="F139" s="77">
        <v>0</v>
      </c>
      <c r="G139" s="77">
        <v>807</v>
      </c>
      <c r="H139" s="77">
        <f t="shared" si="35"/>
        <v>807</v>
      </c>
    </row>
    <row r="140" spans="1:8" ht="15" customHeight="1" x14ac:dyDescent="0.3">
      <c r="A140" s="76" t="s">
        <v>28</v>
      </c>
      <c r="B140" s="77">
        <v>4356</v>
      </c>
      <c r="C140" s="77">
        <v>11127</v>
      </c>
      <c r="D140" s="77">
        <f t="shared" si="34"/>
        <v>15483</v>
      </c>
      <c r="E140" s="76" t="s">
        <v>28</v>
      </c>
      <c r="F140" s="77">
        <v>0</v>
      </c>
      <c r="G140" s="77">
        <v>963</v>
      </c>
      <c r="H140" s="77">
        <f t="shared" si="35"/>
        <v>963</v>
      </c>
    </row>
    <row r="141" spans="1:8" ht="15" customHeight="1" x14ac:dyDescent="0.3">
      <c r="A141" s="76" t="s">
        <v>29</v>
      </c>
      <c r="B141" s="77">
        <v>5762</v>
      </c>
      <c r="C141" s="77">
        <v>26498</v>
      </c>
      <c r="D141" s="77">
        <f t="shared" si="34"/>
        <v>32260</v>
      </c>
      <c r="E141" s="76" t="s">
        <v>29</v>
      </c>
      <c r="F141" s="77">
        <v>0</v>
      </c>
      <c r="G141" s="77">
        <v>1324</v>
      </c>
      <c r="H141" s="77">
        <f t="shared" si="35"/>
        <v>1324</v>
      </c>
    </row>
    <row r="142" spans="1:8" ht="15" customHeight="1" x14ac:dyDescent="0.3">
      <c r="A142" s="76" t="s">
        <v>30</v>
      </c>
      <c r="B142" s="77">
        <v>7978</v>
      </c>
      <c r="C142" s="77">
        <v>30552</v>
      </c>
      <c r="D142" s="77">
        <f t="shared" si="34"/>
        <v>38530</v>
      </c>
      <c r="E142" s="76" t="s">
        <v>30</v>
      </c>
      <c r="F142" s="77">
        <v>0</v>
      </c>
      <c r="G142" s="77">
        <v>1470</v>
      </c>
      <c r="H142" s="77">
        <f t="shared" si="35"/>
        <v>1470</v>
      </c>
    </row>
    <row r="143" spans="1:8" ht="15" customHeight="1" x14ac:dyDescent="0.3">
      <c r="A143" s="76" t="s">
        <v>31</v>
      </c>
      <c r="B143" s="77">
        <v>6997</v>
      </c>
      <c r="C143" s="77">
        <v>31571</v>
      </c>
      <c r="D143" s="77">
        <f t="shared" si="34"/>
        <v>38568</v>
      </c>
      <c r="E143" s="76" t="s">
        <v>31</v>
      </c>
      <c r="F143" s="77">
        <v>0</v>
      </c>
      <c r="G143" s="77">
        <v>1573</v>
      </c>
      <c r="H143" s="77">
        <f t="shared" si="35"/>
        <v>1573</v>
      </c>
    </row>
    <row r="144" spans="1:8" ht="15" customHeight="1" x14ac:dyDescent="0.3">
      <c r="A144" s="76" t="s">
        <v>32</v>
      </c>
      <c r="B144" s="77">
        <v>5720</v>
      </c>
      <c r="C144" s="77">
        <v>17949</v>
      </c>
      <c r="D144" s="77">
        <f t="shared" si="34"/>
        <v>23669</v>
      </c>
      <c r="E144" s="76" t="s">
        <v>32</v>
      </c>
      <c r="F144" s="77">
        <v>0</v>
      </c>
      <c r="G144" s="77">
        <v>1072</v>
      </c>
      <c r="H144" s="77">
        <f t="shared" si="35"/>
        <v>1072</v>
      </c>
    </row>
    <row r="145" spans="1:8" ht="15" customHeight="1" x14ac:dyDescent="0.3">
      <c r="A145" s="76" t="s">
        <v>33</v>
      </c>
      <c r="B145" s="77">
        <v>2573</v>
      </c>
      <c r="C145" s="77">
        <v>249</v>
      </c>
      <c r="D145" s="77">
        <f t="shared" si="34"/>
        <v>2822</v>
      </c>
      <c r="E145" s="76" t="s">
        <v>33</v>
      </c>
      <c r="F145" s="77">
        <v>0</v>
      </c>
      <c r="G145" s="77">
        <v>534</v>
      </c>
      <c r="H145" s="77">
        <f t="shared" si="35"/>
        <v>534</v>
      </c>
    </row>
    <row r="146" spans="1:8" ht="15" customHeight="1" x14ac:dyDescent="0.3">
      <c r="A146" s="76" t="s">
        <v>34</v>
      </c>
      <c r="B146" s="77">
        <v>136</v>
      </c>
      <c r="C146" s="77">
        <v>0</v>
      </c>
      <c r="D146" s="77">
        <f t="shared" si="34"/>
        <v>136</v>
      </c>
      <c r="E146" s="76" t="s">
        <v>34</v>
      </c>
      <c r="F146" s="77">
        <v>0</v>
      </c>
      <c r="G146" s="77">
        <v>239</v>
      </c>
      <c r="H146" s="77">
        <f t="shared" si="35"/>
        <v>239</v>
      </c>
    </row>
    <row r="147" spans="1:8" ht="15" customHeight="1" x14ac:dyDescent="0.3">
      <c r="A147" s="76" t="s">
        <v>35</v>
      </c>
      <c r="B147" s="77">
        <v>0</v>
      </c>
      <c r="C147" s="77">
        <v>5</v>
      </c>
      <c r="D147" s="77">
        <f t="shared" si="34"/>
        <v>5</v>
      </c>
      <c r="E147" s="76" t="s">
        <v>35</v>
      </c>
      <c r="F147" s="77">
        <v>0</v>
      </c>
      <c r="G147" s="77">
        <v>177</v>
      </c>
      <c r="H147" s="77">
        <f t="shared" si="35"/>
        <v>177</v>
      </c>
    </row>
    <row r="148" spans="1:8" ht="15" customHeight="1" x14ac:dyDescent="0.3">
      <c r="A148" s="84">
        <v>2011</v>
      </c>
      <c r="B148" s="100">
        <f>SUM(B149:B160)</f>
        <v>45514</v>
      </c>
      <c r="C148" s="100">
        <f t="shared" ref="C148:D148" si="36">SUM(C149:C160)</f>
        <v>113125</v>
      </c>
      <c r="D148" s="100">
        <f t="shared" si="36"/>
        <v>158639</v>
      </c>
      <c r="E148" s="84">
        <v>2011</v>
      </c>
      <c r="F148" s="100">
        <f>SUM(F149:F160)</f>
        <v>906</v>
      </c>
      <c r="G148" s="100">
        <f t="shared" ref="G148:H148" si="37">SUM(G149:G160)</f>
        <v>10095</v>
      </c>
      <c r="H148" s="100">
        <f t="shared" si="37"/>
        <v>11001</v>
      </c>
    </row>
    <row r="149" spans="1:8" ht="15" customHeight="1" x14ac:dyDescent="0.3">
      <c r="A149" s="76" t="s">
        <v>24</v>
      </c>
      <c r="B149" s="77">
        <v>0</v>
      </c>
      <c r="C149" s="77">
        <v>3</v>
      </c>
      <c r="D149" s="77">
        <f>SUM(B149:C149)</f>
        <v>3</v>
      </c>
      <c r="E149" s="76" t="s">
        <v>24</v>
      </c>
      <c r="F149" s="77">
        <v>0</v>
      </c>
      <c r="G149" s="77">
        <v>173</v>
      </c>
      <c r="H149" s="77">
        <f>SUM(F149:G149)</f>
        <v>173</v>
      </c>
    </row>
    <row r="150" spans="1:8" ht="15" customHeight="1" x14ac:dyDescent="0.3">
      <c r="A150" s="76" t="s">
        <v>25</v>
      </c>
      <c r="B150" s="77">
        <v>0</v>
      </c>
      <c r="C150" s="77">
        <v>2</v>
      </c>
      <c r="D150" s="77">
        <f t="shared" ref="D150:D160" si="38">SUM(B150:C150)</f>
        <v>2</v>
      </c>
      <c r="E150" s="76" t="s">
        <v>25</v>
      </c>
      <c r="F150" s="77">
        <v>0</v>
      </c>
      <c r="G150" s="77">
        <v>174</v>
      </c>
      <c r="H150" s="77">
        <f t="shared" ref="H150:H160" si="39">SUM(F150:G150)</f>
        <v>174</v>
      </c>
    </row>
    <row r="151" spans="1:8" ht="15" customHeight="1" x14ac:dyDescent="0.3">
      <c r="A151" s="76" t="s">
        <v>26</v>
      </c>
      <c r="B151" s="77">
        <v>322</v>
      </c>
      <c r="C151" s="77">
        <v>0</v>
      </c>
      <c r="D151" s="77">
        <f t="shared" si="38"/>
        <v>322</v>
      </c>
      <c r="E151" s="76" t="s">
        <v>26</v>
      </c>
      <c r="F151" s="77">
        <v>0</v>
      </c>
      <c r="G151" s="77">
        <v>236</v>
      </c>
      <c r="H151" s="77">
        <f t="shared" si="39"/>
        <v>236</v>
      </c>
    </row>
    <row r="152" spans="1:8" ht="15" customHeight="1" x14ac:dyDescent="0.3">
      <c r="A152" s="76" t="s">
        <v>27</v>
      </c>
      <c r="B152" s="77">
        <v>4824</v>
      </c>
      <c r="C152" s="77">
        <v>1</v>
      </c>
      <c r="D152" s="77">
        <f t="shared" si="38"/>
        <v>4825</v>
      </c>
      <c r="E152" s="76" t="s">
        <v>27</v>
      </c>
      <c r="F152" s="77">
        <v>0</v>
      </c>
      <c r="G152" s="77">
        <v>728</v>
      </c>
      <c r="H152" s="77">
        <f t="shared" si="39"/>
        <v>728</v>
      </c>
    </row>
    <row r="153" spans="1:8" ht="15" customHeight="1" x14ac:dyDescent="0.3">
      <c r="A153" s="76" t="s">
        <v>28</v>
      </c>
      <c r="B153" s="77">
        <v>6934</v>
      </c>
      <c r="C153" s="77">
        <v>12796</v>
      </c>
      <c r="D153" s="77">
        <f t="shared" si="38"/>
        <v>19730</v>
      </c>
      <c r="E153" s="76" t="s">
        <v>28</v>
      </c>
      <c r="F153" s="77">
        <v>0</v>
      </c>
      <c r="G153" s="77">
        <v>951</v>
      </c>
      <c r="H153" s="77">
        <f t="shared" si="39"/>
        <v>951</v>
      </c>
    </row>
    <row r="154" spans="1:8" ht="15" customHeight="1" x14ac:dyDescent="0.3">
      <c r="A154" s="76" t="s">
        <v>29</v>
      </c>
      <c r="B154" s="77">
        <v>7031</v>
      </c>
      <c r="C154" s="77">
        <v>22623</v>
      </c>
      <c r="D154" s="77">
        <f t="shared" si="38"/>
        <v>29654</v>
      </c>
      <c r="E154" s="76" t="s">
        <v>29</v>
      </c>
      <c r="F154" s="77">
        <v>0</v>
      </c>
      <c r="G154" s="77">
        <v>1667</v>
      </c>
      <c r="H154" s="77">
        <f t="shared" si="39"/>
        <v>1667</v>
      </c>
    </row>
    <row r="155" spans="1:8" ht="15" customHeight="1" x14ac:dyDescent="0.3">
      <c r="A155" s="76" t="s">
        <v>30</v>
      </c>
      <c r="B155" s="77">
        <v>9348</v>
      </c>
      <c r="C155" s="77">
        <v>29308</v>
      </c>
      <c r="D155" s="77">
        <f t="shared" si="38"/>
        <v>38656</v>
      </c>
      <c r="E155" s="76" t="s">
        <v>30</v>
      </c>
      <c r="F155" s="77">
        <v>247</v>
      </c>
      <c r="G155" s="77">
        <v>1972</v>
      </c>
      <c r="H155" s="77">
        <f t="shared" si="39"/>
        <v>2219</v>
      </c>
    </row>
    <row r="156" spans="1:8" ht="15" customHeight="1" x14ac:dyDescent="0.3">
      <c r="A156" s="76" t="s">
        <v>31</v>
      </c>
      <c r="B156" s="77">
        <v>8611</v>
      </c>
      <c r="C156" s="77">
        <v>29217</v>
      </c>
      <c r="D156" s="77">
        <f t="shared" si="38"/>
        <v>37828</v>
      </c>
      <c r="E156" s="76" t="s">
        <v>31</v>
      </c>
      <c r="F156" s="77">
        <v>359</v>
      </c>
      <c r="G156" s="77">
        <v>1943</v>
      </c>
      <c r="H156" s="77">
        <f t="shared" si="39"/>
        <v>2302</v>
      </c>
    </row>
    <row r="157" spans="1:8" ht="15" customHeight="1" x14ac:dyDescent="0.3">
      <c r="A157" s="76" t="s">
        <v>32</v>
      </c>
      <c r="B157" s="77">
        <v>5769</v>
      </c>
      <c r="C157" s="77">
        <v>18889</v>
      </c>
      <c r="D157" s="77">
        <f t="shared" si="38"/>
        <v>24658</v>
      </c>
      <c r="E157" s="76" t="s">
        <v>32</v>
      </c>
      <c r="F157" s="77">
        <v>152</v>
      </c>
      <c r="G157" s="77">
        <v>1321</v>
      </c>
      <c r="H157" s="77">
        <f t="shared" si="39"/>
        <v>1473</v>
      </c>
    </row>
    <row r="158" spans="1:8" ht="15" customHeight="1" x14ac:dyDescent="0.3">
      <c r="A158" s="76" t="s">
        <v>33</v>
      </c>
      <c r="B158" s="77">
        <v>2675</v>
      </c>
      <c r="C158" s="77">
        <v>282</v>
      </c>
      <c r="D158" s="77">
        <f t="shared" si="38"/>
        <v>2957</v>
      </c>
      <c r="E158" s="76" t="s">
        <v>33</v>
      </c>
      <c r="F158" s="77">
        <v>64</v>
      </c>
      <c r="G158" s="77">
        <v>510</v>
      </c>
      <c r="H158" s="77">
        <f t="shared" si="39"/>
        <v>574</v>
      </c>
    </row>
    <row r="159" spans="1:8" ht="15" customHeight="1" x14ac:dyDescent="0.3">
      <c r="A159" s="76" t="s">
        <v>34</v>
      </c>
      <c r="B159" s="77">
        <v>0</v>
      </c>
      <c r="C159" s="77">
        <v>0</v>
      </c>
      <c r="D159" s="77">
        <f t="shared" si="38"/>
        <v>0</v>
      </c>
      <c r="E159" s="76" t="s">
        <v>34</v>
      </c>
      <c r="F159" s="77">
        <v>36</v>
      </c>
      <c r="G159" s="77">
        <v>217</v>
      </c>
      <c r="H159" s="77">
        <f t="shared" si="39"/>
        <v>253</v>
      </c>
    </row>
    <row r="160" spans="1:8" ht="15" customHeight="1" x14ac:dyDescent="0.3">
      <c r="A160" s="76" t="s">
        <v>35</v>
      </c>
      <c r="B160" s="77">
        <v>0</v>
      </c>
      <c r="C160" s="77">
        <v>4</v>
      </c>
      <c r="D160" s="77">
        <f t="shared" si="38"/>
        <v>4</v>
      </c>
      <c r="E160" s="76" t="s">
        <v>35</v>
      </c>
      <c r="F160" s="77">
        <v>48</v>
      </c>
      <c r="G160" s="77">
        <v>203</v>
      </c>
      <c r="H160" s="77">
        <f t="shared" si="39"/>
        <v>251</v>
      </c>
    </row>
    <row r="161" spans="1:8" ht="15" customHeight="1" x14ac:dyDescent="0.3">
      <c r="A161" s="84">
        <v>2010</v>
      </c>
      <c r="B161" s="100">
        <f>SUM(B162:B173)</f>
        <v>26867</v>
      </c>
      <c r="C161" s="100">
        <f t="shared" ref="C161:D161" si="40">SUM(C162:C173)</f>
        <v>106619</v>
      </c>
      <c r="D161" s="100">
        <f t="shared" si="40"/>
        <v>133486</v>
      </c>
      <c r="E161" s="84">
        <v>2010</v>
      </c>
      <c r="F161" s="100">
        <f>SUM(F162:F173)</f>
        <v>319</v>
      </c>
      <c r="G161" s="100">
        <f t="shared" ref="G161:H161" si="41">SUM(G162:G173)</f>
        <v>8458</v>
      </c>
      <c r="H161" s="100">
        <f t="shared" si="41"/>
        <v>8777</v>
      </c>
    </row>
    <row r="162" spans="1:8" ht="15" customHeight="1" x14ac:dyDescent="0.3">
      <c r="A162" s="76" t="s">
        <v>24</v>
      </c>
      <c r="B162" s="77">
        <v>0</v>
      </c>
      <c r="C162" s="77">
        <v>0</v>
      </c>
      <c r="D162" s="77">
        <f>SUM(B162:C162)</f>
        <v>0</v>
      </c>
      <c r="E162" s="76" t="s">
        <v>24</v>
      </c>
      <c r="F162" s="77">
        <v>173</v>
      </c>
      <c r="G162" s="77">
        <v>340</v>
      </c>
      <c r="H162" s="77">
        <f>SUM(F162:G162)</f>
        <v>513</v>
      </c>
    </row>
    <row r="163" spans="1:8" ht="15" customHeight="1" x14ac:dyDescent="0.3">
      <c r="A163" s="76" t="s">
        <v>25</v>
      </c>
      <c r="B163" s="77">
        <v>0</v>
      </c>
      <c r="C163" s="77">
        <v>0</v>
      </c>
      <c r="D163" s="77">
        <f t="shared" ref="D163:D173" si="42">SUM(B163:C163)</f>
        <v>0</v>
      </c>
      <c r="E163" s="76" t="s">
        <v>25</v>
      </c>
      <c r="F163" s="77">
        <v>0</v>
      </c>
      <c r="G163" s="77">
        <v>324</v>
      </c>
      <c r="H163" s="77">
        <f t="shared" ref="H163:H173" si="43">SUM(F163:G163)</f>
        <v>324</v>
      </c>
    </row>
    <row r="164" spans="1:8" ht="15" customHeight="1" x14ac:dyDescent="0.3">
      <c r="A164" s="76" t="s">
        <v>26</v>
      </c>
      <c r="B164" s="77">
        <v>0</v>
      </c>
      <c r="C164" s="77">
        <v>0</v>
      </c>
      <c r="D164" s="77">
        <f t="shared" si="42"/>
        <v>0</v>
      </c>
      <c r="E164" s="76" t="s">
        <v>26</v>
      </c>
      <c r="F164" s="77">
        <v>49</v>
      </c>
      <c r="G164" s="77">
        <v>389</v>
      </c>
      <c r="H164" s="77">
        <f t="shared" si="43"/>
        <v>438</v>
      </c>
    </row>
    <row r="165" spans="1:8" ht="15" customHeight="1" x14ac:dyDescent="0.3">
      <c r="A165" s="76" t="s">
        <v>27</v>
      </c>
      <c r="B165" s="77">
        <v>420</v>
      </c>
      <c r="C165" s="77">
        <v>10</v>
      </c>
      <c r="D165" s="77">
        <f t="shared" si="42"/>
        <v>430</v>
      </c>
      <c r="E165" s="76" t="s">
        <v>27</v>
      </c>
      <c r="F165" s="77">
        <v>47</v>
      </c>
      <c r="G165" s="77">
        <v>561</v>
      </c>
      <c r="H165" s="77">
        <f t="shared" si="43"/>
        <v>608</v>
      </c>
    </row>
    <row r="166" spans="1:8" ht="15" customHeight="1" x14ac:dyDescent="0.3">
      <c r="A166" s="76" t="s">
        <v>28</v>
      </c>
      <c r="B166" s="77">
        <v>3805</v>
      </c>
      <c r="C166" s="77">
        <v>13327</v>
      </c>
      <c r="D166" s="77">
        <f t="shared" si="42"/>
        <v>17132</v>
      </c>
      <c r="E166" s="76" t="s">
        <v>28</v>
      </c>
      <c r="F166" s="77">
        <v>49</v>
      </c>
      <c r="G166" s="77">
        <v>774</v>
      </c>
      <c r="H166" s="77">
        <f t="shared" si="43"/>
        <v>823</v>
      </c>
    </row>
    <row r="167" spans="1:8" ht="15" customHeight="1" x14ac:dyDescent="0.3">
      <c r="A167" s="76" t="s">
        <v>29</v>
      </c>
      <c r="B167" s="77">
        <v>4582</v>
      </c>
      <c r="C167" s="77">
        <v>22926</v>
      </c>
      <c r="D167" s="77">
        <f t="shared" si="42"/>
        <v>27508</v>
      </c>
      <c r="E167" s="76" t="s">
        <v>29</v>
      </c>
      <c r="F167" s="77">
        <v>1</v>
      </c>
      <c r="G167" s="77">
        <v>1103</v>
      </c>
      <c r="H167" s="77">
        <f t="shared" si="43"/>
        <v>1104</v>
      </c>
    </row>
    <row r="168" spans="1:8" ht="15" customHeight="1" x14ac:dyDescent="0.3">
      <c r="A168" s="76" t="s">
        <v>30</v>
      </c>
      <c r="B168" s="77">
        <v>6262</v>
      </c>
      <c r="C168" s="77">
        <v>26951</v>
      </c>
      <c r="D168" s="77">
        <f t="shared" si="42"/>
        <v>33213</v>
      </c>
      <c r="E168" s="76" t="s">
        <v>30</v>
      </c>
      <c r="F168" s="77">
        <v>0</v>
      </c>
      <c r="G168" s="77">
        <v>1712</v>
      </c>
      <c r="H168" s="77">
        <f t="shared" si="43"/>
        <v>1712</v>
      </c>
    </row>
    <row r="169" spans="1:8" ht="15" customHeight="1" x14ac:dyDescent="0.3">
      <c r="A169" s="76" t="s">
        <v>31</v>
      </c>
      <c r="B169" s="77">
        <v>5652</v>
      </c>
      <c r="C169" s="77">
        <v>25891</v>
      </c>
      <c r="D169" s="77">
        <f t="shared" si="42"/>
        <v>31543</v>
      </c>
      <c r="E169" s="76" t="s">
        <v>31</v>
      </c>
      <c r="F169" s="77">
        <v>0</v>
      </c>
      <c r="G169" s="77">
        <v>1397</v>
      </c>
      <c r="H169" s="77">
        <f t="shared" si="43"/>
        <v>1397</v>
      </c>
    </row>
    <row r="170" spans="1:8" ht="15" customHeight="1" x14ac:dyDescent="0.3">
      <c r="A170" s="76" t="s">
        <v>32</v>
      </c>
      <c r="B170" s="77">
        <v>4003</v>
      </c>
      <c r="C170" s="77">
        <v>16895</v>
      </c>
      <c r="D170" s="77">
        <f t="shared" si="42"/>
        <v>20898</v>
      </c>
      <c r="E170" s="76" t="s">
        <v>32</v>
      </c>
      <c r="F170" s="77">
        <v>0</v>
      </c>
      <c r="G170" s="77">
        <v>1071</v>
      </c>
      <c r="H170" s="77">
        <f t="shared" si="43"/>
        <v>1071</v>
      </c>
    </row>
    <row r="171" spans="1:8" ht="15" customHeight="1" x14ac:dyDescent="0.3">
      <c r="A171" s="76" t="s">
        <v>33</v>
      </c>
      <c r="B171" s="77">
        <v>2143</v>
      </c>
      <c r="C171" s="77">
        <v>617</v>
      </c>
      <c r="D171" s="77">
        <f t="shared" si="42"/>
        <v>2760</v>
      </c>
      <c r="E171" s="76" t="s">
        <v>33</v>
      </c>
      <c r="F171" s="77">
        <v>0</v>
      </c>
      <c r="G171" s="77">
        <v>479</v>
      </c>
      <c r="H171" s="77">
        <f t="shared" si="43"/>
        <v>479</v>
      </c>
    </row>
    <row r="172" spans="1:8" ht="15" customHeight="1" x14ac:dyDescent="0.3">
      <c r="A172" s="76" t="s">
        <v>34</v>
      </c>
      <c r="B172" s="77">
        <v>0</v>
      </c>
      <c r="C172" s="77">
        <v>2</v>
      </c>
      <c r="D172" s="77">
        <f t="shared" si="42"/>
        <v>2</v>
      </c>
      <c r="E172" s="76" t="s">
        <v>34</v>
      </c>
      <c r="F172" s="77">
        <v>0</v>
      </c>
      <c r="G172" s="77">
        <v>154</v>
      </c>
      <c r="H172" s="77">
        <f t="shared" si="43"/>
        <v>154</v>
      </c>
    </row>
    <row r="173" spans="1:8" ht="15" customHeight="1" x14ac:dyDescent="0.3">
      <c r="A173" s="76" t="s">
        <v>35</v>
      </c>
      <c r="B173" s="77">
        <v>0</v>
      </c>
      <c r="C173" s="77">
        <v>0</v>
      </c>
      <c r="D173" s="77">
        <f t="shared" si="42"/>
        <v>0</v>
      </c>
      <c r="E173" s="76" t="s">
        <v>35</v>
      </c>
      <c r="F173" s="77">
        <v>0</v>
      </c>
      <c r="G173" s="77">
        <v>154</v>
      </c>
      <c r="H173" s="77">
        <f t="shared" si="43"/>
        <v>154</v>
      </c>
    </row>
    <row r="174" spans="1:8" ht="15" customHeight="1" x14ac:dyDescent="0.3">
      <c r="A174" s="5" t="s">
        <v>114</v>
      </c>
      <c r="B174" s="3"/>
      <c r="C174" s="3"/>
      <c r="D174" s="3"/>
      <c r="E174" s="3"/>
      <c r="F174" s="4"/>
      <c r="G174" s="4"/>
      <c r="H174" s="4"/>
    </row>
    <row r="175" spans="1:8" ht="15" customHeight="1" x14ac:dyDescent="0.3">
      <c r="A175" s="4"/>
      <c r="B175" s="4"/>
      <c r="C175" s="4"/>
      <c r="D175" s="4"/>
      <c r="E175" s="4"/>
      <c r="F175" s="4"/>
      <c r="G175" s="4"/>
      <c r="H175" s="4"/>
    </row>
  </sheetData>
  <mergeCells count="2">
    <mergeCell ref="A3:D3"/>
    <mergeCell ref="E3:H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95" max="16383" man="1"/>
    <brk id="121" max="16383" man="1"/>
    <brk id="147" max="16383" man="1"/>
  </rowBreaks>
  <ignoredErrors>
    <ignoredError sqref="D57 H57 D31 H31 D44 H44"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Cruise Ship Traffic</vt:lpstr>
      <vt:lpstr>Admissions to Museums</vt:lpstr>
      <vt:lpstr>'Admissions to Museums'!Print_Area</vt:lpstr>
      <vt:lpstr>'Cover Page'!Print_Area</vt:lpstr>
      <vt:lpstr>'Domestic Traffic in Ports'!Print_Area</vt:lpstr>
      <vt:lpstr>Employment!Print_Area</vt:lpstr>
      <vt:lpstr>'Explanatory Notes'!Print_Area</vt:lpstr>
      <vt:lpstr>'Hotel Capacity'!Print_Area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2018-03-01T12:24:20Z</cp:lastPrinted>
  <dcterms:created xsi:type="dcterms:W3CDTF">2016-07-19T08:35:01Z</dcterms:created>
  <dcterms:modified xsi:type="dcterms:W3CDTF">2023-03-31T11:48:23Z</dcterms:modified>
</cp:coreProperties>
</file>