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116" documentId="13_ncr:1_{786F80A6-216B-4EC4-819B-534981849133}" xr6:coauthVersionLast="47" xr6:coauthVersionMax="47" xr10:uidLastSave="{96AAB5FE-BD3D-439D-9F6B-CE511D3C87C7}"/>
  <bookViews>
    <workbookView xWindow="-108" yWindow="-108" windowWidth="23256" windowHeight="12456" tabRatio="761"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Rooms for rent Arriv-Overnights" sheetId="15" r:id="rId8"/>
    <sheet name="Intern-Domestic Air Arrivals" sheetId="5" r:id="rId9"/>
    <sheet name="Domestic Traffic in Ports" sheetId="7" r:id="rId10"/>
    <sheet name="Cruise Ship Traffic" sheetId="14" r:id="rId11"/>
    <sheet name="Admissions to Museums" sheetId="2" r:id="rId12"/>
  </sheets>
  <definedNames>
    <definedName name="_xlnm._FilterDatabase" localSheetId="8" hidden="1">'Intern-Domestic Air Arrivals'!#REF!</definedName>
    <definedName name="_xlnm.Print_Area" localSheetId="11">'Admissions to Museums'!$A$1:$J$17</definedName>
    <definedName name="_xlnm.Print_Area" localSheetId="6">'Arrivals-Overnights-Occupancy'!$A$1:$J$38</definedName>
    <definedName name="_xlnm.Print_Area" localSheetId="0">'Cover Page'!$A$1:$O$27</definedName>
    <definedName name="_xlnm.Print_Area" localSheetId="9">'Domestic Traffic in Ports'!$A$1:$F$153</definedName>
    <definedName name="_xlnm.Print_Area" localSheetId="3">Employment!$A$1:$I$17</definedName>
    <definedName name="_xlnm.Print_Area" localSheetId="1">'Explanatory Notes'!$A$1:$O$20</definedName>
    <definedName name="_xlnm.Print_Area" localSheetId="8">'Intern-Domestic Air Arrivals'!$A$1:$N$174</definedName>
    <definedName name="_xlnm.Print_Area" localSheetId="7">'Rooms for rent Arriv-Overnights'!$A$1:$B$32</definedName>
    <definedName name="_xlnm.Print_Titles" localSheetId="9">'Domestic Traffic in Ports'!$3:$4</definedName>
    <definedName name="_xlnm.Print_Titles" localSheetId="8">'Intern-Domestic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 r="F23" i="1"/>
  <c r="E23" i="1"/>
  <c r="D23" i="1"/>
  <c r="C23" i="1"/>
  <c r="G22" i="1"/>
  <c r="F22" i="1"/>
  <c r="E22" i="1"/>
  <c r="D22" i="1"/>
  <c r="C22" i="1"/>
  <c r="G21" i="1"/>
  <c r="F21" i="1"/>
  <c r="E21" i="1"/>
  <c r="D21" i="1"/>
  <c r="C21" i="1"/>
  <c r="H20" i="1"/>
  <c r="H19" i="1"/>
  <c r="H18" i="1"/>
  <c r="H17" i="1"/>
  <c r="H16" i="1"/>
  <c r="H15" i="1"/>
  <c r="H14" i="1"/>
  <c r="H23" i="1" s="1"/>
  <c r="H13" i="1"/>
  <c r="H22" i="1" s="1"/>
  <c r="H12" i="1"/>
  <c r="H11" i="1"/>
  <c r="H10" i="1"/>
  <c r="H9" i="1"/>
  <c r="H8" i="1"/>
  <c r="H7" i="1"/>
  <c r="H6" i="1"/>
  <c r="H21" i="1" s="1"/>
  <c r="L13" i="14"/>
  <c r="L14" i="14"/>
  <c r="N15" i="2"/>
  <c r="N16" i="2"/>
  <c r="D20" i="11" l="1"/>
  <c r="E20" i="11"/>
  <c r="C20" i="11"/>
  <c r="F19" i="11"/>
  <c r="H19" i="11" s="1"/>
  <c r="G19" i="11"/>
  <c r="G21" i="11" l="1"/>
  <c r="F21" i="11"/>
  <c r="F20" i="11"/>
  <c r="G18" i="11"/>
  <c r="F18" i="11"/>
  <c r="H18" i="11" s="1"/>
  <c r="G17" i="11"/>
  <c r="F17" i="11"/>
  <c r="H17" i="11" s="1"/>
  <c r="G47" i="1"/>
  <c r="F47" i="1"/>
  <c r="E47" i="1"/>
  <c r="D47" i="1"/>
  <c r="C47" i="1"/>
  <c r="G46" i="1"/>
  <c r="F46" i="1"/>
  <c r="E46" i="1"/>
  <c r="D46" i="1"/>
  <c r="C46" i="1"/>
  <c r="G45" i="1"/>
  <c r="F45" i="1"/>
  <c r="E45" i="1"/>
  <c r="D45" i="1"/>
  <c r="C45" i="1"/>
  <c r="H44" i="1"/>
  <c r="H43" i="1"/>
  <c r="H42" i="1"/>
  <c r="H41" i="1"/>
  <c r="H40" i="1"/>
  <c r="H39" i="1"/>
  <c r="H38" i="1"/>
  <c r="H37" i="1"/>
  <c r="H36" i="1"/>
  <c r="H35" i="1"/>
  <c r="H47" i="1" s="1"/>
  <c r="H34" i="1"/>
  <c r="H33" i="1"/>
  <c r="H32" i="1"/>
  <c r="H31" i="1"/>
  <c r="H30" i="1"/>
  <c r="G20" i="11" l="1"/>
  <c r="H20" i="11" s="1"/>
  <c r="H21" i="11"/>
  <c r="H45" i="1"/>
  <c r="H46" i="1"/>
  <c r="N30" i="5" l="1"/>
  <c r="G30" i="5"/>
  <c r="N29" i="5"/>
  <c r="G29" i="5"/>
  <c r="N28" i="5"/>
  <c r="G28" i="5"/>
  <c r="N27" i="5"/>
  <c r="G27" i="5"/>
  <c r="N26" i="5"/>
  <c r="G26" i="5"/>
  <c r="N25" i="5"/>
  <c r="G25" i="5"/>
  <c r="N24" i="5"/>
  <c r="G24" i="5"/>
  <c r="N23" i="5"/>
  <c r="G23" i="5"/>
  <c r="N22" i="5"/>
  <c r="G22" i="5"/>
  <c r="N21" i="5"/>
  <c r="G21" i="5"/>
  <c r="N20" i="5"/>
  <c r="G20" i="5"/>
  <c r="N19" i="5"/>
  <c r="G19" i="5"/>
  <c r="M18" i="5"/>
  <c r="L18" i="5"/>
  <c r="K18" i="5"/>
  <c r="J18" i="5"/>
  <c r="I18" i="5"/>
  <c r="F18" i="5"/>
  <c r="E18" i="5"/>
  <c r="D18" i="5"/>
  <c r="C18" i="5"/>
  <c r="B18" i="5"/>
  <c r="K14" i="14"/>
  <c r="J14" i="14"/>
  <c r="I14" i="14"/>
  <c r="H14" i="14"/>
  <c r="G14" i="14"/>
  <c r="F14" i="14"/>
  <c r="E14" i="14"/>
  <c r="D14" i="14"/>
  <c r="C14" i="14"/>
  <c r="K13" i="14"/>
  <c r="J13" i="14"/>
  <c r="I13" i="14"/>
  <c r="H13" i="14"/>
  <c r="G13" i="14"/>
  <c r="F13" i="14"/>
  <c r="E13" i="14"/>
  <c r="D13" i="14"/>
  <c r="C13" i="14"/>
  <c r="N18" i="5" l="1"/>
  <c r="G18" i="5"/>
  <c r="F24" i="7"/>
  <c r="F25" i="7"/>
  <c r="F26" i="7"/>
  <c r="F27" i="7"/>
  <c r="F28" i="7"/>
  <c r="F29" i="7"/>
  <c r="F30" i="7"/>
  <c r="F31" i="7"/>
  <c r="F32" i="7"/>
  <c r="F33" i="7"/>
  <c r="F34" i="7"/>
  <c r="F35" i="7"/>
  <c r="F36" i="7"/>
  <c r="F37" i="7"/>
  <c r="F38" i="7"/>
  <c r="F39" i="7"/>
  <c r="F23" i="7"/>
  <c r="E40" i="7"/>
  <c r="D40" i="7"/>
  <c r="M15" i="2"/>
  <c r="M16" i="2"/>
  <c r="G32" i="11"/>
  <c r="H32" i="11" s="1"/>
  <c r="F32" i="11"/>
  <c r="E31" i="11"/>
  <c r="D31" i="11"/>
  <c r="C31" i="11"/>
  <c r="G30" i="11"/>
  <c r="F30" i="11"/>
  <c r="G29" i="11"/>
  <c r="F29" i="11"/>
  <c r="H29" i="11" s="1"/>
  <c r="G28" i="11"/>
  <c r="F28" i="11"/>
  <c r="H28" i="11" s="1"/>
  <c r="N43" i="5"/>
  <c r="G43" i="5"/>
  <c r="N42" i="5"/>
  <c r="G42" i="5"/>
  <c r="N41" i="5"/>
  <c r="G41" i="5"/>
  <c r="N40" i="5"/>
  <c r="G40" i="5"/>
  <c r="N39" i="5"/>
  <c r="G39" i="5"/>
  <c r="N38" i="5"/>
  <c r="G38" i="5"/>
  <c r="N37" i="5"/>
  <c r="G37" i="5"/>
  <c r="N36" i="5"/>
  <c r="G36" i="5"/>
  <c r="N35" i="5"/>
  <c r="G35" i="5"/>
  <c r="N34" i="5"/>
  <c r="G34" i="5"/>
  <c r="N33" i="5"/>
  <c r="G33" i="5"/>
  <c r="N32" i="5"/>
  <c r="G32" i="5"/>
  <c r="M31" i="5"/>
  <c r="L31" i="5"/>
  <c r="K31" i="5"/>
  <c r="J31" i="5"/>
  <c r="I31" i="5"/>
  <c r="F31" i="5"/>
  <c r="E31" i="5"/>
  <c r="D31" i="5"/>
  <c r="C31" i="5"/>
  <c r="B31" i="5"/>
  <c r="G71" i="1"/>
  <c r="F71" i="1"/>
  <c r="E71" i="1"/>
  <c r="D71" i="1"/>
  <c r="C71" i="1"/>
  <c r="G70" i="1"/>
  <c r="F70" i="1"/>
  <c r="E70" i="1"/>
  <c r="D70" i="1"/>
  <c r="C70" i="1"/>
  <c r="G69" i="1"/>
  <c r="F69" i="1"/>
  <c r="E69" i="1"/>
  <c r="D69" i="1"/>
  <c r="C69" i="1"/>
  <c r="H68" i="1"/>
  <c r="H67" i="1"/>
  <c r="H66" i="1"/>
  <c r="H65" i="1"/>
  <c r="H64" i="1"/>
  <c r="H63" i="1"/>
  <c r="H62" i="1"/>
  <c r="H61" i="1"/>
  <c r="H60" i="1"/>
  <c r="H59" i="1"/>
  <c r="H58" i="1"/>
  <c r="H57" i="1"/>
  <c r="H56" i="1"/>
  <c r="H55" i="1"/>
  <c r="H54" i="1"/>
  <c r="L15" i="2"/>
  <c r="L16" i="2"/>
  <c r="G31" i="11" l="1"/>
  <c r="G31" i="5"/>
  <c r="F40" i="7"/>
  <c r="H30" i="11"/>
  <c r="F31" i="11"/>
  <c r="N31" i="5"/>
  <c r="H69" i="1"/>
  <c r="H70" i="1"/>
  <c r="H71" i="1"/>
  <c r="K9" i="10"/>
  <c r="K10" i="10"/>
  <c r="H31" i="11" l="1"/>
  <c r="N56" i="5"/>
  <c r="G56" i="5"/>
  <c r="N55" i="5"/>
  <c r="G55" i="5"/>
  <c r="N54" i="5"/>
  <c r="G54" i="5"/>
  <c r="N53" i="5"/>
  <c r="G53" i="5"/>
  <c r="N52" i="5"/>
  <c r="G52" i="5"/>
  <c r="N51" i="5"/>
  <c r="G51" i="5"/>
  <c r="N50" i="5"/>
  <c r="G50" i="5"/>
  <c r="N49" i="5"/>
  <c r="G49" i="5"/>
  <c r="N48" i="5"/>
  <c r="G48" i="5"/>
  <c r="N47" i="5"/>
  <c r="G47" i="5"/>
  <c r="N46" i="5"/>
  <c r="G46" i="5"/>
  <c r="N45" i="5"/>
  <c r="G45" i="5"/>
  <c r="M44" i="5"/>
  <c r="L44" i="5"/>
  <c r="K44" i="5"/>
  <c r="J44" i="5"/>
  <c r="I44" i="5"/>
  <c r="F44" i="5"/>
  <c r="E44" i="5"/>
  <c r="D44" i="5"/>
  <c r="C44" i="5"/>
  <c r="B44" i="5"/>
  <c r="N44" i="5" l="1"/>
  <c r="G44" i="5"/>
  <c r="G44" i="11"/>
  <c r="F44" i="11"/>
  <c r="E43" i="11"/>
  <c r="D43" i="11"/>
  <c r="C43" i="11"/>
  <c r="G42" i="11"/>
  <c r="F42" i="11"/>
  <c r="G41" i="11"/>
  <c r="F41" i="11"/>
  <c r="H41" i="11" s="1"/>
  <c r="G40" i="11"/>
  <c r="F40" i="11"/>
  <c r="G39" i="11"/>
  <c r="F39" i="11"/>
  <c r="H39" i="11" s="1"/>
  <c r="H42" i="11" l="1"/>
  <c r="G43" i="11"/>
  <c r="H44" i="11"/>
  <c r="H40" i="11"/>
  <c r="F43" i="11"/>
  <c r="G95" i="1"/>
  <c r="F95" i="1"/>
  <c r="E95" i="1"/>
  <c r="D95" i="1"/>
  <c r="C95" i="1"/>
  <c r="G94" i="1"/>
  <c r="F94" i="1"/>
  <c r="E94" i="1"/>
  <c r="D94" i="1"/>
  <c r="C94" i="1"/>
  <c r="G93" i="1"/>
  <c r="F93" i="1"/>
  <c r="E93" i="1"/>
  <c r="D93" i="1"/>
  <c r="C93" i="1"/>
  <c r="H92" i="1"/>
  <c r="H91" i="1"/>
  <c r="H90" i="1"/>
  <c r="H89" i="1"/>
  <c r="H88" i="1"/>
  <c r="H87" i="1"/>
  <c r="H86" i="1"/>
  <c r="H85" i="1"/>
  <c r="H84" i="1"/>
  <c r="H83" i="1"/>
  <c r="H82" i="1"/>
  <c r="H81" i="1"/>
  <c r="H80" i="1"/>
  <c r="H79" i="1"/>
  <c r="H78" i="1"/>
  <c r="H43" i="11" l="1"/>
  <c r="H93" i="1"/>
  <c r="H95" i="1"/>
  <c r="H94" i="1"/>
  <c r="F23" i="13"/>
  <c r="E23" i="13"/>
  <c r="D23" i="13"/>
  <c r="C23" i="13"/>
  <c r="F22" i="13"/>
  <c r="E22" i="13"/>
  <c r="D22" i="13"/>
  <c r="C22" i="13"/>
  <c r="F21" i="13"/>
  <c r="E21" i="13"/>
  <c r="D21" i="13"/>
  <c r="C21" i="13"/>
  <c r="G20" i="13"/>
  <c r="G19" i="13"/>
  <c r="G18" i="13"/>
  <c r="G17" i="13"/>
  <c r="G16" i="13"/>
  <c r="G15" i="13"/>
  <c r="G14" i="13"/>
  <c r="G13" i="13"/>
  <c r="G12" i="13"/>
  <c r="G11" i="13"/>
  <c r="G10" i="13"/>
  <c r="G9" i="13"/>
  <c r="G8" i="13"/>
  <c r="G7" i="13"/>
  <c r="G6" i="13"/>
  <c r="G23" i="13" l="1"/>
  <c r="G22" i="13"/>
  <c r="G21" i="13"/>
  <c r="E74" i="7" l="1"/>
  <c r="D74" i="7"/>
  <c r="F73" i="7"/>
  <c r="F72" i="7"/>
  <c r="F71" i="7"/>
  <c r="F69" i="7"/>
  <c r="F68" i="7"/>
  <c r="F67" i="7"/>
  <c r="F66" i="7"/>
  <c r="F65" i="7"/>
  <c r="F63" i="7"/>
  <c r="F62" i="7"/>
  <c r="F61" i="7"/>
  <c r="F60" i="7"/>
  <c r="F59" i="7"/>
  <c r="F58" i="7"/>
  <c r="F74" i="7" l="1"/>
  <c r="K16" i="2"/>
  <c r="K15" i="2"/>
  <c r="J5" i="10" l="1"/>
  <c r="J9" i="10" s="1"/>
  <c r="J6" i="10" l="1"/>
  <c r="J10" i="10" s="1"/>
  <c r="G56" i="11"/>
  <c r="F56" i="11"/>
  <c r="H56" i="11" s="1"/>
  <c r="E55" i="11"/>
  <c r="D55" i="11"/>
  <c r="C55" i="11"/>
  <c r="G54" i="11"/>
  <c r="F54" i="11"/>
  <c r="G53" i="11"/>
  <c r="F53" i="11"/>
  <c r="H53" i="11" s="1"/>
  <c r="G52" i="11"/>
  <c r="F52" i="11"/>
  <c r="G51" i="11"/>
  <c r="F51" i="11"/>
  <c r="E68" i="11"/>
  <c r="D68" i="11"/>
  <c r="C68" i="11"/>
  <c r="G67" i="11"/>
  <c r="F67" i="11"/>
  <c r="G66" i="11"/>
  <c r="F66" i="11"/>
  <c r="G65" i="11"/>
  <c r="F65" i="11"/>
  <c r="H65" i="11" s="1"/>
  <c r="H64" i="11"/>
  <c r="G64" i="11"/>
  <c r="F64" i="11"/>
  <c r="G63" i="11"/>
  <c r="F63" i="11"/>
  <c r="E80" i="11"/>
  <c r="D80" i="11"/>
  <c r="C80" i="11"/>
  <c r="F80" i="11" s="1"/>
  <c r="G79" i="11"/>
  <c r="F79" i="11"/>
  <c r="G78" i="11"/>
  <c r="F78" i="11"/>
  <c r="G77" i="11"/>
  <c r="F77" i="11"/>
  <c r="H77" i="11" s="1"/>
  <c r="G76" i="11"/>
  <c r="F76" i="11"/>
  <c r="G75" i="11"/>
  <c r="F75" i="11"/>
  <c r="G68" i="11" l="1"/>
  <c r="H51" i="11"/>
  <c r="F55" i="11"/>
  <c r="H52" i="11"/>
  <c r="H78" i="11"/>
  <c r="G80" i="11"/>
  <c r="H80" i="11" s="1"/>
  <c r="H75" i="11"/>
  <c r="H79" i="11"/>
  <c r="H67" i="11"/>
  <c r="H76" i="11"/>
  <c r="H66" i="11"/>
  <c r="H54" i="11"/>
  <c r="H63" i="11"/>
  <c r="F68" i="11"/>
  <c r="H68" i="11" s="1"/>
  <c r="G55" i="11"/>
  <c r="H55" i="11" s="1"/>
  <c r="G119" i="1"/>
  <c r="F119" i="1"/>
  <c r="E119" i="1"/>
  <c r="D119" i="1"/>
  <c r="C119" i="1"/>
  <c r="G118" i="1"/>
  <c r="F118" i="1"/>
  <c r="E118" i="1"/>
  <c r="D118" i="1"/>
  <c r="C118" i="1"/>
  <c r="G117" i="1"/>
  <c r="F117" i="1"/>
  <c r="E117" i="1"/>
  <c r="D117" i="1"/>
  <c r="C117" i="1"/>
  <c r="H116" i="1"/>
  <c r="H115" i="1"/>
  <c r="H114" i="1"/>
  <c r="H113" i="1"/>
  <c r="H112" i="1"/>
  <c r="H111" i="1"/>
  <c r="H110" i="1"/>
  <c r="H109" i="1"/>
  <c r="H108" i="1"/>
  <c r="H107" i="1"/>
  <c r="H106" i="1"/>
  <c r="H105" i="1"/>
  <c r="H104" i="1"/>
  <c r="H103" i="1"/>
  <c r="H102" i="1"/>
  <c r="H118" i="1" l="1"/>
  <c r="H117" i="1"/>
  <c r="H119" i="1"/>
  <c r="F47" i="13"/>
  <c r="E47" i="13"/>
  <c r="D47" i="13"/>
  <c r="C47" i="13"/>
  <c r="F46" i="13"/>
  <c r="E46" i="13"/>
  <c r="D46" i="13"/>
  <c r="C46" i="13"/>
  <c r="F45" i="13"/>
  <c r="E45" i="13"/>
  <c r="D45" i="13"/>
  <c r="C45" i="13"/>
  <c r="G44" i="13"/>
  <c r="G43" i="13"/>
  <c r="G42" i="13"/>
  <c r="G41" i="13"/>
  <c r="G40" i="13"/>
  <c r="G39" i="13"/>
  <c r="G38" i="13"/>
  <c r="G37" i="13"/>
  <c r="G46" i="13" s="1"/>
  <c r="G36" i="13"/>
  <c r="G35" i="13"/>
  <c r="G34" i="13"/>
  <c r="G33" i="13"/>
  <c r="G45" i="13" s="1"/>
  <c r="G32" i="13"/>
  <c r="G31" i="13"/>
  <c r="G30" i="13"/>
  <c r="G47" i="13" l="1"/>
  <c r="N69" i="5"/>
  <c r="G69" i="5"/>
  <c r="N68" i="5"/>
  <c r="G68" i="5"/>
  <c r="G57" i="5" s="1"/>
  <c r="N67" i="5"/>
  <c r="G67" i="5"/>
  <c r="N66" i="5"/>
  <c r="G66" i="5"/>
  <c r="N65" i="5"/>
  <c r="G65" i="5"/>
  <c r="N64" i="5"/>
  <c r="G64" i="5"/>
  <c r="N63" i="5"/>
  <c r="G63" i="5"/>
  <c r="N62" i="5"/>
  <c r="G62" i="5"/>
  <c r="N61" i="5"/>
  <c r="G61" i="5"/>
  <c r="N60" i="5"/>
  <c r="G60" i="5"/>
  <c r="N59" i="5"/>
  <c r="G59" i="5"/>
  <c r="N58" i="5"/>
  <c r="G58" i="5"/>
  <c r="M57" i="5"/>
  <c r="L57" i="5"/>
  <c r="K57" i="5"/>
  <c r="J57" i="5"/>
  <c r="I57" i="5"/>
  <c r="F57" i="5"/>
  <c r="E57" i="5"/>
  <c r="D57" i="5"/>
  <c r="C57" i="5"/>
  <c r="B57" i="5"/>
  <c r="N57" i="5" l="1"/>
  <c r="E90" i="7" l="1"/>
  <c r="D90" i="7"/>
  <c r="F89" i="7"/>
  <c r="F88" i="7"/>
  <c r="F87" i="7"/>
  <c r="F85" i="7"/>
  <c r="F84" i="7"/>
  <c r="F83" i="7"/>
  <c r="F82" i="7"/>
  <c r="F81" i="7"/>
  <c r="F80" i="7"/>
  <c r="F79" i="7"/>
  <c r="F78" i="7"/>
  <c r="F77" i="7"/>
  <c r="F76" i="7"/>
  <c r="F75" i="7"/>
  <c r="F90" i="7" l="1"/>
  <c r="J30" i="3"/>
  <c r="J31" i="3"/>
  <c r="J32" i="3"/>
  <c r="J33" i="3"/>
  <c r="J16" i="2" l="1"/>
  <c r="J15" i="2"/>
  <c r="I9" i="10" l="1"/>
  <c r="I6" i="10"/>
  <c r="I10" i="10" s="1"/>
  <c r="G143" i="1" l="1"/>
  <c r="F143" i="1"/>
  <c r="E143" i="1"/>
  <c r="D143" i="1"/>
  <c r="C143" i="1"/>
  <c r="G142" i="1"/>
  <c r="F142" i="1"/>
  <c r="E142" i="1"/>
  <c r="D142" i="1"/>
  <c r="C142" i="1"/>
  <c r="G141" i="1"/>
  <c r="F141" i="1"/>
  <c r="E141" i="1"/>
  <c r="D141" i="1"/>
  <c r="C141" i="1"/>
  <c r="H140" i="1"/>
  <c r="H139" i="1"/>
  <c r="H138" i="1"/>
  <c r="H137" i="1"/>
  <c r="H136" i="1"/>
  <c r="H135" i="1"/>
  <c r="H134" i="1"/>
  <c r="H133" i="1"/>
  <c r="H132" i="1"/>
  <c r="H131" i="1"/>
  <c r="H130" i="1"/>
  <c r="H129" i="1"/>
  <c r="H128" i="1"/>
  <c r="H127" i="1"/>
  <c r="H126" i="1"/>
  <c r="H141" i="1" l="1"/>
  <c r="H143" i="1"/>
  <c r="H142" i="1"/>
  <c r="N72" i="5"/>
  <c r="N73" i="5"/>
  <c r="N74" i="5"/>
  <c r="N75" i="5"/>
  <c r="N76" i="5"/>
  <c r="N77" i="5"/>
  <c r="N78" i="5"/>
  <c r="N79" i="5"/>
  <c r="N80" i="5"/>
  <c r="N81" i="5"/>
  <c r="N82" i="5"/>
  <c r="N71" i="5"/>
  <c r="J70" i="5"/>
  <c r="K70" i="5"/>
  <c r="L70" i="5"/>
  <c r="M70" i="5"/>
  <c r="I70" i="5"/>
  <c r="G72" i="5"/>
  <c r="G73" i="5"/>
  <c r="G74" i="5"/>
  <c r="G75" i="5"/>
  <c r="G76" i="5"/>
  <c r="G77" i="5"/>
  <c r="G78" i="5"/>
  <c r="G79" i="5"/>
  <c r="G80" i="5"/>
  <c r="G81" i="5"/>
  <c r="G82" i="5"/>
  <c r="G71" i="5"/>
  <c r="C70" i="5"/>
  <c r="D70" i="5"/>
  <c r="E70" i="5"/>
  <c r="F70" i="5"/>
  <c r="B70" i="5"/>
  <c r="N70" i="5" l="1"/>
  <c r="I33" i="3" l="1"/>
  <c r="I32" i="3"/>
  <c r="I31" i="3"/>
  <c r="I30" i="3"/>
  <c r="C70" i="13" l="1"/>
  <c r="D70" i="13"/>
  <c r="E70" i="13"/>
  <c r="F70" i="13"/>
  <c r="C71" i="13"/>
  <c r="D71" i="13"/>
  <c r="E71" i="13"/>
  <c r="F71" i="13"/>
  <c r="D69" i="13"/>
  <c r="E69" i="13"/>
  <c r="F69" i="13"/>
  <c r="C69" i="13"/>
  <c r="G65" i="13"/>
  <c r="G64" i="13"/>
  <c r="G63" i="13"/>
  <c r="G59" i="13"/>
  <c r="G58" i="13"/>
  <c r="G57" i="13"/>
  <c r="G68" i="13"/>
  <c r="G67" i="13"/>
  <c r="G66" i="13"/>
  <c r="G56" i="13"/>
  <c r="G55" i="13"/>
  <c r="G54" i="13"/>
  <c r="G62" i="13"/>
  <c r="G61" i="13"/>
  <c r="G60" i="13"/>
  <c r="G71" i="13" l="1"/>
  <c r="G69" i="13"/>
  <c r="G70" i="13"/>
  <c r="E106" i="7"/>
  <c r="D106" i="7"/>
  <c r="F105" i="7"/>
  <c r="F104" i="7"/>
  <c r="F103" i="7"/>
  <c r="F101" i="7"/>
  <c r="F100" i="7"/>
  <c r="F99" i="7"/>
  <c r="F98" i="7"/>
  <c r="F97" i="7"/>
  <c r="F96" i="7"/>
  <c r="F95" i="7"/>
  <c r="F94" i="7"/>
  <c r="F93" i="7"/>
  <c r="F92" i="7"/>
  <c r="F91" i="7"/>
  <c r="F106" i="7" l="1"/>
  <c r="C6" i="10"/>
  <c r="D6" i="10"/>
  <c r="E6" i="10"/>
  <c r="F6" i="10"/>
  <c r="G6" i="10"/>
  <c r="H6" i="10"/>
  <c r="B6" i="10"/>
  <c r="H10" i="10" l="1"/>
  <c r="G10" i="10"/>
  <c r="F10" i="10"/>
  <c r="E10" i="10"/>
  <c r="D10" i="10"/>
  <c r="C10" i="10"/>
  <c r="B10" i="10"/>
  <c r="H9" i="10"/>
  <c r="G9" i="10"/>
  <c r="F9" i="10"/>
  <c r="E9" i="10"/>
  <c r="D9" i="10"/>
  <c r="C9" i="10"/>
  <c r="B9" i="10"/>
  <c r="I16" i="2" l="1"/>
  <c r="I15" i="2"/>
  <c r="N85" i="5" l="1"/>
  <c r="N86" i="5"/>
  <c r="N87" i="5"/>
  <c r="N88" i="5"/>
  <c r="N89" i="5"/>
  <c r="N90" i="5"/>
  <c r="N91" i="5"/>
  <c r="N92" i="5"/>
  <c r="N93" i="5"/>
  <c r="N94" i="5"/>
  <c r="N95" i="5"/>
  <c r="N84" i="5"/>
  <c r="J83" i="5"/>
  <c r="K83" i="5"/>
  <c r="L83" i="5"/>
  <c r="M83" i="5"/>
  <c r="I83" i="5"/>
  <c r="G85" i="5"/>
  <c r="G86" i="5"/>
  <c r="G87" i="5"/>
  <c r="G88" i="5"/>
  <c r="G89" i="5"/>
  <c r="G90" i="5"/>
  <c r="G91" i="5"/>
  <c r="G92" i="5"/>
  <c r="G93" i="5"/>
  <c r="G94" i="5"/>
  <c r="G95" i="5"/>
  <c r="G84" i="5"/>
  <c r="C83" i="5"/>
  <c r="D83" i="5"/>
  <c r="E83" i="5"/>
  <c r="F83" i="5"/>
  <c r="B83" i="5"/>
  <c r="N83" i="5" l="1"/>
  <c r="G83" i="5"/>
  <c r="D165" i="1" l="1"/>
  <c r="G167" i="1"/>
  <c r="F167" i="1"/>
  <c r="E167" i="1"/>
  <c r="D167" i="1"/>
  <c r="C167" i="1"/>
  <c r="G166" i="1"/>
  <c r="F166" i="1"/>
  <c r="E166" i="1"/>
  <c r="D166" i="1"/>
  <c r="C166" i="1"/>
  <c r="G165" i="1"/>
  <c r="F165" i="1"/>
  <c r="E165" i="1"/>
  <c r="C165" i="1"/>
  <c r="H164" i="1"/>
  <c r="H163" i="1"/>
  <c r="H162" i="1"/>
  <c r="H161" i="1"/>
  <c r="H160" i="1"/>
  <c r="H159" i="1"/>
  <c r="H158" i="1"/>
  <c r="H157" i="1"/>
  <c r="H156" i="1"/>
  <c r="H155" i="1"/>
  <c r="H154" i="1"/>
  <c r="H153" i="1"/>
  <c r="H152" i="1"/>
  <c r="H151" i="1"/>
  <c r="H150" i="1"/>
  <c r="H167" i="1" l="1"/>
  <c r="H166" i="1"/>
  <c r="H165" i="1"/>
  <c r="H33" i="3"/>
  <c r="H32" i="3"/>
  <c r="H31" i="3"/>
  <c r="H30" i="3"/>
  <c r="C161" i="5" l="1"/>
  <c r="D161" i="5"/>
  <c r="E161" i="5"/>
  <c r="F161" i="5"/>
  <c r="G161" i="5"/>
  <c r="B161" i="5"/>
  <c r="C148" i="5"/>
  <c r="D148" i="5"/>
  <c r="E148" i="5"/>
  <c r="F148" i="5"/>
  <c r="G148" i="5"/>
  <c r="B148" i="5"/>
  <c r="C135" i="5"/>
  <c r="D135" i="5"/>
  <c r="E135" i="5"/>
  <c r="F135" i="5"/>
  <c r="G135" i="5"/>
  <c r="B135" i="5"/>
  <c r="C122" i="5"/>
  <c r="D122" i="5"/>
  <c r="E122" i="5"/>
  <c r="F122" i="5"/>
  <c r="G122" i="5"/>
  <c r="B122" i="5"/>
  <c r="C109" i="5"/>
  <c r="D109" i="5"/>
  <c r="E109" i="5"/>
  <c r="F109" i="5"/>
  <c r="G109" i="5"/>
  <c r="B109" i="5"/>
  <c r="C96" i="5"/>
  <c r="D96" i="5"/>
  <c r="E96" i="5"/>
  <c r="F96" i="5"/>
  <c r="G96" i="5"/>
  <c r="B96" i="5"/>
  <c r="N163" i="5" l="1"/>
  <c r="N164" i="5"/>
  <c r="N165" i="5"/>
  <c r="N166" i="5"/>
  <c r="N167" i="5"/>
  <c r="N168" i="5"/>
  <c r="N169" i="5"/>
  <c r="N170" i="5"/>
  <c r="N171" i="5"/>
  <c r="N172" i="5"/>
  <c r="N173" i="5"/>
  <c r="N162" i="5"/>
  <c r="J161" i="5"/>
  <c r="K161" i="5"/>
  <c r="L161" i="5"/>
  <c r="M161" i="5"/>
  <c r="I161" i="5"/>
  <c r="N150" i="5"/>
  <c r="N151" i="5"/>
  <c r="N152" i="5"/>
  <c r="N153" i="5"/>
  <c r="N154" i="5"/>
  <c r="N155" i="5"/>
  <c r="N156" i="5"/>
  <c r="N157" i="5"/>
  <c r="N158" i="5"/>
  <c r="N159" i="5"/>
  <c r="N160" i="5"/>
  <c r="N149" i="5"/>
  <c r="J148" i="5"/>
  <c r="K148" i="5"/>
  <c r="L148" i="5"/>
  <c r="M148" i="5"/>
  <c r="I148" i="5"/>
  <c r="N137" i="5"/>
  <c r="N138" i="5"/>
  <c r="N139" i="5"/>
  <c r="N140" i="5"/>
  <c r="N141" i="5"/>
  <c r="N142" i="5"/>
  <c r="N143" i="5"/>
  <c r="N144" i="5"/>
  <c r="N145" i="5"/>
  <c r="N146" i="5"/>
  <c r="N147" i="5"/>
  <c r="N136" i="5"/>
  <c r="J135" i="5"/>
  <c r="K135" i="5"/>
  <c r="L135" i="5"/>
  <c r="M135" i="5"/>
  <c r="I135" i="5"/>
  <c r="N124" i="5"/>
  <c r="N125" i="5"/>
  <c r="N126" i="5"/>
  <c r="N127" i="5"/>
  <c r="N128" i="5"/>
  <c r="N129" i="5"/>
  <c r="N130" i="5"/>
  <c r="N131" i="5"/>
  <c r="N132" i="5"/>
  <c r="N133" i="5"/>
  <c r="N134" i="5"/>
  <c r="N123" i="5"/>
  <c r="J122" i="5"/>
  <c r="K122" i="5"/>
  <c r="L122" i="5"/>
  <c r="M122" i="5"/>
  <c r="I122" i="5"/>
  <c r="N111" i="5"/>
  <c r="N112" i="5"/>
  <c r="N113" i="5"/>
  <c r="N114" i="5"/>
  <c r="N115" i="5"/>
  <c r="N116" i="5"/>
  <c r="N117" i="5"/>
  <c r="N118" i="5"/>
  <c r="N119" i="5"/>
  <c r="N120" i="5"/>
  <c r="N121" i="5"/>
  <c r="N110" i="5"/>
  <c r="J109" i="5"/>
  <c r="K109" i="5"/>
  <c r="L109" i="5"/>
  <c r="M109" i="5"/>
  <c r="I109" i="5"/>
  <c r="N98" i="5"/>
  <c r="N99" i="5"/>
  <c r="N100" i="5"/>
  <c r="N101" i="5"/>
  <c r="N102" i="5"/>
  <c r="N103" i="5"/>
  <c r="N104" i="5"/>
  <c r="N105" i="5"/>
  <c r="N106" i="5"/>
  <c r="N107" i="5"/>
  <c r="N108" i="5"/>
  <c r="N97" i="5"/>
  <c r="J96" i="5"/>
  <c r="K96" i="5"/>
  <c r="L96" i="5"/>
  <c r="M96" i="5"/>
  <c r="I96" i="5"/>
  <c r="N161" i="5" l="1"/>
  <c r="N148" i="5"/>
  <c r="N135" i="5"/>
  <c r="N122" i="5"/>
  <c r="N109" i="5"/>
  <c r="N96" i="5"/>
  <c r="D33" i="3" l="1"/>
  <c r="E33" i="3"/>
  <c r="F33" i="3"/>
  <c r="G33" i="3"/>
  <c r="C33" i="3"/>
  <c r="D32" i="3"/>
  <c r="E32" i="3"/>
  <c r="F32" i="3"/>
  <c r="G32" i="3"/>
  <c r="C32" i="3"/>
  <c r="D31" i="3"/>
  <c r="E31" i="3"/>
  <c r="F31" i="3"/>
  <c r="G31" i="3"/>
  <c r="C31" i="3"/>
  <c r="D30" i="3"/>
  <c r="E30" i="3"/>
  <c r="F30" i="3"/>
  <c r="G30" i="3"/>
  <c r="C30" i="3"/>
  <c r="F140" i="7" l="1"/>
  <c r="F125" i="7"/>
  <c r="F109" i="7"/>
  <c r="F114" i="7" l="1"/>
  <c r="F113" i="7"/>
  <c r="F130" i="7"/>
  <c r="F145" i="7"/>
  <c r="F129" i="7"/>
  <c r="F144" i="7"/>
  <c r="F115" i="7"/>
  <c r="D122" i="7" l="1"/>
  <c r="F121" i="7"/>
  <c r="E122" i="7"/>
  <c r="F112" i="7"/>
  <c r="F120" i="7"/>
  <c r="F119" i="7"/>
  <c r="F116" i="7"/>
  <c r="D137" i="7"/>
  <c r="F136" i="7"/>
  <c r="D152" i="7"/>
  <c r="F151" i="7"/>
  <c r="F135" i="7"/>
  <c r="F150" i="7"/>
  <c r="F134" i="7"/>
  <c r="F149" i="7"/>
  <c r="F128" i="7"/>
  <c r="F143" i="7"/>
  <c r="F132" i="7"/>
  <c r="F147" i="7"/>
  <c r="E137" i="7"/>
  <c r="E152" i="7"/>
  <c r="F117" i="7" l="1"/>
  <c r="F111" i="7"/>
  <c r="F107" i="7"/>
  <c r="F108" i="7"/>
  <c r="F110" i="7"/>
  <c r="F139" i="7"/>
  <c r="F141" i="7"/>
  <c r="F142" i="7"/>
  <c r="F146" i="7"/>
  <c r="F148" i="7"/>
  <c r="F123" i="7"/>
  <c r="F124" i="7"/>
  <c r="F126" i="7"/>
  <c r="F127" i="7"/>
  <c r="F131" i="7"/>
  <c r="F133" i="7"/>
  <c r="F138" i="7"/>
  <c r="F122" i="7" l="1"/>
  <c r="F137" i="7"/>
  <c r="F152" i="7"/>
  <c r="C16" i="2" l="1"/>
  <c r="D16" i="2"/>
  <c r="E16" i="2"/>
  <c r="F16" i="2"/>
  <c r="G16" i="2"/>
  <c r="H16" i="2"/>
  <c r="D15" i="2"/>
  <c r="E15" i="2"/>
  <c r="F15" i="2"/>
  <c r="G15" i="2"/>
  <c r="H15" i="2"/>
  <c r="C15" i="2" l="1"/>
  <c r="D305" i="1" l="1"/>
  <c r="E305" i="1"/>
  <c r="F305" i="1"/>
  <c r="G305" i="1"/>
  <c r="C305" i="1"/>
  <c r="D304" i="1"/>
  <c r="E304" i="1"/>
  <c r="F304" i="1"/>
  <c r="G304" i="1"/>
  <c r="C304" i="1"/>
  <c r="D303" i="1"/>
  <c r="E303" i="1"/>
  <c r="F303" i="1"/>
  <c r="G303" i="1"/>
  <c r="C303" i="1"/>
  <c r="D239" i="1"/>
  <c r="E239" i="1"/>
  <c r="F239" i="1"/>
  <c r="G239" i="1"/>
  <c r="D238" i="1"/>
  <c r="E238" i="1"/>
  <c r="F238" i="1"/>
  <c r="G238" i="1"/>
  <c r="D237" i="1"/>
  <c r="E237" i="1"/>
  <c r="F237" i="1"/>
  <c r="G237" i="1"/>
  <c r="C286" i="1"/>
  <c r="D286" i="1"/>
  <c r="E286" i="1"/>
  <c r="F286" i="1"/>
  <c r="G286" i="1"/>
  <c r="C287" i="1"/>
  <c r="D287" i="1"/>
  <c r="E287" i="1"/>
  <c r="F287" i="1"/>
  <c r="G287" i="1"/>
  <c r="D285" i="1"/>
  <c r="E285" i="1"/>
  <c r="F285" i="1"/>
  <c r="G285" i="1"/>
  <c r="C285" i="1"/>
  <c r="H284" i="1"/>
  <c r="H283" i="1"/>
  <c r="H282" i="1"/>
  <c r="C262" i="1"/>
  <c r="D262" i="1"/>
  <c r="E262" i="1"/>
  <c r="F262" i="1"/>
  <c r="G262" i="1"/>
  <c r="C263" i="1"/>
  <c r="D263" i="1"/>
  <c r="E263" i="1"/>
  <c r="F263" i="1"/>
  <c r="G263" i="1"/>
  <c r="D261" i="1"/>
  <c r="E261" i="1"/>
  <c r="F261" i="1"/>
  <c r="G261" i="1"/>
  <c r="C261" i="1"/>
  <c r="H260" i="1"/>
  <c r="H259" i="1"/>
  <c r="H258" i="1"/>
  <c r="C238" i="1"/>
  <c r="C239" i="1"/>
  <c r="C237" i="1"/>
  <c r="H236" i="1"/>
  <c r="H235" i="1"/>
  <c r="H234" i="1"/>
  <c r="C214" i="1"/>
  <c r="D214" i="1"/>
  <c r="E214" i="1"/>
  <c r="F214" i="1"/>
  <c r="G214" i="1"/>
  <c r="C215" i="1"/>
  <c r="D215" i="1"/>
  <c r="E215" i="1"/>
  <c r="F215" i="1"/>
  <c r="G215" i="1"/>
  <c r="D213" i="1"/>
  <c r="E213" i="1"/>
  <c r="F213" i="1"/>
  <c r="G213" i="1"/>
  <c r="C213" i="1"/>
  <c r="H211" i="1"/>
  <c r="H212" i="1"/>
  <c r="H210" i="1"/>
  <c r="C190" i="1"/>
  <c r="D190" i="1"/>
  <c r="E190" i="1"/>
  <c r="F190" i="1"/>
  <c r="G190" i="1"/>
  <c r="C191" i="1"/>
  <c r="D191" i="1"/>
  <c r="E191" i="1"/>
  <c r="F191" i="1"/>
  <c r="G191" i="1"/>
  <c r="D189" i="1"/>
  <c r="E189" i="1"/>
  <c r="F189" i="1"/>
  <c r="G189" i="1"/>
  <c r="C189" i="1"/>
  <c r="H188" i="1"/>
  <c r="H187" i="1"/>
  <c r="H186" i="1"/>
  <c r="H281" i="1" l="1"/>
  <c r="H280" i="1"/>
  <c r="H279" i="1"/>
  <c r="H257" i="1"/>
  <c r="H256" i="1"/>
  <c r="H255" i="1"/>
  <c r="H233" i="1"/>
  <c r="H232" i="1"/>
  <c r="H231" i="1"/>
  <c r="H208" i="1"/>
  <c r="H209" i="1"/>
  <c r="H207" i="1"/>
  <c r="H185" i="1"/>
  <c r="H184" i="1"/>
  <c r="H183" i="1"/>
  <c r="H295" i="1" l="1"/>
  <c r="H296" i="1"/>
  <c r="H297" i="1"/>
  <c r="H298" i="1"/>
  <c r="H299" i="1"/>
  <c r="H300" i="1"/>
  <c r="H301" i="1"/>
  <c r="H302" i="1"/>
  <c r="H294" i="1"/>
  <c r="H271" i="1"/>
  <c r="H272" i="1"/>
  <c r="H273" i="1"/>
  <c r="H274" i="1"/>
  <c r="H275" i="1"/>
  <c r="H276" i="1"/>
  <c r="H277" i="1"/>
  <c r="H278" i="1"/>
  <c r="H270" i="1"/>
  <c r="H247" i="1"/>
  <c r="H248" i="1"/>
  <c r="H249" i="1"/>
  <c r="H250" i="1"/>
  <c r="H251" i="1"/>
  <c r="H252" i="1"/>
  <c r="H253" i="1"/>
  <c r="H254" i="1"/>
  <c r="H246" i="1"/>
  <c r="H223" i="1"/>
  <c r="H224" i="1"/>
  <c r="H225" i="1"/>
  <c r="H226" i="1"/>
  <c r="H227" i="1"/>
  <c r="H228" i="1"/>
  <c r="H229" i="1"/>
  <c r="H230" i="1"/>
  <c r="H222" i="1"/>
  <c r="H199" i="1"/>
  <c r="H200" i="1"/>
  <c r="H201" i="1"/>
  <c r="H202" i="1"/>
  <c r="H203" i="1"/>
  <c r="H204" i="1"/>
  <c r="H205" i="1"/>
  <c r="H206" i="1"/>
  <c r="H198" i="1"/>
  <c r="H175" i="1"/>
  <c r="H176" i="1"/>
  <c r="H177" i="1"/>
  <c r="H178" i="1"/>
  <c r="H179" i="1"/>
  <c r="H180" i="1"/>
  <c r="H181" i="1"/>
  <c r="H182" i="1"/>
  <c r="H174" i="1"/>
  <c r="H304" i="1" l="1"/>
  <c r="H303" i="1"/>
  <c r="H305" i="1"/>
  <c r="H239" i="1"/>
  <c r="H238" i="1"/>
  <c r="H237" i="1"/>
  <c r="H287" i="1"/>
  <c r="H285" i="1"/>
  <c r="H286" i="1"/>
  <c r="H262" i="1"/>
  <c r="H261" i="1"/>
  <c r="H263" i="1"/>
  <c r="H213" i="1"/>
  <c r="H214" i="1"/>
  <c r="H215" i="1"/>
  <c r="H189" i="1"/>
  <c r="H191" i="1"/>
  <c r="H190" i="1"/>
  <c r="G70" i="5" l="1"/>
</calcChain>
</file>

<file path=xl/sharedStrings.xml><?xml version="1.0" encoding="utf-8"?>
<sst xmlns="http://schemas.openxmlformats.org/spreadsheetml/2006/main" count="1314" uniqueCount="152">
  <si>
    <t>1*</t>
  </si>
  <si>
    <t>Total</t>
  </si>
  <si>
    <t>Units</t>
  </si>
  <si>
    <t>Rooms</t>
  </si>
  <si>
    <t>Guest beds</t>
  </si>
  <si>
    <t>Icaria</t>
  </si>
  <si>
    <t>Lesvos</t>
  </si>
  <si>
    <t>Limnos</t>
  </si>
  <si>
    <t>Samos</t>
  </si>
  <si>
    <t>Chios</t>
  </si>
  <si>
    <t>Museums</t>
  </si>
  <si>
    <t>Foreign overnights</t>
  </si>
  <si>
    <t>Foreign overnights in Lesvos</t>
  </si>
  <si>
    <t>Foreign overnights in Limnos</t>
  </si>
  <si>
    <t xml:space="preserve">Domestic overnights </t>
  </si>
  <si>
    <t>Domestic overnights in Lesvos</t>
  </si>
  <si>
    <t>Domestic overnights in Limnos</t>
  </si>
  <si>
    <t>Occupancy Lesvos</t>
  </si>
  <si>
    <t>Occupancy Limnos</t>
  </si>
  <si>
    <t>Foreign overnights in Samos</t>
  </si>
  <si>
    <t>Foreign overnights in Icaria</t>
  </si>
  <si>
    <t>Domestic overnights in Samos</t>
  </si>
  <si>
    <t>Domestic overnights in Icaria</t>
  </si>
  <si>
    <t>Occupancy Samos</t>
  </si>
  <si>
    <t>Occupancy Icaria</t>
  </si>
  <si>
    <t>Occupancy</t>
  </si>
  <si>
    <t>Port</t>
  </si>
  <si>
    <t>YEAR</t>
  </si>
  <si>
    <t>TOTAL</t>
  </si>
  <si>
    <t xml:space="preserve">PASSENGERS WITH P/S - C/S </t>
  </si>
  <si>
    <t>Agios Kirykos Icaria</t>
  </si>
  <si>
    <t>Evdilos Icaria</t>
  </si>
  <si>
    <t>Thymaina Icaria</t>
  </si>
  <si>
    <t>Mytilini</t>
  </si>
  <si>
    <t>Fournoi Samos</t>
  </si>
  <si>
    <t>Vathy Samos</t>
  </si>
  <si>
    <t>Karlovassi Samos</t>
  </si>
  <si>
    <t>Pythagorean Samos</t>
  </si>
  <si>
    <t>Myrinas Limnos</t>
  </si>
  <si>
    <t>Agios Eustratios</t>
  </si>
  <si>
    <t xml:space="preserve">Chios </t>
  </si>
  <si>
    <t>Mesta Chios</t>
  </si>
  <si>
    <t xml:space="preserve">Oinousses </t>
  </si>
  <si>
    <t xml:space="preserve">Psara </t>
  </si>
  <si>
    <t>January</t>
  </si>
  <si>
    <t>February</t>
  </si>
  <si>
    <t>March</t>
  </si>
  <si>
    <t>April</t>
  </si>
  <si>
    <t>May</t>
  </si>
  <si>
    <t>June</t>
  </si>
  <si>
    <t>July</t>
  </si>
  <si>
    <t>August</t>
  </si>
  <si>
    <t xml:space="preserve">September </t>
  </si>
  <si>
    <t>Οctober</t>
  </si>
  <si>
    <t>Νovember</t>
  </si>
  <si>
    <t>December</t>
  </si>
  <si>
    <t>Domestic overnights</t>
  </si>
  <si>
    <t>5*</t>
  </si>
  <si>
    <t>4*</t>
  </si>
  <si>
    <t>3*</t>
  </si>
  <si>
    <t>2*</t>
  </si>
  <si>
    <t>International air arrivals</t>
  </si>
  <si>
    <t xml:space="preserve">PASSENGERS DISEMBARKED </t>
  </si>
  <si>
    <t>PASSENGERS EMBARKED</t>
  </si>
  <si>
    <t>Domestic air arrivals</t>
  </si>
  <si>
    <t>Countries of origin</t>
  </si>
  <si>
    <t>Visits (in th.)</t>
  </si>
  <si>
    <t>USA</t>
  </si>
  <si>
    <t>UK</t>
  </si>
  <si>
    <t>Germany</t>
  </si>
  <si>
    <t>Others</t>
  </si>
  <si>
    <t>as a percentage of the total</t>
  </si>
  <si>
    <t>Key figures of incoming tourism in North Aegean Region 2016</t>
  </si>
  <si>
    <t>4Κ</t>
  </si>
  <si>
    <t>3Κ</t>
  </si>
  <si>
    <t>2Κ</t>
  </si>
  <si>
    <t>1Κ</t>
  </si>
  <si>
    <t>Receipts          (in mil. €)</t>
  </si>
  <si>
    <t>Foreign arrivals in Lesvos</t>
  </si>
  <si>
    <t>Foreign arrivals in Limnos</t>
  </si>
  <si>
    <t>Domestic arrivals in Lesvos</t>
  </si>
  <si>
    <t>Domestic arrivals in Limnos</t>
  </si>
  <si>
    <t>Foreign arrivals in Samos</t>
  </si>
  <si>
    <t>Foreign arrivals in Icaria</t>
  </si>
  <si>
    <t>Domestic arrivals in Samos</t>
  </si>
  <si>
    <t>Domestic arrivals in Icaria</t>
  </si>
  <si>
    <t>Foreign arrivals</t>
  </si>
  <si>
    <t>Domestic arrivals</t>
  </si>
  <si>
    <t>Key figures of incoming tourism in North Aegean Region 2017</t>
  </si>
  <si>
    <t>Overnights           (in th.)</t>
  </si>
  <si>
    <t>Key Figures for North Aegean Region</t>
  </si>
  <si>
    <t>North Aegean</t>
  </si>
  <si>
    <t>Other sectors</t>
  </si>
  <si>
    <t>Total employment</t>
  </si>
  <si>
    <t>Total Greece</t>
  </si>
  <si>
    <t>Employment in the other sectors as a percentage of the total employment in the Region</t>
  </si>
  <si>
    <t>NORTH AEGEAN REGION</t>
  </si>
  <si>
    <t>Hotel capacity 2017</t>
  </si>
  <si>
    <t>Hotel capacity 2010</t>
  </si>
  <si>
    <t>Hotel capacity 2011</t>
  </si>
  <si>
    <t>Hotel capacity 2012</t>
  </si>
  <si>
    <t>Hotel capacity 2013</t>
  </si>
  <si>
    <t>Hotel capacity 2014</t>
  </si>
  <si>
    <t>Hotel capacity 2015</t>
  </si>
  <si>
    <t>Hotel capacity 2016</t>
  </si>
  <si>
    <t>ROOMS FOR RENT 2017</t>
  </si>
  <si>
    <t>Cruise ships</t>
  </si>
  <si>
    <t>Passengers</t>
  </si>
  <si>
    <t>ROOMS FOR RENT 2018</t>
  </si>
  <si>
    <t>Hotel capacity 2018</t>
  </si>
  <si>
    <t>Key figures of incoming tourism in North Aegean Region 2018</t>
  </si>
  <si>
    <t>Xrysomilia</t>
  </si>
  <si>
    <t>Volissos Chiou</t>
  </si>
  <si>
    <t>ROOMS FOR RENT 2019</t>
  </si>
  <si>
    <t>Hotel capacity 2019</t>
  </si>
  <si>
    <t>Accommodation and catering services</t>
  </si>
  <si>
    <t xml:space="preserve">Employment in Services as a percentage of total employment in the Region </t>
  </si>
  <si>
    <t>Key figures of incoming tourism in North Aegean Region 2019</t>
  </si>
  <si>
    <t>Hotel capacity 2020</t>
  </si>
  <si>
    <t>Key figures of incoming tourism in North Aegean Region 2020</t>
  </si>
  <si>
    <t>Sigri</t>
  </si>
  <si>
    <t>Archaeological sites</t>
  </si>
  <si>
    <t>Average Expenditure per Overnight Stay      (in €)</t>
  </si>
  <si>
    <t>Average Duration of Stay (in overnights)</t>
  </si>
  <si>
    <t>Average Expenditure per Journey (in  €)</t>
  </si>
  <si>
    <t>Regional Unit</t>
  </si>
  <si>
    <t>Region</t>
  </si>
  <si>
    <t>Total Region</t>
  </si>
  <si>
    <t>Cruise ship traffic in North Aegean Region</t>
  </si>
  <si>
    <t>Source: Greek Port Association - Processing INSETE Intelligence</t>
  </si>
  <si>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</si>
  <si>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</si>
  <si>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</si>
  <si>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</si>
  <si>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</si>
  <si>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</si>
  <si>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</si>
  <si>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</si>
  <si>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</si>
  <si>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Hotel capacity 2021</t>
  </si>
  <si>
    <t>Key figures of incoming tourism in North Aegean Region 2021</t>
  </si>
  <si>
    <t>NORTH AEGEAN REGION: Admissions to Museums / Archaelogical sites 2010-2021</t>
  </si>
  <si>
    <t>DOMESTIC TRAFFIC IN PORTS, 2013-2021</t>
  </si>
  <si>
    <t>NORTH AEGEAN REGION: arrivals, overnights and occupancy in hotel establishments 2010-2021</t>
  </si>
  <si>
    <t>NORTH AEGEAN REGION: arrivals and overnight stays in rooms for rent, 2020-2021</t>
  </si>
  <si>
    <t>Source: ELSTAT - Processinfg INSETE Intelliegence</t>
  </si>
  <si>
    <t>Hotel capacity 2022</t>
  </si>
  <si>
    <t>Employment in North Aegean Region 2010-2022 (in thous.)</t>
  </si>
  <si>
    <t>Key figures of incoming tourism in North Aegean Region 2022</t>
  </si>
  <si>
    <t>(:)</t>
  </si>
  <si>
    <t>-</t>
  </si>
  <si>
    <t>Turkiye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</si>
</sst>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23" x14ac:knownFonts="1">
    <font>
      <sz val="11"/>
      <color theme="1"/>
      <name val="Calibri"/>
      <family val="2"/>
      <charset val="161"/>
      <scheme val="minor"/>
    </font>
    <font>
      <sz val="10"/>
      <color rgb="FF000000"/>
      <name val="Times New Roman"/>
      <family val="1"/>
      <charset val="161"/>
    </font>
    <font>
      <b/>
      <sz val="16"/>
      <color theme="1"/>
      <name val="Tahoma"/>
      <family val="2"/>
      <charset val="161"/>
    </font>
    <font>
      <sz val="11"/>
      <color theme="1"/>
      <name val="Calibri"/>
      <family val="2"/>
      <charset val="161"/>
      <scheme val="minor"/>
    </font>
    <font>
      <sz val="10"/>
      <name val="Arial"/>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b/>
      <i/>
      <sz val="8"/>
      <color theme="4"/>
      <name val="Verdana"/>
      <family val="2"/>
      <charset val="161"/>
    </font>
    <font>
      <i/>
      <sz val="8"/>
      <color theme="4"/>
      <name val="Verdana"/>
      <family val="2"/>
      <charset val="161"/>
    </font>
    <font>
      <sz val="8"/>
      <color rgb="FF002060"/>
      <name val="Verdana"/>
      <family val="2"/>
      <charset val="161"/>
    </font>
    <font>
      <sz val="8"/>
      <color rgb="FF0070C0"/>
      <name val="Verdana"/>
      <family val="2"/>
      <charset val="161"/>
    </font>
    <font>
      <i/>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46">
    <border>
      <left/>
      <right/>
      <top/>
      <bottom/>
      <diagonal/>
    </border>
    <border>
      <left/>
      <right style="medium">
        <color theme="4"/>
      </right>
      <top/>
      <bottom/>
      <diagonal/>
    </border>
    <border>
      <left style="medium">
        <color theme="4"/>
      </left>
      <right style="medium">
        <color theme="4"/>
      </right>
      <top/>
      <bottom/>
      <diagonal/>
    </border>
    <border>
      <left style="thin">
        <color rgb="FF000000"/>
      </left>
      <right/>
      <top/>
      <bottom/>
      <diagonal/>
    </border>
    <border>
      <left/>
      <right/>
      <top/>
      <bottom style="medium">
        <color theme="4"/>
      </bottom>
      <diagonal/>
    </border>
    <border>
      <left/>
      <right style="medium">
        <color theme="4"/>
      </right>
      <top/>
      <bottom style="medium">
        <color theme="4"/>
      </bottom>
      <diagonal/>
    </border>
    <border>
      <left style="medium">
        <color theme="4"/>
      </left>
      <right style="medium">
        <color theme="4"/>
      </right>
      <top/>
      <bottom style="medium">
        <color theme="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indexed="64"/>
      </top>
      <bottom/>
      <diagonal/>
    </border>
    <border>
      <left style="thin">
        <color theme="4"/>
      </left>
      <right style="thin">
        <color theme="4"/>
      </right>
      <top/>
      <bottom/>
      <diagonal/>
    </border>
    <border>
      <left style="thin">
        <color theme="4"/>
      </left>
      <right style="thin">
        <color theme="4"/>
      </right>
      <top/>
      <bottom style="medium">
        <color theme="4"/>
      </bottom>
      <diagonal/>
    </border>
    <border>
      <left style="medium">
        <color theme="4"/>
      </left>
      <right style="medium">
        <color theme="4"/>
      </right>
      <top style="thin">
        <color indexed="64"/>
      </top>
      <bottom/>
      <diagonal/>
    </border>
    <border>
      <left style="thin">
        <color theme="4"/>
      </left>
      <right style="thin">
        <color theme="4"/>
      </right>
      <top/>
      <bottom style="thin">
        <color theme="4"/>
      </bottom>
      <diagonal/>
    </border>
    <border>
      <left/>
      <right style="medium">
        <color theme="4"/>
      </right>
      <top/>
      <bottom style="thin">
        <color theme="4"/>
      </bottom>
      <diagonal/>
    </border>
    <border>
      <left style="medium">
        <color theme="4"/>
      </left>
      <right style="medium">
        <color theme="4"/>
      </right>
      <top/>
      <bottom style="thin">
        <color theme="4"/>
      </bottom>
      <diagonal/>
    </border>
    <border>
      <left/>
      <right/>
      <top/>
      <bottom style="thin">
        <color theme="4"/>
      </bottom>
      <diagonal/>
    </border>
    <border>
      <left/>
      <right style="medium">
        <color theme="4"/>
      </right>
      <top style="thin">
        <color indexed="64"/>
      </top>
      <bottom/>
      <diagonal/>
    </border>
    <border>
      <left/>
      <right/>
      <top style="thin">
        <color indexed="64"/>
      </top>
      <bottom/>
      <diagonal/>
    </border>
    <border>
      <left style="thin">
        <color theme="4"/>
      </left>
      <right style="thin">
        <color theme="4"/>
      </right>
      <top style="thin">
        <color theme="4"/>
      </top>
      <bottom/>
      <diagonal/>
    </border>
    <border>
      <left/>
      <right style="medium">
        <color theme="4"/>
      </right>
      <top style="thin">
        <color theme="4"/>
      </top>
      <bottom/>
      <diagonal/>
    </border>
    <border>
      <left style="medium">
        <color theme="4"/>
      </left>
      <right style="medium">
        <color theme="4"/>
      </right>
      <top style="thin">
        <color theme="4"/>
      </top>
      <bottom/>
      <diagonal/>
    </border>
    <border>
      <left/>
      <right/>
      <top style="thin">
        <color theme="4"/>
      </top>
      <bottom/>
      <diagonal/>
    </border>
    <border>
      <left style="thin">
        <color theme="4"/>
      </left>
      <right style="thin">
        <color theme="4"/>
      </right>
      <top style="medium">
        <color theme="4"/>
      </top>
      <bottom/>
      <diagonal/>
    </border>
    <border>
      <left style="thin">
        <color indexed="64"/>
      </left>
      <right style="thin">
        <color rgb="FF000000"/>
      </right>
      <top/>
      <bottom/>
      <diagonal/>
    </border>
    <border>
      <left/>
      <right style="thin">
        <color theme="4"/>
      </right>
      <top/>
      <bottom style="medium">
        <color theme="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rgb="FF000000"/>
      </left>
      <right/>
      <top/>
      <bottom style="thin">
        <color indexed="64"/>
      </bottom>
      <diagonal/>
    </border>
    <border>
      <left/>
      <right/>
      <top/>
      <bottom style="thin">
        <color indexed="64"/>
      </bottom>
      <diagonal/>
    </border>
    <border>
      <left style="thin">
        <color theme="4"/>
      </left>
      <right style="medium">
        <color theme="4"/>
      </right>
      <top style="thin">
        <color theme="4"/>
      </top>
      <bottom/>
      <diagonal/>
    </border>
    <border>
      <left style="thin">
        <color theme="4"/>
      </left>
      <right style="medium">
        <color theme="4"/>
      </right>
      <top/>
      <bottom style="thin">
        <color theme="4"/>
      </bottom>
      <diagonal/>
    </border>
    <border>
      <left/>
      <right/>
      <top style="thin">
        <color indexed="64"/>
      </top>
      <bottom style="thin">
        <color indexed="64"/>
      </bottom>
      <diagonal/>
    </border>
    <border>
      <left style="thin">
        <color theme="4"/>
      </left>
      <right style="medium">
        <color theme="4"/>
      </right>
      <top/>
      <bottom/>
      <diagonal/>
    </border>
    <border>
      <left style="thin">
        <color theme="4"/>
      </left>
      <right style="medium">
        <color theme="4"/>
      </right>
      <top style="medium">
        <color theme="4"/>
      </top>
      <bottom/>
      <diagonal/>
    </border>
  </borders>
  <cellStyleXfs count="7">
    <xf numFmtId="0" fontId="0" fillId="0" borderId="0"/>
    <xf numFmtId="0" fontId="1" fillId="0" borderId="0"/>
    <xf numFmtId="9" fontId="3" fillId="0" borderId="0" applyFont="0" applyFill="0" applyBorder="0" applyAlignment="0" applyProtection="0"/>
    <xf numFmtId="164" fontId="3" fillId="0" borderId="0" applyFont="0" applyFill="0" applyBorder="0" applyAlignment="0" applyProtection="0"/>
    <xf numFmtId="0" fontId="4" fillId="0" borderId="0"/>
    <xf numFmtId="0" fontId="5" fillId="6" borderId="0" applyNumberFormat="0" applyBorder="0" applyAlignment="0" applyProtection="0"/>
    <xf numFmtId="0" fontId="6" fillId="0" borderId="0"/>
  </cellStyleXfs>
  <cellXfs count="200">
    <xf numFmtId="0" fontId="0" fillId="0" borderId="0" xfId="0"/>
    <xf numFmtId="0" fontId="7" fillId="0" borderId="0" xfId="0" applyFont="1" applyAlignment="1">
      <alignment horizontal="left" vertical="center"/>
    </xf>
    <xf numFmtId="0" fontId="9" fillId="0" borderId="0" xfId="0" applyFont="1" applyAlignment="1">
      <alignment vertical="center"/>
    </xf>
    <xf numFmtId="0" fontId="8" fillId="0" borderId="0" xfId="0" applyFont="1" applyAlignment="1">
      <alignment vertical="center" wrapText="1"/>
    </xf>
    <xf numFmtId="0" fontId="18" fillId="5" borderId="34" xfId="0" applyFont="1" applyFill="1" applyBorder="1" applyAlignment="1">
      <alignment vertical="center" wrapText="1"/>
    </xf>
    <xf numFmtId="0" fontId="18" fillId="5" borderId="35" xfId="0" applyFont="1" applyFill="1" applyBorder="1" applyAlignment="1">
      <alignment vertical="center" wrapText="1"/>
    </xf>
    <xf numFmtId="0" fontId="18" fillId="5" borderId="36" xfId="0" applyFont="1" applyFill="1" applyBorder="1" applyAlignment="1">
      <alignment vertical="center" wrapText="1"/>
    </xf>
    <xf numFmtId="0" fontId="18" fillId="5" borderId="37" xfId="0" applyFont="1" applyFill="1" applyBorder="1" applyAlignment="1">
      <alignment vertical="center" wrapText="1"/>
    </xf>
    <xf numFmtId="165" fontId="18" fillId="5" borderId="37" xfId="2" applyNumberFormat="1" applyFont="1" applyFill="1" applyBorder="1" applyAlignment="1">
      <alignment horizontal="center" vertical="center"/>
    </xf>
    <xf numFmtId="165" fontId="18" fillId="5" borderId="38" xfId="2" applyNumberFormat="1" applyFont="1" applyFill="1" applyBorder="1" applyAlignment="1">
      <alignment horizontal="center" vertical="center"/>
    </xf>
    <xf numFmtId="0" fontId="17" fillId="2" borderId="0" xfId="0" applyFont="1" applyFill="1" applyAlignment="1">
      <alignment vertical="center"/>
    </xf>
    <xf numFmtId="3" fontId="17" fillId="2" borderId="0" xfId="0" applyNumberFormat="1" applyFont="1" applyFill="1" applyAlignment="1">
      <alignment horizontal="center" vertical="center"/>
    </xf>
    <xf numFmtId="0" fontId="17" fillId="0" borderId="0" xfId="0" applyFont="1" applyAlignment="1">
      <alignment vertical="center"/>
    </xf>
    <xf numFmtId="3" fontId="17" fillId="0" borderId="0" xfId="0" applyNumberFormat="1" applyFont="1" applyAlignment="1">
      <alignment horizontal="center" vertical="center"/>
    </xf>
    <xf numFmtId="0" fontId="16" fillId="7" borderId="0" xfId="5" applyFont="1" applyFill="1" applyBorder="1" applyAlignment="1">
      <alignment horizontal="left" vertical="center"/>
    </xf>
    <xf numFmtId="0" fontId="16" fillId="7" borderId="0" xfId="5" applyFont="1" applyFill="1" applyBorder="1" applyAlignment="1">
      <alignment horizontal="right" vertical="center"/>
    </xf>
    <xf numFmtId="3" fontId="17" fillId="0" borderId="0" xfId="0" applyNumberFormat="1" applyFont="1" applyAlignment="1">
      <alignment horizontal="right" vertical="center"/>
    </xf>
    <xf numFmtId="0" fontId="10" fillId="0" borderId="0" xfId="6" applyFont="1" applyAlignment="1">
      <alignment horizontal="left" vertical="center" readingOrder="1"/>
    </xf>
    <xf numFmtId="0" fontId="20" fillId="0" borderId="14" xfId="0" applyFont="1" applyBorder="1" applyAlignment="1">
      <alignment horizontal="left" vertical="center" wrapText="1"/>
    </xf>
    <xf numFmtId="0" fontId="20" fillId="0" borderId="20" xfId="0" applyFont="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15" xfId="0" applyFont="1" applyBorder="1" applyAlignment="1">
      <alignment horizontal="left" vertical="center" wrapText="1"/>
    </xf>
    <xf numFmtId="0" fontId="19" fillId="0" borderId="13" xfId="0" applyFont="1" applyBorder="1" applyAlignment="1">
      <alignment horizontal="center" vertical="center" wrapText="1"/>
    </xf>
    <xf numFmtId="0" fontId="20" fillId="0" borderId="21" xfId="0" applyFont="1" applyBorder="1" applyAlignment="1">
      <alignment horizontal="left" vertical="center" wrapText="1"/>
    </xf>
    <xf numFmtId="0" fontId="17" fillId="0" borderId="0" xfId="0" applyFont="1" applyAlignment="1">
      <alignment horizontal="left" vertical="center"/>
    </xf>
    <xf numFmtId="165" fontId="17" fillId="0" borderId="0" xfId="0" applyNumberFormat="1" applyFont="1" applyAlignment="1">
      <alignment horizontal="center" vertical="center"/>
    </xf>
    <xf numFmtId="0" fontId="17" fillId="3" borderId="0" xfId="0" applyFont="1" applyFill="1" applyAlignment="1">
      <alignment horizontal="left" vertical="center"/>
    </xf>
    <xf numFmtId="3" fontId="17" fillId="3" borderId="0" xfId="0" applyNumberFormat="1" applyFont="1" applyFill="1" applyAlignment="1">
      <alignment horizontal="center" vertical="center"/>
    </xf>
    <xf numFmtId="165" fontId="17" fillId="3" borderId="0" xfId="0" applyNumberFormat="1" applyFont="1" applyFill="1" applyAlignment="1">
      <alignment horizontal="center" vertical="center"/>
    </xf>
    <xf numFmtId="3" fontId="18" fillId="0" borderId="0" xfId="0" applyNumberFormat="1" applyFont="1" applyAlignment="1">
      <alignment horizontal="right" vertical="center"/>
    </xf>
    <xf numFmtId="3" fontId="17" fillId="2" borderId="0" xfId="0" applyNumberFormat="1" applyFont="1" applyFill="1" applyAlignment="1">
      <alignment horizontal="right" vertical="center"/>
    </xf>
    <xf numFmtId="3" fontId="18" fillId="2" borderId="0" xfId="0" applyNumberFormat="1" applyFont="1" applyFill="1" applyAlignment="1">
      <alignment horizontal="right" vertical="center"/>
    </xf>
    <xf numFmtId="3" fontId="17" fillId="0" borderId="0" xfId="0" applyNumberFormat="1" applyFont="1" applyAlignment="1">
      <alignment vertical="center"/>
    </xf>
    <xf numFmtId="3" fontId="18" fillId="0" borderId="0" xfId="0" applyNumberFormat="1" applyFont="1" applyAlignment="1">
      <alignment vertical="center"/>
    </xf>
    <xf numFmtId="3" fontId="17" fillId="2" borderId="0" xfId="0" applyNumberFormat="1" applyFont="1" applyFill="1" applyAlignment="1">
      <alignment vertical="center"/>
    </xf>
    <xf numFmtId="3" fontId="18" fillId="2" borderId="0" xfId="0" applyNumberFormat="1" applyFont="1" applyFill="1" applyAlignment="1">
      <alignment vertical="center"/>
    </xf>
    <xf numFmtId="0" fontId="18" fillId="0" borderId="0" xfId="0" applyFont="1" applyAlignment="1">
      <alignment vertical="center"/>
    </xf>
    <xf numFmtId="166" fontId="15" fillId="0" borderId="0" xfId="0" applyNumberFormat="1" applyFont="1" applyAlignment="1">
      <alignment horizontal="center" vertical="center"/>
    </xf>
    <xf numFmtId="167" fontId="17" fillId="0" borderId="0" xfId="0" applyNumberFormat="1" applyFont="1" applyAlignment="1">
      <alignment horizontal="center" vertical="center"/>
    </xf>
    <xf numFmtId="0" fontId="18" fillId="2" borderId="0" xfId="0" applyFont="1" applyFill="1" applyAlignment="1">
      <alignment vertical="center"/>
    </xf>
    <xf numFmtId="166" fontId="17" fillId="2" borderId="0" xfId="0" applyNumberFormat="1" applyFont="1" applyFill="1" applyAlignment="1">
      <alignment horizontal="center" vertical="center"/>
    </xf>
    <xf numFmtId="0" fontId="18" fillId="0" borderId="0" xfId="0" applyFont="1" applyAlignment="1">
      <alignment vertical="center" wrapText="1"/>
    </xf>
    <xf numFmtId="165" fontId="15" fillId="0" borderId="0" xfId="2" applyNumberFormat="1" applyFont="1" applyAlignment="1">
      <alignment horizontal="center" vertical="center"/>
    </xf>
    <xf numFmtId="165" fontId="17" fillId="0" borderId="0" xfId="2" applyNumberFormat="1" applyFont="1" applyAlignment="1">
      <alignment horizontal="center" vertical="center"/>
    </xf>
    <xf numFmtId="0" fontId="18" fillId="2" borderId="0" xfId="0" applyFont="1" applyFill="1" applyAlignment="1">
      <alignment vertical="center" wrapText="1"/>
    </xf>
    <xf numFmtId="165" fontId="17" fillId="2" borderId="0" xfId="2" applyNumberFormat="1" applyFont="1" applyFill="1" applyAlignment="1">
      <alignment horizontal="center" vertical="center"/>
    </xf>
    <xf numFmtId="0" fontId="17" fillId="5" borderId="28" xfId="0" applyFont="1" applyFill="1" applyBorder="1" applyAlignment="1">
      <alignment vertical="center"/>
    </xf>
    <xf numFmtId="166" fontId="17" fillId="5" borderId="28" xfId="0" applyNumberFormat="1" applyFont="1" applyFill="1" applyBorder="1" applyAlignment="1">
      <alignment horizontal="center" vertical="center"/>
    </xf>
    <xf numFmtId="166" fontId="17" fillId="5" borderId="29" xfId="0" applyNumberFormat="1" applyFont="1" applyFill="1" applyBorder="1" applyAlignment="1">
      <alignment horizontal="center" vertical="center"/>
    </xf>
    <xf numFmtId="167" fontId="17" fillId="5" borderId="28" xfId="0" applyNumberFormat="1" applyFont="1" applyFill="1" applyBorder="1" applyAlignment="1">
      <alignment horizontal="center" vertical="center"/>
    </xf>
    <xf numFmtId="166" fontId="17" fillId="2" borderId="26" xfId="0" applyNumberFormat="1" applyFont="1" applyFill="1" applyBorder="1" applyAlignment="1">
      <alignment horizontal="center" vertical="center"/>
    </xf>
    <xf numFmtId="167" fontId="17" fillId="2" borderId="0" xfId="0" applyNumberFormat="1" applyFont="1" applyFill="1" applyAlignment="1">
      <alignment horizontal="center" vertical="center"/>
    </xf>
    <xf numFmtId="0" fontId="17" fillId="5" borderId="0" xfId="0" applyFont="1" applyFill="1" applyAlignment="1">
      <alignment vertical="center"/>
    </xf>
    <xf numFmtId="166" fontId="17" fillId="5" borderId="0" xfId="0" applyNumberFormat="1" applyFont="1" applyFill="1" applyAlignment="1">
      <alignment horizontal="center" vertical="center"/>
    </xf>
    <xf numFmtId="166" fontId="17" fillId="5" borderId="26" xfId="0" applyNumberFormat="1" applyFont="1" applyFill="1" applyBorder="1" applyAlignment="1">
      <alignment horizontal="center" vertical="center"/>
    </xf>
    <xf numFmtId="167" fontId="17" fillId="5" borderId="0" xfId="0" applyNumberFormat="1" applyFont="1" applyFill="1" applyAlignment="1">
      <alignment horizontal="center" vertical="center"/>
    </xf>
    <xf numFmtId="0" fontId="17" fillId="2" borderId="32" xfId="0" applyFont="1" applyFill="1" applyBorder="1" applyAlignment="1">
      <alignment vertical="center"/>
    </xf>
    <xf numFmtId="166" fontId="17" fillId="2" borderId="32" xfId="0" applyNumberFormat="1" applyFont="1" applyFill="1" applyBorder="1" applyAlignment="1">
      <alignment horizontal="center" vertical="center"/>
    </xf>
    <xf numFmtId="166" fontId="17" fillId="2" borderId="33" xfId="0" applyNumberFormat="1" applyFont="1" applyFill="1" applyBorder="1" applyAlignment="1">
      <alignment horizontal="center" vertical="center"/>
    </xf>
    <xf numFmtId="167" fontId="17" fillId="2" borderId="32" xfId="0" applyNumberFormat="1" applyFont="1" applyFill="1" applyBorder="1" applyAlignment="1">
      <alignment horizontal="center" vertical="center"/>
    </xf>
    <xf numFmtId="166" fontId="18" fillId="5" borderId="0" xfId="0" applyNumberFormat="1" applyFont="1" applyFill="1" applyAlignment="1">
      <alignment horizontal="center" vertical="center"/>
    </xf>
    <xf numFmtId="166" fontId="18" fillId="5" borderId="26" xfId="0" applyNumberFormat="1" applyFont="1" applyFill="1" applyBorder="1" applyAlignment="1">
      <alignment horizontal="center" vertical="center"/>
    </xf>
    <xf numFmtId="167" fontId="18" fillId="5" borderId="0" xfId="0" applyNumberFormat="1" applyFont="1" applyFill="1" applyAlignment="1">
      <alignment horizontal="center" vertical="center"/>
    </xf>
    <xf numFmtId="167" fontId="18" fillId="5" borderId="37" xfId="0" applyNumberFormat="1" applyFont="1" applyFill="1" applyBorder="1" applyAlignment="1">
      <alignment horizontal="center" vertical="center"/>
    </xf>
    <xf numFmtId="166" fontId="18" fillId="5" borderId="37" xfId="0" applyNumberFormat="1" applyFont="1" applyFill="1" applyBorder="1" applyAlignment="1">
      <alignment horizontal="center" vertical="center"/>
    </xf>
    <xf numFmtId="166" fontId="18" fillId="5" borderId="38" xfId="0" applyNumberFormat="1" applyFont="1" applyFill="1" applyBorder="1" applyAlignment="1">
      <alignment horizontal="center" vertical="center"/>
    </xf>
    <xf numFmtId="0" fontId="17" fillId="5" borderId="32" xfId="0" applyFont="1" applyFill="1" applyBorder="1" applyAlignment="1">
      <alignment vertical="center"/>
    </xf>
    <xf numFmtId="166" fontId="17" fillId="5" borderId="32" xfId="0" applyNumberFormat="1" applyFont="1" applyFill="1" applyBorder="1" applyAlignment="1">
      <alignment horizontal="center" vertical="center"/>
    </xf>
    <xf numFmtId="166" fontId="17" fillId="5" borderId="33" xfId="0" applyNumberFormat="1" applyFont="1" applyFill="1" applyBorder="1" applyAlignment="1">
      <alignment horizontal="center" vertical="center"/>
    </xf>
    <xf numFmtId="167" fontId="17" fillId="5" borderId="32" xfId="0" applyNumberFormat="1" applyFont="1" applyFill="1" applyBorder="1" applyAlignment="1">
      <alignment horizontal="center" vertical="center"/>
    </xf>
    <xf numFmtId="0" fontId="17" fillId="0" borderId="0" xfId="0" applyFont="1" applyAlignment="1">
      <alignment horizontal="center" vertical="center"/>
    </xf>
    <xf numFmtId="0" fontId="17" fillId="0" borderId="17" xfId="0" applyFont="1" applyBorder="1" applyAlignment="1">
      <alignment vertical="center"/>
    </xf>
    <xf numFmtId="3" fontId="17" fillId="0" borderId="18" xfId="0" applyNumberFormat="1" applyFont="1" applyBorder="1" applyAlignment="1">
      <alignment horizontal="center" vertical="center"/>
    </xf>
    <xf numFmtId="3" fontId="17" fillId="5" borderId="12" xfId="0" applyNumberFormat="1" applyFont="1" applyFill="1" applyBorder="1" applyAlignment="1">
      <alignment horizontal="center" vertical="center"/>
    </xf>
    <xf numFmtId="3" fontId="17" fillId="5" borderId="17" xfId="0" applyNumberFormat="1" applyFont="1" applyFill="1" applyBorder="1" applyAlignment="1">
      <alignment horizontal="center" vertical="center"/>
    </xf>
    <xf numFmtId="3" fontId="17" fillId="5" borderId="2" xfId="0" applyNumberFormat="1" applyFont="1" applyFill="1" applyBorder="1" applyAlignment="1">
      <alignment horizontal="center" vertical="center"/>
    </xf>
    <xf numFmtId="3" fontId="17" fillId="5" borderId="1" xfId="0" applyNumberFormat="1" applyFont="1" applyFill="1" applyBorder="1" applyAlignment="1">
      <alignment horizontal="center" vertical="center"/>
    </xf>
    <xf numFmtId="3" fontId="17" fillId="0" borderId="16" xfId="0" applyNumberFormat="1" applyFont="1" applyBorder="1" applyAlignment="1">
      <alignment horizontal="center" vertical="center"/>
    </xf>
    <xf numFmtId="3" fontId="17" fillId="5" borderId="15" xfId="0" applyNumberFormat="1" applyFont="1" applyFill="1" applyBorder="1" applyAlignment="1">
      <alignment horizontal="center" vertical="center"/>
    </xf>
    <xf numFmtId="3" fontId="17" fillId="5" borderId="14" xfId="0" applyNumberFormat="1" applyFont="1" applyFill="1" applyBorder="1" applyAlignment="1">
      <alignment horizontal="center" vertical="center"/>
    </xf>
    <xf numFmtId="3" fontId="17" fillId="0" borderId="22" xfId="0" applyNumberFormat="1" applyFont="1" applyBorder="1" applyAlignment="1">
      <alignment horizontal="center" vertical="center"/>
    </xf>
    <xf numFmtId="3" fontId="17" fillId="5" borderId="21" xfId="0" applyNumberFormat="1" applyFont="1" applyFill="1" applyBorder="1" applyAlignment="1">
      <alignment horizontal="center" vertical="center"/>
    </xf>
    <xf numFmtId="3" fontId="17" fillId="5" borderId="20" xfId="0" applyNumberFormat="1" applyFont="1" applyFill="1" applyBorder="1" applyAlignment="1">
      <alignment horizontal="center" vertical="center"/>
    </xf>
    <xf numFmtId="0" fontId="17" fillId="0" borderId="12" xfId="0" applyFont="1" applyBorder="1" applyAlignment="1">
      <alignment vertical="center"/>
    </xf>
    <xf numFmtId="0" fontId="13" fillId="0" borderId="0" xfId="0" applyFont="1" applyAlignment="1">
      <alignment vertical="center"/>
    </xf>
    <xf numFmtId="0" fontId="17" fillId="4" borderId="0" xfId="0" applyFont="1" applyFill="1" applyAlignment="1">
      <alignment horizontal="left" vertical="center"/>
    </xf>
    <xf numFmtId="3" fontId="17" fillId="4" borderId="0" xfId="0" applyNumberFormat="1" applyFont="1" applyFill="1"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9"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vertical="center" wrapText="1"/>
    </xf>
    <xf numFmtId="0" fontId="16" fillId="9" borderId="0" xfId="0" applyFont="1" applyFill="1" applyAlignment="1">
      <alignment horizontal="center" vertical="center"/>
    </xf>
    <xf numFmtId="0" fontId="16" fillId="9" borderId="0" xfId="0" applyFont="1" applyFill="1" applyAlignment="1">
      <alignment horizontal="center" vertical="center" wrapText="1"/>
    </xf>
    <xf numFmtId="0" fontId="16" fillId="9" borderId="26" xfId="0" applyFont="1" applyFill="1" applyBorder="1" applyAlignment="1">
      <alignment horizontal="center" vertical="center" wrapText="1"/>
    </xf>
    <xf numFmtId="0" fontId="21" fillId="9" borderId="0" xfId="0" applyFont="1" applyFill="1" applyAlignment="1">
      <alignment vertical="center"/>
    </xf>
    <xf numFmtId="0" fontId="16" fillId="10" borderId="43" xfId="0" applyFont="1" applyFill="1" applyBorder="1" applyAlignment="1">
      <alignment vertical="center"/>
    </xf>
    <xf numFmtId="166" fontId="16" fillId="10" borderId="43" xfId="0" applyNumberFormat="1" applyFont="1" applyFill="1" applyBorder="1" applyAlignment="1">
      <alignment horizontal="center" vertical="center"/>
    </xf>
    <xf numFmtId="0" fontId="16" fillId="7" borderId="0" xfId="0" applyFont="1" applyFill="1" applyAlignment="1">
      <alignment horizontal="left" vertical="center"/>
    </xf>
    <xf numFmtId="0" fontId="16" fillId="7" borderId="0" xfId="0" applyFont="1" applyFill="1" applyAlignment="1">
      <alignment horizontal="right" vertical="center"/>
    </xf>
    <xf numFmtId="0" fontId="16" fillId="10" borderId="0" xfId="0" applyFont="1" applyFill="1" applyAlignment="1">
      <alignment vertical="center"/>
    </xf>
    <xf numFmtId="3" fontId="16" fillId="10" borderId="0" xfId="0" applyNumberFormat="1" applyFont="1" applyFill="1" applyAlignment="1">
      <alignment vertical="center"/>
    </xf>
    <xf numFmtId="3" fontId="16" fillId="10" borderId="0" xfId="0" applyNumberFormat="1" applyFont="1" applyFill="1" applyAlignment="1">
      <alignment horizontal="right" vertical="center"/>
    </xf>
    <xf numFmtId="0" fontId="16" fillId="7" borderId="0" xfId="0" applyFont="1" applyFill="1" applyAlignment="1">
      <alignment horizontal="center" vertical="center"/>
    </xf>
    <xf numFmtId="0" fontId="16" fillId="10" borderId="0" xfId="0" applyFont="1" applyFill="1" applyAlignment="1">
      <alignment horizontal="left" vertical="center"/>
    </xf>
    <xf numFmtId="3" fontId="16" fillId="10" borderId="0" xfId="0" applyNumberFormat="1" applyFont="1" applyFill="1" applyAlignment="1">
      <alignment horizontal="center" vertical="center"/>
    </xf>
    <xf numFmtId="165" fontId="16" fillId="10" borderId="0" xfId="0" applyNumberFormat="1" applyFont="1" applyFill="1" applyAlignment="1">
      <alignment horizontal="center" vertical="center"/>
    </xf>
    <xf numFmtId="3" fontId="16" fillId="9" borderId="0" xfId="0" applyNumberFormat="1" applyFont="1" applyFill="1" applyAlignment="1">
      <alignment horizontal="left" vertical="center"/>
    </xf>
    <xf numFmtId="3" fontId="16" fillId="9" borderId="0" xfId="0" applyNumberFormat="1" applyFont="1" applyFill="1" applyAlignment="1">
      <alignment horizontal="right" vertical="center"/>
    </xf>
    <xf numFmtId="1" fontId="16" fillId="9" borderId="0" xfId="0" applyNumberFormat="1" applyFont="1" applyFill="1" applyAlignment="1">
      <alignment horizontal="center" vertical="center"/>
    </xf>
    <xf numFmtId="0" fontId="16" fillId="9" borderId="24" xfId="0" applyFont="1" applyFill="1" applyBorder="1" applyAlignment="1">
      <alignment horizontal="center" vertical="center" wrapText="1"/>
    </xf>
    <xf numFmtId="0" fontId="16" fillId="9" borderId="3" xfId="0" applyFont="1" applyFill="1" applyBorder="1" applyAlignment="1">
      <alignment horizontal="left" vertical="center" wrapText="1"/>
    </xf>
    <xf numFmtId="0" fontId="16" fillId="9" borderId="3"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right" vertical="center" wrapText="1"/>
    </xf>
    <xf numFmtId="0" fontId="17" fillId="11" borderId="1" xfId="0" applyFont="1" applyFill="1" applyBorder="1" applyAlignment="1">
      <alignment vertical="center"/>
    </xf>
    <xf numFmtId="3" fontId="17" fillId="11" borderId="0" xfId="0" applyNumberFormat="1" applyFont="1" applyFill="1" applyAlignment="1">
      <alignment horizontal="center" vertical="center"/>
    </xf>
    <xf numFmtId="3" fontId="17" fillId="11" borderId="2" xfId="0" applyNumberFormat="1" applyFont="1" applyFill="1" applyBorder="1" applyAlignment="1">
      <alignment horizontal="center" vertical="center"/>
    </xf>
    <xf numFmtId="3" fontId="17" fillId="11" borderId="1" xfId="0" applyNumberFormat="1" applyFont="1" applyFill="1" applyBorder="1" applyAlignment="1">
      <alignment horizontal="center" vertical="center"/>
    </xf>
    <xf numFmtId="0" fontId="20" fillId="11" borderId="20" xfId="0" applyFont="1" applyFill="1" applyBorder="1" applyAlignment="1">
      <alignment horizontal="left" vertical="center" wrapText="1"/>
    </xf>
    <xf numFmtId="3" fontId="17" fillId="11" borderId="22" xfId="0" applyNumberFormat="1" applyFont="1" applyFill="1" applyBorder="1" applyAlignment="1">
      <alignment horizontal="center" vertical="center"/>
    </xf>
    <xf numFmtId="3" fontId="17" fillId="11" borderId="21" xfId="0" applyNumberFormat="1" applyFont="1" applyFill="1" applyBorder="1" applyAlignment="1">
      <alignment horizontal="center" vertical="center"/>
    </xf>
    <xf numFmtId="3" fontId="17" fillId="11" borderId="20" xfId="0" applyNumberFormat="1" applyFont="1" applyFill="1" applyBorder="1" applyAlignment="1">
      <alignment horizontal="center" vertical="center"/>
    </xf>
    <xf numFmtId="0" fontId="20" fillId="11" borderId="1" xfId="0" applyFont="1" applyFill="1" applyBorder="1" applyAlignment="1">
      <alignment horizontal="left" vertical="center" wrapText="1"/>
    </xf>
    <xf numFmtId="0" fontId="20" fillId="11" borderId="14" xfId="0" applyFont="1" applyFill="1" applyBorder="1" applyAlignment="1">
      <alignment horizontal="left" vertical="center" wrapText="1"/>
    </xf>
    <xf numFmtId="3" fontId="17" fillId="11" borderId="16" xfId="0" applyNumberFormat="1" applyFont="1" applyFill="1" applyBorder="1" applyAlignment="1">
      <alignment horizontal="center" vertical="center"/>
    </xf>
    <xf numFmtId="3" fontId="17" fillId="11" borderId="15" xfId="0" applyNumberFormat="1" applyFont="1" applyFill="1" applyBorder="1" applyAlignment="1">
      <alignment horizontal="center" vertical="center"/>
    </xf>
    <xf numFmtId="3" fontId="17" fillId="11" borderId="14" xfId="0" applyNumberFormat="1" applyFont="1" applyFill="1" applyBorder="1" applyAlignment="1">
      <alignment horizontal="center" vertical="center"/>
    </xf>
    <xf numFmtId="0" fontId="16" fillId="10" borderId="25" xfId="0" applyFont="1" applyFill="1" applyBorder="1" applyAlignment="1">
      <alignment horizontal="center" vertical="center" wrapText="1"/>
    </xf>
    <xf numFmtId="0" fontId="16" fillId="10" borderId="6" xfId="0" applyFont="1" applyFill="1" applyBorder="1" applyAlignment="1">
      <alignment horizontal="left" vertical="center" wrapText="1"/>
    </xf>
    <xf numFmtId="3" fontId="16" fillId="10" borderId="5" xfId="0" applyNumberFormat="1" applyFont="1" applyFill="1" applyBorder="1" applyAlignment="1">
      <alignment horizontal="center" vertical="center"/>
    </xf>
    <xf numFmtId="3" fontId="16" fillId="10" borderId="6" xfId="0" applyNumberFormat="1" applyFont="1" applyFill="1" applyBorder="1" applyAlignment="1">
      <alignment horizontal="center" vertical="center"/>
    </xf>
    <xf numFmtId="0" fontId="20" fillId="11" borderId="2" xfId="0" applyFont="1" applyFill="1" applyBorder="1" applyAlignment="1">
      <alignment horizontal="left" vertical="center" wrapText="1"/>
    </xf>
    <xf numFmtId="0" fontId="20" fillId="11" borderId="15" xfId="0" applyFont="1" applyFill="1" applyBorder="1" applyAlignment="1">
      <alignment horizontal="left" vertical="center" wrapText="1"/>
    </xf>
    <xf numFmtId="0" fontId="20" fillId="11" borderId="21" xfId="0" applyFont="1" applyFill="1" applyBorder="1" applyAlignment="1">
      <alignment horizontal="left" vertical="center" wrapText="1"/>
    </xf>
    <xf numFmtId="3" fontId="16" fillId="10" borderId="4" xfId="0" applyNumberFormat="1" applyFont="1" applyFill="1" applyBorder="1" applyAlignment="1">
      <alignment horizontal="center" vertical="center" wrapText="1"/>
    </xf>
    <xf numFmtId="0" fontId="10" fillId="0" borderId="0" xfId="0" applyFont="1" applyAlignment="1">
      <alignment horizontal="left" vertical="center"/>
    </xf>
    <xf numFmtId="3" fontId="16" fillId="10" borderId="0" xfId="1" applyNumberFormat="1" applyFont="1" applyFill="1" applyAlignment="1">
      <alignment vertical="center" wrapText="1"/>
    </xf>
    <xf numFmtId="3" fontId="16" fillId="10" borderId="0" xfId="1" applyNumberFormat="1" applyFont="1" applyFill="1" applyAlignment="1">
      <alignment vertical="center"/>
    </xf>
    <xf numFmtId="0" fontId="17" fillId="0" borderId="0" xfId="0" applyFont="1" applyAlignment="1">
      <alignment horizontal="left" vertical="center" wrapText="1"/>
    </xf>
    <xf numFmtId="3" fontId="17" fillId="0" borderId="0" xfId="0" applyNumberFormat="1" applyFont="1" applyAlignment="1">
      <alignment horizontal="right" vertical="center" wrapText="1"/>
    </xf>
    <xf numFmtId="0" fontId="17" fillId="0" borderId="40" xfId="0" applyFont="1" applyBorder="1" applyAlignment="1">
      <alignment horizontal="left" vertical="center" wrapText="1"/>
    </xf>
    <xf numFmtId="3" fontId="17" fillId="0" borderId="40" xfId="0" applyNumberFormat="1" applyFont="1" applyBorder="1" applyAlignment="1">
      <alignment horizontal="right" vertical="center"/>
    </xf>
    <xf numFmtId="0" fontId="17" fillId="8" borderId="18" xfId="0" applyFont="1" applyFill="1" applyBorder="1" applyAlignment="1">
      <alignment horizontal="left" vertical="center" wrapText="1"/>
    </xf>
    <xf numFmtId="3" fontId="17" fillId="8" borderId="18" xfId="0" applyNumberFormat="1" applyFont="1" applyFill="1" applyBorder="1" applyAlignment="1">
      <alignment horizontal="right" vertical="center" wrapText="1"/>
    </xf>
    <xf numFmtId="3" fontId="17" fillId="8" borderId="18" xfId="0" applyNumberFormat="1" applyFont="1" applyFill="1" applyBorder="1" applyAlignment="1">
      <alignment horizontal="right" vertical="center"/>
    </xf>
    <xf numFmtId="0" fontId="17" fillId="8" borderId="40" xfId="0" applyFont="1" applyFill="1" applyBorder="1" applyAlignment="1">
      <alignment horizontal="left" vertical="center"/>
    </xf>
    <xf numFmtId="3" fontId="17" fillId="8" borderId="40" xfId="0" applyNumberFormat="1" applyFont="1" applyFill="1" applyBorder="1" applyAlignment="1">
      <alignment horizontal="right" vertical="center"/>
    </xf>
    <xf numFmtId="0" fontId="17" fillId="0" borderId="18" xfId="0" applyFont="1" applyBorder="1" applyAlignment="1">
      <alignment horizontal="left" vertical="center" wrapText="1"/>
    </xf>
    <xf numFmtId="3" fontId="17" fillId="0" borderId="18" xfId="0" applyNumberFormat="1" applyFont="1" applyBorder="1" applyAlignment="1">
      <alignment horizontal="right" vertical="center"/>
    </xf>
    <xf numFmtId="0" fontId="17" fillId="0" borderId="40" xfId="0" applyFont="1" applyBorder="1" applyAlignment="1">
      <alignment horizontal="left" vertical="center"/>
    </xf>
    <xf numFmtId="0" fontId="16" fillId="7" borderId="0" xfId="0" applyFont="1" applyFill="1" applyAlignment="1">
      <alignment horizontal="left" vertical="center" wrapText="1"/>
    </xf>
    <xf numFmtId="166" fontId="16" fillId="10" borderId="0" xfId="0" applyNumberFormat="1" applyFont="1" applyFill="1" applyAlignment="1">
      <alignment horizontal="center" vertical="center"/>
    </xf>
    <xf numFmtId="0" fontId="10" fillId="0" borderId="0" xfId="0" applyFont="1" applyAlignment="1">
      <alignment horizontal="left" vertical="center" wrapText="1"/>
    </xf>
    <xf numFmtId="0" fontId="22" fillId="0" borderId="0" xfId="0" applyFont="1" applyAlignment="1">
      <alignment horizontal="center" vertical="center" wrapText="1"/>
    </xf>
    <xf numFmtId="0" fontId="2" fillId="0" borderId="0" xfId="0" applyFont="1" applyAlignment="1">
      <alignment horizontal="center" vertical="center" wrapText="1"/>
    </xf>
    <xf numFmtId="0" fontId="10" fillId="0" borderId="28" xfId="0" applyFont="1" applyBorder="1" applyAlignment="1">
      <alignment horizontal="left" vertical="center"/>
    </xf>
    <xf numFmtId="0" fontId="16" fillId="9" borderId="0" xfId="0" applyFont="1" applyFill="1" applyAlignment="1">
      <alignment horizontal="center" vertical="center"/>
    </xf>
    <xf numFmtId="0" fontId="18" fillId="5" borderId="27" xfId="0" applyFont="1" applyFill="1" applyBorder="1" applyAlignment="1">
      <alignment horizontal="left" vertical="center" wrapText="1"/>
    </xf>
    <xf numFmtId="0" fontId="18" fillId="5" borderId="30"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center" vertical="center"/>
    </xf>
    <xf numFmtId="0" fontId="18" fillId="2" borderId="0" xfId="0" applyFont="1" applyFill="1" applyAlignment="1">
      <alignment horizontal="center" vertical="center"/>
    </xf>
    <xf numFmtId="0" fontId="18" fillId="0" borderId="0" xfId="0" applyFont="1" applyAlignment="1">
      <alignment horizontal="center" vertical="center"/>
    </xf>
    <xf numFmtId="0" fontId="16" fillId="10" borderId="0" xfId="0" applyFont="1" applyFill="1" applyAlignment="1">
      <alignment horizontal="center" vertical="center"/>
    </xf>
    <xf numFmtId="0" fontId="18" fillId="2" borderId="0" xfId="0" applyFont="1" applyFill="1" applyAlignment="1">
      <alignment horizontal="left" vertical="center"/>
    </xf>
    <xf numFmtId="0" fontId="18" fillId="0" borderId="0" xfId="0" applyFont="1" applyAlignment="1">
      <alignment horizontal="left" vertical="center"/>
    </xf>
    <xf numFmtId="0" fontId="16" fillId="10" borderId="0" xfId="0" applyFont="1" applyFill="1" applyAlignment="1">
      <alignment horizontal="left" vertical="center"/>
    </xf>
    <xf numFmtId="0" fontId="16" fillId="10" borderId="0" xfId="0" applyFont="1" applyFill="1" applyAlignment="1">
      <alignment horizontal="left" vertical="center" wrapText="1"/>
    </xf>
    <xf numFmtId="0" fontId="10" fillId="0" borderId="0" xfId="0" applyFont="1" applyAlignment="1">
      <alignment horizontal="left" vertical="center" wrapText="1"/>
    </xf>
    <xf numFmtId="0" fontId="18" fillId="3" borderId="0" xfId="0" applyFont="1" applyFill="1" applyAlignment="1">
      <alignment horizontal="center" vertical="center"/>
    </xf>
    <xf numFmtId="0" fontId="16" fillId="7" borderId="0" xfId="0" applyFont="1" applyFill="1" applyAlignment="1">
      <alignment horizontal="center" vertical="center" wrapText="1"/>
    </xf>
    <xf numFmtId="0" fontId="18" fillId="3" borderId="0" xfId="0" applyFont="1" applyFill="1" applyAlignment="1">
      <alignment horizontal="left" vertical="center"/>
    </xf>
    <xf numFmtId="3" fontId="16" fillId="9" borderId="0" xfId="0" applyNumberFormat="1" applyFont="1" applyFill="1" applyAlignment="1">
      <alignment horizontal="center" vertical="center"/>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9" xfId="0" applyFont="1" applyBorder="1" applyAlignment="1">
      <alignment horizontal="center" vertical="center" wrapText="1"/>
    </xf>
    <xf numFmtId="0" fontId="16" fillId="9" borderId="39" xfId="0" applyFont="1" applyFill="1" applyBorder="1" applyAlignment="1">
      <alignment horizontal="center" vertical="center" wrapText="1"/>
    </xf>
    <xf numFmtId="0" fontId="16" fillId="9" borderId="40"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9" xfId="0" applyFont="1" applyBorder="1" applyAlignment="1">
      <alignment horizontal="center" vertical="center" wrapText="1"/>
    </xf>
    <xf numFmtId="0" fontId="16" fillId="7" borderId="0" xfId="5" applyFont="1" applyFill="1" applyBorder="1" applyAlignment="1">
      <alignment horizontal="center" vertical="center"/>
    </xf>
    <xf numFmtId="3" fontId="16" fillId="10" borderId="0" xfId="1" applyNumberFormat="1" applyFont="1" applyFill="1" applyAlignment="1">
      <alignment horizontal="left" vertical="center" wrapText="1"/>
    </xf>
    <xf numFmtId="0" fontId="17" fillId="0" borderId="0" xfId="0" applyFont="1" applyAlignment="1">
      <alignment horizontal="left" vertical="center"/>
    </xf>
    <xf numFmtId="0" fontId="17" fillId="0" borderId="40" xfId="0" applyFont="1" applyBorder="1" applyAlignment="1">
      <alignment horizontal="left" vertical="center"/>
    </xf>
    <xf numFmtId="0" fontId="17" fillId="8" borderId="18" xfId="0" applyFont="1" applyFill="1" applyBorder="1" applyAlignment="1">
      <alignment horizontal="left" vertical="center"/>
    </xf>
    <xf numFmtId="0" fontId="17" fillId="8" borderId="40" xfId="0" applyFont="1" applyFill="1" applyBorder="1" applyAlignment="1">
      <alignment horizontal="left" vertical="center"/>
    </xf>
    <xf numFmtId="0" fontId="17" fillId="0" borderId="18" xfId="0" applyFont="1" applyBorder="1" applyAlignment="1">
      <alignment horizontal="left" vertical="center"/>
    </xf>
  </cellXfs>
  <cellStyles count="7">
    <cellStyle name="Comma 2" xfId="3" xr:uid="{00000000-0005-0000-0000-000032000000}"/>
    <cellStyle name="Good" xfId="5" builtinId="26"/>
    <cellStyle name="Normal" xfId="0" builtinId="0"/>
    <cellStyle name="Normal 2" xfId="1" xr:uid="{00000000-0005-0000-0000-000002000000}"/>
    <cellStyle name="Normal 4" xfId="6" xr:uid="{89A0A29A-3F0A-48AA-8C89-09A5F760D33A}"/>
    <cellStyle name="Normal 5" xfId="4" xr:uid="{00000000-0005-0000-0000-00003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15</xdr:col>
      <xdr:colOff>66675</xdr:colOff>
      <xdr:row>26</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3028950"/>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 April 2023</a:t>
          </a: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0</xdr:colOff>
      <xdr:row>5</xdr:row>
      <xdr:rowOff>1</xdr:rowOff>
    </xdr:from>
    <xdr:to>
      <xdr:col>8</xdr:col>
      <xdr:colOff>580800</xdr:colOff>
      <xdr:row>11</xdr:row>
      <xdr:rowOff>184818</xdr:rowOff>
    </xdr:to>
    <xdr:pic>
      <xdr:nvPicPr>
        <xdr:cNvPr id="5" name="Picture 4">
          <a:extLst>
            <a:ext uri="{FF2B5EF4-FFF2-40B4-BE49-F238E27FC236}">
              <a16:creationId xmlns:a16="http://schemas.microsoft.com/office/drawing/2014/main" id="{405BBB1D-8438-4446-8BB2-4000D4CC42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57600" y="131445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180974</xdr:rowOff>
    </xdr:from>
    <xdr:to>
      <xdr:col>14</xdr:col>
      <xdr:colOff>76199</xdr:colOff>
      <xdr:row>19</xdr:row>
      <xdr:rowOff>76200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7625" y="180974"/>
          <a:ext cx="8562974" cy="351472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for 2016-2022.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for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for 2010-202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2017 -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for 2020-2021,</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for 2010-2022,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for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for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for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1</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activeCell="E8" sqref="E8"/>
    </sheetView>
  </sheetViews>
  <sheetFormatPr defaultRowHeight="14.4" x14ac:dyDescent="0.3"/>
  <sheetData>
    <row r="1" spans="1:15" ht="43.5" customHeight="1" x14ac:dyDescent="0.3">
      <c r="A1" s="158" t="s">
        <v>90</v>
      </c>
      <c r="B1" s="159"/>
      <c r="C1" s="159"/>
      <c r="D1" s="159"/>
      <c r="E1" s="159"/>
      <c r="F1" s="159"/>
      <c r="G1" s="159"/>
      <c r="H1" s="159"/>
      <c r="I1" s="159"/>
      <c r="J1" s="159"/>
      <c r="K1" s="159"/>
      <c r="L1" s="159"/>
      <c r="M1" s="159"/>
      <c r="N1" s="159"/>
      <c r="O1" s="159"/>
    </row>
    <row r="2" spans="1:15" x14ac:dyDescent="0.3">
      <c r="A2" s="159"/>
      <c r="B2" s="159"/>
      <c r="C2" s="159"/>
      <c r="D2" s="159"/>
      <c r="E2" s="159"/>
      <c r="F2" s="159"/>
      <c r="G2" s="159"/>
      <c r="H2" s="159"/>
      <c r="I2" s="159"/>
      <c r="J2" s="159"/>
      <c r="K2" s="159"/>
      <c r="L2" s="159"/>
      <c r="M2" s="159"/>
      <c r="N2" s="159"/>
      <c r="O2" s="159"/>
    </row>
  </sheetData>
  <mergeCells count="1">
    <mergeCell ref="A1:O2"/>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2:F153"/>
  <sheetViews>
    <sheetView showGridLines="0" zoomScaleNormal="100" workbookViewId="0">
      <selection activeCell="D5" sqref="D5:F22"/>
    </sheetView>
  </sheetViews>
  <sheetFormatPr defaultRowHeight="15" customHeight="1" x14ac:dyDescent="0.3"/>
  <cols>
    <col min="1" max="1" width="6.33203125" style="12" bestFit="1" customWidth="1"/>
    <col min="2" max="2" width="15.44140625" style="12" customWidth="1"/>
    <col min="3" max="3" width="16.5546875" style="12" customWidth="1"/>
    <col min="4" max="4" width="26.109375" style="12" customWidth="1"/>
    <col min="5" max="5" width="24.88671875" style="12" bestFit="1" customWidth="1"/>
    <col min="6" max="6" width="18.21875" style="12" bestFit="1" customWidth="1"/>
    <col min="7" max="16384" width="8.88671875" style="12"/>
  </cols>
  <sheetData>
    <row r="2" spans="1:6" ht="15" customHeight="1" x14ac:dyDescent="0.3">
      <c r="A2" s="189" t="s">
        <v>142</v>
      </c>
      <c r="B2" s="190"/>
      <c r="C2" s="190"/>
      <c r="D2" s="190"/>
      <c r="E2" s="190"/>
      <c r="F2" s="190"/>
    </row>
    <row r="3" spans="1:6" ht="15" customHeight="1" x14ac:dyDescent="0.3">
      <c r="A3" s="113"/>
      <c r="B3" s="114"/>
      <c r="C3" s="114"/>
      <c r="D3" s="115" t="s">
        <v>62</v>
      </c>
      <c r="E3" s="115" t="s">
        <v>63</v>
      </c>
      <c r="F3" s="115" t="s">
        <v>28</v>
      </c>
    </row>
    <row r="4" spans="1:6" ht="21" thickBot="1" x14ac:dyDescent="0.35">
      <c r="A4" s="116" t="s">
        <v>27</v>
      </c>
      <c r="B4" s="117" t="s">
        <v>125</v>
      </c>
      <c r="C4" s="116" t="s">
        <v>26</v>
      </c>
      <c r="D4" s="118" t="s">
        <v>29</v>
      </c>
      <c r="E4" s="118" t="s">
        <v>29</v>
      </c>
      <c r="F4" s="118" t="s">
        <v>29</v>
      </c>
    </row>
    <row r="5" spans="1:6" ht="15" customHeight="1" x14ac:dyDescent="0.3">
      <c r="A5" s="183">
        <v>2021</v>
      </c>
      <c r="B5" s="188" t="s">
        <v>5</v>
      </c>
      <c r="C5" s="72" t="s">
        <v>30</v>
      </c>
      <c r="D5" s="73">
        <v>23668</v>
      </c>
      <c r="E5" s="74">
        <v>22371</v>
      </c>
      <c r="F5" s="75">
        <v>46039</v>
      </c>
    </row>
    <row r="6" spans="1:6" ht="15" customHeight="1" x14ac:dyDescent="0.3">
      <c r="A6" s="184"/>
      <c r="B6" s="184"/>
      <c r="C6" s="119" t="s">
        <v>31</v>
      </c>
      <c r="D6" s="120">
        <v>38736</v>
      </c>
      <c r="E6" s="121">
        <v>38043</v>
      </c>
      <c r="F6" s="122">
        <v>76779</v>
      </c>
    </row>
    <row r="7" spans="1:6" ht="15" customHeight="1" x14ac:dyDescent="0.3">
      <c r="A7" s="184"/>
      <c r="B7" s="191"/>
      <c r="C7" s="18" t="s">
        <v>32</v>
      </c>
      <c r="D7" s="78">
        <v>2284</v>
      </c>
      <c r="E7" s="79">
        <v>2412</v>
      </c>
      <c r="F7" s="80">
        <v>4696</v>
      </c>
    </row>
    <row r="8" spans="1:6" ht="15" customHeight="1" x14ac:dyDescent="0.3">
      <c r="A8" s="184"/>
      <c r="B8" s="181" t="s">
        <v>6</v>
      </c>
      <c r="C8" s="123" t="s">
        <v>33</v>
      </c>
      <c r="D8" s="124">
        <v>126002</v>
      </c>
      <c r="E8" s="125">
        <v>134889</v>
      </c>
      <c r="F8" s="126">
        <v>260891</v>
      </c>
    </row>
    <row r="9" spans="1:6" ht="15" customHeight="1" x14ac:dyDescent="0.3">
      <c r="A9" s="184"/>
      <c r="B9" s="182"/>
      <c r="C9" s="20" t="s">
        <v>120</v>
      </c>
      <c r="D9" s="13">
        <v>2678</v>
      </c>
      <c r="E9" s="76">
        <v>2753</v>
      </c>
      <c r="F9" s="77">
        <v>5431</v>
      </c>
    </row>
    <row r="10" spans="1:6" ht="15" customHeight="1" x14ac:dyDescent="0.3">
      <c r="A10" s="184"/>
      <c r="B10" s="192" t="s">
        <v>8</v>
      </c>
      <c r="C10" s="123" t="s">
        <v>35</v>
      </c>
      <c r="D10" s="124">
        <v>26042</v>
      </c>
      <c r="E10" s="125">
        <v>28758</v>
      </c>
      <c r="F10" s="126">
        <v>54800</v>
      </c>
    </row>
    <row r="11" spans="1:6" ht="15" customHeight="1" x14ac:dyDescent="0.3">
      <c r="A11" s="184"/>
      <c r="B11" s="184"/>
      <c r="C11" s="20" t="s">
        <v>34</v>
      </c>
      <c r="D11" s="13">
        <v>19015</v>
      </c>
      <c r="E11" s="76">
        <v>18015</v>
      </c>
      <c r="F11" s="77">
        <v>37030</v>
      </c>
    </row>
    <row r="12" spans="1:6" ht="15" customHeight="1" x14ac:dyDescent="0.3">
      <c r="A12" s="184"/>
      <c r="B12" s="184"/>
      <c r="C12" s="127" t="s">
        <v>111</v>
      </c>
      <c r="D12" s="120">
        <v>616</v>
      </c>
      <c r="E12" s="121">
        <v>790</v>
      </c>
      <c r="F12" s="122">
        <v>1406</v>
      </c>
    </row>
    <row r="13" spans="1:6" ht="15" customHeight="1" x14ac:dyDescent="0.3">
      <c r="A13" s="184"/>
      <c r="B13" s="184"/>
      <c r="C13" s="20" t="s">
        <v>36</v>
      </c>
      <c r="D13" s="13">
        <v>34629</v>
      </c>
      <c r="E13" s="76">
        <v>33974</v>
      </c>
      <c r="F13" s="77">
        <v>68603</v>
      </c>
    </row>
    <row r="14" spans="1:6" ht="15" customHeight="1" x14ac:dyDescent="0.3">
      <c r="A14" s="184"/>
      <c r="B14" s="191"/>
      <c r="C14" s="128" t="s">
        <v>37</v>
      </c>
      <c r="D14" s="129">
        <v>11990</v>
      </c>
      <c r="E14" s="130">
        <v>11593</v>
      </c>
      <c r="F14" s="131">
        <v>23583</v>
      </c>
    </row>
    <row r="15" spans="1:6" ht="15" customHeight="1" x14ac:dyDescent="0.3">
      <c r="A15" s="184"/>
      <c r="B15" s="192" t="s">
        <v>7</v>
      </c>
      <c r="C15" s="19" t="s">
        <v>38</v>
      </c>
      <c r="D15" s="81">
        <v>84342</v>
      </c>
      <c r="E15" s="82">
        <v>84956</v>
      </c>
      <c r="F15" s="83">
        <v>169298</v>
      </c>
    </row>
    <row r="16" spans="1:6" ht="15" customHeight="1" x14ac:dyDescent="0.3">
      <c r="A16" s="184"/>
      <c r="B16" s="191"/>
      <c r="C16" s="128" t="s">
        <v>39</v>
      </c>
      <c r="D16" s="129">
        <v>5961</v>
      </c>
      <c r="E16" s="130">
        <v>5809</v>
      </c>
      <c r="F16" s="131">
        <v>11770</v>
      </c>
    </row>
    <row r="17" spans="1:6" ht="15" customHeight="1" x14ac:dyDescent="0.3">
      <c r="A17" s="184"/>
      <c r="B17" s="184" t="s">
        <v>9</v>
      </c>
      <c r="C17" s="20" t="s">
        <v>40</v>
      </c>
      <c r="D17" s="13">
        <v>106028</v>
      </c>
      <c r="E17" s="76">
        <v>107226</v>
      </c>
      <c r="F17" s="77">
        <v>213254</v>
      </c>
    </row>
    <row r="18" spans="1:6" ht="15" customHeight="1" x14ac:dyDescent="0.3">
      <c r="A18" s="184"/>
      <c r="B18" s="184"/>
      <c r="C18" s="127" t="s">
        <v>112</v>
      </c>
      <c r="D18" s="120">
        <v>3224</v>
      </c>
      <c r="E18" s="121">
        <v>3141</v>
      </c>
      <c r="F18" s="122">
        <v>6365</v>
      </c>
    </row>
    <row r="19" spans="1:6" ht="15" customHeight="1" x14ac:dyDescent="0.3">
      <c r="A19" s="184"/>
      <c r="B19" s="184"/>
      <c r="C19" s="20" t="s">
        <v>41</v>
      </c>
      <c r="D19" s="13">
        <v>11586</v>
      </c>
      <c r="E19" s="76">
        <v>7435</v>
      </c>
      <c r="F19" s="77">
        <v>19021</v>
      </c>
    </row>
    <row r="20" spans="1:6" ht="15" customHeight="1" x14ac:dyDescent="0.3">
      <c r="A20" s="184"/>
      <c r="B20" s="184"/>
      <c r="C20" s="127" t="s">
        <v>42</v>
      </c>
      <c r="D20" s="120">
        <v>21153</v>
      </c>
      <c r="E20" s="121">
        <v>13699</v>
      </c>
      <c r="F20" s="122">
        <v>34852</v>
      </c>
    </row>
    <row r="21" spans="1:6" ht="15" customHeight="1" x14ac:dyDescent="0.3">
      <c r="A21" s="184"/>
      <c r="B21" s="191"/>
      <c r="C21" s="18" t="s">
        <v>43</v>
      </c>
      <c r="D21" s="78">
        <v>8420</v>
      </c>
      <c r="E21" s="79">
        <v>11129</v>
      </c>
      <c r="F21" s="80">
        <v>19549</v>
      </c>
    </row>
    <row r="22" spans="1:6" ht="15" customHeight="1" thickBot="1" x14ac:dyDescent="0.35">
      <c r="A22" s="185"/>
      <c r="B22" s="132" t="s">
        <v>127</v>
      </c>
      <c r="C22" s="133"/>
      <c r="D22" s="134">
        <v>526374</v>
      </c>
      <c r="E22" s="135">
        <v>526993</v>
      </c>
      <c r="F22" s="135">
        <v>1053367</v>
      </c>
    </row>
    <row r="23" spans="1:6" ht="15" customHeight="1" x14ac:dyDescent="0.3">
      <c r="A23" s="183">
        <v>2020</v>
      </c>
      <c r="B23" s="188" t="s">
        <v>5</v>
      </c>
      <c r="C23" s="72" t="s">
        <v>30</v>
      </c>
      <c r="D23" s="73">
        <v>20625</v>
      </c>
      <c r="E23" s="74">
        <v>19724</v>
      </c>
      <c r="F23" s="75">
        <f>SUM(D23:E23)</f>
        <v>40349</v>
      </c>
    </row>
    <row r="24" spans="1:6" ht="15" customHeight="1" x14ac:dyDescent="0.3">
      <c r="A24" s="184"/>
      <c r="B24" s="184"/>
      <c r="C24" s="119" t="s">
        <v>31</v>
      </c>
      <c r="D24" s="120">
        <v>21367</v>
      </c>
      <c r="E24" s="121">
        <v>19533</v>
      </c>
      <c r="F24" s="122">
        <f t="shared" ref="F24:F39" si="0">SUM(D24:E24)</f>
        <v>40900</v>
      </c>
    </row>
    <row r="25" spans="1:6" ht="15" customHeight="1" x14ac:dyDescent="0.3">
      <c r="A25" s="184"/>
      <c r="B25" s="191"/>
      <c r="C25" s="18" t="s">
        <v>32</v>
      </c>
      <c r="D25" s="78">
        <v>1556</v>
      </c>
      <c r="E25" s="79">
        <v>1367</v>
      </c>
      <c r="F25" s="80">
        <f t="shared" si="0"/>
        <v>2923</v>
      </c>
    </row>
    <row r="26" spans="1:6" ht="15" customHeight="1" x14ac:dyDescent="0.3">
      <c r="A26" s="184"/>
      <c r="B26" s="181" t="s">
        <v>6</v>
      </c>
      <c r="C26" s="123" t="s">
        <v>33</v>
      </c>
      <c r="D26" s="124">
        <v>92978</v>
      </c>
      <c r="E26" s="125">
        <v>100050</v>
      </c>
      <c r="F26" s="126">
        <f t="shared" si="0"/>
        <v>193028</v>
      </c>
    </row>
    <row r="27" spans="1:6" ht="15" customHeight="1" x14ac:dyDescent="0.3">
      <c r="A27" s="184"/>
      <c r="B27" s="182"/>
      <c r="C27" s="20" t="s">
        <v>120</v>
      </c>
      <c r="D27" s="13">
        <v>2163</v>
      </c>
      <c r="E27" s="76">
        <v>2101</v>
      </c>
      <c r="F27" s="77">
        <f t="shared" si="0"/>
        <v>4264</v>
      </c>
    </row>
    <row r="28" spans="1:6" ht="15" customHeight="1" x14ac:dyDescent="0.3">
      <c r="A28" s="184"/>
      <c r="B28" s="192" t="s">
        <v>8</v>
      </c>
      <c r="C28" s="123" t="s">
        <v>35</v>
      </c>
      <c r="D28" s="124">
        <v>25663</v>
      </c>
      <c r="E28" s="125">
        <v>28614</v>
      </c>
      <c r="F28" s="126">
        <f t="shared" si="0"/>
        <v>54277</v>
      </c>
    </row>
    <row r="29" spans="1:6" ht="15" customHeight="1" x14ac:dyDescent="0.3">
      <c r="A29" s="184"/>
      <c r="B29" s="184"/>
      <c r="C29" s="20" t="s">
        <v>34</v>
      </c>
      <c r="D29" s="13">
        <v>11438</v>
      </c>
      <c r="E29" s="76">
        <v>11321</v>
      </c>
      <c r="F29" s="77">
        <f t="shared" si="0"/>
        <v>22759</v>
      </c>
    </row>
    <row r="30" spans="1:6" ht="15" customHeight="1" x14ac:dyDescent="0.3">
      <c r="A30" s="184"/>
      <c r="B30" s="184"/>
      <c r="C30" s="127" t="s">
        <v>111</v>
      </c>
      <c r="D30" s="120">
        <v>369</v>
      </c>
      <c r="E30" s="121">
        <v>460</v>
      </c>
      <c r="F30" s="122">
        <f t="shared" si="0"/>
        <v>829</v>
      </c>
    </row>
    <row r="31" spans="1:6" ht="15" customHeight="1" x14ac:dyDescent="0.3">
      <c r="A31" s="184"/>
      <c r="B31" s="184"/>
      <c r="C31" s="20" t="s">
        <v>36</v>
      </c>
      <c r="D31" s="13">
        <v>21757</v>
      </c>
      <c r="E31" s="76">
        <v>19179</v>
      </c>
      <c r="F31" s="77">
        <f t="shared" si="0"/>
        <v>40936</v>
      </c>
    </row>
    <row r="32" spans="1:6" ht="15" customHeight="1" x14ac:dyDescent="0.3">
      <c r="A32" s="184"/>
      <c r="B32" s="191"/>
      <c r="C32" s="128" t="s">
        <v>37</v>
      </c>
      <c r="D32" s="129">
        <v>9158</v>
      </c>
      <c r="E32" s="130">
        <v>9190</v>
      </c>
      <c r="F32" s="131">
        <f t="shared" si="0"/>
        <v>18348</v>
      </c>
    </row>
    <row r="33" spans="1:6" ht="15" customHeight="1" x14ac:dyDescent="0.3">
      <c r="A33" s="184"/>
      <c r="B33" s="192" t="s">
        <v>7</v>
      </c>
      <c r="C33" s="19" t="s">
        <v>38</v>
      </c>
      <c r="D33" s="81">
        <v>67920</v>
      </c>
      <c r="E33" s="82">
        <v>65644</v>
      </c>
      <c r="F33" s="83">
        <f t="shared" si="0"/>
        <v>133564</v>
      </c>
    </row>
    <row r="34" spans="1:6" ht="15" customHeight="1" x14ac:dyDescent="0.3">
      <c r="A34" s="184"/>
      <c r="B34" s="191"/>
      <c r="C34" s="128" t="s">
        <v>39</v>
      </c>
      <c r="D34" s="129">
        <v>5349</v>
      </c>
      <c r="E34" s="130">
        <v>5191</v>
      </c>
      <c r="F34" s="131">
        <f t="shared" si="0"/>
        <v>10540</v>
      </c>
    </row>
    <row r="35" spans="1:6" ht="15" customHeight="1" x14ac:dyDescent="0.3">
      <c r="A35" s="184"/>
      <c r="B35" s="184" t="s">
        <v>9</v>
      </c>
      <c r="C35" s="20" t="s">
        <v>40</v>
      </c>
      <c r="D35" s="13">
        <v>84691</v>
      </c>
      <c r="E35" s="76">
        <v>85739</v>
      </c>
      <c r="F35" s="77">
        <f t="shared" si="0"/>
        <v>170430</v>
      </c>
    </row>
    <row r="36" spans="1:6" ht="15" customHeight="1" x14ac:dyDescent="0.3">
      <c r="A36" s="184"/>
      <c r="B36" s="184"/>
      <c r="C36" s="127" t="s">
        <v>112</v>
      </c>
      <c r="D36" s="120">
        <v>2342</v>
      </c>
      <c r="E36" s="121">
        <v>2359</v>
      </c>
      <c r="F36" s="122">
        <f t="shared" si="0"/>
        <v>4701</v>
      </c>
    </row>
    <row r="37" spans="1:6" ht="15" customHeight="1" x14ac:dyDescent="0.3">
      <c r="A37" s="184"/>
      <c r="B37" s="184"/>
      <c r="C37" s="20" t="s">
        <v>41</v>
      </c>
      <c r="D37" s="13">
        <v>10166</v>
      </c>
      <c r="E37" s="76">
        <v>6479</v>
      </c>
      <c r="F37" s="77">
        <f t="shared" si="0"/>
        <v>16645</v>
      </c>
    </row>
    <row r="38" spans="1:6" ht="15" customHeight="1" x14ac:dyDescent="0.3">
      <c r="A38" s="184"/>
      <c r="B38" s="184"/>
      <c r="C38" s="127" t="s">
        <v>42</v>
      </c>
      <c r="D38" s="120">
        <v>13374</v>
      </c>
      <c r="E38" s="121">
        <v>12609</v>
      </c>
      <c r="F38" s="122">
        <f t="shared" si="0"/>
        <v>25983</v>
      </c>
    </row>
    <row r="39" spans="1:6" ht="15" customHeight="1" x14ac:dyDescent="0.3">
      <c r="A39" s="184"/>
      <c r="B39" s="191"/>
      <c r="C39" s="18" t="s">
        <v>43</v>
      </c>
      <c r="D39" s="78">
        <v>6867</v>
      </c>
      <c r="E39" s="79">
        <v>6882</v>
      </c>
      <c r="F39" s="80">
        <f t="shared" si="0"/>
        <v>13749</v>
      </c>
    </row>
    <row r="40" spans="1:6" ht="15" customHeight="1" thickBot="1" x14ac:dyDescent="0.35">
      <c r="A40" s="185"/>
      <c r="B40" s="132" t="s">
        <v>127</v>
      </c>
      <c r="C40" s="133"/>
      <c r="D40" s="134">
        <f>SUM(D23:D39)</f>
        <v>397783</v>
      </c>
      <c r="E40" s="135">
        <f>SUM(E23:E39)</f>
        <v>396442</v>
      </c>
      <c r="F40" s="135">
        <f>SUM(F23:F39)</f>
        <v>794225</v>
      </c>
    </row>
    <row r="41" spans="1:6" ht="15" customHeight="1" x14ac:dyDescent="0.3">
      <c r="A41" s="183">
        <v>2019</v>
      </c>
      <c r="B41" s="186" t="s">
        <v>5</v>
      </c>
      <c r="C41" s="84" t="s">
        <v>30</v>
      </c>
      <c r="D41" s="73">
        <v>15721</v>
      </c>
      <c r="E41" s="74">
        <v>16552</v>
      </c>
      <c r="F41" s="75">
        <v>32273</v>
      </c>
    </row>
    <row r="42" spans="1:6" ht="15" customHeight="1" x14ac:dyDescent="0.3">
      <c r="A42" s="184"/>
      <c r="B42" s="187"/>
      <c r="C42" s="136" t="s">
        <v>31</v>
      </c>
      <c r="D42" s="120">
        <v>58871</v>
      </c>
      <c r="E42" s="121">
        <v>55824</v>
      </c>
      <c r="F42" s="122">
        <v>114695</v>
      </c>
    </row>
    <row r="43" spans="1:6" ht="15" customHeight="1" x14ac:dyDescent="0.3">
      <c r="A43" s="184"/>
      <c r="B43" s="182"/>
      <c r="C43" s="22" t="s">
        <v>32</v>
      </c>
      <c r="D43" s="78">
        <v>0</v>
      </c>
      <c r="E43" s="79">
        <v>0</v>
      </c>
      <c r="F43" s="80">
        <v>0</v>
      </c>
    </row>
    <row r="44" spans="1:6" ht="15" customHeight="1" x14ac:dyDescent="0.3">
      <c r="A44" s="184"/>
      <c r="B44" s="23" t="s">
        <v>6</v>
      </c>
      <c r="C44" s="137" t="s">
        <v>33</v>
      </c>
      <c r="D44" s="129">
        <v>158305</v>
      </c>
      <c r="E44" s="130">
        <v>168867</v>
      </c>
      <c r="F44" s="131">
        <v>327172</v>
      </c>
    </row>
    <row r="45" spans="1:6" ht="15" customHeight="1" x14ac:dyDescent="0.3">
      <c r="A45" s="184"/>
      <c r="B45" s="181" t="s">
        <v>8</v>
      </c>
      <c r="C45" s="24" t="s">
        <v>35</v>
      </c>
      <c r="D45" s="81">
        <v>33429</v>
      </c>
      <c r="E45" s="82">
        <v>35948</v>
      </c>
      <c r="F45" s="83">
        <v>69377</v>
      </c>
    </row>
    <row r="46" spans="1:6" ht="15" customHeight="1" x14ac:dyDescent="0.3">
      <c r="A46" s="184"/>
      <c r="B46" s="187"/>
      <c r="C46" s="136" t="s">
        <v>34</v>
      </c>
      <c r="D46" s="120">
        <v>8739</v>
      </c>
      <c r="E46" s="121">
        <v>10025</v>
      </c>
      <c r="F46" s="122">
        <v>18764</v>
      </c>
    </row>
    <row r="47" spans="1:6" ht="15" customHeight="1" x14ac:dyDescent="0.3">
      <c r="A47" s="184"/>
      <c r="B47" s="187"/>
      <c r="C47" s="21" t="s">
        <v>111</v>
      </c>
      <c r="D47" s="13">
        <v>0</v>
      </c>
      <c r="E47" s="76">
        <v>0</v>
      </c>
      <c r="F47" s="77">
        <v>0</v>
      </c>
    </row>
    <row r="48" spans="1:6" ht="15" customHeight="1" x14ac:dyDescent="0.3">
      <c r="A48" s="184"/>
      <c r="B48" s="187"/>
      <c r="C48" s="136" t="s">
        <v>36</v>
      </c>
      <c r="D48" s="120">
        <v>46411</v>
      </c>
      <c r="E48" s="121">
        <v>45227</v>
      </c>
      <c r="F48" s="122">
        <v>91638</v>
      </c>
    </row>
    <row r="49" spans="1:6" ht="15" customHeight="1" x14ac:dyDescent="0.3">
      <c r="A49" s="184"/>
      <c r="B49" s="182"/>
      <c r="C49" s="22" t="s">
        <v>37</v>
      </c>
      <c r="D49" s="78">
        <v>17181</v>
      </c>
      <c r="E49" s="79">
        <v>16893</v>
      </c>
      <c r="F49" s="80">
        <v>34074</v>
      </c>
    </row>
    <row r="50" spans="1:6" ht="15" customHeight="1" x14ac:dyDescent="0.3">
      <c r="A50" s="184"/>
      <c r="B50" s="181" t="s">
        <v>7</v>
      </c>
      <c r="C50" s="138" t="s">
        <v>38</v>
      </c>
      <c r="D50" s="124">
        <v>100316</v>
      </c>
      <c r="E50" s="125">
        <v>99169</v>
      </c>
      <c r="F50" s="126">
        <v>199485</v>
      </c>
    </row>
    <row r="51" spans="1:6" ht="15" customHeight="1" x14ac:dyDescent="0.3">
      <c r="A51" s="184"/>
      <c r="B51" s="182"/>
      <c r="C51" s="22" t="s">
        <v>39</v>
      </c>
      <c r="D51" s="78">
        <v>7220</v>
      </c>
      <c r="E51" s="79">
        <v>7195</v>
      </c>
      <c r="F51" s="80">
        <v>14415</v>
      </c>
    </row>
    <row r="52" spans="1:6" ht="15" customHeight="1" x14ac:dyDescent="0.3">
      <c r="A52" s="184"/>
      <c r="B52" s="181" t="s">
        <v>9</v>
      </c>
      <c r="C52" s="136" t="s">
        <v>40</v>
      </c>
      <c r="D52" s="120">
        <v>151248</v>
      </c>
      <c r="E52" s="121">
        <v>156722</v>
      </c>
      <c r="F52" s="122">
        <v>307970</v>
      </c>
    </row>
    <row r="53" spans="1:6" ht="15" customHeight="1" x14ac:dyDescent="0.3">
      <c r="A53" s="184"/>
      <c r="B53" s="187"/>
      <c r="C53" s="21" t="s">
        <v>112</v>
      </c>
      <c r="D53" s="13">
        <v>1834</v>
      </c>
      <c r="E53" s="76">
        <v>1916</v>
      </c>
      <c r="F53" s="77">
        <v>3750</v>
      </c>
    </row>
    <row r="54" spans="1:6" ht="15" customHeight="1" x14ac:dyDescent="0.3">
      <c r="A54" s="184"/>
      <c r="B54" s="187"/>
      <c r="C54" s="136" t="s">
        <v>41</v>
      </c>
      <c r="D54" s="120">
        <v>8337</v>
      </c>
      <c r="E54" s="121">
        <v>5830</v>
      </c>
      <c r="F54" s="122">
        <v>14167</v>
      </c>
    </row>
    <row r="55" spans="1:6" ht="15" customHeight="1" x14ac:dyDescent="0.3">
      <c r="A55" s="184"/>
      <c r="B55" s="187"/>
      <c r="C55" s="21" t="s">
        <v>42</v>
      </c>
      <c r="D55" s="13">
        <v>19457</v>
      </c>
      <c r="E55" s="76">
        <v>18380</v>
      </c>
      <c r="F55" s="77">
        <v>37837</v>
      </c>
    </row>
    <row r="56" spans="1:6" ht="15" customHeight="1" x14ac:dyDescent="0.3">
      <c r="A56" s="184"/>
      <c r="B56" s="182"/>
      <c r="C56" s="137" t="s">
        <v>43</v>
      </c>
      <c r="D56" s="129">
        <v>8222</v>
      </c>
      <c r="E56" s="130">
        <v>8180</v>
      </c>
      <c r="F56" s="131">
        <v>16402</v>
      </c>
    </row>
    <row r="57" spans="1:6" ht="15" customHeight="1" thickBot="1" x14ac:dyDescent="0.35">
      <c r="A57" s="185"/>
      <c r="B57" s="132" t="s">
        <v>127</v>
      </c>
      <c r="C57" s="133"/>
      <c r="D57" s="134">
        <v>635291</v>
      </c>
      <c r="E57" s="135">
        <v>646728</v>
      </c>
      <c r="F57" s="135">
        <v>1282019</v>
      </c>
    </row>
    <row r="58" spans="1:6" ht="15" customHeight="1" x14ac:dyDescent="0.3">
      <c r="A58" s="183">
        <v>2018</v>
      </c>
      <c r="B58" s="186" t="s">
        <v>5</v>
      </c>
      <c r="C58" s="84" t="s">
        <v>30</v>
      </c>
      <c r="D58" s="73">
        <v>23049</v>
      </c>
      <c r="E58" s="74">
        <v>24036</v>
      </c>
      <c r="F58" s="75">
        <f t="shared" ref="F58:F73" si="1">SUM(D58:E58)</f>
        <v>47085</v>
      </c>
    </row>
    <row r="59" spans="1:6" ht="15" customHeight="1" x14ac:dyDescent="0.3">
      <c r="A59" s="184"/>
      <c r="B59" s="187"/>
      <c r="C59" s="136" t="s">
        <v>31</v>
      </c>
      <c r="D59" s="120">
        <v>63333</v>
      </c>
      <c r="E59" s="121">
        <v>60161</v>
      </c>
      <c r="F59" s="122">
        <f t="shared" si="1"/>
        <v>123494</v>
      </c>
    </row>
    <row r="60" spans="1:6" ht="15" customHeight="1" x14ac:dyDescent="0.3">
      <c r="A60" s="184"/>
      <c r="B60" s="182"/>
      <c r="C60" s="22" t="s">
        <v>32</v>
      </c>
      <c r="D60" s="78">
        <v>1889</v>
      </c>
      <c r="E60" s="79">
        <v>2119</v>
      </c>
      <c r="F60" s="80">
        <f t="shared" si="1"/>
        <v>4008</v>
      </c>
    </row>
    <row r="61" spans="1:6" ht="15" customHeight="1" x14ac:dyDescent="0.3">
      <c r="A61" s="184"/>
      <c r="B61" s="23" t="s">
        <v>6</v>
      </c>
      <c r="C61" s="137" t="s">
        <v>33</v>
      </c>
      <c r="D61" s="129">
        <v>183616</v>
      </c>
      <c r="E61" s="130">
        <v>187938</v>
      </c>
      <c r="F61" s="131">
        <f t="shared" si="1"/>
        <v>371554</v>
      </c>
    </row>
    <row r="62" spans="1:6" ht="15" customHeight="1" x14ac:dyDescent="0.3">
      <c r="A62" s="184"/>
      <c r="B62" s="181" t="s">
        <v>8</v>
      </c>
      <c r="C62" s="24" t="s">
        <v>35</v>
      </c>
      <c r="D62" s="81">
        <v>39738</v>
      </c>
      <c r="E62" s="82">
        <v>45523</v>
      </c>
      <c r="F62" s="83">
        <f t="shared" si="1"/>
        <v>85261</v>
      </c>
    </row>
    <row r="63" spans="1:6" ht="15" customHeight="1" x14ac:dyDescent="0.3">
      <c r="A63" s="184"/>
      <c r="B63" s="187"/>
      <c r="C63" s="136" t="s">
        <v>34</v>
      </c>
      <c r="D63" s="120">
        <v>17924</v>
      </c>
      <c r="E63" s="121">
        <v>17759</v>
      </c>
      <c r="F63" s="122">
        <f t="shared" si="1"/>
        <v>35683</v>
      </c>
    </row>
    <row r="64" spans="1:6" ht="15" customHeight="1" x14ac:dyDescent="0.3">
      <c r="A64" s="184"/>
      <c r="B64" s="187"/>
      <c r="C64" s="21" t="s">
        <v>111</v>
      </c>
      <c r="D64" s="13">
        <v>634</v>
      </c>
      <c r="E64" s="76">
        <v>971</v>
      </c>
      <c r="F64" s="77">
        <v>1605</v>
      </c>
    </row>
    <row r="65" spans="1:6" ht="15" customHeight="1" x14ac:dyDescent="0.3">
      <c r="A65" s="184"/>
      <c r="B65" s="187"/>
      <c r="C65" s="136" t="s">
        <v>36</v>
      </c>
      <c r="D65" s="120">
        <v>58761</v>
      </c>
      <c r="E65" s="121">
        <v>56989</v>
      </c>
      <c r="F65" s="122">
        <f t="shared" si="1"/>
        <v>115750</v>
      </c>
    </row>
    <row r="66" spans="1:6" ht="15" customHeight="1" x14ac:dyDescent="0.3">
      <c r="A66" s="184"/>
      <c r="B66" s="182"/>
      <c r="C66" s="22" t="s">
        <v>37</v>
      </c>
      <c r="D66" s="78">
        <v>15039</v>
      </c>
      <c r="E66" s="79">
        <v>15146</v>
      </c>
      <c r="F66" s="80">
        <f t="shared" si="1"/>
        <v>30185</v>
      </c>
    </row>
    <row r="67" spans="1:6" ht="15" customHeight="1" x14ac:dyDescent="0.3">
      <c r="A67" s="184"/>
      <c r="B67" s="181" t="s">
        <v>7</v>
      </c>
      <c r="C67" s="138" t="s">
        <v>38</v>
      </c>
      <c r="D67" s="124">
        <v>104816</v>
      </c>
      <c r="E67" s="125">
        <v>100368</v>
      </c>
      <c r="F67" s="126">
        <f t="shared" si="1"/>
        <v>205184</v>
      </c>
    </row>
    <row r="68" spans="1:6" ht="15" customHeight="1" x14ac:dyDescent="0.3">
      <c r="A68" s="184"/>
      <c r="B68" s="182"/>
      <c r="C68" s="22" t="s">
        <v>39</v>
      </c>
      <c r="D68" s="78">
        <v>7231</v>
      </c>
      <c r="E68" s="79">
        <v>7364</v>
      </c>
      <c r="F68" s="80">
        <f t="shared" si="1"/>
        <v>14595</v>
      </c>
    </row>
    <row r="69" spans="1:6" ht="15" customHeight="1" x14ac:dyDescent="0.3">
      <c r="A69" s="184"/>
      <c r="B69" s="181" t="s">
        <v>9</v>
      </c>
      <c r="C69" s="136" t="s">
        <v>40</v>
      </c>
      <c r="D69" s="120">
        <v>177177</v>
      </c>
      <c r="E69" s="121">
        <v>175394</v>
      </c>
      <c r="F69" s="122">
        <f t="shared" si="1"/>
        <v>352571</v>
      </c>
    </row>
    <row r="70" spans="1:6" ht="15" customHeight="1" x14ac:dyDescent="0.3">
      <c r="A70" s="184"/>
      <c r="B70" s="187"/>
      <c r="C70" s="21" t="s">
        <v>112</v>
      </c>
      <c r="D70" s="13">
        <v>2543</v>
      </c>
      <c r="E70" s="76">
        <v>2470</v>
      </c>
      <c r="F70" s="77">
        <v>5013</v>
      </c>
    </row>
    <row r="71" spans="1:6" ht="15" customHeight="1" x14ac:dyDescent="0.3">
      <c r="A71" s="184"/>
      <c r="B71" s="187"/>
      <c r="C71" s="136" t="s">
        <v>41</v>
      </c>
      <c r="D71" s="120">
        <v>1522</v>
      </c>
      <c r="E71" s="121">
        <v>551</v>
      </c>
      <c r="F71" s="122">
        <f t="shared" si="1"/>
        <v>2073</v>
      </c>
    </row>
    <row r="72" spans="1:6" ht="15" customHeight="1" x14ac:dyDescent="0.3">
      <c r="A72" s="184"/>
      <c r="B72" s="187"/>
      <c r="C72" s="21" t="s">
        <v>42</v>
      </c>
      <c r="D72" s="13">
        <v>17359</v>
      </c>
      <c r="E72" s="76">
        <v>16814</v>
      </c>
      <c r="F72" s="77">
        <f t="shared" si="1"/>
        <v>34173</v>
      </c>
    </row>
    <row r="73" spans="1:6" ht="15" customHeight="1" x14ac:dyDescent="0.3">
      <c r="A73" s="184"/>
      <c r="B73" s="182"/>
      <c r="C73" s="137" t="s">
        <v>43</v>
      </c>
      <c r="D73" s="129">
        <v>9983</v>
      </c>
      <c r="E73" s="130">
        <v>8877</v>
      </c>
      <c r="F73" s="131">
        <f t="shared" si="1"/>
        <v>18860</v>
      </c>
    </row>
    <row r="74" spans="1:6" ht="15" customHeight="1" thickBot="1" x14ac:dyDescent="0.35">
      <c r="A74" s="185"/>
      <c r="B74" s="132" t="s">
        <v>127</v>
      </c>
      <c r="C74" s="133"/>
      <c r="D74" s="134">
        <f>SUM(D58:D73)</f>
        <v>724614</v>
      </c>
      <c r="E74" s="135">
        <f>SUM(E58:E73)</f>
        <v>722480</v>
      </c>
      <c r="F74" s="135">
        <f>SUM(F58:F73)</f>
        <v>1447094</v>
      </c>
    </row>
    <row r="75" spans="1:6" ht="15" customHeight="1" x14ac:dyDescent="0.3">
      <c r="A75" s="183">
        <v>2017</v>
      </c>
      <c r="B75" s="186" t="s">
        <v>5</v>
      </c>
      <c r="C75" s="84" t="s">
        <v>30</v>
      </c>
      <c r="D75" s="73">
        <v>34236</v>
      </c>
      <c r="E75" s="74">
        <v>32505</v>
      </c>
      <c r="F75" s="75">
        <f t="shared" ref="F75:F89" si="2">SUM(D75:E75)</f>
        <v>66741</v>
      </c>
    </row>
    <row r="76" spans="1:6" ht="15" customHeight="1" x14ac:dyDescent="0.3">
      <c r="A76" s="184"/>
      <c r="B76" s="187"/>
      <c r="C76" s="136" t="s">
        <v>31</v>
      </c>
      <c r="D76" s="120">
        <v>53603</v>
      </c>
      <c r="E76" s="121">
        <v>52805</v>
      </c>
      <c r="F76" s="122">
        <f t="shared" si="2"/>
        <v>106408</v>
      </c>
    </row>
    <row r="77" spans="1:6" ht="15" customHeight="1" x14ac:dyDescent="0.3">
      <c r="A77" s="184"/>
      <c r="B77" s="182"/>
      <c r="C77" s="22" t="s">
        <v>32</v>
      </c>
      <c r="D77" s="78">
        <v>1715</v>
      </c>
      <c r="E77" s="79">
        <v>2622</v>
      </c>
      <c r="F77" s="80">
        <f t="shared" si="2"/>
        <v>4337</v>
      </c>
    </row>
    <row r="78" spans="1:6" ht="15" customHeight="1" x14ac:dyDescent="0.3">
      <c r="A78" s="184"/>
      <c r="B78" s="23" t="s">
        <v>6</v>
      </c>
      <c r="C78" s="137" t="s">
        <v>33</v>
      </c>
      <c r="D78" s="129">
        <v>192795</v>
      </c>
      <c r="E78" s="130">
        <v>198875</v>
      </c>
      <c r="F78" s="131">
        <f t="shared" si="2"/>
        <v>391670</v>
      </c>
    </row>
    <row r="79" spans="1:6" ht="15" customHeight="1" x14ac:dyDescent="0.3">
      <c r="A79" s="184"/>
      <c r="B79" s="181" t="s">
        <v>8</v>
      </c>
      <c r="C79" s="24" t="s">
        <v>35</v>
      </c>
      <c r="D79" s="81">
        <v>35371</v>
      </c>
      <c r="E79" s="82">
        <v>36367</v>
      </c>
      <c r="F79" s="83">
        <f t="shared" si="2"/>
        <v>71738</v>
      </c>
    </row>
    <row r="80" spans="1:6" ht="15" customHeight="1" x14ac:dyDescent="0.3">
      <c r="A80" s="184"/>
      <c r="B80" s="187"/>
      <c r="C80" s="136" t="s">
        <v>34</v>
      </c>
      <c r="D80" s="120">
        <v>20128</v>
      </c>
      <c r="E80" s="121">
        <v>19664</v>
      </c>
      <c r="F80" s="122">
        <f t="shared" si="2"/>
        <v>39792</v>
      </c>
    </row>
    <row r="81" spans="1:6" ht="15" customHeight="1" x14ac:dyDescent="0.3">
      <c r="A81" s="184"/>
      <c r="B81" s="187"/>
      <c r="C81" s="21" t="s">
        <v>36</v>
      </c>
      <c r="D81" s="13">
        <v>65308</v>
      </c>
      <c r="E81" s="76">
        <v>64480</v>
      </c>
      <c r="F81" s="77">
        <f t="shared" si="2"/>
        <v>129788</v>
      </c>
    </row>
    <row r="82" spans="1:6" ht="15" customHeight="1" x14ac:dyDescent="0.3">
      <c r="A82" s="184"/>
      <c r="B82" s="182"/>
      <c r="C82" s="137" t="s">
        <v>37</v>
      </c>
      <c r="D82" s="129">
        <v>18037</v>
      </c>
      <c r="E82" s="130">
        <v>17579</v>
      </c>
      <c r="F82" s="131">
        <f t="shared" si="2"/>
        <v>35616</v>
      </c>
    </row>
    <row r="83" spans="1:6" ht="15" customHeight="1" x14ac:dyDescent="0.3">
      <c r="A83" s="184"/>
      <c r="B83" s="181" t="s">
        <v>7</v>
      </c>
      <c r="C83" s="24" t="s">
        <v>38</v>
      </c>
      <c r="D83" s="81">
        <v>92962</v>
      </c>
      <c r="E83" s="82">
        <v>90696</v>
      </c>
      <c r="F83" s="83">
        <f t="shared" si="2"/>
        <v>183658</v>
      </c>
    </row>
    <row r="84" spans="1:6" ht="15" customHeight="1" x14ac:dyDescent="0.3">
      <c r="A84" s="184"/>
      <c r="B84" s="182"/>
      <c r="C84" s="137" t="s">
        <v>39</v>
      </c>
      <c r="D84" s="129">
        <v>6044</v>
      </c>
      <c r="E84" s="130">
        <v>6129</v>
      </c>
      <c r="F84" s="131">
        <f t="shared" si="2"/>
        <v>12173</v>
      </c>
    </row>
    <row r="85" spans="1:6" ht="15" customHeight="1" x14ac:dyDescent="0.3">
      <c r="A85" s="184"/>
      <c r="B85" s="181" t="s">
        <v>9</v>
      </c>
      <c r="C85" s="21" t="s">
        <v>40</v>
      </c>
      <c r="D85" s="13">
        <v>187783</v>
      </c>
      <c r="E85" s="76">
        <v>181977</v>
      </c>
      <c r="F85" s="77">
        <f t="shared" si="2"/>
        <v>369760</v>
      </c>
    </row>
    <row r="86" spans="1:6" ht="15" customHeight="1" x14ac:dyDescent="0.3">
      <c r="A86" s="184"/>
      <c r="B86" s="187"/>
      <c r="C86" s="136" t="s">
        <v>112</v>
      </c>
      <c r="D86" s="120">
        <v>2443</v>
      </c>
      <c r="E86" s="121">
        <v>2300</v>
      </c>
      <c r="F86" s="122">
        <v>4743</v>
      </c>
    </row>
    <row r="87" spans="1:6" ht="15" customHeight="1" x14ac:dyDescent="0.3">
      <c r="A87" s="184"/>
      <c r="B87" s="187"/>
      <c r="C87" s="21" t="s">
        <v>41</v>
      </c>
      <c r="D87" s="13">
        <v>1576</v>
      </c>
      <c r="E87" s="76">
        <v>417</v>
      </c>
      <c r="F87" s="77">
        <f t="shared" si="2"/>
        <v>1993</v>
      </c>
    </row>
    <row r="88" spans="1:6" ht="15" customHeight="1" x14ac:dyDescent="0.3">
      <c r="A88" s="184"/>
      <c r="B88" s="187"/>
      <c r="C88" s="136" t="s">
        <v>42</v>
      </c>
      <c r="D88" s="120">
        <v>18873</v>
      </c>
      <c r="E88" s="121">
        <v>18136</v>
      </c>
      <c r="F88" s="122">
        <f t="shared" si="2"/>
        <v>37009</v>
      </c>
    </row>
    <row r="89" spans="1:6" ht="15" customHeight="1" x14ac:dyDescent="0.3">
      <c r="A89" s="184"/>
      <c r="B89" s="182"/>
      <c r="C89" s="22" t="s">
        <v>43</v>
      </c>
      <c r="D89" s="78">
        <v>10032</v>
      </c>
      <c r="E89" s="79">
        <v>8616</v>
      </c>
      <c r="F89" s="80">
        <f t="shared" si="2"/>
        <v>18648</v>
      </c>
    </row>
    <row r="90" spans="1:6" ht="15" customHeight="1" thickBot="1" x14ac:dyDescent="0.35">
      <c r="A90" s="185"/>
      <c r="B90" s="132" t="s">
        <v>127</v>
      </c>
      <c r="C90" s="133"/>
      <c r="D90" s="134">
        <f>SUM(D75:D89)</f>
        <v>740906</v>
      </c>
      <c r="E90" s="135">
        <f>SUM(E75:E89)</f>
        <v>733168</v>
      </c>
      <c r="F90" s="135">
        <f>SUM(F75:F89)</f>
        <v>1474074</v>
      </c>
    </row>
    <row r="91" spans="1:6" ht="15" customHeight="1" x14ac:dyDescent="0.3">
      <c r="A91" s="183">
        <v>2016</v>
      </c>
      <c r="B91" s="186" t="s">
        <v>5</v>
      </c>
      <c r="C91" s="84" t="s">
        <v>30</v>
      </c>
      <c r="D91" s="73">
        <v>40869</v>
      </c>
      <c r="E91" s="74">
        <v>38152</v>
      </c>
      <c r="F91" s="75">
        <f t="shared" ref="F91:F105" si="3">SUM(D91:E91)</f>
        <v>79021</v>
      </c>
    </row>
    <row r="92" spans="1:6" ht="15" customHeight="1" x14ac:dyDescent="0.3">
      <c r="A92" s="184"/>
      <c r="B92" s="187"/>
      <c r="C92" s="136" t="s">
        <v>31</v>
      </c>
      <c r="D92" s="120">
        <v>39808</v>
      </c>
      <c r="E92" s="121">
        <v>39839</v>
      </c>
      <c r="F92" s="122">
        <f t="shared" si="3"/>
        <v>79647</v>
      </c>
    </row>
    <row r="93" spans="1:6" ht="15" customHeight="1" x14ac:dyDescent="0.3">
      <c r="A93" s="184"/>
      <c r="B93" s="182"/>
      <c r="C93" s="22" t="s">
        <v>32</v>
      </c>
      <c r="D93" s="78">
        <v>1476</v>
      </c>
      <c r="E93" s="79">
        <v>1909</v>
      </c>
      <c r="F93" s="80">
        <f t="shared" si="3"/>
        <v>3385</v>
      </c>
    </row>
    <row r="94" spans="1:6" ht="15" customHeight="1" x14ac:dyDescent="0.3">
      <c r="A94" s="184"/>
      <c r="B94" s="23" t="s">
        <v>6</v>
      </c>
      <c r="C94" s="137" t="s">
        <v>33</v>
      </c>
      <c r="D94" s="129">
        <v>178731</v>
      </c>
      <c r="E94" s="130">
        <v>249740</v>
      </c>
      <c r="F94" s="131">
        <f t="shared" si="3"/>
        <v>428471</v>
      </c>
    </row>
    <row r="95" spans="1:6" ht="15" customHeight="1" x14ac:dyDescent="0.3">
      <c r="A95" s="184"/>
      <c r="B95" s="181" t="s">
        <v>8</v>
      </c>
      <c r="C95" s="24" t="s">
        <v>35</v>
      </c>
      <c r="D95" s="81">
        <v>39966</v>
      </c>
      <c r="E95" s="82">
        <v>46521</v>
      </c>
      <c r="F95" s="83">
        <f t="shared" si="3"/>
        <v>86487</v>
      </c>
    </row>
    <row r="96" spans="1:6" ht="15" customHeight="1" x14ac:dyDescent="0.3">
      <c r="A96" s="184"/>
      <c r="B96" s="187"/>
      <c r="C96" s="136" t="s">
        <v>34</v>
      </c>
      <c r="D96" s="120">
        <v>18578</v>
      </c>
      <c r="E96" s="121">
        <v>17851</v>
      </c>
      <c r="F96" s="122">
        <f t="shared" si="3"/>
        <v>36429</v>
      </c>
    </row>
    <row r="97" spans="1:6" ht="15" customHeight="1" x14ac:dyDescent="0.3">
      <c r="A97" s="184"/>
      <c r="B97" s="187"/>
      <c r="C97" s="21" t="s">
        <v>36</v>
      </c>
      <c r="D97" s="13">
        <v>44038</v>
      </c>
      <c r="E97" s="76">
        <v>43293</v>
      </c>
      <c r="F97" s="77">
        <f t="shared" si="3"/>
        <v>87331</v>
      </c>
    </row>
    <row r="98" spans="1:6" ht="15" customHeight="1" x14ac:dyDescent="0.3">
      <c r="A98" s="184"/>
      <c r="B98" s="182"/>
      <c r="C98" s="137" t="s">
        <v>37</v>
      </c>
      <c r="D98" s="129">
        <v>16177</v>
      </c>
      <c r="E98" s="130">
        <v>15867</v>
      </c>
      <c r="F98" s="131">
        <f t="shared" si="3"/>
        <v>32044</v>
      </c>
    </row>
    <row r="99" spans="1:6" ht="15" customHeight="1" x14ac:dyDescent="0.3">
      <c r="A99" s="184"/>
      <c r="B99" s="181" t="s">
        <v>7</v>
      </c>
      <c r="C99" s="24" t="s">
        <v>38</v>
      </c>
      <c r="D99" s="81">
        <v>100381</v>
      </c>
      <c r="E99" s="82">
        <v>81736</v>
      </c>
      <c r="F99" s="83">
        <f t="shared" si="3"/>
        <v>182117</v>
      </c>
    </row>
    <row r="100" spans="1:6" ht="15" customHeight="1" x14ac:dyDescent="0.3">
      <c r="A100" s="184"/>
      <c r="B100" s="182"/>
      <c r="C100" s="137" t="s">
        <v>39</v>
      </c>
      <c r="D100" s="129">
        <v>7028</v>
      </c>
      <c r="E100" s="130">
        <v>6281</v>
      </c>
      <c r="F100" s="131">
        <f t="shared" si="3"/>
        <v>13309</v>
      </c>
    </row>
    <row r="101" spans="1:6" ht="15" customHeight="1" x14ac:dyDescent="0.3">
      <c r="A101" s="184"/>
      <c r="B101" s="181" t="s">
        <v>9</v>
      </c>
      <c r="C101" s="21" t="s">
        <v>40</v>
      </c>
      <c r="D101" s="13">
        <v>186056</v>
      </c>
      <c r="E101" s="76">
        <v>199205</v>
      </c>
      <c r="F101" s="77">
        <f t="shared" si="3"/>
        <v>385261</v>
      </c>
    </row>
    <row r="102" spans="1:6" ht="15" customHeight="1" x14ac:dyDescent="0.3">
      <c r="A102" s="184"/>
      <c r="B102" s="187"/>
      <c r="C102" s="136" t="s">
        <v>112</v>
      </c>
      <c r="D102" s="120">
        <v>981</v>
      </c>
      <c r="E102" s="121">
        <v>1225</v>
      </c>
      <c r="F102" s="122">
        <v>2206</v>
      </c>
    </row>
    <row r="103" spans="1:6" ht="15" customHeight="1" x14ac:dyDescent="0.3">
      <c r="A103" s="184"/>
      <c r="B103" s="187"/>
      <c r="C103" s="21" t="s">
        <v>41</v>
      </c>
      <c r="D103" s="13">
        <v>3056</v>
      </c>
      <c r="E103" s="76">
        <v>4034</v>
      </c>
      <c r="F103" s="77">
        <f t="shared" si="3"/>
        <v>7090</v>
      </c>
    </row>
    <row r="104" spans="1:6" ht="15" customHeight="1" x14ac:dyDescent="0.3">
      <c r="A104" s="184"/>
      <c r="B104" s="187"/>
      <c r="C104" s="136" t="s">
        <v>42</v>
      </c>
      <c r="D104" s="120">
        <v>19463</v>
      </c>
      <c r="E104" s="121">
        <v>18633</v>
      </c>
      <c r="F104" s="122">
        <f t="shared" si="3"/>
        <v>38096</v>
      </c>
    </row>
    <row r="105" spans="1:6" ht="15" customHeight="1" x14ac:dyDescent="0.3">
      <c r="A105" s="184"/>
      <c r="B105" s="182"/>
      <c r="C105" s="22" t="s">
        <v>43</v>
      </c>
      <c r="D105" s="78">
        <v>7207</v>
      </c>
      <c r="E105" s="79">
        <v>7498</v>
      </c>
      <c r="F105" s="80">
        <f t="shared" si="3"/>
        <v>14705</v>
      </c>
    </row>
    <row r="106" spans="1:6" ht="15" customHeight="1" thickBot="1" x14ac:dyDescent="0.35">
      <c r="A106" s="185"/>
      <c r="B106" s="132" t="s">
        <v>127</v>
      </c>
      <c r="C106" s="133"/>
      <c r="D106" s="134">
        <f>SUM(D91:D105)</f>
        <v>703815</v>
      </c>
      <c r="E106" s="135">
        <f>SUM(E91:E105)</f>
        <v>771784</v>
      </c>
      <c r="F106" s="135">
        <f>SUM(F91:F105)</f>
        <v>1475599</v>
      </c>
    </row>
    <row r="107" spans="1:6" ht="15" customHeight="1" x14ac:dyDescent="0.3">
      <c r="A107" s="183">
        <v>2015</v>
      </c>
      <c r="B107" s="186" t="s">
        <v>5</v>
      </c>
      <c r="C107" s="84" t="s">
        <v>30</v>
      </c>
      <c r="D107" s="73">
        <v>30575</v>
      </c>
      <c r="E107" s="74">
        <v>28667</v>
      </c>
      <c r="F107" s="75">
        <f t="shared" ref="F107:F121" si="4">SUM(D107:E107)</f>
        <v>59242</v>
      </c>
    </row>
    <row r="108" spans="1:6" ht="15" customHeight="1" x14ac:dyDescent="0.3">
      <c r="A108" s="184"/>
      <c r="B108" s="187"/>
      <c r="C108" s="136" t="s">
        <v>31</v>
      </c>
      <c r="D108" s="120">
        <v>41944</v>
      </c>
      <c r="E108" s="121">
        <v>43043</v>
      </c>
      <c r="F108" s="122">
        <f t="shared" si="4"/>
        <v>84987</v>
      </c>
    </row>
    <row r="109" spans="1:6" ht="15" customHeight="1" x14ac:dyDescent="0.3">
      <c r="A109" s="184"/>
      <c r="B109" s="182"/>
      <c r="C109" s="22" t="s">
        <v>32</v>
      </c>
      <c r="D109" s="78">
        <v>1279</v>
      </c>
      <c r="E109" s="79">
        <v>2556</v>
      </c>
      <c r="F109" s="80">
        <f t="shared" si="4"/>
        <v>3835</v>
      </c>
    </row>
    <row r="110" spans="1:6" ht="15" customHeight="1" x14ac:dyDescent="0.3">
      <c r="A110" s="184"/>
      <c r="B110" s="23" t="s">
        <v>6</v>
      </c>
      <c r="C110" s="137" t="s">
        <v>33</v>
      </c>
      <c r="D110" s="129">
        <v>151019</v>
      </c>
      <c r="E110" s="130">
        <v>476516</v>
      </c>
      <c r="F110" s="131">
        <f t="shared" si="4"/>
        <v>627535</v>
      </c>
    </row>
    <row r="111" spans="1:6" ht="15" customHeight="1" x14ac:dyDescent="0.3">
      <c r="A111" s="184"/>
      <c r="B111" s="181" t="s">
        <v>8</v>
      </c>
      <c r="C111" s="24" t="s">
        <v>35</v>
      </c>
      <c r="D111" s="81">
        <v>39964</v>
      </c>
      <c r="E111" s="82">
        <v>113640</v>
      </c>
      <c r="F111" s="83">
        <f t="shared" si="4"/>
        <v>153604</v>
      </c>
    </row>
    <row r="112" spans="1:6" ht="15" customHeight="1" x14ac:dyDescent="0.3">
      <c r="A112" s="184"/>
      <c r="B112" s="187"/>
      <c r="C112" s="136" t="s">
        <v>34</v>
      </c>
      <c r="D112" s="120">
        <v>15764</v>
      </c>
      <c r="E112" s="121">
        <v>14887</v>
      </c>
      <c r="F112" s="122">
        <f t="shared" si="4"/>
        <v>30651</v>
      </c>
    </row>
    <row r="113" spans="1:6" ht="15" customHeight="1" x14ac:dyDescent="0.3">
      <c r="A113" s="184"/>
      <c r="B113" s="187"/>
      <c r="C113" s="21" t="s">
        <v>36</v>
      </c>
      <c r="D113" s="13">
        <v>42848</v>
      </c>
      <c r="E113" s="76">
        <v>46014</v>
      </c>
      <c r="F113" s="77">
        <f t="shared" si="4"/>
        <v>88862</v>
      </c>
    </row>
    <row r="114" spans="1:6" ht="15" customHeight="1" x14ac:dyDescent="0.3">
      <c r="A114" s="184"/>
      <c r="B114" s="182"/>
      <c r="C114" s="137" t="s">
        <v>37</v>
      </c>
      <c r="D114" s="129">
        <v>5868</v>
      </c>
      <c r="E114" s="130">
        <v>5255</v>
      </c>
      <c r="F114" s="131">
        <f t="shared" si="4"/>
        <v>11123</v>
      </c>
    </row>
    <row r="115" spans="1:6" ht="15" customHeight="1" x14ac:dyDescent="0.3">
      <c r="A115" s="184"/>
      <c r="B115" s="181" t="s">
        <v>7</v>
      </c>
      <c r="C115" s="24" t="s">
        <v>38</v>
      </c>
      <c r="D115" s="81">
        <v>70910</v>
      </c>
      <c r="E115" s="82">
        <v>69412</v>
      </c>
      <c r="F115" s="83">
        <f t="shared" si="4"/>
        <v>140322</v>
      </c>
    </row>
    <row r="116" spans="1:6" ht="15" customHeight="1" x14ac:dyDescent="0.3">
      <c r="A116" s="184"/>
      <c r="B116" s="182"/>
      <c r="C116" s="137" t="s">
        <v>39</v>
      </c>
      <c r="D116" s="129">
        <v>5391</v>
      </c>
      <c r="E116" s="130">
        <v>5814</v>
      </c>
      <c r="F116" s="131">
        <f t="shared" si="4"/>
        <v>11205</v>
      </c>
    </row>
    <row r="117" spans="1:6" ht="15" customHeight="1" x14ac:dyDescent="0.3">
      <c r="A117" s="184"/>
      <c r="B117" s="181" t="s">
        <v>9</v>
      </c>
      <c r="C117" s="21" t="s">
        <v>40</v>
      </c>
      <c r="D117" s="13">
        <v>181564</v>
      </c>
      <c r="E117" s="76">
        <v>271914</v>
      </c>
      <c r="F117" s="77">
        <f t="shared" si="4"/>
        <v>453478</v>
      </c>
    </row>
    <row r="118" spans="1:6" ht="15" customHeight="1" x14ac:dyDescent="0.3">
      <c r="A118" s="184"/>
      <c r="B118" s="187"/>
      <c r="C118" s="136" t="s">
        <v>112</v>
      </c>
      <c r="D118" s="120">
        <v>1072</v>
      </c>
      <c r="E118" s="121">
        <v>1190</v>
      </c>
      <c r="F118" s="122">
        <v>2262</v>
      </c>
    </row>
    <row r="119" spans="1:6" ht="15" customHeight="1" x14ac:dyDescent="0.3">
      <c r="A119" s="184"/>
      <c r="B119" s="187"/>
      <c r="C119" s="21" t="s">
        <v>41</v>
      </c>
      <c r="D119" s="13">
        <v>42</v>
      </c>
      <c r="E119" s="76">
        <v>44</v>
      </c>
      <c r="F119" s="77">
        <f t="shared" si="4"/>
        <v>86</v>
      </c>
    </row>
    <row r="120" spans="1:6" ht="15" customHeight="1" x14ac:dyDescent="0.3">
      <c r="A120" s="184"/>
      <c r="B120" s="187"/>
      <c r="C120" s="136" t="s">
        <v>42</v>
      </c>
      <c r="D120" s="120">
        <v>17553</v>
      </c>
      <c r="E120" s="121">
        <v>17059</v>
      </c>
      <c r="F120" s="122">
        <f t="shared" si="4"/>
        <v>34612</v>
      </c>
    </row>
    <row r="121" spans="1:6" ht="15" customHeight="1" x14ac:dyDescent="0.3">
      <c r="A121" s="184"/>
      <c r="B121" s="182"/>
      <c r="C121" s="22" t="s">
        <v>43</v>
      </c>
      <c r="D121" s="78">
        <v>6796</v>
      </c>
      <c r="E121" s="79">
        <v>7310</v>
      </c>
      <c r="F121" s="80">
        <f t="shared" si="4"/>
        <v>14106</v>
      </c>
    </row>
    <row r="122" spans="1:6" ht="15" customHeight="1" thickBot="1" x14ac:dyDescent="0.35">
      <c r="A122" s="185"/>
      <c r="B122" s="132" t="s">
        <v>127</v>
      </c>
      <c r="C122" s="133"/>
      <c r="D122" s="134">
        <f>SUM(D107:D121)</f>
        <v>612589</v>
      </c>
      <c r="E122" s="135">
        <f>SUM(E107:E121)</f>
        <v>1103321</v>
      </c>
      <c r="F122" s="135">
        <f>SUM(F107:F121)</f>
        <v>1715910</v>
      </c>
    </row>
    <row r="123" spans="1:6" ht="15" customHeight="1" x14ac:dyDescent="0.3">
      <c r="A123" s="183">
        <v>2014</v>
      </c>
      <c r="B123" s="186" t="s">
        <v>5</v>
      </c>
      <c r="C123" s="84" t="s">
        <v>30</v>
      </c>
      <c r="D123" s="73">
        <v>20473</v>
      </c>
      <c r="E123" s="74">
        <v>18284</v>
      </c>
      <c r="F123" s="75">
        <f t="shared" ref="F123:F136" si="5">SUM(D123:E123)</f>
        <v>38757</v>
      </c>
    </row>
    <row r="124" spans="1:6" ht="15" customHeight="1" x14ac:dyDescent="0.3">
      <c r="A124" s="184"/>
      <c r="B124" s="187"/>
      <c r="C124" s="136" t="s">
        <v>31</v>
      </c>
      <c r="D124" s="120">
        <v>56478</v>
      </c>
      <c r="E124" s="121">
        <v>54453</v>
      </c>
      <c r="F124" s="122">
        <f t="shared" si="5"/>
        <v>110931</v>
      </c>
    </row>
    <row r="125" spans="1:6" ht="15" customHeight="1" x14ac:dyDescent="0.3">
      <c r="A125" s="184"/>
      <c r="B125" s="182"/>
      <c r="C125" s="22" t="s">
        <v>32</v>
      </c>
      <c r="D125" s="78">
        <v>1624</v>
      </c>
      <c r="E125" s="79">
        <v>2140</v>
      </c>
      <c r="F125" s="80">
        <f>SUM(D125:E125)</f>
        <v>3764</v>
      </c>
    </row>
    <row r="126" spans="1:6" ht="15" customHeight="1" x14ac:dyDescent="0.3">
      <c r="A126" s="184"/>
      <c r="B126" s="23" t="s">
        <v>6</v>
      </c>
      <c r="C126" s="137" t="s">
        <v>33</v>
      </c>
      <c r="D126" s="129">
        <v>174118</v>
      </c>
      <c r="E126" s="130">
        <v>176307</v>
      </c>
      <c r="F126" s="131">
        <f t="shared" si="5"/>
        <v>350425</v>
      </c>
    </row>
    <row r="127" spans="1:6" ht="15" customHeight="1" x14ac:dyDescent="0.3">
      <c r="A127" s="184"/>
      <c r="B127" s="181" t="s">
        <v>8</v>
      </c>
      <c r="C127" s="24" t="s">
        <v>35</v>
      </c>
      <c r="D127" s="81">
        <v>27535</v>
      </c>
      <c r="E127" s="82">
        <v>34084</v>
      </c>
      <c r="F127" s="83">
        <f t="shared" si="5"/>
        <v>61619</v>
      </c>
    </row>
    <row r="128" spans="1:6" ht="15" customHeight="1" x14ac:dyDescent="0.3">
      <c r="A128" s="184"/>
      <c r="B128" s="187"/>
      <c r="C128" s="136" t="s">
        <v>34</v>
      </c>
      <c r="D128" s="120">
        <v>16466</v>
      </c>
      <c r="E128" s="121">
        <v>15240</v>
      </c>
      <c r="F128" s="122">
        <f t="shared" si="5"/>
        <v>31706</v>
      </c>
    </row>
    <row r="129" spans="1:6" ht="15" customHeight="1" x14ac:dyDescent="0.3">
      <c r="A129" s="184"/>
      <c r="B129" s="187"/>
      <c r="C129" s="21" t="s">
        <v>36</v>
      </c>
      <c r="D129" s="13">
        <v>57839</v>
      </c>
      <c r="E129" s="76">
        <v>57165</v>
      </c>
      <c r="F129" s="77">
        <f t="shared" si="5"/>
        <v>115004</v>
      </c>
    </row>
    <row r="130" spans="1:6" ht="15" customHeight="1" x14ac:dyDescent="0.3">
      <c r="A130" s="184"/>
      <c r="B130" s="182"/>
      <c r="C130" s="137" t="s">
        <v>37</v>
      </c>
      <c r="D130" s="129">
        <v>8860</v>
      </c>
      <c r="E130" s="130">
        <v>8554</v>
      </c>
      <c r="F130" s="131">
        <f t="shared" si="5"/>
        <v>17414</v>
      </c>
    </row>
    <row r="131" spans="1:6" ht="15" customHeight="1" x14ac:dyDescent="0.3">
      <c r="A131" s="184"/>
      <c r="B131" s="181" t="s">
        <v>7</v>
      </c>
      <c r="C131" s="24" t="s">
        <v>38</v>
      </c>
      <c r="D131" s="81">
        <v>70763</v>
      </c>
      <c r="E131" s="82">
        <v>66959</v>
      </c>
      <c r="F131" s="83">
        <f t="shared" si="5"/>
        <v>137722</v>
      </c>
    </row>
    <row r="132" spans="1:6" ht="15" customHeight="1" x14ac:dyDescent="0.3">
      <c r="A132" s="184"/>
      <c r="B132" s="182"/>
      <c r="C132" s="137" t="s">
        <v>39</v>
      </c>
      <c r="D132" s="129">
        <v>6129</v>
      </c>
      <c r="E132" s="130">
        <v>6125</v>
      </c>
      <c r="F132" s="131">
        <f t="shared" si="5"/>
        <v>12254</v>
      </c>
    </row>
    <row r="133" spans="1:6" ht="15" customHeight="1" x14ac:dyDescent="0.3">
      <c r="A133" s="184"/>
      <c r="B133" s="181" t="s">
        <v>9</v>
      </c>
      <c r="C133" s="21" t="s">
        <v>40</v>
      </c>
      <c r="D133" s="13">
        <v>193516</v>
      </c>
      <c r="E133" s="76">
        <v>221514</v>
      </c>
      <c r="F133" s="77">
        <f t="shared" si="5"/>
        <v>415030</v>
      </c>
    </row>
    <row r="134" spans="1:6" ht="15" customHeight="1" x14ac:dyDescent="0.3">
      <c r="A134" s="184"/>
      <c r="B134" s="187"/>
      <c r="C134" s="136" t="s">
        <v>41</v>
      </c>
      <c r="D134" s="120">
        <v>840</v>
      </c>
      <c r="E134" s="121">
        <v>1038</v>
      </c>
      <c r="F134" s="122">
        <f t="shared" si="5"/>
        <v>1878</v>
      </c>
    </row>
    <row r="135" spans="1:6" ht="15" customHeight="1" x14ac:dyDescent="0.3">
      <c r="A135" s="184"/>
      <c r="B135" s="187"/>
      <c r="C135" s="21" t="s">
        <v>42</v>
      </c>
      <c r="D135" s="13">
        <v>17824</v>
      </c>
      <c r="E135" s="76">
        <v>16936</v>
      </c>
      <c r="F135" s="77">
        <f t="shared" si="5"/>
        <v>34760</v>
      </c>
    </row>
    <row r="136" spans="1:6" ht="15" customHeight="1" x14ac:dyDescent="0.3">
      <c r="A136" s="184"/>
      <c r="B136" s="182"/>
      <c r="C136" s="137" t="s">
        <v>43</v>
      </c>
      <c r="D136" s="129">
        <v>7186</v>
      </c>
      <c r="E136" s="130">
        <v>7070</v>
      </c>
      <c r="F136" s="131">
        <f t="shared" si="5"/>
        <v>14256</v>
      </c>
    </row>
    <row r="137" spans="1:6" ht="15" customHeight="1" thickBot="1" x14ac:dyDescent="0.35">
      <c r="A137" s="185"/>
      <c r="B137" s="132" t="s">
        <v>127</v>
      </c>
      <c r="C137" s="133"/>
      <c r="D137" s="139">
        <f>SUM(D123:D136)</f>
        <v>659651</v>
      </c>
      <c r="E137" s="135">
        <f>SUM(E123:E136)</f>
        <v>685869</v>
      </c>
      <c r="F137" s="134">
        <f>SUM(F123:F136)</f>
        <v>1345520</v>
      </c>
    </row>
    <row r="138" spans="1:6" ht="15" customHeight="1" x14ac:dyDescent="0.3">
      <c r="A138" s="188">
        <v>2013</v>
      </c>
      <c r="B138" s="186" t="s">
        <v>5</v>
      </c>
      <c r="C138" s="84" t="s">
        <v>30</v>
      </c>
      <c r="D138" s="73">
        <v>19492</v>
      </c>
      <c r="E138" s="74">
        <v>18424</v>
      </c>
      <c r="F138" s="75">
        <f t="shared" ref="F138:F151" si="6">SUM(D138:E138)</f>
        <v>37916</v>
      </c>
    </row>
    <row r="139" spans="1:6" ht="15" customHeight="1" x14ac:dyDescent="0.3">
      <c r="A139" s="184"/>
      <c r="B139" s="187"/>
      <c r="C139" s="136" t="s">
        <v>31</v>
      </c>
      <c r="D139" s="120">
        <v>52685</v>
      </c>
      <c r="E139" s="121">
        <v>51133</v>
      </c>
      <c r="F139" s="122">
        <f t="shared" si="6"/>
        <v>103818</v>
      </c>
    </row>
    <row r="140" spans="1:6" ht="15" customHeight="1" x14ac:dyDescent="0.3">
      <c r="A140" s="184"/>
      <c r="B140" s="182"/>
      <c r="C140" s="22" t="s">
        <v>32</v>
      </c>
      <c r="D140" s="78">
        <v>1448</v>
      </c>
      <c r="E140" s="79">
        <v>1186</v>
      </c>
      <c r="F140" s="80">
        <f t="shared" si="6"/>
        <v>2634</v>
      </c>
    </row>
    <row r="141" spans="1:6" ht="15" customHeight="1" x14ac:dyDescent="0.3">
      <c r="A141" s="184"/>
      <c r="B141" s="23" t="s">
        <v>6</v>
      </c>
      <c r="C141" s="137" t="s">
        <v>33</v>
      </c>
      <c r="D141" s="129">
        <v>178786</v>
      </c>
      <c r="E141" s="130">
        <v>178777</v>
      </c>
      <c r="F141" s="131">
        <f t="shared" si="6"/>
        <v>357563</v>
      </c>
    </row>
    <row r="142" spans="1:6" ht="15" customHeight="1" x14ac:dyDescent="0.3">
      <c r="A142" s="184"/>
      <c r="B142" s="181" t="s">
        <v>8</v>
      </c>
      <c r="C142" s="24" t="s">
        <v>35</v>
      </c>
      <c r="D142" s="81">
        <v>37512</v>
      </c>
      <c r="E142" s="82">
        <v>42059</v>
      </c>
      <c r="F142" s="83">
        <f t="shared" si="6"/>
        <v>79571</v>
      </c>
    </row>
    <row r="143" spans="1:6" ht="15" customHeight="1" x14ac:dyDescent="0.3">
      <c r="A143" s="184"/>
      <c r="B143" s="187"/>
      <c r="C143" s="136" t="s">
        <v>34</v>
      </c>
      <c r="D143" s="120">
        <v>14301</v>
      </c>
      <c r="E143" s="121">
        <v>15288</v>
      </c>
      <c r="F143" s="122">
        <f t="shared" si="6"/>
        <v>29589</v>
      </c>
    </row>
    <row r="144" spans="1:6" ht="15" customHeight="1" x14ac:dyDescent="0.3">
      <c r="A144" s="184"/>
      <c r="B144" s="187"/>
      <c r="C144" s="21" t="s">
        <v>36</v>
      </c>
      <c r="D144" s="13">
        <v>57487</v>
      </c>
      <c r="E144" s="76">
        <v>54930</v>
      </c>
      <c r="F144" s="77">
        <f t="shared" si="6"/>
        <v>112417</v>
      </c>
    </row>
    <row r="145" spans="1:6" ht="15" customHeight="1" x14ac:dyDescent="0.3">
      <c r="A145" s="184"/>
      <c r="B145" s="182"/>
      <c r="C145" s="137" t="s">
        <v>37</v>
      </c>
      <c r="D145" s="129">
        <v>6392</v>
      </c>
      <c r="E145" s="130">
        <v>6557</v>
      </c>
      <c r="F145" s="131">
        <f t="shared" si="6"/>
        <v>12949</v>
      </c>
    </row>
    <row r="146" spans="1:6" ht="15" customHeight="1" x14ac:dyDescent="0.3">
      <c r="A146" s="184"/>
      <c r="B146" s="181" t="s">
        <v>7</v>
      </c>
      <c r="C146" s="24" t="s">
        <v>38</v>
      </c>
      <c r="D146" s="81">
        <v>73117</v>
      </c>
      <c r="E146" s="82">
        <v>70657</v>
      </c>
      <c r="F146" s="83">
        <f t="shared" si="6"/>
        <v>143774</v>
      </c>
    </row>
    <row r="147" spans="1:6" ht="15" customHeight="1" x14ac:dyDescent="0.3">
      <c r="A147" s="184"/>
      <c r="B147" s="182"/>
      <c r="C147" s="137" t="s">
        <v>39</v>
      </c>
      <c r="D147" s="129">
        <v>5897</v>
      </c>
      <c r="E147" s="130">
        <v>5528</v>
      </c>
      <c r="F147" s="131">
        <f t="shared" si="6"/>
        <v>11425</v>
      </c>
    </row>
    <row r="148" spans="1:6" ht="15" customHeight="1" x14ac:dyDescent="0.3">
      <c r="A148" s="184"/>
      <c r="B148" s="181" t="s">
        <v>9</v>
      </c>
      <c r="C148" s="21" t="s">
        <v>40</v>
      </c>
      <c r="D148" s="13">
        <v>195592</v>
      </c>
      <c r="E148" s="76">
        <v>193735</v>
      </c>
      <c r="F148" s="77">
        <f t="shared" si="6"/>
        <v>389327</v>
      </c>
    </row>
    <row r="149" spans="1:6" ht="15" customHeight="1" x14ac:dyDescent="0.3">
      <c r="A149" s="184"/>
      <c r="B149" s="187"/>
      <c r="C149" s="136" t="s">
        <v>41</v>
      </c>
      <c r="D149" s="120">
        <v>6384</v>
      </c>
      <c r="E149" s="121">
        <v>6419</v>
      </c>
      <c r="F149" s="122">
        <f t="shared" si="6"/>
        <v>12803</v>
      </c>
    </row>
    <row r="150" spans="1:6" ht="15" customHeight="1" x14ac:dyDescent="0.3">
      <c r="A150" s="184"/>
      <c r="B150" s="187"/>
      <c r="C150" s="21" t="s">
        <v>42</v>
      </c>
      <c r="D150" s="13">
        <v>17521</v>
      </c>
      <c r="E150" s="76">
        <v>16567</v>
      </c>
      <c r="F150" s="77">
        <f t="shared" si="6"/>
        <v>34088</v>
      </c>
    </row>
    <row r="151" spans="1:6" ht="15" customHeight="1" x14ac:dyDescent="0.3">
      <c r="A151" s="184"/>
      <c r="B151" s="182"/>
      <c r="C151" s="137" t="s">
        <v>43</v>
      </c>
      <c r="D151" s="129">
        <v>7985</v>
      </c>
      <c r="E151" s="130">
        <v>7774</v>
      </c>
      <c r="F151" s="131">
        <f t="shared" si="6"/>
        <v>15759</v>
      </c>
    </row>
    <row r="152" spans="1:6" ht="15" customHeight="1" thickBot="1" x14ac:dyDescent="0.35">
      <c r="A152" s="185"/>
      <c r="B152" s="132" t="s">
        <v>127</v>
      </c>
      <c r="C152" s="133"/>
      <c r="D152" s="139">
        <f>SUM(D138:D151)</f>
        <v>674599</v>
      </c>
      <c r="E152" s="135">
        <f>SUM(E138:E151)</f>
        <v>669034</v>
      </c>
      <c r="F152" s="134">
        <f>SUM(F138:F151)</f>
        <v>1343633</v>
      </c>
    </row>
    <row r="153" spans="1:6" ht="15" customHeight="1" x14ac:dyDescent="0.3">
      <c r="A153" s="140" t="s">
        <v>138</v>
      </c>
      <c r="B153" s="85"/>
      <c r="C153" s="85"/>
      <c r="D153" s="85"/>
    </row>
  </sheetData>
  <mergeCells count="48">
    <mergeCell ref="A5:A22"/>
    <mergeCell ref="B5:B7"/>
    <mergeCell ref="B8:B9"/>
    <mergeCell ref="B10:B14"/>
    <mergeCell ref="B15:B16"/>
    <mergeCell ref="B17:B21"/>
    <mergeCell ref="A2:F2"/>
    <mergeCell ref="A58:A74"/>
    <mergeCell ref="B58:B60"/>
    <mergeCell ref="B62:B66"/>
    <mergeCell ref="B67:B68"/>
    <mergeCell ref="B69:B73"/>
    <mergeCell ref="B41:B43"/>
    <mergeCell ref="B45:B49"/>
    <mergeCell ref="B50:B51"/>
    <mergeCell ref="B52:B56"/>
    <mergeCell ref="A41:A57"/>
    <mergeCell ref="A23:A40"/>
    <mergeCell ref="B23:B25"/>
    <mergeCell ref="B28:B32"/>
    <mergeCell ref="B33:B34"/>
    <mergeCell ref="B35:B39"/>
    <mergeCell ref="A91:A106"/>
    <mergeCell ref="B107:B109"/>
    <mergeCell ref="B111:B114"/>
    <mergeCell ref="B115:B116"/>
    <mergeCell ref="B131:B132"/>
    <mergeCell ref="B117:B121"/>
    <mergeCell ref="B123:B125"/>
    <mergeCell ref="B101:B105"/>
    <mergeCell ref="B91:B93"/>
    <mergeCell ref="B95:B98"/>
    <mergeCell ref="B99:B100"/>
    <mergeCell ref="B148:B151"/>
    <mergeCell ref="B127:B130"/>
    <mergeCell ref="A138:A152"/>
    <mergeCell ref="A123:A137"/>
    <mergeCell ref="A107:A122"/>
    <mergeCell ref="B133:B136"/>
    <mergeCell ref="B138:B140"/>
    <mergeCell ref="B142:B145"/>
    <mergeCell ref="B146:B147"/>
    <mergeCell ref="B26:B27"/>
    <mergeCell ref="A75:A90"/>
    <mergeCell ref="B75:B77"/>
    <mergeCell ref="B79:B82"/>
    <mergeCell ref="B83:B84"/>
    <mergeCell ref="B85:B89"/>
  </mergeCells>
  <pageMargins left="0.70866141732283472" right="0.70866141732283472" top="0.74803149606299213" bottom="0.74803149606299213" header="0.31496062992125984" footer="0.31496062992125984"/>
  <pageSetup paperSize="9" scale="67" fitToHeight="0" orientation="landscape" r:id="rId1"/>
  <headerFooter>
    <oddHeader>&amp;R&amp;G</oddHeader>
    <oddFooter>&amp;L&amp;F&amp;C&amp;P / &amp;N&amp;R&amp;A</oddFooter>
  </headerFooter>
  <rowBreaks count="1" manualBreakCount="1">
    <brk id="106" max="5" man="1"/>
  </rowBreaks>
  <colBreaks count="1" manualBreakCount="1">
    <brk id="6" max="1048575" man="1"/>
  </colBreaks>
  <ignoredErrors>
    <ignoredError sqref="F74 F90 F106 F122 F137"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5A77-AD37-4A74-A936-6F627526553C}">
  <sheetPr>
    <tabColor theme="6"/>
  </sheetPr>
  <dimension ref="A3:L15"/>
  <sheetViews>
    <sheetView showGridLines="0" zoomScaleNormal="100" workbookViewId="0">
      <pane xSplit="1" topLeftCell="B1" activePane="topRight" state="frozen"/>
      <selection pane="topRight" activeCell="K13" sqref="K13:L14"/>
    </sheetView>
  </sheetViews>
  <sheetFormatPr defaultRowHeight="15" customHeight="1" x14ac:dyDescent="0.3"/>
  <cols>
    <col min="1" max="1" width="20.44140625" style="12" customWidth="1"/>
    <col min="2" max="2" width="11.33203125" style="12" customWidth="1"/>
    <col min="3" max="16384" width="8.88671875" style="12"/>
  </cols>
  <sheetData>
    <row r="3" spans="1:12" ht="15" customHeight="1" x14ac:dyDescent="0.3">
      <c r="A3" s="193" t="s">
        <v>128</v>
      </c>
      <c r="B3" s="193"/>
      <c r="C3" s="193"/>
      <c r="D3" s="193"/>
      <c r="E3" s="193"/>
      <c r="F3" s="193"/>
      <c r="G3" s="193"/>
      <c r="H3" s="193"/>
      <c r="I3" s="193"/>
      <c r="J3" s="193"/>
      <c r="K3" s="193"/>
      <c r="L3" s="193"/>
    </row>
    <row r="4" spans="1:12" ht="15" customHeight="1" x14ac:dyDescent="0.3">
      <c r="A4" s="14" t="s">
        <v>26</v>
      </c>
      <c r="B4" s="14"/>
      <c r="C4" s="15">
        <v>2013</v>
      </c>
      <c r="D4" s="15">
        <v>2014</v>
      </c>
      <c r="E4" s="15">
        <v>2015</v>
      </c>
      <c r="F4" s="15">
        <v>2016</v>
      </c>
      <c r="G4" s="15">
        <v>2017</v>
      </c>
      <c r="H4" s="15">
        <v>2018</v>
      </c>
      <c r="I4" s="15">
        <v>2019</v>
      </c>
      <c r="J4" s="15">
        <v>2020</v>
      </c>
      <c r="K4" s="15">
        <v>2021</v>
      </c>
      <c r="L4" s="15">
        <v>2022</v>
      </c>
    </row>
    <row r="5" spans="1:12" ht="15" customHeight="1" x14ac:dyDescent="0.3">
      <c r="A5" s="195" t="s">
        <v>8</v>
      </c>
      <c r="B5" s="143" t="s">
        <v>106</v>
      </c>
      <c r="C5" s="144">
        <v>25</v>
      </c>
      <c r="D5" s="144">
        <v>23</v>
      </c>
      <c r="E5" s="16">
        <v>19</v>
      </c>
      <c r="F5" s="16">
        <v>51</v>
      </c>
      <c r="G5" s="16">
        <v>39</v>
      </c>
      <c r="H5" s="16">
        <v>96</v>
      </c>
      <c r="I5" s="16">
        <v>42</v>
      </c>
      <c r="J5" s="16">
        <v>0</v>
      </c>
      <c r="K5" s="16">
        <v>0</v>
      </c>
      <c r="L5" s="16">
        <v>9</v>
      </c>
    </row>
    <row r="6" spans="1:12" ht="15" customHeight="1" x14ac:dyDescent="0.3">
      <c r="A6" s="196"/>
      <c r="B6" s="145" t="s">
        <v>107</v>
      </c>
      <c r="C6" s="146">
        <v>38676</v>
      </c>
      <c r="D6" s="146">
        <v>24865</v>
      </c>
      <c r="E6" s="146">
        <v>10893</v>
      </c>
      <c r="F6" s="146">
        <v>43659</v>
      </c>
      <c r="G6" s="146">
        <v>10008</v>
      </c>
      <c r="H6" s="146">
        <v>14737</v>
      </c>
      <c r="I6" s="146">
        <v>9674</v>
      </c>
      <c r="J6" s="146">
        <v>0</v>
      </c>
      <c r="K6" s="146">
        <v>0</v>
      </c>
      <c r="L6" s="146">
        <v>1246</v>
      </c>
    </row>
    <row r="7" spans="1:12" ht="15" customHeight="1" x14ac:dyDescent="0.3">
      <c r="A7" s="197" t="s">
        <v>9</v>
      </c>
      <c r="B7" s="147" t="s">
        <v>106</v>
      </c>
      <c r="C7" s="148">
        <v>33</v>
      </c>
      <c r="D7" s="148">
        <v>36</v>
      </c>
      <c r="E7" s="149">
        <v>42</v>
      </c>
      <c r="F7" s="149">
        <v>43</v>
      </c>
      <c r="G7" s="149">
        <v>7</v>
      </c>
      <c r="H7" s="149">
        <v>10</v>
      </c>
      <c r="I7" s="149">
        <v>5</v>
      </c>
      <c r="J7" s="149">
        <v>0</v>
      </c>
      <c r="K7" s="149">
        <v>0</v>
      </c>
      <c r="L7" s="149">
        <v>10</v>
      </c>
    </row>
    <row r="8" spans="1:12" ht="15" customHeight="1" x14ac:dyDescent="0.3">
      <c r="A8" s="198"/>
      <c r="B8" s="150" t="s">
        <v>107</v>
      </c>
      <c r="C8" s="151">
        <v>9924</v>
      </c>
      <c r="D8" s="151">
        <v>16963</v>
      </c>
      <c r="E8" s="151">
        <v>25229</v>
      </c>
      <c r="F8" s="151">
        <v>21933</v>
      </c>
      <c r="G8" s="151">
        <v>16445</v>
      </c>
      <c r="H8" s="151">
        <v>1766</v>
      </c>
      <c r="I8" s="151">
        <v>2328</v>
      </c>
      <c r="J8" s="151">
        <v>0</v>
      </c>
      <c r="K8" s="151">
        <v>0</v>
      </c>
      <c r="L8" s="151">
        <v>389</v>
      </c>
    </row>
    <row r="9" spans="1:12" ht="15" customHeight="1" x14ac:dyDescent="0.3">
      <c r="A9" s="199" t="s">
        <v>6</v>
      </c>
      <c r="B9" s="152" t="s">
        <v>106</v>
      </c>
      <c r="C9" s="153">
        <v>56</v>
      </c>
      <c r="D9" s="153">
        <v>53</v>
      </c>
      <c r="E9" s="153">
        <v>53</v>
      </c>
      <c r="F9" s="153">
        <v>29</v>
      </c>
      <c r="G9" s="153">
        <v>5</v>
      </c>
      <c r="H9" s="153">
        <v>1</v>
      </c>
      <c r="I9" s="153">
        <v>7</v>
      </c>
      <c r="J9" s="153">
        <v>0</v>
      </c>
      <c r="K9" s="153">
        <v>3</v>
      </c>
      <c r="L9" s="153">
        <v>14</v>
      </c>
    </row>
    <row r="10" spans="1:12" ht="15" customHeight="1" x14ac:dyDescent="0.3">
      <c r="A10" s="196"/>
      <c r="B10" s="154" t="s">
        <v>107</v>
      </c>
      <c r="C10" s="146">
        <v>42423</v>
      </c>
      <c r="D10" s="146">
        <v>34150</v>
      </c>
      <c r="E10" s="146">
        <v>24894</v>
      </c>
      <c r="F10" s="146">
        <v>13923</v>
      </c>
      <c r="G10" s="146">
        <v>2482</v>
      </c>
      <c r="H10" s="146">
        <v>260</v>
      </c>
      <c r="I10" s="146">
        <v>3180</v>
      </c>
      <c r="J10" s="146">
        <v>0</v>
      </c>
      <c r="K10" s="146">
        <v>2449</v>
      </c>
      <c r="L10" s="146">
        <v>3676</v>
      </c>
    </row>
    <row r="11" spans="1:12" ht="15" customHeight="1" x14ac:dyDescent="0.3">
      <c r="A11" s="197" t="s">
        <v>7</v>
      </c>
      <c r="B11" s="147" t="s">
        <v>106</v>
      </c>
      <c r="C11" s="148">
        <v>19</v>
      </c>
      <c r="D11" s="148">
        <v>24</v>
      </c>
      <c r="E11" s="149">
        <v>41</v>
      </c>
      <c r="F11" s="149">
        <v>14</v>
      </c>
      <c r="G11" s="149">
        <v>2</v>
      </c>
      <c r="H11" s="149">
        <v>2</v>
      </c>
      <c r="I11" s="149">
        <v>8</v>
      </c>
      <c r="J11" s="149">
        <v>1</v>
      </c>
      <c r="K11" s="149">
        <v>2</v>
      </c>
      <c r="L11" s="149">
        <v>27</v>
      </c>
    </row>
    <row r="12" spans="1:12" ht="15" customHeight="1" x14ac:dyDescent="0.3">
      <c r="A12" s="198"/>
      <c r="B12" s="150" t="s">
        <v>107</v>
      </c>
      <c r="C12" s="151">
        <v>4777</v>
      </c>
      <c r="D12" s="151">
        <v>7657</v>
      </c>
      <c r="E12" s="151">
        <v>15787</v>
      </c>
      <c r="F12" s="151">
        <v>4072</v>
      </c>
      <c r="G12" s="151">
        <v>381</v>
      </c>
      <c r="H12" s="151">
        <v>346</v>
      </c>
      <c r="I12" s="151">
        <v>2035</v>
      </c>
      <c r="J12" s="151">
        <v>26</v>
      </c>
      <c r="K12" s="151">
        <v>200</v>
      </c>
      <c r="L12" s="151">
        <v>5551</v>
      </c>
    </row>
    <row r="13" spans="1:12" ht="15" customHeight="1" x14ac:dyDescent="0.3">
      <c r="A13" s="194" t="s">
        <v>127</v>
      </c>
      <c r="B13" s="141" t="s">
        <v>106</v>
      </c>
      <c r="C13" s="142">
        <f>C5+C7+C9+C11</f>
        <v>133</v>
      </c>
      <c r="D13" s="142">
        <f t="shared" ref="D13:K14" si="0">D5+D7+D9+D11</f>
        <v>136</v>
      </c>
      <c r="E13" s="142">
        <f t="shared" si="0"/>
        <v>155</v>
      </c>
      <c r="F13" s="142">
        <f t="shared" si="0"/>
        <v>137</v>
      </c>
      <c r="G13" s="142">
        <f t="shared" si="0"/>
        <v>53</v>
      </c>
      <c r="H13" s="142">
        <f t="shared" si="0"/>
        <v>109</v>
      </c>
      <c r="I13" s="142">
        <f t="shared" si="0"/>
        <v>62</v>
      </c>
      <c r="J13" s="142">
        <f t="shared" si="0"/>
        <v>1</v>
      </c>
      <c r="K13" s="142">
        <f t="shared" si="0"/>
        <v>5</v>
      </c>
      <c r="L13" s="142">
        <f t="shared" ref="L13" si="1">L5+L7+L9+L11</f>
        <v>60</v>
      </c>
    </row>
    <row r="14" spans="1:12" ht="15" customHeight="1" x14ac:dyDescent="0.3">
      <c r="A14" s="194"/>
      <c r="B14" s="142" t="s">
        <v>107</v>
      </c>
      <c r="C14" s="142">
        <f>C6+C8+C10+C12</f>
        <v>95800</v>
      </c>
      <c r="D14" s="142">
        <f t="shared" si="0"/>
        <v>83635</v>
      </c>
      <c r="E14" s="142">
        <f t="shared" si="0"/>
        <v>76803</v>
      </c>
      <c r="F14" s="142">
        <f t="shared" si="0"/>
        <v>83587</v>
      </c>
      <c r="G14" s="142">
        <f t="shared" si="0"/>
        <v>29316</v>
      </c>
      <c r="H14" s="142">
        <f t="shared" si="0"/>
        <v>17109</v>
      </c>
      <c r="I14" s="142">
        <f t="shared" si="0"/>
        <v>17217</v>
      </c>
      <c r="J14" s="142">
        <f t="shared" si="0"/>
        <v>26</v>
      </c>
      <c r="K14" s="142">
        <f t="shared" si="0"/>
        <v>2649</v>
      </c>
      <c r="L14" s="142">
        <f t="shared" ref="L14" si="2">L6+L8+L10+L12</f>
        <v>10862</v>
      </c>
    </row>
    <row r="15" spans="1:12" ht="15" customHeight="1" x14ac:dyDescent="0.3">
      <c r="A15" s="17" t="s">
        <v>129</v>
      </c>
      <c r="B15" s="17"/>
      <c r="C15" s="17"/>
      <c r="D15" s="17"/>
    </row>
  </sheetData>
  <mergeCells count="6">
    <mergeCell ref="A3:L3"/>
    <mergeCell ref="A13:A14"/>
    <mergeCell ref="A5:A6"/>
    <mergeCell ref="A7:A8"/>
    <mergeCell ref="A9:A10"/>
    <mergeCell ref="A11:A12"/>
  </mergeCells>
  <pageMargins left="0.7" right="0.7" top="0.75" bottom="0.75" header="0.3" footer="0.3"/>
  <pageSetup paperSize="9" scale="91"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P19"/>
  <sheetViews>
    <sheetView showGridLines="0" zoomScaleNormal="100" workbookViewId="0">
      <pane xSplit="1" topLeftCell="B1" activePane="topRight" state="frozen"/>
      <selection sqref="A1:XFD1048576"/>
      <selection pane="topRight" activeCell="N19" sqref="N19"/>
    </sheetView>
  </sheetViews>
  <sheetFormatPr defaultRowHeight="15" customHeight="1" x14ac:dyDescent="0.3"/>
  <cols>
    <col min="1" max="1" width="15.44140625" style="12" customWidth="1"/>
    <col min="2" max="2" width="17.33203125" style="12" bestFit="1" customWidth="1"/>
    <col min="3" max="8" width="8.33203125" style="12" bestFit="1" customWidth="1"/>
    <col min="9" max="13" width="9.109375" style="12" bestFit="1" customWidth="1"/>
    <col min="14" max="14" width="9.109375" style="12" customWidth="1"/>
    <col min="15" max="16384" width="8.88671875" style="12"/>
  </cols>
  <sheetData>
    <row r="3" spans="1:16" ht="15" customHeight="1" x14ac:dyDescent="0.3">
      <c r="A3" s="168" t="s">
        <v>141</v>
      </c>
      <c r="B3" s="168"/>
      <c r="C3" s="168"/>
      <c r="D3" s="168"/>
      <c r="E3" s="168"/>
      <c r="F3" s="168"/>
      <c r="G3" s="168"/>
      <c r="H3" s="168"/>
      <c r="I3" s="168"/>
      <c r="J3" s="168"/>
      <c r="K3" s="168"/>
      <c r="L3" s="168"/>
      <c r="M3" s="168"/>
      <c r="N3" s="168"/>
    </row>
    <row r="4" spans="1:16" ht="15" customHeight="1" x14ac:dyDescent="0.3">
      <c r="A4" s="155" t="s">
        <v>125</v>
      </c>
      <c r="B4" s="102"/>
      <c r="C4" s="106">
        <v>2010</v>
      </c>
      <c r="D4" s="106">
        <v>2011</v>
      </c>
      <c r="E4" s="106">
        <v>2012</v>
      </c>
      <c r="F4" s="106">
        <v>2013</v>
      </c>
      <c r="G4" s="106">
        <v>2014</v>
      </c>
      <c r="H4" s="106">
        <v>2015</v>
      </c>
      <c r="I4" s="106">
        <v>2016</v>
      </c>
      <c r="J4" s="106">
        <v>2017</v>
      </c>
      <c r="K4" s="106">
        <v>2018</v>
      </c>
      <c r="L4" s="106">
        <v>2019</v>
      </c>
      <c r="M4" s="106">
        <v>2020</v>
      </c>
      <c r="N4" s="106">
        <v>2021</v>
      </c>
      <c r="O4" s="71"/>
      <c r="P4" s="71"/>
    </row>
    <row r="5" spans="1:16" ht="15" customHeight="1" x14ac:dyDescent="0.3">
      <c r="A5" s="172" t="s">
        <v>5</v>
      </c>
      <c r="B5" s="10" t="s">
        <v>10</v>
      </c>
      <c r="C5" s="11">
        <v>0</v>
      </c>
      <c r="D5" s="11">
        <v>0</v>
      </c>
      <c r="E5" s="11">
        <v>0</v>
      </c>
      <c r="F5" s="11">
        <v>0</v>
      </c>
      <c r="G5" s="11">
        <v>0</v>
      </c>
      <c r="H5" s="11">
        <v>0</v>
      </c>
      <c r="I5" s="11">
        <v>0</v>
      </c>
      <c r="J5" s="11">
        <v>0</v>
      </c>
      <c r="K5" s="11">
        <v>0</v>
      </c>
      <c r="L5" s="11">
        <v>0</v>
      </c>
      <c r="M5" s="11">
        <v>0</v>
      </c>
      <c r="N5" s="11">
        <v>0</v>
      </c>
    </row>
    <row r="6" spans="1:16" ht="15" customHeight="1" x14ac:dyDescent="0.3">
      <c r="A6" s="172"/>
      <c r="B6" s="10" t="s">
        <v>121</v>
      </c>
      <c r="C6" s="11">
        <v>0</v>
      </c>
      <c r="D6" s="11">
        <v>0</v>
      </c>
      <c r="E6" s="11">
        <v>0</v>
      </c>
      <c r="F6" s="11">
        <v>0</v>
      </c>
      <c r="G6" s="11">
        <v>0</v>
      </c>
      <c r="H6" s="11">
        <v>0</v>
      </c>
      <c r="I6" s="11">
        <v>0</v>
      </c>
      <c r="J6" s="11">
        <v>0</v>
      </c>
      <c r="K6" s="11">
        <v>0</v>
      </c>
      <c r="L6" s="11">
        <v>0</v>
      </c>
      <c r="M6" s="11">
        <v>0</v>
      </c>
      <c r="N6" s="11">
        <v>0</v>
      </c>
    </row>
    <row r="7" spans="1:16" ht="15" customHeight="1" x14ac:dyDescent="0.3">
      <c r="A7" s="173" t="s">
        <v>6</v>
      </c>
      <c r="B7" s="12" t="s">
        <v>10</v>
      </c>
      <c r="C7" s="13">
        <v>5588</v>
      </c>
      <c r="D7" s="13">
        <v>6772</v>
      </c>
      <c r="E7" s="13">
        <v>9381</v>
      </c>
      <c r="F7" s="13">
        <v>10003</v>
      </c>
      <c r="G7" s="13">
        <v>9599</v>
      </c>
      <c r="H7" s="13">
        <v>8212</v>
      </c>
      <c r="I7" s="13">
        <v>6996</v>
      </c>
      <c r="J7" s="13">
        <v>6779</v>
      </c>
      <c r="K7" s="13">
        <v>6694</v>
      </c>
      <c r="L7" s="13">
        <v>9663</v>
      </c>
      <c r="M7" s="13">
        <v>1735</v>
      </c>
      <c r="N7" s="13">
        <v>3161</v>
      </c>
    </row>
    <row r="8" spans="1:16" ht="15" customHeight="1" x14ac:dyDescent="0.3">
      <c r="A8" s="173"/>
      <c r="B8" s="12" t="s">
        <v>121</v>
      </c>
      <c r="C8" s="13">
        <v>32529</v>
      </c>
      <c r="D8" s="13">
        <v>23710</v>
      </c>
      <c r="E8" s="13">
        <v>25463</v>
      </c>
      <c r="F8" s="13">
        <v>34444</v>
      </c>
      <c r="G8" s="13">
        <v>34600</v>
      </c>
      <c r="H8" s="13">
        <v>29419</v>
      </c>
      <c r="I8" s="13">
        <v>22916</v>
      </c>
      <c r="J8" s="13">
        <v>22798</v>
      </c>
      <c r="K8" s="13">
        <v>30832</v>
      </c>
      <c r="L8" s="13">
        <v>41725</v>
      </c>
      <c r="M8" s="13">
        <v>5449</v>
      </c>
      <c r="N8" s="13">
        <v>13835</v>
      </c>
    </row>
    <row r="9" spans="1:16" ht="15" customHeight="1" x14ac:dyDescent="0.3">
      <c r="A9" s="172" t="s">
        <v>7</v>
      </c>
      <c r="B9" s="10" t="s">
        <v>10</v>
      </c>
      <c r="C9" s="11">
        <v>3420</v>
      </c>
      <c r="D9" s="11">
        <v>3830</v>
      </c>
      <c r="E9" s="11">
        <v>4669</v>
      </c>
      <c r="F9" s="11">
        <v>4694</v>
      </c>
      <c r="G9" s="11">
        <v>3767</v>
      </c>
      <c r="H9" s="11">
        <v>4008</v>
      </c>
      <c r="I9" s="11">
        <v>3718</v>
      </c>
      <c r="J9" s="11">
        <v>4206</v>
      </c>
      <c r="K9" s="11">
        <v>3420</v>
      </c>
      <c r="L9" s="11">
        <v>5533</v>
      </c>
      <c r="M9" s="11">
        <v>1989</v>
      </c>
      <c r="N9" s="11">
        <v>3317</v>
      </c>
    </row>
    <row r="10" spans="1:16" ht="15" customHeight="1" x14ac:dyDescent="0.3">
      <c r="A10" s="172"/>
      <c r="B10" s="10" t="s">
        <v>121</v>
      </c>
      <c r="C10" s="11">
        <v>0</v>
      </c>
      <c r="D10" s="11">
        <v>0</v>
      </c>
      <c r="E10" s="11">
        <v>0</v>
      </c>
      <c r="F10" s="11">
        <v>0</v>
      </c>
      <c r="G10" s="11">
        <v>0</v>
      </c>
      <c r="H10" s="11">
        <v>0</v>
      </c>
      <c r="I10" s="11">
        <v>24051</v>
      </c>
      <c r="J10" s="11">
        <v>23624</v>
      </c>
      <c r="K10" s="11">
        <v>26311</v>
      </c>
      <c r="L10" s="11">
        <v>21403</v>
      </c>
      <c r="M10" s="11">
        <v>16481</v>
      </c>
      <c r="N10" s="11">
        <v>19969</v>
      </c>
    </row>
    <row r="11" spans="1:16" ht="15" customHeight="1" x14ac:dyDescent="0.3">
      <c r="A11" s="173" t="s">
        <v>8</v>
      </c>
      <c r="B11" s="12" t="s">
        <v>10</v>
      </c>
      <c r="C11" s="13">
        <v>16032</v>
      </c>
      <c r="D11" s="13">
        <v>25036</v>
      </c>
      <c r="E11" s="13">
        <v>22520</v>
      </c>
      <c r="F11" s="13">
        <v>22532</v>
      </c>
      <c r="G11" s="13">
        <v>20694</v>
      </c>
      <c r="H11" s="13">
        <v>21884</v>
      </c>
      <c r="I11" s="13">
        <v>14396</v>
      </c>
      <c r="J11" s="13">
        <v>15961</v>
      </c>
      <c r="K11" s="13">
        <v>17787</v>
      </c>
      <c r="L11" s="13">
        <v>17280</v>
      </c>
      <c r="M11" s="13">
        <v>3133</v>
      </c>
      <c r="N11" s="13">
        <v>8384</v>
      </c>
    </row>
    <row r="12" spans="1:16" ht="15" customHeight="1" x14ac:dyDescent="0.3">
      <c r="A12" s="173"/>
      <c r="B12" s="12" t="s">
        <v>121</v>
      </c>
      <c r="C12" s="13">
        <v>43254</v>
      </c>
      <c r="D12" s="13">
        <v>41358</v>
      </c>
      <c r="E12" s="13">
        <v>32635</v>
      </c>
      <c r="F12" s="13">
        <v>36436</v>
      </c>
      <c r="G12" s="13">
        <v>21821</v>
      </c>
      <c r="H12" s="13">
        <v>20611</v>
      </c>
      <c r="I12" s="13">
        <v>11195</v>
      </c>
      <c r="J12" s="13">
        <v>25095</v>
      </c>
      <c r="K12" s="13">
        <v>25346</v>
      </c>
      <c r="L12" s="13">
        <v>27977</v>
      </c>
      <c r="M12" s="13">
        <v>5016</v>
      </c>
      <c r="N12" s="13">
        <v>12759</v>
      </c>
    </row>
    <row r="13" spans="1:16" ht="15" customHeight="1" x14ac:dyDescent="0.3">
      <c r="A13" s="172" t="s">
        <v>9</v>
      </c>
      <c r="B13" s="10" t="s">
        <v>10</v>
      </c>
      <c r="C13" s="11">
        <v>5152</v>
      </c>
      <c r="D13" s="11">
        <v>6981</v>
      </c>
      <c r="E13" s="11">
        <v>12296</v>
      </c>
      <c r="F13" s="11">
        <v>15305</v>
      </c>
      <c r="G13" s="11">
        <v>15510</v>
      </c>
      <c r="H13" s="11">
        <v>16743</v>
      </c>
      <c r="I13" s="11">
        <v>10559</v>
      </c>
      <c r="J13" s="11">
        <v>15736</v>
      </c>
      <c r="K13" s="11">
        <v>13539</v>
      </c>
      <c r="L13" s="11">
        <v>15175</v>
      </c>
      <c r="M13" s="11">
        <v>3223</v>
      </c>
      <c r="N13" s="11">
        <v>6676</v>
      </c>
    </row>
    <row r="14" spans="1:16" ht="15" customHeight="1" x14ac:dyDescent="0.3">
      <c r="A14" s="172"/>
      <c r="B14" s="10" t="s">
        <v>121</v>
      </c>
      <c r="C14" s="11">
        <v>0</v>
      </c>
      <c r="D14" s="11">
        <v>0</v>
      </c>
      <c r="E14" s="11">
        <v>0</v>
      </c>
      <c r="F14" s="11">
        <v>3405</v>
      </c>
      <c r="G14" s="11">
        <v>4058</v>
      </c>
      <c r="H14" s="11">
        <v>3147</v>
      </c>
      <c r="I14" s="11">
        <v>1126</v>
      </c>
      <c r="J14" s="11">
        <v>921</v>
      </c>
      <c r="K14" s="11">
        <v>2373</v>
      </c>
      <c r="L14" s="11">
        <v>909</v>
      </c>
      <c r="M14" s="11">
        <v>781</v>
      </c>
      <c r="N14" s="11">
        <v>701</v>
      </c>
    </row>
    <row r="15" spans="1:16" ht="15" customHeight="1" x14ac:dyDescent="0.3">
      <c r="A15" s="174" t="s">
        <v>1</v>
      </c>
      <c r="B15" s="103" t="s">
        <v>10</v>
      </c>
      <c r="C15" s="108">
        <f>C5+C7+C9+C11+C13</f>
        <v>30192</v>
      </c>
      <c r="D15" s="108">
        <f t="shared" ref="D15:K16" si="0">D5+D7+D9+D11+D13</f>
        <v>42619</v>
      </c>
      <c r="E15" s="108">
        <f t="shared" si="0"/>
        <v>48866</v>
      </c>
      <c r="F15" s="108">
        <f t="shared" si="0"/>
        <v>52534</v>
      </c>
      <c r="G15" s="108">
        <f t="shared" si="0"/>
        <v>49570</v>
      </c>
      <c r="H15" s="108">
        <f t="shared" si="0"/>
        <v>50847</v>
      </c>
      <c r="I15" s="108">
        <f t="shared" si="0"/>
        <v>35669</v>
      </c>
      <c r="J15" s="108">
        <f t="shared" si="0"/>
        <v>42682</v>
      </c>
      <c r="K15" s="108">
        <f t="shared" si="0"/>
        <v>41440</v>
      </c>
      <c r="L15" s="108">
        <f t="shared" ref="L15:M15" si="1">L5+L7+L9+L11+L13</f>
        <v>47651</v>
      </c>
      <c r="M15" s="108">
        <f t="shared" si="1"/>
        <v>10080</v>
      </c>
      <c r="N15" s="108">
        <f t="shared" ref="N15" si="2">N5+N7+N9+N11+N13</f>
        <v>21538</v>
      </c>
    </row>
    <row r="16" spans="1:16" ht="15" customHeight="1" x14ac:dyDescent="0.3">
      <c r="A16" s="174"/>
      <c r="B16" s="103" t="s">
        <v>121</v>
      </c>
      <c r="C16" s="108">
        <f>C6+C8+C10+C12+C14</f>
        <v>75783</v>
      </c>
      <c r="D16" s="108">
        <f t="shared" si="0"/>
        <v>65068</v>
      </c>
      <c r="E16" s="108">
        <f t="shared" si="0"/>
        <v>58098</v>
      </c>
      <c r="F16" s="108">
        <f t="shared" si="0"/>
        <v>74285</v>
      </c>
      <c r="G16" s="108">
        <f t="shared" si="0"/>
        <v>60479</v>
      </c>
      <c r="H16" s="108">
        <f t="shared" si="0"/>
        <v>53177</v>
      </c>
      <c r="I16" s="108">
        <f t="shared" si="0"/>
        <v>59288</v>
      </c>
      <c r="J16" s="108">
        <f t="shared" si="0"/>
        <v>72438</v>
      </c>
      <c r="K16" s="108">
        <f t="shared" si="0"/>
        <v>84862</v>
      </c>
      <c r="L16" s="108">
        <f t="shared" ref="L16:M16" si="3">L6+L8+L10+L12+L14</f>
        <v>92014</v>
      </c>
      <c r="M16" s="108">
        <f t="shared" si="3"/>
        <v>27727</v>
      </c>
      <c r="N16" s="108">
        <f t="shared" ref="N16" si="4">N6+N8+N10+N12+N14</f>
        <v>47264</v>
      </c>
    </row>
    <row r="17" spans="1:10" ht="15" customHeight="1" x14ac:dyDescent="0.3">
      <c r="A17" s="89" t="s">
        <v>138</v>
      </c>
    </row>
    <row r="19" spans="1:10" ht="15" customHeight="1" x14ac:dyDescent="0.3">
      <c r="J19" s="33"/>
    </row>
  </sheetData>
  <mergeCells count="7">
    <mergeCell ref="A3:N3"/>
    <mergeCell ref="A15:A16"/>
    <mergeCell ref="A5:A6"/>
    <mergeCell ref="A7:A8"/>
    <mergeCell ref="A9:A10"/>
    <mergeCell ref="A11:A12"/>
    <mergeCell ref="A13:A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Q28" sqref="Q28"/>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82"/>
  <sheetViews>
    <sheetView showGridLines="0" zoomScaleNormal="100" workbookViewId="0">
      <selection activeCell="E6" sqref="E6"/>
    </sheetView>
  </sheetViews>
  <sheetFormatPr defaultRowHeight="15" customHeight="1" x14ac:dyDescent="0.3"/>
  <cols>
    <col min="1" max="1" width="18.6640625" style="12" customWidth="1"/>
    <col min="2" max="2" width="21" style="12" customWidth="1"/>
    <col min="3" max="3" width="13.109375" style="12" customWidth="1"/>
    <col min="4" max="4" width="12.33203125" style="12" customWidth="1"/>
    <col min="5" max="5" width="16.21875" style="12" customWidth="1"/>
    <col min="6" max="6" width="15.33203125" style="12" customWidth="1"/>
    <col min="7" max="7" width="14.44140625" style="12" customWidth="1"/>
    <col min="8" max="8" width="17" style="12" customWidth="1"/>
    <col min="9" max="16384" width="8.88671875" style="12"/>
  </cols>
  <sheetData>
    <row r="3" spans="1:8" ht="15" customHeight="1" x14ac:dyDescent="0.3">
      <c r="A3" s="161" t="s">
        <v>148</v>
      </c>
      <c r="B3" s="161"/>
      <c r="C3" s="161"/>
      <c r="D3" s="161"/>
      <c r="E3" s="161"/>
      <c r="F3" s="161"/>
      <c r="G3" s="161"/>
      <c r="H3" s="161"/>
    </row>
    <row r="4" spans="1:8" ht="40.799999999999997" x14ac:dyDescent="0.3">
      <c r="A4" s="95" t="s">
        <v>126</v>
      </c>
      <c r="B4" s="96" t="s">
        <v>65</v>
      </c>
      <c r="C4" s="96" t="s">
        <v>66</v>
      </c>
      <c r="D4" s="96" t="s">
        <v>77</v>
      </c>
      <c r="E4" s="97" t="s">
        <v>89</v>
      </c>
      <c r="F4" s="96" t="s">
        <v>124</v>
      </c>
      <c r="G4" s="96" t="s">
        <v>122</v>
      </c>
      <c r="H4" s="96" t="s">
        <v>123</v>
      </c>
    </row>
    <row r="5" spans="1:8" ht="15" customHeight="1" x14ac:dyDescent="0.3">
      <c r="A5" s="162" t="s">
        <v>91</v>
      </c>
      <c r="B5" s="47" t="s">
        <v>67</v>
      </c>
      <c r="C5" s="48">
        <v>19.492229606657599</v>
      </c>
      <c r="D5" s="48">
        <v>22.314805457927299</v>
      </c>
      <c r="E5" s="49">
        <v>346.01915062977702</v>
      </c>
      <c r="F5" s="50">
        <v>1144.805181768721</v>
      </c>
      <c r="G5" s="48">
        <v>64.49008795412891</v>
      </c>
      <c r="H5" s="49">
        <v>17.751645533233081</v>
      </c>
    </row>
    <row r="6" spans="1:8" ht="15" customHeight="1" x14ac:dyDescent="0.3">
      <c r="A6" s="163"/>
      <c r="B6" s="10" t="s">
        <v>68</v>
      </c>
      <c r="C6" s="41">
        <v>30.039828005675101</v>
      </c>
      <c r="D6" s="41">
        <v>17.076084455373501</v>
      </c>
      <c r="E6" s="51">
        <v>311.59837383810299</v>
      </c>
      <c r="F6" s="52">
        <v>568.44814331651628</v>
      </c>
      <c r="G6" s="41">
        <v>54.801583991082424</v>
      </c>
      <c r="H6" s="51">
        <v>10.372841474965703</v>
      </c>
    </row>
    <row r="7" spans="1:8" ht="15" customHeight="1" x14ac:dyDescent="0.3">
      <c r="A7" s="163"/>
      <c r="B7" s="53" t="s">
        <v>69</v>
      </c>
      <c r="C7" s="54">
        <v>24.387037156622601</v>
      </c>
      <c r="D7" s="54">
        <v>11.190568390733199</v>
      </c>
      <c r="E7" s="55">
        <v>231.863879782092</v>
      </c>
      <c r="F7" s="56">
        <v>458.87363515556308</v>
      </c>
      <c r="G7" s="54">
        <v>48.263526001765378</v>
      </c>
      <c r="H7" s="55">
        <v>9.5076691068692014</v>
      </c>
    </row>
    <row r="8" spans="1:8" ht="15" customHeight="1" x14ac:dyDescent="0.3">
      <c r="A8" s="163"/>
      <c r="B8" s="10" t="s">
        <v>151</v>
      </c>
      <c r="C8" s="41" t="s">
        <v>149</v>
      </c>
      <c r="D8" s="41" t="s">
        <v>149</v>
      </c>
      <c r="E8" s="51" t="s">
        <v>149</v>
      </c>
      <c r="F8" s="52" t="s">
        <v>150</v>
      </c>
      <c r="G8" s="41" t="s">
        <v>150</v>
      </c>
      <c r="H8" s="51" t="s">
        <v>150</v>
      </c>
    </row>
    <row r="9" spans="1:8" ht="15" customHeight="1" x14ac:dyDescent="0.3">
      <c r="A9" s="164"/>
      <c r="B9" s="67" t="s">
        <v>70</v>
      </c>
      <c r="C9" s="68">
        <v>122.19505499130069</v>
      </c>
      <c r="D9" s="68">
        <v>74.560049983015006</v>
      </c>
      <c r="E9" s="69">
        <v>1254.7568487768781</v>
      </c>
      <c r="F9" s="70">
        <v>610.17240008871954</v>
      </c>
      <c r="G9" s="68">
        <v>59.421911150112663</v>
      </c>
      <c r="H9" s="69">
        <v>10.268474848398791</v>
      </c>
    </row>
    <row r="10" spans="1:8" ht="15" customHeight="1" x14ac:dyDescent="0.3">
      <c r="A10" s="4"/>
      <c r="B10" s="4" t="s">
        <v>1</v>
      </c>
      <c r="C10" s="61">
        <v>196.114149760256</v>
      </c>
      <c r="D10" s="61">
        <v>125.14150828704901</v>
      </c>
      <c r="E10" s="62">
        <v>2144.2382530268501</v>
      </c>
      <c r="F10" s="63">
        <v>638.1054525643915</v>
      </c>
      <c r="G10" s="61">
        <v>58.361755327513968</v>
      </c>
      <c r="H10" s="62">
        <v>10.933623380302341</v>
      </c>
    </row>
    <row r="11" spans="1:8" ht="15" customHeight="1" x14ac:dyDescent="0.3">
      <c r="A11" s="6"/>
      <c r="B11" s="6" t="s">
        <v>71</v>
      </c>
      <c r="C11" s="8">
        <v>6.2523022356106694E-3</v>
      </c>
      <c r="D11" s="8">
        <v>7.2514504791312776E-3</v>
      </c>
      <c r="E11" s="9">
        <v>9.883609458844719E-3</v>
      </c>
      <c r="F11" s="64"/>
      <c r="G11" s="65"/>
      <c r="H11" s="66"/>
    </row>
    <row r="12" spans="1:8" ht="15" customHeight="1" x14ac:dyDescent="0.3">
      <c r="A12" s="160" t="s">
        <v>132</v>
      </c>
      <c r="B12" s="160"/>
      <c r="C12" s="160"/>
      <c r="D12" s="160"/>
      <c r="E12" s="160"/>
      <c r="F12" s="1"/>
    </row>
    <row r="15" spans="1:8" ht="15" customHeight="1" x14ac:dyDescent="0.3">
      <c r="A15" s="161" t="s">
        <v>140</v>
      </c>
      <c r="B15" s="161"/>
      <c r="C15" s="161"/>
      <c r="D15" s="161"/>
      <c r="E15" s="161"/>
      <c r="F15" s="161"/>
      <c r="G15" s="161"/>
      <c r="H15" s="161"/>
    </row>
    <row r="16" spans="1:8" ht="40.799999999999997" x14ac:dyDescent="0.3">
      <c r="A16" s="95" t="s">
        <v>126</v>
      </c>
      <c r="B16" s="96" t="s">
        <v>65</v>
      </c>
      <c r="C16" s="96" t="s">
        <v>66</v>
      </c>
      <c r="D16" s="96" t="s">
        <v>77</v>
      </c>
      <c r="E16" s="97" t="s">
        <v>89</v>
      </c>
      <c r="F16" s="96" t="s">
        <v>124</v>
      </c>
      <c r="G16" s="96" t="s">
        <v>122</v>
      </c>
      <c r="H16" s="96" t="s">
        <v>123</v>
      </c>
    </row>
    <row r="17" spans="1:8" ht="15" customHeight="1" x14ac:dyDescent="0.3">
      <c r="A17" s="162" t="s">
        <v>91</v>
      </c>
      <c r="B17" s="47" t="s">
        <v>69</v>
      </c>
      <c r="C17" s="48">
        <v>14.3871446528929</v>
      </c>
      <c r="D17" s="48">
        <v>11.809162443531701</v>
      </c>
      <c r="E17" s="49">
        <v>209.036714914729</v>
      </c>
      <c r="F17" s="50">
        <f>D17/C17*1000</f>
        <v>820.81349207517485</v>
      </c>
      <c r="G17" s="48">
        <f>D17/E17*1000</f>
        <v>56.49324544900611</v>
      </c>
      <c r="H17" s="49">
        <f>F17/G17</f>
        <v>14.529409410830999</v>
      </c>
    </row>
    <row r="18" spans="1:8" ht="15" customHeight="1" x14ac:dyDescent="0.3">
      <c r="A18" s="163"/>
      <c r="B18" s="10" t="s">
        <v>68</v>
      </c>
      <c r="C18" s="41">
        <v>14.8692493963653</v>
      </c>
      <c r="D18" s="41">
        <v>10.3820317703666</v>
      </c>
      <c r="E18" s="51">
        <v>185.755359969198</v>
      </c>
      <c r="F18" s="52">
        <f t="shared" ref="F18:F21" si="0">D18/C18*1000</f>
        <v>698.2216447929394</v>
      </c>
      <c r="G18" s="41">
        <f t="shared" ref="G18:G21" si="1">D18/E18*1000</f>
        <v>55.890886659142176</v>
      </c>
      <c r="H18" s="51">
        <f t="shared" ref="H18:H21" si="2">F18/G18</f>
        <v>12.492584865420632</v>
      </c>
    </row>
    <row r="19" spans="1:8" ht="15" customHeight="1" x14ac:dyDescent="0.3">
      <c r="A19" s="163"/>
      <c r="B19" s="53" t="s">
        <v>67</v>
      </c>
      <c r="C19" s="54">
        <v>13.359942827402101</v>
      </c>
      <c r="D19" s="54">
        <v>12.1205889486128</v>
      </c>
      <c r="E19" s="55">
        <v>185.53986188413</v>
      </c>
      <c r="F19" s="56">
        <f t="shared" ref="F19" si="3">D19/C19*1000</f>
        <v>907.23359412532022</v>
      </c>
      <c r="G19" s="54">
        <f t="shared" ref="G19" si="4">D19/E19*1000</f>
        <v>65.326064305157942</v>
      </c>
      <c r="H19" s="55">
        <f t="shared" ref="H19" si="5">F19/G19</f>
        <v>13.887773644029064</v>
      </c>
    </row>
    <row r="20" spans="1:8" ht="15" customHeight="1" x14ac:dyDescent="0.3">
      <c r="A20" s="164"/>
      <c r="B20" s="57" t="s">
        <v>70</v>
      </c>
      <c r="C20" s="58">
        <f>C21-SUM(C17:C19)</f>
        <v>56.669239531713401</v>
      </c>
      <c r="D20" s="58">
        <f t="shared" ref="D20:E20" si="6">D21-SUM(D17:D19)</f>
        <v>33.533150311019305</v>
      </c>
      <c r="E20" s="59">
        <f t="shared" si="6"/>
        <v>689.46733287349298</v>
      </c>
      <c r="F20" s="60">
        <f t="shared" si="0"/>
        <v>591.73460925399206</v>
      </c>
      <c r="G20" s="58">
        <f t="shared" si="1"/>
        <v>48.636314894373889</v>
      </c>
      <c r="H20" s="59">
        <f t="shared" si="2"/>
        <v>12.166518177602354</v>
      </c>
    </row>
    <row r="21" spans="1:8" ht="15" customHeight="1" x14ac:dyDescent="0.3">
      <c r="A21" s="4"/>
      <c r="B21" s="5" t="s">
        <v>1</v>
      </c>
      <c r="C21" s="61">
        <v>99.2855764083737</v>
      </c>
      <c r="D21" s="61">
        <v>67.844933473530403</v>
      </c>
      <c r="E21" s="62">
        <v>1269.7992696415499</v>
      </c>
      <c r="F21" s="63">
        <f t="shared" si="0"/>
        <v>683.3312141380527</v>
      </c>
      <c r="G21" s="61">
        <f t="shared" si="1"/>
        <v>53.429652304558552</v>
      </c>
      <c r="H21" s="62">
        <f t="shared" si="2"/>
        <v>12.789362922351485</v>
      </c>
    </row>
    <row r="22" spans="1:8" ht="20.399999999999999" x14ac:dyDescent="0.3">
      <c r="A22" s="6"/>
      <c r="B22" s="7" t="s">
        <v>71</v>
      </c>
      <c r="C22" s="8">
        <v>6.0629159120318453E-3</v>
      </c>
      <c r="D22" s="8">
        <v>6.5687619267277694E-3</v>
      </c>
      <c r="E22" s="9">
        <v>9.6667456821210845E-3</v>
      </c>
      <c r="F22" s="64"/>
      <c r="G22" s="65"/>
      <c r="H22" s="66"/>
    </row>
    <row r="23" spans="1:8" ht="15" customHeight="1" x14ac:dyDescent="0.3">
      <c r="A23" s="160" t="s">
        <v>132</v>
      </c>
      <c r="B23" s="160"/>
      <c r="C23" s="160"/>
      <c r="D23" s="160"/>
      <c r="E23" s="160"/>
      <c r="F23" s="1"/>
    </row>
    <row r="26" spans="1:8" ht="15" customHeight="1" x14ac:dyDescent="0.3">
      <c r="A26" s="161" t="s">
        <v>119</v>
      </c>
      <c r="B26" s="161"/>
      <c r="C26" s="161"/>
      <c r="D26" s="161"/>
      <c r="E26" s="161"/>
      <c r="F26" s="161"/>
      <c r="G26" s="161"/>
      <c r="H26" s="161"/>
    </row>
    <row r="27" spans="1:8" ht="40.799999999999997" x14ac:dyDescent="0.3">
      <c r="A27" s="95" t="s">
        <v>126</v>
      </c>
      <c r="B27" s="96" t="s">
        <v>65</v>
      </c>
      <c r="C27" s="96" t="s">
        <v>66</v>
      </c>
      <c r="D27" s="96" t="s">
        <v>77</v>
      </c>
      <c r="E27" s="97" t="s">
        <v>89</v>
      </c>
      <c r="F27" s="96" t="s">
        <v>124</v>
      </c>
      <c r="G27" s="96" t="s">
        <v>122</v>
      </c>
      <c r="H27" s="96" t="s">
        <v>123</v>
      </c>
    </row>
    <row r="28" spans="1:8" ht="15" customHeight="1" x14ac:dyDescent="0.3">
      <c r="A28" s="162" t="s">
        <v>91</v>
      </c>
      <c r="B28" s="47" t="s">
        <v>69</v>
      </c>
      <c r="C28" s="48">
        <v>9.5489999999999995</v>
      </c>
      <c r="D28" s="48">
        <v>6.2101147000000001</v>
      </c>
      <c r="E28" s="49">
        <v>139.352</v>
      </c>
      <c r="F28" s="50">
        <f>D28/C28*1000</f>
        <v>650.34188920305792</v>
      </c>
      <c r="G28" s="48">
        <f>D28/E28*1000</f>
        <v>44.564230868591764</v>
      </c>
      <c r="H28" s="49">
        <f>F28/G28</f>
        <v>14.593360561315322</v>
      </c>
    </row>
    <row r="29" spans="1:8" ht="15" customHeight="1" x14ac:dyDescent="0.3">
      <c r="A29" s="163"/>
      <c r="B29" s="10" t="s">
        <v>68</v>
      </c>
      <c r="C29" s="41">
        <v>5.718</v>
      </c>
      <c r="D29" s="41">
        <v>2.8132944999999996</v>
      </c>
      <c r="E29" s="51">
        <v>78.257000000000005</v>
      </c>
      <c r="F29" s="52">
        <f t="shared" ref="F29:F32" si="7">D29/C29*1000</f>
        <v>492.00673312346964</v>
      </c>
      <c r="G29" s="41">
        <f t="shared" ref="G29:G32" si="8">D29/E29*1000</f>
        <v>35.949429444011386</v>
      </c>
      <c r="H29" s="51">
        <f t="shared" ref="H29:H32" si="9">F29/G29</f>
        <v>13.686079048618399</v>
      </c>
    </row>
    <row r="30" spans="1:8" ht="15" customHeight="1" x14ac:dyDescent="0.3">
      <c r="A30" s="163"/>
      <c r="B30" s="53" t="s">
        <v>151</v>
      </c>
      <c r="C30" s="54">
        <v>1.1299999999999999</v>
      </c>
      <c r="D30" s="54">
        <v>0.80619669999999999</v>
      </c>
      <c r="E30" s="55">
        <v>7.2430000000000003</v>
      </c>
      <c r="F30" s="56">
        <f t="shared" si="7"/>
        <v>713.44840707964613</v>
      </c>
      <c r="G30" s="54">
        <f t="shared" si="8"/>
        <v>111.30701366836945</v>
      </c>
      <c r="H30" s="55">
        <f t="shared" si="9"/>
        <v>6.409734513274338</v>
      </c>
    </row>
    <row r="31" spans="1:8" ht="15" customHeight="1" x14ac:dyDescent="0.3">
      <c r="A31" s="164"/>
      <c r="B31" s="57" t="s">
        <v>70</v>
      </c>
      <c r="C31" s="58">
        <f>C32-SUM(C28:C30)</f>
        <v>27.515999999999998</v>
      </c>
      <c r="D31" s="58">
        <f>D32-SUM(D28:D30)</f>
        <v>14.726183900000004</v>
      </c>
      <c r="E31" s="59">
        <f>E32-SUM(E28:E30)</f>
        <v>356.11800000000005</v>
      </c>
      <c r="F31" s="60">
        <f t="shared" si="7"/>
        <v>535.18621529292068</v>
      </c>
      <c r="G31" s="58">
        <f t="shared" si="8"/>
        <v>41.351978557669099</v>
      </c>
      <c r="H31" s="59">
        <f t="shared" si="9"/>
        <v>12.94221543829045</v>
      </c>
    </row>
    <row r="32" spans="1:8" ht="15" customHeight="1" x14ac:dyDescent="0.3">
      <c r="A32" s="4"/>
      <c r="B32" s="5" t="s">
        <v>1</v>
      </c>
      <c r="C32" s="61">
        <v>43.912999999999997</v>
      </c>
      <c r="D32" s="61">
        <v>24.555789800000003</v>
      </c>
      <c r="E32" s="62">
        <v>580.97</v>
      </c>
      <c r="F32" s="63">
        <f t="shared" si="7"/>
        <v>559.1918065265412</v>
      </c>
      <c r="G32" s="61">
        <f t="shared" si="8"/>
        <v>42.266880906070888</v>
      </c>
      <c r="H32" s="62">
        <f t="shared" si="9"/>
        <v>13.230023000022772</v>
      </c>
    </row>
    <row r="33" spans="1:8" ht="20.399999999999999" x14ac:dyDescent="0.3">
      <c r="A33" s="6"/>
      <c r="B33" s="7" t="s">
        <v>71</v>
      </c>
      <c r="C33" s="8">
        <v>5.298640209141418E-3</v>
      </c>
      <c r="D33" s="8">
        <v>5.6974893907442035E-3</v>
      </c>
      <c r="E33" s="9">
        <v>9.0700930678632406E-3</v>
      </c>
      <c r="F33" s="64"/>
      <c r="G33" s="65"/>
      <c r="H33" s="66"/>
    </row>
    <row r="34" spans="1:8" ht="15" customHeight="1" x14ac:dyDescent="0.3">
      <c r="A34" s="160" t="s">
        <v>132</v>
      </c>
      <c r="B34" s="160"/>
      <c r="C34" s="160"/>
      <c r="D34" s="160"/>
      <c r="E34" s="160"/>
      <c r="F34" s="1"/>
    </row>
    <row r="37" spans="1:8" ht="15" customHeight="1" x14ac:dyDescent="0.3">
      <c r="A37" s="161" t="s">
        <v>117</v>
      </c>
      <c r="B37" s="161"/>
      <c r="C37" s="161"/>
      <c r="D37" s="161"/>
      <c r="E37" s="161"/>
      <c r="F37" s="161"/>
      <c r="G37" s="161"/>
      <c r="H37" s="161"/>
    </row>
    <row r="38" spans="1:8" ht="40.799999999999997" x14ac:dyDescent="0.3">
      <c r="A38" s="95" t="s">
        <v>126</v>
      </c>
      <c r="B38" s="96" t="s">
        <v>65</v>
      </c>
      <c r="C38" s="96" t="s">
        <v>66</v>
      </c>
      <c r="D38" s="96" t="s">
        <v>77</v>
      </c>
      <c r="E38" s="97" t="s">
        <v>89</v>
      </c>
      <c r="F38" s="96" t="s">
        <v>124</v>
      </c>
      <c r="G38" s="96" t="s">
        <v>122</v>
      </c>
      <c r="H38" s="96" t="s">
        <v>123</v>
      </c>
    </row>
    <row r="39" spans="1:8" ht="15" customHeight="1" x14ac:dyDescent="0.3">
      <c r="A39" s="162" t="s">
        <v>91</v>
      </c>
      <c r="B39" s="47" t="s">
        <v>151</v>
      </c>
      <c r="C39" s="48">
        <v>118.57599999999999</v>
      </c>
      <c r="D39" s="48">
        <v>24.651764799999988</v>
      </c>
      <c r="E39" s="49">
        <v>444.58199999999999</v>
      </c>
      <c r="F39" s="50">
        <f>D39/C39*1000</f>
        <v>207.89843475914171</v>
      </c>
      <c r="G39" s="48">
        <f>D39/E39*1000</f>
        <v>55.449309238790569</v>
      </c>
      <c r="H39" s="49">
        <f>F39/G39</f>
        <v>3.7493421940358922</v>
      </c>
    </row>
    <row r="40" spans="1:8" ht="15" customHeight="1" x14ac:dyDescent="0.3">
      <c r="A40" s="163"/>
      <c r="B40" s="10" t="s">
        <v>68</v>
      </c>
      <c r="C40" s="41">
        <v>58.860999999999997</v>
      </c>
      <c r="D40" s="41">
        <v>37.520303200000001</v>
      </c>
      <c r="E40" s="51">
        <v>595.75599999999997</v>
      </c>
      <c r="F40" s="52">
        <f t="shared" ref="F40:F44" si="10">D40/C40*1000</f>
        <v>637.43910568967578</v>
      </c>
      <c r="G40" s="41">
        <f t="shared" ref="G40:G44" si="11">D40/E40*1000</f>
        <v>62.979312335922771</v>
      </c>
      <c r="H40" s="51">
        <f t="shared" ref="H40:H44" si="12">F40/G40</f>
        <v>10.121404665228249</v>
      </c>
    </row>
    <row r="41" spans="1:8" ht="15" customHeight="1" x14ac:dyDescent="0.3">
      <c r="A41" s="163"/>
      <c r="B41" s="53" t="s">
        <v>67</v>
      </c>
      <c r="C41" s="54">
        <v>24.134</v>
      </c>
      <c r="D41" s="54">
        <v>6.7676544000000005</v>
      </c>
      <c r="E41" s="55">
        <v>299.11700000000002</v>
      </c>
      <c r="F41" s="56">
        <f t="shared" si="10"/>
        <v>280.41992210159941</v>
      </c>
      <c r="G41" s="54">
        <f t="shared" si="11"/>
        <v>22.625442218262418</v>
      </c>
      <c r="H41" s="55">
        <f t="shared" si="12"/>
        <v>12.394008452805172</v>
      </c>
    </row>
    <row r="42" spans="1:8" ht="15" customHeight="1" x14ac:dyDescent="0.3">
      <c r="A42" s="163"/>
      <c r="B42" s="10" t="s">
        <v>69</v>
      </c>
      <c r="C42" s="41">
        <v>21.167999999999999</v>
      </c>
      <c r="D42" s="41">
        <v>11.1410068</v>
      </c>
      <c r="E42" s="51">
        <v>183.52699999999999</v>
      </c>
      <c r="F42" s="52">
        <f t="shared" si="10"/>
        <v>526.31362433862444</v>
      </c>
      <c r="G42" s="41">
        <f t="shared" si="11"/>
        <v>60.705001443929234</v>
      </c>
      <c r="H42" s="51">
        <f t="shared" si="12"/>
        <v>8.6700207860922163</v>
      </c>
    </row>
    <row r="43" spans="1:8" ht="15" customHeight="1" x14ac:dyDescent="0.3">
      <c r="A43" s="164"/>
      <c r="B43" s="67" t="s">
        <v>70</v>
      </c>
      <c r="C43" s="68">
        <f>C44-SUM(C39:C42)</f>
        <v>136.52300000000002</v>
      </c>
      <c r="D43" s="68">
        <f>D44-SUM(D39:D42)</f>
        <v>85.228112799999977</v>
      </c>
      <c r="E43" s="69">
        <f>E44-SUM(E39:E42)</f>
        <v>1379.0909999999999</v>
      </c>
      <c r="F43" s="70">
        <f t="shared" si="10"/>
        <v>624.27658929264635</v>
      </c>
      <c r="G43" s="68">
        <f t="shared" si="11"/>
        <v>61.800209558325001</v>
      </c>
      <c r="H43" s="69">
        <f t="shared" si="12"/>
        <v>10.10152868014913</v>
      </c>
    </row>
    <row r="44" spans="1:8" ht="15" customHeight="1" x14ac:dyDescent="0.3">
      <c r="A44" s="4"/>
      <c r="B44" s="5" t="s">
        <v>1</v>
      </c>
      <c r="C44" s="61">
        <v>359.262</v>
      </c>
      <c r="D44" s="61">
        <v>165.30884199999997</v>
      </c>
      <c r="E44" s="62">
        <v>2902.0729999999999</v>
      </c>
      <c r="F44" s="63">
        <f t="shared" si="10"/>
        <v>460.13450350997317</v>
      </c>
      <c r="G44" s="61">
        <f t="shared" si="11"/>
        <v>56.962330720143832</v>
      </c>
      <c r="H44" s="62">
        <f t="shared" si="12"/>
        <v>8.07787352962462</v>
      </c>
    </row>
    <row r="45" spans="1:8" ht="20.399999999999999" x14ac:dyDescent="0.3">
      <c r="A45" s="6"/>
      <c r="B45" s="7" t="s">
        <v>71</v>
      </c>
      <c r="C45" s="8">
        <v>9.8043657047893161E-3</v>
      </c>
      <c r="D45" s="8">
        <v>9.3500922369081311E-3</v>
      </c>
      <c r="E45" s="9">
        <v>1.2483983681976804E-2</v>
      </c>
      <c r="F45" s="64"/>
      <c r="G45" s="65"/>
      <c r="H45" s="66"/>
    </row>
    <row r="46" spans="1:8" ht="15" customHeight="1" x14ac:dyDescent="0.3">
      <c r="A46" s="160" t="s">
        <v>132</v>
      </c>
      <c r="B46" s="160"/>
      <c r="C46" s="160"/>
      <c r="D46" s="160"/>
      <c r="E46" s="160"/>
      <c r="F46" s="1"/>
    </row>
    <row r="49" spans="1:8" ht="15" customHeight="1" x14ac:dyDescent="0.3">
      <c r="A49" s="161" t="s">
        <v>110</v>
      </c>
      <c r="B49" s="161"/>
      <c r="C49" s="161"/>
      <c r="D49" s="161"/>
      <c r="E49" s="161"/>
      <c r="F49" s="161"/>
      <c r="G49" s="161"/>
      <c r="H49" s="161"/>
    </row>
    <row r="50" spans="1:8" ht="40.799999999999997" x14ac:dyDescent="0.3">
      <c r="A50" s="95" t="s">
        <v>126</v>
      </c>
      <c r="B50" s="96" t="s">
        <v>65</v>
      </c>
      <c r="C50" s="96" t="s">
        <v>66</v>
      </c>
      <c r="D50" s="96" t="s">
        <v>77</v>
      </c>
      <c r="E50" s="97" t="s">
        <v>89</v>
      </c>
      <c r="F50" s="96" t="s">
        <v>124</v>
      </c>
      <c r="G50" s="96" t="s">
        <v>122</v>
      </c>
      <c r="H50" s="96" t="s">
        <v>123</v>
      </c>
    </row>
    <row r="51" spans="1:8" ht="15" customHeight="1" x14ac:dyDescent="0.3">
      <c r="A51" s="162" t="s">
        <v>91</v>
      </c>
      <c r="B51" s="47" t="s">
        <v>151</v>
      </c>
      <c r="C51" s="48">
        <v>113.36799999999999</v>
      </c>
      <c r="D51" s="48">
        <v>28.959079899999995</v>
      </c>
      <c r="E51" s="49">
        <v>359.95299999999997</v>
      </c>
      <c r="F51" s="50">
        <f>D51/C51*1000</f>
        <v>255.44315768117985</v>
      </c>
      <c r="G51" s="48">
        <f>D51/E51*1000</f>
        <v>80.45239211785983</v>
      </c>
      <c r="H51" s="49">
        <f>F51/G51</f>
        <v>3.175084679980241</v>
      </c>
    </row>
    <row r="52" spans="1:8" ht="15" customHeight="1" x14ac:dyDescent="0.3">
      <c r="A52" s="163"/>
      <c r="B52" s="10" t="s">
        <v>68</v>
      </c>
      <c r="C52" s="41">
        <v>71.266999999999996</v>
      </c>
      <c r="D52" s="41">
        <v>42.333292899999996</v>
      </c>
      <c r="E52" s="51">
        <v>782.30399999999997</v>
      </c>
      <c r="F52" s="52">
        <f t="shared" ref="F52:F56" si="13">D52/C52*1000</f>
        <v>594.00975065598379</v>
      </c>
      <c r="G52" s="41">
        <f t="shared" ref="G52:G56" si="14">D52/E52*1000</f>
        <v>54.113609159610583</v>
      </c>
      <c r="H52" s="51">
        <f t="shared" ref="H52:H56" si="15">F52/G52</f>
        <v>10.977086168914084</v>
      </c>
    </row>
    <row r="53" spans="1:8" ht="15" customHeight="1" x14ac:dyDescent="0.3">
      <c r="A53" s="163"/>
      <c r="B53" s="53" t="s">
        <v>67</v>
      </c>
      <c r="C53" s="54">
        <v>34.030999999999999</v>
      </c>
      <c r="D53" s="54">
        <v>19.7520016</v>
      </c>
      <c r="E53" s="55">
        <v>445.60700000000003</v>
      </c>
      <c r="F53" s="56">
        <f t="shared" si="13"/>
        <v>580.41202433075728</v>
      </c>
      <c r="G53" s="54">
        <f t="shared" si="14"/>
        <v>44.326057714533206</v>
      </c>
      <c r="H53" s="55">
        <f t="shared" si="15"/>
        <v>13.094149451970264</v>
      </c>
    </row>
    <row r="54" spans="1:8" ht="15" customHeight="1" x14ac:dyDescent="0.3">
      <c r="A54" s="163"/>
      <c r="B54" s="10" t="s">
        <v>69</v>
      </c>
      <c r="C54" s="41">
        <v>25.573</v>
      </c>
      <c r="D54" s="41">
        <v>13.342357099999999</v>
      </c>
      <c r="E54" s="51">
        <v>231.703</v>
      </c>
      <c r="F54" s="52">
        <f t="shared" si="13"/>
        <v>521.73609275407648</v>
      </c>
      <c r="G54" s="41">
        <f t="shared" si="14"/>
        <v>57.583877204870021</v>
      </c>
      <c r="H54" s="51">
        <f t="shared" si="15"/>
        <v>9.0604543854846913</v>
      </c>
    </row>
    <row r="55" spans="1:8" ht="15" customHeight="1" x14ac:dyDescent="0.3">
      <c r="A55" s="164"/>
      <c r="B55" s="67" t="s">
        <v>70</v>
      </c>
      <c r="C55" s="68">
        <f>C56-SUM(C51:C54)</f>
        <v>144.648</v>
      </c>
      <c r="D55" s="68">
        <f>D56-SUM(D51:D54)</f>
        <v>59.801364000000007</v>
      </c>
      <c r="E55" s="69">
        <f>E56-SUM(E51:E54)</f>
        <v>1293.6529999999998</v>
      </c>
      <c r="F55" s="70">
        <f t="shared" si="13"/>
        <v>413.42682926829269</v>
      </c>
      <c r="G55" s="68">
        <f t="shared" si="14"/>
        <v>46.226742410831974</v>
      </c>
      <c r="H55" s="69">
        <f t="shared" si="15"/>
        <v>8.9434558376195987</v>
      </c>
    </row>
    <row r="56" spans="1:8" ht="15" customHeight="1" x14ac:dyDescent="0.3">
      <c r="A56" s="4"/>
      <c r="B56" s="5" t="s">
        <v>1</v>
      </c>
      <c r="C56" s="61">
        <v>388.887</v>
      </c>
      <c r="D56" s="61">
        <v>164.1880955</v>
      </c>
      <c r="E56" s="62">
        <v>3113.22</v>
      </c>
      <c r="F56" s="63">
        <f t="shared" si="13"/>
        <v>422.20001054290833</v>
      </c>
      <c r="G56" s="61">
        <f t="shared" si="14"/>
        <v>52.738995477351423</v>
      </c>
      <c r="H56" s="62">
        <f t="shared" si="15"/>
        <v>8.0054617408141695</v>
      </c>
    </row>
    <row r="57" spans="1:8" ht="15" customHeight="1" x14ac:dyDescent="0.3">
      <c r="A57" s="6"/>
      <c r="B57" s="7" t="s">
        <v>71</v>
      </c>
      <c r="C57" s="8">
        <v>1.1164948434961542E-2</v>
      </c>
      <c r="D57" s="8">
        <v>1.0489116996784538E-2</v>
      </c>
      <c r="E57" s="9">
        <v>1.3713900526342658E-2</v>
      </c>
      <c r="F57" s="64"/>
      <c r="G57" s="65"/>
      <c r="H57" s="66"/>
    </row>
    <row r="58" spans="1:8" ht="15" customHeight="1" x14ac:dyDescent="0.3">
      <c r="A58" s="160" t="s">
        <v>132</v>
      </c>
      <c r="B58" s="160"/>
      <c r="C58" s="160"/>
      <c r="D58" s="160"/>
      <c r="E58" s="160"/>
      <c r="F58" s="1"/>
    </row>
    <row r="61" spans="1:8" ht="15" customHeight="1" x14ac:dyDescent="0.3">
      <c r="A61" s="161" t="s">
        <v>88</v>
      </c>
      <c r="B61" s="161"/>
      <c r="C61" s="161"/>
      <c r="D61" s="161"/>
      <c r="E61" s="161"/>
      <c r="F61" s="161"/>
      <c r="G61" s="161"/>
      <c r="H61" s="161"/>
    </row>
    <row r="62" spans="1:8" ht="40.799999999999997" x14ac:dyDescent="0.3">
      <c r="A62" s="95" t="s">
        <v>126</v>
      </c>
      <c r="B62" s="96" t="s">
        <v>65</v>
      </c>
      <c r="C62" s="96" t="s">
        <v>66</v>
      </c>
      <c r="D62" s="96" t="s">
        <v>77</v>
      </c>
      <c r="E62" s="97" t="s">
        <v>89</v>
      </c>
      <c r="F62" s="96" t="s">
        <v>124</v>
      </c>
      <c r="G62" s="96" t="s">
        <v>122</v>
      </c>
      <c r="H62" s="96" t="s">
        <v>123</v>
      </c>
    </row>
    <row r="63" spans="1:8" ht="15" customHeight="1" x14ac:dyDescent="0.3">
      <c r="A63" s="162" t="s">
        <v>91</v>
      </c>
      <c r="B63" s="47" t="s">
        <v>151</v>
      </c>
      <c r="C63" s="48">
        <v>139.18600000000001</v>
      </c>
      <c r="D63" s="48">
        <v>35.811310499999998</v>
      </c>
      <c r="E63" s="49">
        <v>456.62400000000002</v>
      </c>
      <c r="F63" s="50">
        <f>D63/C63*1000</f>
        <v>257.29103861020502</v>
      </c>
      <c r="G63" s="48">
        <f>D63/E63*1000</f>
        <v>78.426255518763782</v>
      </c>
      <c r="H63" s="49">
        <f>F63/G63</f>
        <v>3.2806747805095342</v>
      </c>
    </row>
    <row r="64" spans="1:8" ht="15" customHeight="1" x14ac:dyDescent="0.3">
      <c r="A64" s="163"/>
      <c r="B64" s="10" t="s">
        <v>68</v>
      </c>
      <c r="C64" s="41">
        <v>66.55</v>
      </c>
      <c r="D64" s="41">
        <v>42.554471799999995</v>
      </c>
      <c r="E64" s="51">
        <v>789.27200000000005</v>
      </c>
      <c r="F64" s="52">
        <f t="shared" ref="F64:F68" si="16">D64/C64*1000</f>
        <v>639.43609015777599</v>
      </c>
      <c r="G64" s="41">
        <f t="shared" ref="G64:G68" si="17">D64/E64*1000</f>
        <v>53.916104714217653</v>
      </c>
      <c r="H64" s="51">
        <f t="shared" ref="H64:H68" si="18">F64/G64</f>
        <v>11.859834710743801</v>
      </c>
    </row>
    <row r="65" spans="1:8" ht="15" customHeight="1" x14ac:dyDescent="0.3">
      <c r="A65" s="163"/>
      <c r="B65" s="53" t="s">
        <v>67</v>
      </c>
      <c r="C65" s="54">
        <v>32.970999999999997</v>
      </c>
      <c r="D65" s="54">
        <v>27.908791300000001</v>
      </c>
      <c r="E65" s="55">
        <v>643.88</v>
      </c>
      <c r="F65" s="56">
        <f t="shared" si="16"/>
        <v>846.46481150101613</v>
      </c>
      <c r="G65" s="54">
        <f t="shared" si="17"/>
        <v>43.344709107287073</v>
      </c>
      <c r="H65" s="55">
        <f t="shared" si="18"/>
        <v>19.528676715901856</v>
      </c>
    </row>
    <row r="66" spans="1:8" ht="15" customHeight="1" x14ac:dyDescent="0.3">
      <c r="A66" s="163"/>
      <c r="B66" s="10" t="s">
        <v>69</v>
      </c>
      <c r="C66" s="41">
        <v>16.204000000000001</v>
      </c>
      <c r="D66" s="41">
        <v>9.3851447000000014</v>
      </c>
      <c r="E66" s="51">
        <v>161.36799999999999</v>
      </c>
      <c r="F66" s="52">
        <f t="shared" si="16"/>
        <v>579.1869106393483</v>
      </c>
      <c r="G66" s="41">
        <f t="shared" si="17"/>
        <v>58.15988733825791</v>
      </c>
      <c r="H66" s="51">
        <f t="shared" si="18"/>
        <v>9.9585287583312727</v>
      </c>
    </row>
    <row r="67" spans="1:8" ht="15" customHeight="1" x14ac:dyDescent="0.3">
      <c r="A67" s="164"/>
      <c r="B67" s="67" t="s">
        <v>70</v>
      </c>
      <c r="C67" s="68">
        <v>109.41399999999999</v>
      </c>
      <c r="D67" s="68">
        <v>51.15925110000002</v>
      </c>
      <c r="E67" s="69">
        <v>1166.0839999999998</v>
      </c>
      <c r="F67" s="70">
        <f t="shared" si="16"/>
        <v>467.57500045698015</v>
      </c>
      <c r="G67" s="68">
        <f t="shared" si="17"/>
        <v>43.872697935997778</v>
      </c>
      <c r="H67" s="69">
        <f t="shared" si="18"/>
        <v>10.657539254574367</v>
      </c>
    </row>
    <row r="68" spans="1:8" ht="15" customHeight="1" x14ac:dyDescent="0.3">
      <c r="A68" s="4"/>
      <c r="B68" s="5" t="s">
        <v>1</v>
      </c>
      <c r="C68" s="61">
        <f>SUM(C63:C67)</f>
        <v>364.32499999999999</v>
      </c>
      <c r="D68" s="61">
        <f>SUM(D63:D67)</f>
        <v>166.81896940000001</v>
      </c>
      <c r="E68" s="62">
        <f>SUM(E63:E67)</f>
        <v>3217.2280000000001</v>
      </c>
      <c r="F68" s="63">
        <f t="shared" si="16"/>
        <v>457.88504604405409</v>
      </c>
      <c r="G68" s="61">
        <f t="shared" si="17"/>
        <v>51.85177096556415</v>
      </c>
      <c r="H68" s="62">
        <f t="shared" si="18"/>
        <v>8.8306539490839224</v>
      </c>
    </row>
    <row r="69" spans="1:8" ht="20.399999999999999" x14ac:dyDescent="0.3">
      <c r="A69" s="6"/>
      <c r="B69" s="7" t="s">
        <v>71</v>
      </c>
      <c r="C69" s="8">
        <v>1.1744339628024294E-2</v>
      </c>
      <c r="D69" s="8">
        <v>1.1745778195048663E-2</v>
      </c>
      <c r="E69" s="9">
        <v>1.533071678416016E-2</v>
      </c>
      <c r="F69" s="64"/>
      <c r="G69" s="65"/>
      <c r="H69" s="66"/>
    </row>
    <row r="70" spans="1:8" ht="15" customHeight="1" x14ac:dyDescent="0.3">
      <c r="A70" s="160" t="s">
        <v>132</v>
      </c>
      <c r="B70" s="160"/>
      <c r="C70" s="160"/>
      <c r="D70" s="160"/>
      <c r="E70" s="160"/>
      <c r="F70" s="1"/>
    </row>
    <row r="73" spans="1:8" ht="15" customHeight="1" x14ac:dyDescent="0.3">
      <c r="A73" s="161" t="s">
        <v>72</v>
      </c>
      <c r="B73" s="161"/>
      <c r="C73" s="161"/>
      <c r="D73" s="161"/>
      <c r="E73" s="161"/>
      <c r="F73" s="161"/>
      <c r="G73" s="161"/>
      <c r="H73" s="161"/>
    </row>
    <row r="74" spans="1:8" ht="40.799999999999997" x14ac:dyDescent="0.3">
      <c r="A74" s="95" t="s">
        <v>126</v>
      </c>
      <c r="B74" s="96" t="s">
        <v>65</v>
      </c>
      <c r="C74" s="96" t="s">
        <v>66</v>
      </c>
      <c r="D74" s="96" t="s">
        <v>77</v>
      </c>
      <c r="E74" s="97" t="s">
        <v>89</v>
      </c>
      <c r="F74" s="96" t="s">
        <v>124</v>
      </c>
      <c r="G74" s="96" t="s">
        <v>122</v>
      </c>
      <c r="H74" s="96" t="s">
        <v>123</v>
      </c>
    </row>
    <row r="75" spans="1:8" ht="15" customHeight="1" x14ac:dyDescent="0.3">
      <c r="A75" s="162" t="s">
        <v>91</v>
      </c>
      <c r="B75" s="47" t="s">
        <v>151</v>
      </c>
      <c r="C75" s="48">
        <v>143.38300000000001</v>
      </c>
      <c r="D75" s="48">
        <v>32.289920899999998</v>
      </c>
      <c r="E75" s="49">
        <v>550.80999999999995</v>
      </c>
      <c r="F75" s="50">
        <f>D75/C75*1000</f>
        <v>225.20048332089576</v>
      </c>
      <c r="G75" s="48">
        <f>D75/E75*1000</f>
        <v>58.622611971460216</v>
      </c>
      <c r="H75" s="49">
        <f>F75/G75</f>
        <v>3.8415293305343026</v>
      </c>
    </row>
    <row r="76" spans="1:8" ht="15" customHeight="1" x14ac:dyDescent="0.3">
      <c r="A76" s="163"/>
      <c r="B76" s="10" t="s">
        <v>68</v>
      </c>
      <c r="C76" s="41">
        <v>43.911000000000001</v>
      </c>
      <c r="D76" s="41">
        <v>23.3895254</v>
      </c>
      <c r="E76" s="51">
        <v>392.20699999999999</v>
      </c>
      <c r="F76" s="52">
        <f t="shared" ref="F76:F80" si="19">D76/C76*1000</f>
        <v>532.65754366787371</v>
      </c>
      <c r="G76" s="41">
        <f t="shared" ref="G76:G80" si="20">D76/E76*1000</f>
        <v>59.635665350184979</v>
      </c>
      <c r="H76" s="51">
        <f t="shared" ref="H76:H80" si="21">F76/G76</f>
        <v>8.9318621757646159</v>
      </c>
    </row>
    <row r="77" spans="1:8" ht="15" customHeight="1" x14ac:dyDescent="0.3">
      <c r="A77" s="163"/>
      <c r="B77" s="53" t="s">
        <v>67</v>
      </c>
      <c r="C77" s="54">
        <v>23.395</v>
      </c>
      <c r="D77" s="54">
        <v>17.273611799999994</v>
      </c>
      <c r="E77" s="55">
        <v>278.21899999999999</v>
      </c>
      <c r="F77" s="56">
        <f t="shared" si="19"/>
        <v>738.34630476597545</v>
      </c>
      <c r="G77" s="54">
        <f t="shared" si="20"/>
        <v>62.08638446691274</v>
      </c>
      <c r="H77" s="55">
        <f t="shared" si="21"/>
        <v>11.892241932036759</v>
      </c>
    </row>
    <row r="78" spans="1:8" ht="15" customHeight="1" x14ac:dyDescent="0.3">
      <c r="A78" s="163"/>
      <c r="B78" s="10" t="s">
        <v>69</v>
      </c>
      <c r="C78" s="41">
        <v>17.713000000000001</v>
      </c>
      <c r="D78" s="41">
        <v>10.140259199999997</v>
      </c>
      <c r="E78" s="51">
        <v>201.328</v>
      </c>
      <c r="F78" s="52">
        <f t="shared" si="19"/>
        <v>572.47553774064227</v>
      </c>
      <c r="G78" s="41">
        <f t="shared" si="20"/>
        <v>50.366860049272816</v>
      </c>
      <c r="H78" s="51">
        <f t="shared" si="21"/>
        <v>11.36611528256083</v>
      </c>
    </row>
    <row r="79" spans="1:8" ht="15" customHeight="1" x14ac:dyDescent="0.3">
      <c r="A79" s="164"/>
      <c r="B79" s="67" t="s">
        <v>70</v>
      </c>
      <c r="C79" s="68">
        <v>99.679000000000002</v>
      </c>
      <c r="D79" s="68">
        <v>47.673171500000024</v>
      </c>
      <c r="E79" s="69">
        <v>1035.5900000000001</v>
      </c>
      <c r="F79" s="70">
        <f t="shared" si="19"/>
        <v>478.26695191564943</v>
      </c>
      <c r="G79" s="68">
        <f t="shared" si="20"/>
        <v>46.034793209667932</v>
      </c>
      <c r="H79" s="69">
        <f t="shared" si="21"/>
        <v>10.38924949086568</v>
      </c>
    </row>
    <row r="80" spans="1:8" ht="15" customHeight="1" x14ac:dyDescent="0.3">
      <c r="A80" s="4"/>
      <c r="B80" s="5" t="s">
        <v>1</v>
      </c>
      <c r="C80" s="61">
        <f>SUM(C75:C79)</f>
        <v>328.08100000000002</v>
      </c>
      <c r="D80" s="61">
        <f>SUM(D75:D79)</f>
        <v>130.76648880000002</v>
      </c>
      <c r="E80" s="62">
        <f>SUM(E75:E79)</f>
        <v>2458.154</v>
      </c>
      <c r="F80" s="63">
        <f t="shared" si="19"/>
        <v>398.57988972235518</v>
      </c>
      <c r="G80" s="61">
        <f t="shared" si="20"/>
        <v>53.197028664599543</v>
      </c>
      <c r="H80" s="62">
        <f t="shared" si="21"/>
        <v>7.4925216638574001</v>
      </c>
    </row>
    <row r="81" spans="1:8" ht="20.399999999999999" x14ac:dyDescent="0.3">
      <c r="A81" s="6"/>
      <c r="B81" s="7" t="s">
        <v>71</v>
      </c>
      <c r="C81" s="8">
        <v>1.1561979233680074E-2</v>
      </c>
      <c r="D81" s="8">
        <v>1.0256777684415831E-2</v>
      </c>
      <c r="E81" s="9">
        <v>1.2910349010101919E-2</v>
      </c>
      <c r="F81" s="64"/>
      <c r="G81" s="65"/>
      <c r="H81" s="66"/>
    </row>
    <row r="82" spans="1:8" ht="15" customHeight="1" x14ac:dyDescent="0.3">
      <c r="A82" s="160" t="s">
        <v>132</v>
      </c>
      <c r="B82" s="160"/>
      <c r="C82" s="160"/>
      <c r="D82" s="160"/>
      <c r="E82" s="160"/>
      <c r="F82" s="1"/>
    </row>
  </sheetData>
  <mergeCells count="21">
    <mergeCell ref="A3:H3"/>
    <mergeCell ref="A5:A9"/>
    <mergeCell ref="A12:E12"/>
    <mergeCell ref="A15:H15"/>
    <mergeCell ref="A17:A20"/>
    <mergeCell ref="A23:E23"/>
    <mergeCell ref="A26:H26"/>
    <mergeCell ref="A28:A31"/>
    <mergeCell ref="A34:E34"/>
    <mergeCell ref="A37:H37"/>
    <mergeCell ref="A39:A43"/>
    <mergeCell ref="A46:E46"/>
    <mergeCell ref="A82:E82"/>
    <mergeCell ref="A61:H61"/>
    <mergeCell ref="A63:A67"/>
    <mergeCell ref="A70:E70"/>
    <mergeCell ref="A49:H49"/>
    <mergeCell ref="A51:A55"/>
    <mergeCell ref="A58:E58"/>
    <mergeCell ref="A73:H73"/>
    <mergeCell ref="A75:A79"/>
  </mergeCells>
  <pageMargins left="0.70866141732283472" right="0.70866141732283472" top="0.74803149606299213" bottom="0.74803149606299213" header="0.31496062992125984" footer="0.31496062992125984"/>
  <pageSetup paperSize="9" scale="91"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N24"/>
  <sheetViews>
    <sheetView showGridLines="0" zoomScaleNormal="100" workbookViewId="0">
      <pane xSplit="1" topLeftCell="B1" activePane="topRight" state="frozen"/>
      <selection sqref="A1:XFD1048576"/>
      <selection pane="topRight" activeCell="A3" sqref="A3:N3"/>
    </sheetView>
  </sheetViews>
  <sheetFormatPr defaultRowHeight="15" customHeight="1" x14ac:dyDescent="0.3"/>
  <cols>
    <col min="1" max="1" width="44" style="12" customWidth="1"/>
    <col min="2" max="16384" width="8.88671875" style="12"/>
  </cols>
  <sheetData>
    <row r="3" spans="1:14" ht="15" customHeight="1" x14ac:dyDescent="0.3">
      <c r="A3" s="161" t="s">
        <v>147</v>
      </c>
      <c r="B3" s="161"/>
      <c r="C3" s="161"/>
      <c r="D3" s="161"/>
      <c r="E3" s="161"/>
      <c r="F3" s="161"/>
      <c r="G3" s="161"/>
      <c r="H3" s="161"/>
      <c r="I3" s="161"/>
      <c r="J3" s="161"/>
      <c r="K3" s="161"/>
      <c r="L3" s="161"/>
      <c r="M3" s="161"/>
      <c r="N3" s="161"/>
    </row>
    <row r="4" spans="1:14" ht="15" customHeight="1" x14ac:dyDescent="0.3">
      <c r="A4" s="98"/>
      <c r="B4" s="95">
        <v>2010</v>
      </c>
      <c r="C4" s="95">
        <v>2011</v>
      </c>
      <c r="D4" s="95">
        <v>2012</v>
      </c>
      <c r="E4" s="95">
        <v>2013</v>
      </c>
      <c r="F4" s="95">
        <v>2014</v>
      </c>
      <c r="G4" s="95">
        <v>2015</v>
      </c>
      <c r="H4" s="95">
        <v>2016</v>
      </c>
      <c r="I4" s="95">
        <v>2017</v>
      </c>
      <c r="J4" s="95">
        <v>2018</v>
      </c>
      <c r="K4" s="95">
        <v>2019</v>
      </c>
      <c r="L4" s="95">
        <v>2020</v>
      </c>
      <c r="M4" s="95">
        <v>2021</v>
      </c>
      <c r="N4" s="95">
        <v>2022</v>
      </c>
    </row>
    <row r="5" spans="1:14" ht="15" customHeight="1" x14ac:dyDescent="0.3">
      <c r="A5" s="37" t="s">
        <v>115</v>
      </c>
      <c r="B5" s="38">
        <v>7.0994499999999983</v>
      </c>
      <c r="C5" s="38">
        <v>7.2283775000000015</v>
      </c>
      <c r="D5" s="38">
        <v>5.4843325000000034</v>
      </c>
      <c r="E5" s="38">
        <v>5.5484099999999996</v>
      </c>
      <c r="F5" s="38">
        <v>6.0535450000000015</v>
      </c>
      <c r="G5" s="38">
        <v>5.7629825000000015</v>
      </c>
      <c r="H5" s="39">
        <v>7.7842650000000004</v>
      </c>
      <c r="I5" s="39">
        <v>8.2208500000000004</v>
      </c>
      <c r="J5" s="39">
        <f>8269.7975/1000</f>
        <v>8.269797500000001</v>
      </c>
      <c r="K5" s="39">
        <v>9.1438225000000006</v>
      </c>
      <c r="L5" s="39">
        <v>8.7174474999999987</v>
      </c>
      <c r="M5" s="39">
        <v>6.6432232848803006</v>
      </c>
      <c r="N5" s="39">
        <v>9.9947098955099563</v>
      </c>
    </row>
    <row r="6" spans="1:14" ht="15" customHeight="1" x14ac:dyDescent="0.3">
      <c r="A6" s="40" t="s">
        <v>92</v>
      </c>
      <c r="B6" s="41">
        <f>B7-B5</f>
        <v>64.53396000000069</v>
      </c>
      <c r="C6" s="41">
        <f t="shared" ref="C6:J6" si="0">C7-C5</f>
        <v>59.78911500000023</v>
      </c>
      <c r="D6" s="41">
        <f t="shared" si="0"/>
        <v>60.69746000000017</v>
      </c>
      <c r="E6" s="41">
        <f t="shared" si="0"/>
        <v>60.10092250000033</v>
      </c>
      <c r="F6" s="41">
        <f t="shared" si="0"/>
        <v>56.209477500000119</v>
      </c>
      <c r="G6" s="41">
        <f t="shared" si="0"/>
        <v>59.203550000000156</v>
      </c>
      <c r="H6" s="41">
        <f t="shared" si="0"/>
        <v>59.584317499999905</v>
      </c>
      <c r="I6" s="41">
        <f t="shared" si="0"/>
        <v>61.153142500000058</v>
      </c>
      <c r="J6" s="41">
        <f t="shared" si="0"/>
        <v>62.679700000000103</v>
      </c>
      <c r="K6" s="41">
        <v>65.672922499999459</v>
      </c>
      <c r="L6" s="41">
        <v>64.095900000000086</v>
      </c>
      <c r="M6" s="41">
        <v>65.277124526106476</v>
      </c>
      <c r="N6" s="41">
        <v>64.569989991588329</v>
      </c>
    </row>
    <row r="7" spans="1:14" ht="15" customHeight="1" x14ac:dyDescent="0.3">
      <c r="A7" s="37" t="s">
        <v>93</v>
      </c>
      <c r="B7" s="38">
        <v>71.633410000000694</v>
      </c>
      <c r="C7" s="38">
        <v>67.01749250000023</v>
      </c>
      <c r="D7" s="38">
        <v>66.181792500000171</v>
      </c>
      <c r="E7" s="38">
        <v>65.649332500000327</v>
      </c>
      <c r="F7" s="38">
        <v>62.263022500000119</v>
      </c>
      <c r="G7" s="38">
        <v>64.966532500000156</v>
      </c>
      <c r="H7" s="39">
        <v>67.368582499999903</v>
      </c>
      <c r="I7" s="39">
        <v>69.373992500000057</v>
      </c>
      <c r="J7" s="39">
        <v>70.949497500000106</v>
      </c>
      <c r="K7" s="39">
        <v>74.816744999999457</v>
      </c>
      <c r="L7" s="39">
        <v>72.813347500000091</v>
      </c>
      <c r="M7" s="39">
        <v>71.920347810986783</v>
      </c>
      <c r="N7" s="39">
        <v>74.564699887098286</v>
      </c>
    </row>
    <row r="8" spans="1:14" ht="15" customHeight="1" x14ac:dyDescent="0.3">
      <c r="A8" s="99" t="s">
        <v>94</v>
      </c>
      <c r="B8" s="100">
        <v>4389.7539024999469</v>
      </c>
      <c r="C8" s="100">
        <v>4054.3311224999634</v>
      </c>
      <c r="D8" s="100">
        <v>3694.9760949999863</v>
      </c>
      <c r="E8" s="100">
        <v>3513.1972749999732</v>
      </c>
      <c r="F8" s="100">
        <v>3536.2398724999625</v>
      </c>
      <c r="G8" s="100">
        <v>3610.6925649999803</v>
      </c>
      <c r="H8" s="100">
        <v>3673.5592624999863</v>
      </c>
      <c r="I8" s="100">
        <v>3752.6738349998004</v>
      </c>
      <c r="J8" s="100">
        <v>3828.0211174997803</v>
      </c>
      <c r="K8" s="100">
        <v>3911.0299925000186</v>
      </c>
      <c r="L8" s="100">
        <v>3875.4790050002653</v>
      </c>
      <c r="M8" s="156">
        <v>3927.9804227906716</v>
      </c>
      <c r="N8" s="156">
        <v>4140.6331686931735</v>
      </c>
    </row>
    <row r="9" spans="1:14" ht="20.399999999999999" x14ac:dyDescent="0.3">
      <c r="A9" s="42" t="s">
        <v>116</v>
      </c>
      <c r="B9" s="43">
        <f t="shared" ref="B9:J9" si="1">B5/B7</f>
        <v>9.9108083783808837E-2</v>
      </c>
      <c r="C9" s="43">
        <f t="shared" si="1"/>
        <v>0.10785807153259243</v>
      </c>
      <c r="D9" s="43">
        <f t="shared" si="1"/>
        <v>8.2867693557861694E-2</v>
      </c>
      <c r="E9" s="43">
        <f t="shared" si="1"/>
        <v>8.4515863127777757E-2</v>
      </c>
      <c r="F9" s="43">
        <f t="shared" si="1"/>
        <v>9.7225363577555041E-2</v>
      </c>
      <c r="G9" s="43">
        <f t="shared" si="1"/>
        <v>8.8706943071034119E-2</v>
      </c>
      <c r="H9" s="44">
        <f t="shared" si="1"/>
        <v>0.11554740668619548</v>
      </c>
      <c r="I9" s="44">
        <f t="shared" si="1"/>
        <v>0.11850045966433305</v>
      </c>
      <c r="J9" s="44">
        <f t="shared" si="1"/>
        <v>0.11655892982187772</v>
      </c>
      <c r="K9" s="44">
        <f t="shared" ref="K9" si="2">K5/K7</f>
        <v>0.12221625653455075</v>
      </c>
      <c r="L9" s="44">
        <v>0.1197232073418955</v>
      </c>
      <c r="M9" s="44">
        <v>9.2369176277335249E-2</v>
      </c>
      <c r="N9" s="44">
        <v>0.13404077144605139</v>
      </c>
    </row>
    <row r="10" spans="1:14" ht="20.399999999999999" x14ac:dyDescent="0.3">
      <c r="A10" s="45" t="s">
        <v>95</v>
      </c>
      <c r="B10" s="46">
        <f>B6/B7</f>
        <v>0.90089191621619114</v>
      </c>
      <c r="C10" s="46">
        <f t="shared" ref="C10:J10" si="3">C6/C7</f>
        <v>0.89214192846740759</v>
      </c>
      <c r="D10" s="46">
        <f t="shared" si="3"/>
        <v>0.91713230644213839</v>
      </c>
      <c r="E10" s="46">
        <f t="shared" si="3"/>
        <v>0.9154841368722223</v>
      </c>
      <c r="F10" s="46">
        <f t="shared" si="3"/>
        <v>0.90277463642244504</v>
      </c>
      <c r="G10" s="46">
        <f t="shared" si="3"/>
        <v>0.91129305692896589</v>
      </c>
      <c r="H10" s="46">
        <f t="shared" si="3"/>
        <v>0.88445259331380455</v>
      </c>
      <c r="I10" s="46">
        <f t="shared" si="3"/>
        <v>0.88149954033566702</v>
      </c>
      <c r="J10" s="46">
        <f t="shared" si="3"/>
        <v>0.88344107017812223</v>
      </c>
      <c r="K10" s="46">
        <f t="shared" ref="K10" si="4">K6/K7</f>
        <v>0.8777837434654493</v>
      </c>
      <c r="L10" s="46">
        <v>0.88027679265810443</v>
      </c>
      <c r="M10" s="46">
        <v>0.90763082372266468</v>
      </c>
      <c r="N10" s="46">
        <v>0.86595922855394858</v>
      </c>
    </row>
    <row r="11" spans="1:14" ht="15" customHeight="1" x14ac:dyDescent="0.3">
      <c r="A11" s="167" t="s">
        <v>133</v>
      </c>
      <c r="B11" s="167"/>
      <c r="C11" s="167"/>
      <c r="D11" s="167"/>
      <c r="E11" s="167"/>
      <c r="F11" s="167"/>
      <c r="G11" s="167"/>
      <c r="H11" s="167"/>
    </row>
    <row r="12" spans="1:14" ht="24" customHeight="1" x14ac:dyDescent="0.3">
      <c r="A12" s="165" t="s">
        <v>130</v>
      </c>
      <c r="B12" s="166"/>
      <c r="C12" s="166"/>
      <c r="D12" s="166"/>
    </row>
    <row r="13" spans="1:14" ht="15" customHeight="1" x14ac:dyDescent="0.3">
      <c r="A13" s="165" t="s">
        <v>131</v>
      </c>
      <c r="B13" s="165"/>
      <c r="C13" s="165"/>
      <c r="D13" s="165"/>
      <c r="E13" s="165"/>
      <c r="F13" s="165"/>
      <c r="G13" s="165"/>
      <c r="H13" s="165"/>
      <c r="I13" s="165"/>
      <c r="J13" s="165"/>
      <c r="K13" s="93"/>
      <c r="L13" s="93"/>
      <c r="M13" s="93"/>
      <c r="N13" s="93"/>
    </row>
    <row r="14" spans="1:14" ht="15" customHeight="1" x14ac:dyDescent="0.3">
      <c r="A14" s="165"/>
      <c r="B14" s="165"/>
      <c r="C14" s="165"/>
      <c r="D14" s="165"/>
      <c r="E14" s="165"/>
      <c r="F14" s="165"/>
      <c r="G14" s="165"/>
      <c r="H14" s="165"/>
      <c r="I14" s="165"/>
      <c r="J14" s="165"/>
      <c r="K14" s="93"/>
      <c r="L14" s="93"/>
      <c r="M14" s="93"/>
      <c r="N14" s="93"/>
    </row>
    <row r="15" spans="1:14" ht="15" customHeight="1" x14ac:dyDescent="0.3">
      <c r="A15" s="165"/>
      <c r="B15" s="165"/>
      <c r="C15" s="165"/>
      <c r="D15" s="165"/>
      <c r="E15" s="165"/>
      <c r="F15" s="165"/>
      <c r="G15" s="165"/>
      <c r="H15" s="165"/>
      <c r="I15" s="165"/>
      <c r="J15" s="165"/>
      <c r="K15" s="93"/>
      <c r="L15" s="93"/>
      <c r="M15" s="93"/>
      <c r="N15" s="93"/>
    </row>
    <row r="16" spans="1:14" ht="15" customHeight="1" x14ac:dyDescent="0.3">
      <c r="A16" s="165"/>
      <c r="B16" s="165"/>
      <c r="C16" s="165"/>
      <c r="D16" s="165"/>
      <c r="E16" s="165"/>
      <c r="F16" s="165"/>
      <c r="G16" s="165"/>
      <c r="H16" s="165"/>
      <c r="I16" s="165"/>
      <c r="J16" s="165"/>
      <c r="K16" s="93"/>
      <c r="L16" s="93"/>
      <c r="M16" s="93"/>
      <c r="N16" s="93"/>
    </row>
    <row r="17" spans="1:14" ht="15" customHeight="1" x14ac:dyDescent="0.3">
      <c r="A17" s="165"/>
      <c r="B17" s="165"/>
      <c r="C17" s="165"/>
      <c r="D17" s="165"/>
      <c r="E17" s="165"/>
      <c r="F17" s="165"/>
      <c r="G17" s="165"/>
      <c r="H17" s="165"/>
      <c r="I17" s="165"/>
      <c r="J17" s="165"/>
      <c r="K17" s="93"/>
      <c r="L17" s="93"/>
      <c r="M17" s="93"/>
      <c r="N17" s="93"/>
    </row>
    <row r="18" spans="1:14" ht="15" customHeight="1" x14ac:dyDescent="0.3">
      <c r="A18" s="94"/>
      <c r="B18" s="94"/>
      <c r="C18" s="94"/>
      <c r="D18" s="94"/>
      <c r="E18" s="94"/>
      <c r="F18" s="94"/>
      <c r="G18" s="94"/>
      <c r="H18" s="94"/>
    </row>
    <row r="19" spans="1:14" ht="15" customHeight="1" x14ac:dyDescent="0.3">
      <c r="A19" s="165"/>
      <c r="B19" s="166"/>
      <c r="C19" s="166"/>
      <c r="D19" s="166"/>
    </row>
    <row r="20" spans="1:14" ht="15" customHeight="1" x14ac:dyDescent="0.3">
      <c r="A20" s="165"/>
      <c r="B20" s="165"/>
      <c r="C20" s="165"/>
      <c r="D20" s="165"/>
      <c r="E20" s="165"/>
      <c r="F20" s="165"/>
      <c r="G20" s="165"/>
      <c r="H20" s="165"/>
    </row>
    <row r="21" spans="1:14" ht="15" customHeight="1" x14ac:dyDescent="0.3">
      <c r="A21" s="165"/>
      <c r="B21" s="165"/>
      <c r="C21" s="165"/>
      <c r="D21" s="165"/>
      <c r="E21" s="165"/>
      <c r="F21" s="165"/>
      <c r="G21" s="165"/>
      <c r="H21" s="165"/>
    </row>
    <row r="22" spans="1:14" ht="15" customHeight="1" x14ac:dyDescent="0.3">
      <c r="A22" s="165"/>
      <c r="B22" s="165"/>
      <c r="C22" s="165"/>
      <c r="D22" s="165"/>
      <c r="E22" s="165"/>
      <c r="F22" s="165"/>
      <c r="G22" s="165"/>
      <c r="H22" s="165"/>
    </row>
    <row r="23" spans="1:14" ht="15" customHeight="1" x14ac:dyDescent="0.3">
      <c r="A23" s="165"/>
      <c r="B23" s="165"/>
      <c r="C23" s="165"/>
      <c r="D23" s="165"/>
      <c r="E23" s="165"/>
      <c r="F23" s="165"/>
      <c r="G23" s="165"/>
      <c r="H23" s="165"/>
    </row>
    <row r="24" spans="1:14" ht="15" customHeight="1" x14ac:dyDescent="0.3">
      <c r="A24" s="165"/>
      <c r="B24" s="165"/>
      <c r="C24" s="165"/>
      <c r="D24" s="165"/>
      <c r="E24" s="165"/>
      <c r="F24" s="165"/>
      <c r="G24" s="165"/>
      <c r="H24" s="165"/>
    </row>
  </sheetData>
  <mergeCells count="8">
    <mergeCell ref="A3:N3"/>
    <mergeCell ref="A22:H24"/>
    <mergeCell ref="A12:D12"/>
    <mergeCell ref="A11:H11"/>
    <mergeCell ref="A13:J14"/>
    <mergeCell ref="A15:J17"/>
    <mergeCell ref="A19:D19"/>
    <mergeCell ref="A20:H21"/>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06"/>
  <sheetViews>
    <sheetView showGridLines="0" zoomScaleNormal="100" workbookViewId="0">
      <selection activeCell="C6" sqref="C6:G20"/>
    </sheetView>
  </sheetViews>
  <sheetFormatPr defaultRowHeight="15" customHeight="1" x14ac:dyDescent="0.3"/>
  <cols>
    <col min="1" max="1" width="13.6640625" style="12" customWidth="1"/>
    <col min="2" max="2" width="10.6640625" style="12" bestFit="1" customWidth="1"/>
    <col min="3" max="7" width="7" style="12" bestFit="1" customWidth="1"/>
    <col min="8" max="8" width="8.33203125" style="12" bestFit="1" customWidth="1"/>
    <col min="9" max="9" width="11.33203125" style="12" customWidth="1"/>
    <col min="10" max="10" width="10.33203125" style="12" customWidth="1"/>
    <col min="11" max="11" width="8.6640625" style="12" bestFit="1" customWidth="1"/>
    <col min="12" max="12" width="10.6640625" style="12" bestFit="1" customWidth="1"/>
    <col min="13" max="17" width="6.109375" style="12" bestFit="1" customWidth="1"/>
    <col min="18" max="18" width="7.44140625" style="12" bestFit="1" customWidth="1"/>
    <col min="19" max="16384" width="8.88671875" style="12"/>
  </cols>
  <sheetData>
    <row r="3" spans="1:8" ht="15" customHeight="1" x14ac:dyDescent="0.3">
      <c r="A3" s="168" t="s">
        <v>96</v>
      </c>
      <c r="B3" s="168"/>
      <c r="C3" s="168"/>
      <c r="D3" s="168"/>
      <c r="E3" s="168"/>
      <c r="F3" s="168"/>
      <c r="G3" s="168"/>
      <c r="H3" s="168"/>
    </row>
    <row r="4" spans="1:8" ht="15" customHeight="1" x14ac:dyDescent="0.3">
      <c r="A4" s="168" t="s">
        <v>146</v>
      </c>
      <c r="B4" s="168"/>
      <c r="C4" s="168"/>
      <c r="D4" s="168"/>
      <c r="E4" s="168"/>
      <c r="F4" s="168"/>
      <c r="G4" s="168"/>
      <c r="H4" s="168"/>
    </row>
    <row r="5" spans="1:8" ht="15" customHeight="1" x14ac:dyDescent="0.3">
      <c r="A5" s="101" t="s">
        <v>125</v>
      </c>
      <c r="B5" s="102"/>
      <c r="C5" s="102" t="s">
        <v>57</v>
      </c>
      <c r="D5" s="102" t="s">
        <v>58</v>
      </c>
      <c r="E5" s="102" t="s">
        <v>59</v>
      </c>
      <c r="F5" s="102" t="s">
        <v>60</v>
      </c>
      <c r="G5" s="102" t="s">
        <v>0</v>
      </c>
      <c r="H5" s="102" t="s">
        <v>1</v>
      </c>
    </row>
    <row r="6" spans="1:8" ht="15" customHeight="1" x14ac:dyDescent="0.3">
      <c r="A6" s="172" t="s">
        <v>5</v>
      </c>
      <c r="B6" s="10" t="s">
        <v>2</v>
      </c>
      <c r="C6" s="35">
        <v>0</v>
      </c>
      <c r="D6" s="35">
        <v>0</v>
      </c>
      <c r="E6" s="35">
        <v>8</v>
      </c>
      <c r="F6" s="35">
        <v>10</v>
      </c>
      <c r="G6" s="35">
        <v>5</v>
      </c>
      <c r="H6" s="36">
        <f>SUM(C6:G6)</f>
        <v>23</v>
      </c>
    </row>
    <row r="7" spans="1:8" ht="15" customHeight="1" x14ac:dyDescent="0.3">
      <c r="A7" s="172"/>
      <c r="B7" s="10" t="s">
        <v>3</v>
      </c>
      <c r="C7" s="35">
        <v>0</v>
      </c>
      <c r="D7" s="35">
        <v>0</v>
      </c>
      <c r="E7" s="35">
        <v>236</v>
      </c>
      <c r="F7" s="35">
        <v>231</v>
      </c>
      <c r="G7" s="35">
        <v>82</v>
      </c>
      <c r="H7" s="36">
        <f t="shared" ref="H7:H20" si="0">SUM(C7:G7)</f>
        <v>549</v>
      </c>
    </row>
    <row r="8" spans="1:8" ht="15" customHeight="1" x14ac:dyDescent="0.3">
      <c r="A8" s="172"/>
      <c r="B8" s="10" t="s">
        <v>4</v>
      </c>
      <c r="C8" s="35">
        <v>0</v>
      </c>
      <c r="D8" s="35">
        <v>0</v>
      </c>
      <c r="E8" s="35">
        <v>465</v>
      </c>
      <c r="F8" s="35">
        <v>442</v>
      </c>
      <c r="G8" s="35">
        <v>157</v>
      </c>
      <c r="H8" s="36">
        <f t="shared" si="0"/>
        <v>1064</v>
      </c>
    </row>
    <row r="9" spans="1:8" ht="15" customHeight="1" x14ac:dyDescent="0.3">
      <c r="A9" s="173" t="s">
        <v>6</v>
      </c>
      <c r="B9" s="12" t="s">
        <v>2</v>
      </c>
      <c r="C9" s="33">
        <v>3</v>
      </c>
      <c r="D9" s="33">
        <v>11</v>
      </c>
      <c r="E9" s="33">
        <v>48</v>
      </c>
      <c r="F9" s="33">
        <v>37</v>
      </c>
      <c r="G9" s="33">
        <v>7</v>
      </c>
      <c r="H9" s="34">
        <f t="shared" si="0"/>
        <v>106</v>
      </c>
    </row>
    <row r="10" spans="1:8" ht="15" customHeight="1" x14ac:dyDescent="0.3">
      <c r="A10" s="173"/>
      <c r="B10" s="12" t="s">
        <v>3</v>
      </c>
      <c r="C10" s="33">
        <v>205</v>
      </c>
      <c r="D10" s="33">
        <v>554</v>
      </c>
      <c r="E10" s="33">
        <v>1949</v>
      </c>
      <c r="F10" s="33">
        <v>817</v>
      </c>
      <c r="G10" s="33">
        <v>125</v>
      </c>
      <c r="H10" s="34">
        <f t="shared" si="0"/>
        <v>3650</v>
      </c>
    </row>
    <row r="11" spans="1:8" ht="15" customHeight="1" x14ac:dyDescent="0.3">
      <c r="A11" s="173"/>
      <c r="B11" s="12" t="s">
        <v>4</v>
      </c>
      <c r="C11" s="33">
        <v>413</v>
      </c>
      <c r="D11" s="33">
        <v>1161</v>
      </c>
      <c r="E11" s="33">
        <v>3771</v>
      </c>
      <c r="F11" s="33">
        <v>1561</v>
      </c>
      <c r="G11" s="33">
        <v>241</v>
      </c>
      <c r="H11" s="34">
        <f t="shared" si="0"/>
        <v>7147</v>
      </c>
    </row>
    <row r="12" spans="1:8" ht="15" customHeight="1" x14ac:dyDescent="0.3">
      <c r="A12" s="172" t="s">
        <v>7</v>
      </c>
      <c r="B12" s="10" t="s">
        <v>2</v>
      </c>
      <c r="C12" s="35">
        <v>2</v>
      </c>
      <c r="D12" s="35">
        <v>4</v>
      </c>
      <c r="E12" s="35">
        <v>12</v>
      </c>
      <c r="F12" s="35">
        <v>10</v>
      </c>
      <c r="G12" s="35">
        <v>5</v>
      </c>
      <c r="H12" s="36">
        <f t="shared" si="0"/>
        <v>33</v>
      </c>
    </row>
    <row r="13" spans="1:8" ht="15" customHeight="1" x14ac:dyDescent="0.3">
      <c r="A13" s="172"/>
      <c r="B13" s="10" t="s">
        <v>3</v>
      </c>
      <c r="C13" s="35">
        <v>306</v>
      </c>
      <c r="D13" s="35">
        <v>148</v>
      </c>
      <c r="E13" s="35">
        <v>300</v>
      </c>
      <c r="F13" s="35">
        <v>252</v>
      </c>
      <c r="G13" s="35">
        <v>83</v>
      </c>
      <c r="H13" s="36">
        <f t="shared" si="0"/>
        <v>1089</v>
      </c>
    </row>
    <row r="14" spans="1:8" ht="15" customHeight="1" x14ac:dyDescent="0.3">
      <c r="A14" s="172"/>
      <c r="B14" s="10" t="s">
        <v>4</v>
      </c>
      <c r="C14" s="35">
        <v>631</v>
      </c>
      <c r="D14" s="35">
        <v>325</v>
      </c>
      <c r="E14" s="35">
        <v>574</v>
      </c>
      <c r="F14" s="35">
        <v>459</v>
      </c>
      <c r="G14" s="35">
        <v>174</v>
      </c>
      <c r="H14" s="36">
        <f t="shared" si="0"/>
        <v>2163</v>
      </c>
    </row>
    <row r="15" spans="1:8" ht="15" customHeight="1" x14ac:dyDescent="0.3">
      <c r="A15" s="173" t="s">
        <v>8</v>
      </c>
      <c r="B15" s="12" t="s">
        <v>2</v>
      </c>
      <c r="C15" s="33">
        <v>4</v>
      </c>
      <c r="D15" s="33">
        <v>5</v>
      </c>
      <c r="E15" s="33">
        <v>41</v>
      </c>
      <c r="F15" s="33">
        <v>90</v>
      </c>
      <c r="G15" s="33">
        <v>17</v>
      </c>
      <c r="H15" s="34">
        <f t="shared" si="0"/>
        <v>157</v>
      </c>
    </row>
    <row r="16" spans="1:8" ht="15" customHeight="1" x14ac:dyDescent="0.3">
      <c r="A16" s="173"/>
      <c r="B16" s="12" t="s">
        <v>3</v>
      </c>
      <c r="C16" s="33">
        <v>530</v>
      </c>
      <c r="D16" s="33">
        <v>395</v>
      </c>
      <c r="E16" s="33">
        <v>1896</v>
      </c>
      <c r="F16" s="33">
        <v>2105</v>
      </c>
      <c r="G16" s="33">
        <v>239</v>
      </c>
      <c r="H16" s="34">
        <f t="shared" si="0"/>
        <v>5165</v>
      </c>
    </row>
    <row r="17" spans="1:8" ht="15" customHeight="1" x14ac:dyDescent="0.3">
      <c r="A17" s="173"/>
      <c r="B17" s="12" t="s">
        <v>4</v>
      </c>
      <c r="C17" s="33">
        <v>1045</v>
      </c>
      <c r="D17" s="33">
        <v>802</v>
      </c>
      <c r="E17" s="33">
        <v>3748</v>
      </c>
      <c r="F17" s="33">
        <v>3982</v>
      </c>
      <c r="G17" s="33">
        <v>459</v>
      </c>
      <c r="H17" s="34">
        <f t="shared" si="0"/>
        <v>10036</v>
      </c>
    </row>
    <row r="18" spans="1:8" ht="15" customHeight="1" x14ac:dyDescent="0.3">
      <c r="A18" s="172" t="s">
        <v>9</v>
      </c>
      <c r="B18" s="10" t="s">
        <v>2</v>
      </c>
      <c r="C18" s="35">
        <v>1</v>
      </c>
      <c r="D18" s="35">
        <v>14</v>
      </c>
      <c r="E18" s="35">
        <v>29</v>
      </c>
      <c r="F18" s="35">
        <v>12</v>
      </c>
      <c r="G18" s="35">
        <v>6</v>
      </c>
      <c r="H18" s="36">
        <f t="shared" si="0"/>
        <v>62</v>
      </c>
    </row>
    <row r="19" spans="1:8" ht="15" customHeight="1" x14ac:dyDescent="0.3">
      <c r="A19" s="172"/>
      <c r="B19" s="10" t="s">
        <v>3</v>
      </c>
      <c r="C19" s="35">
        <v>56</v>
      </c>
      <c r="D19" s="35">
        <v>753</v>
      </c>
      <c r="E19" s="35">
        <v>495</v>
      </c>
      <c r="F19" s="35">
        <v>310</v>
      </c>
      <c r="G19" s="35">
        <v>86</v>
      </c>
      <c r="H19" s="36">
        <f t="shared" si="0"/>
        <v>1700</v>
      </c>
    </row>
    <row r="20" spans="1:8" ht="15" customHeight="1" x14ac:dyDescent="0.3">
      <c r="A20" s="172"/>
      <c r="B20" s="10" t="s">
        <v>4</v>
      </c>
      <c r="C20" s="35">
        <v>86</v>
      </c>
      <c r="D20" s="35">
        <v>1314</v>
      </c>
      <c r="E20" s="35">
        <v>920</v>
      </c>
      <c r="F20" s="35">
        <v>547</v>
      </c>
      <c r="G20" s="35">
        <v>150</v>
      </c>
      <c r="H20" s="36">
        <f t="shared" si="0"/>
        <v>3017</v>
      </c>
    </row>
    <row r="21" spans="1:8" ht="15" customHeight="1" x14ac:dyDescent="0.3">
      <c r="A21" s="174" t="s">
        <v>1</v>
      </c>
      <c r="B21" s="103" t="s">
        <v>2</v>
      </c>
      <c r="C21" s="104">
        <f>C6+C9+C12+C15+C18</f>
        <v>10</v>
      </c>
      <c r="D21" s="104">
        <f t="shared" ref="D21:H21" si="1">D6+D9+D12+D15+D18</f>
        <v>34</v>
      </c>
      <c r="E21" s="104">
        <f t="shared" si="1"/>
        <v>138</v>
      </c>
      <c r="F21" s="104">
        <f t="shared" si="1"/>
        <v>159</v>
      </c>
      <c r="G21" s="104">
        <f t="shared" si="1"/>
        <v>40</v>
      </c>
      <c r="H21" s="104">
        <f t="shared" si="1"/>
        <v>381</v>
      </c>
    </row>
    <row r="22" spans="1:8" ht="15" customHeight="1" x14ac:dyDescent="0.3">
      <c r="A22" s="174"/>
      <c r="B22" s="103" t="s">
        <v>3</v>
      </c>
      <c r="C22" s="104">
        <f t="shared" ref="C22:H22" si="2">C7+C10+C13+C16+C19</f>
        <v>1097</v>
      </c>
      <c r="D22" s="104">
        <f t="shared" si="2"/>
        <v>1850</v>
      </c>
      <c r="E22" s="104">
        <f t="shared" si="2"/>
        <v>4876</v>
      </c>
      <c r="F22" s="104">
        <f t="shared" si="2"/>
        <v>3715</v>
      </c>
      <c r="G22" s="104">
        <f t="shared" si="2"/>
        <v>615</v>
      </c>
      <c r="H22" s="104">
        <f t="shared" si="2"/>
        <v>12153</v>
      </c>
    </row>
    <row r="23" spans="1:8" ht="15" customHeight="1" x14ac:dyDescent="0.3">
      <c r="A23" s="174"/>
      <c r="B23" s="103" t="s">
        <v>4</v>
      </c>
      <c r="C23" s="104">
        <f t="shared" ref="C23:H23" si="3">C8+C11+C14+C17+C20</f>
        <v>2175</v>
      </c>
      <c r="D23" s="104">
        <f t="shared" si="3"/>
        <v>3602</v>
      </c>
      <c r="E23" s="104">
        <f t="shared" si="3"/>
        <v>9478</v>
      </c>
      <c r="F23" s="104">
        <f t="shared" si="3"/>
        <v>6991</v>
      </c>
      <c r="G23" s="104">
        <f t="shared" si="3"/>
        <v>1181</v>
      </c>
      <c r="H23" s="104">
        <f t="shared" si="3"/>
        <v>23427</v>
      </c>
    </row>
    <row r="24" spans="1:8" ht="15" customHeight="1" x14ac:dyDescent="0.3">
      <c r="A24" s="89" t="s">
        <v>134</v>
      </c>
      <c r="B24" s="91"/>
      <c r="C24" s="91"/>
      <c r="D24" s="91"/>
      <c r="E24" s="91"/>
      <c r="F24" s="91"/>
      <c r="G24" s="91"/>
      <c r="H24" s="91"/>
    </row>
    <row r="27" spans="1:8" ht="15" customHeight="1" x14ac:dyDescent="0.3">
      <c r="A27" s="168" t="s">
        <v>96</v>
      </c>
      <c r="B27" s="168"/>
      <c r="C27" s="168"/>
      <c r="D27" s="168"/>
      <c r="E27" s="168"/>
      <c r="F27" s="168"/>
      <c r="G27" s="168"/>
      <c r="H27" s="168"/>
    </row>
    <row r="28" spans="1:8" ht="15" customHeight="1" x14ac:dyDescent="0.3">
      <c r="A28" s="168" t="s">
        <v>139</v>
      </c>
      <c r="B28" s="168"/>
      <c r="C28" s="168"/>
      <c r="D28" s="168"/>
      <c r="E28" s="168"/>
      <c r="F28" s="168"/>
      <c r="G28" s="168"/>
      <c r="H28" s="168"/>
    </row>
    <row r="29" spans="1:8" ht="15" customHeight="1" x14ac:dyDescent="0.3">
      <c r="A29" s="101" t="s">
        <v>125</v>
      </c>
      <c r="B29" s="102"/>
      <c r="C29" s="102" t="s">
        <v>57</v>
      </c>
      <c r="D29" s="102" t="s">
        <v>58</v>
      </c>
      <c r="E29" s="102" t="s">
        <v>59</v>
      </c>
      <c r="F29" s="102" t="s">
        <v>60</v>
      </c>
      <c r="G29" s="102" t="s">
        <v>0</v>
      </c>
      <c r="H29" s="102" t="s">
        <v>1</v>
      </c>
    </row>
    <row r="30" spans="1:8" ht="15" customHeight="1" x14ac:dyDescent="0.3">
      <c r="A30" s="172" t="s">
        <v>5</v>
      </c>
      <c r="B30" s="10" t="s">
        <v>2</v>
      </c>
      <c r="C30" s="35">
        <v>0</v>
      </c>
      <c r="D30" s="35">
        <v>0</v>
      </c>
      <c r="E30" s="35">
        <v>8</v>
      </c>
      <c r="F30" s="35">
        <v>10</v>
      </c>
      <c r="G30" s="35">
        <v>6</v>
      </c>
      <c r="H30" s="36">
        <f>SUM(C30:G30)</f>
        <v>24</v>
      </c>
    </row>
    <row r="31" spans="1:8" ht="15" customHeight="1" x14ac:dyDescent="0.3">
      <c r="A31" s="172"/>
      <c r="B31" s="10" t="s">
        <v>3</v>
      </c>
      <c r="C31" s="35">
        <v>0</v>
      </c>
      <c r="D31" s="35">
        <v>0</v>
      </c>
      <c r="E31" s="35">
        <v>236</v>
      </c>
      <c r="F31" s="35">
        <v>231</v>
      </c>
      <c r="G31" s="35">
        <v>103</v>
      </c>
      <c r="H31" s="36">
        <f t="shared" ref="H31:H44" si="4">SUM(C31:G31)</f>
        <v>570</v>
      </c>
    </row>
    <row r="32" spans="1:8" ht="15" customHeight="1" x14ac:dyDescent="0.3">
      <c r="A32" s="172"/>
      <c r="B32" s="10" t="s">
        <v>4</v>
      </c>
      <c r="C32" s="35">
        <v>0</v>
      </c>
      <c r="D32" s="35">
        <v>0</v>
      </c>
      <c r="E32" s="35">
        <v>465</v>
      </c>
      <c r="F32" s="35">
        <v>442</v>
      </c>
      <c r="G32" s="35">
        <v>189</v>
      </c>
      <c r="H32" s="36">
        <f t="shared" si="4"/>
        <v>1096</v>
      </c>
    </row>
    <row r="33" spans="1:8" ht="15" customHeight="1" x14ac:dyDescent="0.3">
      <c r="A33" s="173" t="s">
        <v>6</v>
      </c>
      <c r="B33" s="12" t="s">
        <v>2</v>
      </c>
      <c r="C33" s="33">
        <v>3</v>
      </c>
      <c r="D33" s="33">
        <v>11</v>
      </c>
      <c r="E33" s="33">
        <v>49</v>
      </c>
      <c r="F33" s="33">
        <v>38</v>
      </c>
      <c r="G33" s="33">
        <v>8</v>
      </c>
      <c r="H33" s="34">
        <f t="shared" si="4"/>
        <v>109</v>
      </c>
    </row>
    <row r="34" spans="1:8" ht="15" customHeight="1" x14ac:dyDescent="0.3">
      <c r="A34" s="173"/>
      <c r="B34" s="12" t="s">
        <v>3</v>
      </c>
      <c r="C34" s="33">
        <v>205</v>
      </c>
      <c r="D34" s="33">
        <v>545</v>
      </c>
      <c r="E34" s="33">
        <v>1926</v>
      </c>
      <c r="F34" s="33">
        <v>879</v>
      </c>
      <c r="G34" s="33">
        <v>135</v>
      </c>
      <c r="H34" s="34">
        <f t="shared" si="4"/>
        <v>3690</v>
      </c>
    </row>
    <row r="35" spans="1:8" ht="15" customHeight="1" x14ac:dyDescent="0.3">
      <c r="A35" s="173"/>
      <c r="B35" s="12" t="s">
        <v>4</v>
      </c>
      <c r="C35" s="33">
        <v>413</v>
      </c>
      <c r="D35" s="33">
        <v>1101</v>
      </c>
      <c r="E35" s="33">
        <v>3634</v>
      </c>
      <c r="F35" s="33">
        <v>1677</v>
      </c>
      <c r="G35" s="33">
        <v>261</v>
      </c>
      <c r="H35" s="34">
        <f t="shared" si="4"/>
        <v>7086</v>
      </c>
    </row>
    <row r="36" spans="1:8" ht="15" customHeight="1" x14ac:dyDescent="0.3">
      <c r="A36" s="172" t="s">
        <v>7</v>
      </c>
      <c r="B36" s="10" t="s">
        <v>2</v>
      </c>
      <c r="C36" s="35">
        <v>1</v>
      </c>
      <c r="D36" s="35">
        <v>3</v>
      </c>
      <c r="E36" s="35">
        <v>12</v>
      </c>
      <c r="F36" s="35">
        <v>9</v>
      </c>
      <c r="G36" s="35">
        <v>6</v>
      </c>
      <c r="H36" s="36">
        <f t="shared" si="4"/>
        <v>31</v>
      </c>
    </row>
    <row r="37" spans="1:8" ht="15" customHeight="1" x14ac:dyDescent="0.3">
      <c r="A37" s="172"/>
      <c r="B37" s="10" t="s">
        <v>3</v>
      </c>
      <c r="C37" s="35">
        <v>156</v>
      </c>
      <c r="D37" s="35">
        <v>103</v>
      </c>
      <c r="E37" s="35">
        <v>300</v>
      </c>
      <c r="F37" s="35">
        <v>236</v>
      </c>
      <c r="G37" s="35">
        <v>99</v>
      </c>
      <c r="H37" s="36">
        <f t="shared" si="4"/>
        <v>894</v>
      </c>
    </row>
    <row r="38" spans="1:8" ht="15" customHeight="1" x14ac:dyDescent="0.3">
      <c r="A38" s="172"/>
      <c r="B38" s="10" t="s">
        <v>4</v>
      </c>
      <c r="C38" s="35">
        <v>323</v>
      </c>
      <c r="D38" s="35">
        <v>235</v>
      </c>
      <c r="E38" s="35">
        <v>572</v>
      </c>
      <c r="F38" s="35">
        <v>427</v>
      </c>
      <c r="G38" s="35">
        <v>206</v>
      </c>
      <c r="H38" s="36">
        <f t="shared" si="4"/>
        <v>1763</v>
      </c>
    </row>
    <row r="39" spans="1:8" ht="15" customHeight="1" x14ac:dyDescent="0.3">
      <c r="A39" s="173" t="s">
        <v>8</v>
      </c>
      <c r="B39" s="12" t="s">
        <v>2</v>
      </c>
      <c r="C39" s="33">
        <v>2</v>
      </c>
      <c r="D39" s="33">
        <v>5</v>
      </c>
      <c r="E39" s="33">
        <v>40</v>
      </c>
      <c r="F39" s="33">
        <v>93</v>
      </c>
      <c r="G39" s="33">
        <v>16</v>
      </c>
      <c r="H39" s="34">
        <f t="shared" si="4"/>
        <v>156</v>
      </c>
    </row>
    <row r="40" spans="1:8" ht="15" customHeight="1" x14ac:dyDescent="0.3">
      <c r="A40" s="173"/>
      <c r="B40" s="12" t="s">
        <v>3</v>
      </c>
      <c r="C40" s="33">
        <v>402</v>
      </c>
      <c r="D40" s="33">
        <v>395</v>
      </c>
      <c r="E40" s="33">
        <v>1862</v>
      </c>
      <c r="F40" s="33">
        <v>2166</v>
      </c>
      <c r="G40" s="33">
        <v>228</v>
      </c>
      <c r="H40" s="34">
        <f t="shared" si="4"/>
        <v>5053</v>
      </c>
    </row>
    <row r="41" spans="1:8" ht="15" customHeight="1" x14ac:dyDescent="0.3">
      <c r="A41" s="173"/>
      <c r="B41" s="12" t="s">
        <v>4</v>
      </c>
      <c r="C41" s="33">
        <v>845</v>
      </c>
      <c r="D41" s="33">
        <v>802</v>
      </c>
      <c r="E41" s="33">
        <v>3663</v>
      </c>
      <c r="F41" s="33">
        <v>4090</v>
      </c>
      <c r="G41" s="33">
        <v>441</v>
      </c>
      <c r="H41" s="34">
        <f t="shared" si="4"/>
        <v>9841</v>
      </c>
    </row>
    <row r="42" spans="1:8" ht="15" customHeight="1" x14ac:dyDescent="0.3">
      <c r="A42" s="172" t="s">
        <v>9</v>
      </c>
      <c r="B42" s="10" t="s">
        <v>2</v>
      </c>
      <c r="C42" s="35">
        <v>1</v>
      </c>
      <c r="D42" s="35">
        <v>14</v>
      </c>
      <c r="E42" s="35">
        <v>30</v>
      </c>
      <c r="F42" s="35">
        <v>12</v>
      </c>
      <c r="G42" s="35">
        <v>6</v>
      </c>
      <c r="H42" s="36">
        <f t="shared" si="4"/>
        <v>63</v>
      </c>
    </row>
    <row r="43" spans="1:8" ht="15" customHeight="1" x14ac:dyDescent="0.3">
      <c r="A43" s="172"/>
      <c r="B43" s="10" t="s">
        <v>3</v>
      </c>
      <c r="C43" s="35">
        <v>56</v>
      </c>
      <c r="D43" s="35">
        <v>753</v>
      </c>
      <c r="E43" s="35">
        <v>497</v>
      </c>
      <c r="F43" s="35">
        <v>310</v>
      </c>
      <c r="G43" s="35">
        <v>86</v>
      </c>
      <c r="H43" s="36">
        <f t="shared" si="4"/>
        <v>1702</v>
      </c>
    </row>
    <row r="44" spans="1:8" ht="15" customHeight="1" x14ac:dyDescent="0.3">
      <c r="A44" s="172"/>
      <c r="B44" s="10" t="s">
        <v>4</v>
      </c>
      <c r="C44" s="35">
        <v>86</v>
      </c>
      <c r="D44" s="35">
        <v>1314</v>
      </c>
      <c r="E44" s="35">
        <v>927</v>
      </c>
      <c r="F44" s="35">
        <v>547</v>
      </c>
      <c r="G44" s="35">
        <v>150</v>
      </c>
      <c r="H44" s="36">
        <f t="shared" si="4"/>
        <v>3024</v>
      </c>
    </row>
    <row r="45" spans="1:8" ht="15" customHeight="1" x14ac:dyDescent="0.3">
      <c r="A45" s="174" t="s">
        <v>1</v>
      </c>
      <c r="B45" s="103" t="s">
        <v>2</v>
      </c>
      <c r="C45" s="104">
        <f>C30+C33+C36+C39+C42</f>
        <v>7</v>
      </c>
      <c r="D45" s="104">
        <f t="shared" ref="D45:H45" si="5">D30+D33+D36+D39+D42</f>
        <v>33</v>
      </c>
      <c r="E45" s="104">
        <f t="shared" si="5"/>
        <v>139</v>
      </c>
      <c r="F45" s="104">
        <f t="shared" si="5"/>
        <v>162</v>
      </c>
      <c r="G45" s="104">
        <f t="shared" si="5"/>
        <v>42</v>
      </c>
      <c r="H45" s="104">
        <f t="shared" si="5"/>
        <v>383</v>
      </c>
    </row>
    <row r="46" spans="1:8" ht="15" customHeight="1" x14ac:dyDescent="0.3">
      <c r="A46" s="174"/>
      <c r="B46" s="103" t="s">
        <v>3</v>
      </c>
      <c r="C46" s="104">
        <f t="shared" ref="C46:H46" si="6">C31+C34+C37+C40+C43</f>
        <v>819</v>
      </c>
      <c r="D46" s="104">
        <f t="shared" si="6"/>
        <v>1796</v>
      </c>
      <c r="E46" s="104">
        <f t="shared" si="6"/>
        <v>4821</v>
      </c>
      <c r="F46" s="104">
        <f t="shared" si="6"/>
        <v>3822</v>
      </c>
      <c r="G46" s="104">
        <f t="shared" si="6"/>
        <v>651</v>
      </c>
      <c r="H46" s="104">
        <f t="shared" si="6"/>
        <v>11909</v>
      </c>
    </row>
    <row r="47" spans="1:8" ht="15" customHeight="1" x14ac:dyDescent="0.3">
      <c r="A47" s="174"/>
      <c r="B47" s="103" t="s">
        <v>4</v>
      </c>
      <c r="C47" s="104">
        <f t="shared" ref="C47:H47" si="7">C32+C35+C38+C41+C44</f>
        <v>1667</v>
      </c>
      <c r="D47" s="104">
        <f t="shared" si="7"/>
        <v>3452</v>
      </c>
      <c r="E47" s="104">
        <f t="shared" si="7"/>
        <v>9261</v>
      </c>
      <c r="F47" s="104">
        <f t="shared" si="7"/>
        <v>7183</v>
      </c>
      <c r="G47" s="104">
        <f t="shared" si="7"/>
        <v>1247</v>
      </c>
      <c r="H47" s="104">
        <f t="shared" si="7"/>
        <v>22810</v>
      </c>
    </row>
    <row r="48" spans="1:8" ht="15" customHeight="1" x14ac:dyDescent="0.3">
      <c r="A48" s="89" t="s">
        <v>134</v>
      </c>
      <c r="B48" s="91"/>
      <c r="C48" s="91"/>
      <c r="D48" s="91"/>
      <c r="E48" s="91"/>
      <c r="F48" s="91"/>
      <c r="G48" s="91"/>
      <c r="H48" s="91"/>
    </row>
    <row r="51" spans="1:8" ht="15" customHeight="1" x14ac:dyDescent="0.3">
      <c r="A51" s="168" t="s">
        <v>96</v>
      </c>
      <c r="B51" s="168"/>
      <c r="C51" s="168"/>
      <c r="D51" s="168"/>
      <c r="E51" s="168"/>
      <c r="F51" s="168"/>
      <c r="G51" s="168"/>
      <c r="H51" s="168"/>
    </row>
    <row r="52" spans="1:8" ht="15" customHeight="1" x14ac:dyDescent="0.3">
      <c r="A52" s="168" t="s">
        <v>118</v>
      </c>
      <c r="B52" s="168"/>
      <c r="C52" s="168"/>
      <c r="D52" s="168"/>
      <c r="E52" s="168"/>
      <c r="F52" s="168"/>
      <c r="G52" s="168"/>
      <c r="H52" s="168"/>
    </row>
    <row r="53" spans="1:8" ht="15" customHeight="1" x14ac:dyDescent="0.3">
      <c r="A53" s="101" t="s">
        <v>125</v>
      </c>
      <c r="B53" s="102"/>
      <c r="C53" s="102" t="s">
        <v>57</v>
      </c>
      <c r="D53" s="102" t="s">
        <v>58</v>
      </c>
      <c r="E53" s="102" t="s">
        <v>59</v>
      </c>
      <c r="F53" s="102" t="s">
        <v>60</v>
      </c>
      <c r="G53" s="102" t="s">
        <v>0</v>
      </c>
      <c r="H53" s="102" t="s">
        <v>1</v>
      </c>
    </row>
    <row r="54" spans="1:8" ht="15" customHeight="1" x14ac:dyDescent="0.3">
      <c r="A54" s="172" t="s">
        <v>5</v>
      </c>
      <c r="B54" s="10" t="s">
        <v>2</v>
      </c>
      <c r="C54" s="35">
        <v>0</v>
      </c>
      <c r="D54" s="35">
        <v>0</v>
      </c>
      <c r="E54" s="35">
        <v>8</v>
      </c>
      <c r="F54" s="35">
        <v>10</v>
      </c>
      <c r="G54" s="35">
        <v>6</v>
      </c>
      <c r="H54" s="36">
        <f>SUM(C54:G54)</f>
        <v>24</v>
      </c>
    </row>
    <row r="55" spans="1:8" ht="15" customHeight="1" x14ac:dyDescent="0.3">
      <c r="A55" s="172"/>
      <c r="B55" s="10" t="s">
        <v>3</v>
      </c>
      <c r="C55" s="35">
        <v>0</v>
      </c>
      <c r="D55" s="35">
        <v>0</v>
      </c>
      <c r="E55" s="35">
        <v>236</v>
      </c>
      <c r="F55" s="35">
        <v>247</v>
      </c>
      <c r="G55" s="35">
        <v>103</v>
      </c>
      <c r="H55" s="36">
        <f t="shared" ref="H55:H68" si="8">SUM(C55:G55)</f>
        <v>586</v>
      </c>
    </row>
    <row r="56" spans="1:8" ht="15" customHeight="1" x14ac:dyDescent="0.3">
      <c r="A56" s="172"/>
      <c r="B56" s="10" t="s">
        <v>4</v>
      </c>
      <c r="C56" s="35">
        <v>0</v>
      </c>
      <c r="D56" s="35">
        <v>0</v>
      </c>
      <c r="E56" s="35">
        <v>465</v>
      </c>
      <c r="F56" s="35">
        <v>453</v>
      </c>
      <c r="G56" s="35">
        <v>189</v>
      </c>
      <c r="H56" s="36">
        <f t="shared" si="8"/>
        <v>1107</v>
      </c>
    </row>
    <row r="57" spans="1:8" ht="15" customHeight="1" x14ac:dyDescent="0.3">
      <c r="A57" s="173" t="s">
        <v>6</v>
      </c>
      <c r="B57" s="12" t="s">
        <v>2</v>
      </c>
      <c r="C57" s="33">
        <v>2</v>
      </c>
      <c r="D57" s="33">
        <v>12</v>
      </c>
      <c r="E57" s="33">
        <v>48</v>
      </c>
      <c r="F57" s="33">
        <v>40</v>
      </c>
      <c r="G57" s="33">
        <v>9</v>
      </c>
      <c r="H57" s="34">
        <f t="shared" si="8"/>
        <v>111</v>
      </c>
    </row>
    <row r="58" spans="1:8" ht="15" customHeight="1" x14ac:dyDescent="0.3">
      <c r="A58" s="173"/>
      <c r="B58" s="12" t="s">
        <v>3</v>
      </c>
      <c r="C58" s="33">
        <v>155</v>
      </c>
      <c r="D58" s="33">
        <v>560</v>
      </c>
      <c r="E58" s="33">
        <v>1909</v>
      </c>
      <c r="F58" s="33">
        <v>902</v>
      </c>
      <c r="G58" s="33">
        <v>147</v>
      </c>
      <c r="H58" s="34">
        <f t="shared" si="8"/>
        <v>3673</v>
      </c>
    </row>
    <row r="59" spans="1:8" ht="15" customHeight="1" x14ac:dyDescent="0.3">
      <c r="A59" s="173"/>
      <c r="B59" s="12" t="s">
        <v>4</v>
      </c>
      <c r="C59" s="33">
        <v>314</v>
      </c>
      <c r="D59" s="33">
        <v>1124</v>
      </c>
      <c r="E59" s="33">
        <v>3600</v>
      </c>
      <c r="F59" s="33">
        <v>1718</v>
      </c>
      <c r="G59" s="33">
        <v>311</v>
      </c>
      <c r="H59" s="34">
        <f t="shared" si="8"/>
        <v>7067</v>
      </c>
    </row>
    <row r="60" spans="1:8" ht="15" customHeight="1" x14ac:dyDescent="0.3">
      <c r="A60" s="172" t="s">
        <v>7</v>
      </c>
      <c r="B60" s="10" t="s">
        <v>2</v>
      </c>
      <c r="C60" s="35">
        <v>2</v>
      </c>
      <c r="D60" s="35">
        <v>3</v>
      </c>
      <c r="E60" s="35">
        <v>12</v>
      </c>
      <c r="F60" s="35">
        <v>10</v>
      </c>
      <c r="G60" s="35">
        <v>5</v>
      </c>
      <c r="H60" s="36">
        <f t="shared" si="8"/>
        <v>32</v>
      </c>
    </row>
    <row r="61" spans="1:8" ht="15" customHeight="1" x14ac:dyDescent="0.3">
      <c r="A61" s="172"/>
      <c r="B61" s="10" t="s">
        <v>3</v>
      </c>
      <c r="C61" s="35">
        <v>306</v>
      </c>
      <c r="D61" s="35">
        <v>103</v>
      </c>
      <c r="E61" s="35">
        <v>297</v>
      </c>
      <c r="F61" s="35">
        <v>246</v>
      </c>
      <c r="G61" s="35">
        <v>87</v>
      </c>
      <c r="H61" s="36">
        <f t="shared" si="8"/>
        <v>1039</v>
      </c>
    </row>
    <row r="62" spans="1:8" ht="15" customHeight="1" x14ac:dyDescent="0.3">
      <c r="A62" s="172"/>
      <c r="B62" s="10" t="s">
        <v>4</v>
      </c>
      <c r="C62" s="35">
        <v>631</v>
      </c>
      <c r="D62" s="35">
        <v>235</v>
      </c>
      <c r="E62" s="35">
        <v>572</v>
      </c>
      <c r="F62" s="35">
        <v>450</v>
      </c>
      <c r="G62" s="35">
        <v>176</v>
      </c>
      <c r="H62" s="36">
        <f t="shared" si="8"/>
        <v>2064</v>
      </c>
    </row>
    <row r="63" spans="1:8" ht="15" customHeight="1" x14ac:dyDescent="0.3">
      <c r="A63" s="173" t="s">
        <v>8</v>
      </c>
      <c r="B63" s="12" t="s">
        <v>2</v>
      </c>
      <c r="C63" s="33">
        <v>2</v>
      </c>
      <c r="D63" s="33">
        <v>6</v>
      </c>
      <c r="E63" s="33">
        <v>39</v>
      </c>
      <c r="F63" s="33">
        <v>92</v>
      </c>
      <c r="G63" s="33">
        <v>17</v>
      </c>
      <c r="H63" s="34">
        <f t="shared" si="8"/>
        <v>156</v>
      </c>
    </row>
    <row r="64" spans="1:8" ht="15" customHeight="1" x14ac:dyDescent="0.3">
      <c r="A64" s="173"/>
      <c r="B64" s="12" t="s">
        <v>3</v>
      </c>
      <c r="C64" s="33">
        <v>402</v>
      </c>
      <c r="D64" s="33">
        <v>448</v>
      </c>
      <c r="E64" s="33">
        <v>1826</v>
      </c>
      <c r="F64" s="33">
        <v>2151</v>
      </c>
      <c r="G64" s="33">
        <v>245</v>
      </c>
      <c r="H64" s="34">
        <f t="shared" si="8"/>
        <v>5072</v>
      </c>
    </row>
    <row r="65" spans="1:8" ht="15" customHeight="1" x14ac:dyDescent="0.3">
      <c r="A65" s="173"/>
      <c r="B65" s="12" t="s">
        <v>4</v>
      </c>
      <c r="C65" s="33">
        <v>845</v>
      </c>
      <c r="D65" s="33">
        <v>881</v>
      </c>
      <c r="E65" s="33">
        <v>3594</v>
      </c>
      <c r="F65" s="33">
        <v>4061</v>
      </c>
      <c r="G65" s="33">
        <v>473</v>
      </c>
      <c r="H65" s="34">
        <f t="shared" si="8"/>
        <v>9854</v>
      </c>
    </row>
    <row r="66" spans="1:8" ht="15" customHeight="1" x14ac:dyDescent="0.3">
      <c r="A66" s="172" t="s">
        <v>9</v>
      </c>
      <c r="B66" s="10" t="s">
        <v>2</v>
      </c>
      <c r="C66" s="35">
        <v>2</v>
      </c>
      <c r="D66" s="35">
        <v>13</v>
      </c>
      <c r="E66" s="35">
        <v>30</v>
      </c>
      <c r="F66" s="35">
        <v>13</v>
      </c>
      <c r="G66" s="35">
        <v>6</v>
      </c>
      <c r="H66" s="36">
        <f t="shared" si="8"/>
        <v>64</v>
      </c>
    </row>
    <row r="67" spans="1:8" ht="15" customHeight="1" x14ac:dyDescent="0.3">
      <c r="A67" s="172"/>
      <c r="B67" s="10" t="s">
        <v>3</v>
      </c>
      <c r="C67" s="35">
        <v>76</v>
      </c>
      <c r="D67" s="35">
        <v>733</v>
      </c>
      <c r="E67" s="35">
        <v>495</v>
      </c>
      <c r="F67" s="35">
        <v>319</v>
      </c>
      <c r="G67" s="35">
        <v>86</v>
      </c>
      <c r="H67" s="36">
        <f t="shared" si="8"/>
        <v>1709</v>
      </c>
    </row>
    <row r="68" spans="1:8" ht="15" customHeight="1" x14ac:dyDescent="0.3">
      <c r="A68" s="172"/>
      <c r="B68" s="10" t="s">
        <v>4</v>
      </c>
      <c r="C68" s="35">
        <v>119</v>
      </c>
      <c r="D68" s="35">
        <v>1281</v>
      </c>
      <c r="E68" s="35">
        <v>918</v>
      </c>
      <c r="F68" s="35">
        <v>564</v>
      </c>
      <c r="G68" s="35">
        <v>150</v>
      </c>
      <c r="H68" s="36">
        <f t="shared" si="8"/>
        <v>3032</v>
      </c>
    </row>
    <row r="69" spans="1:8" ht="15" customHeight="1" x14ac:dyDescent="0.3">
      <c r="A69" s="174" t="s">
        <v>1</v>
      </c>
      <c r="B69" s="103" t="s">
        <v>2</v>
      </c>
      <c r="C69" s="104">
        <f>C54+C57+C60+C63+C66</f>
        <v>8</v>
      </c>
      <c r="D69" s="104">
        <f t="shared" ref="D69:H69" si="9">D54+D57+D60+D63+D66</f>
        <v>34</v>
      </c>
      <c r="E69" s="104">
        <f t="shared" si="9"/>
        <v>137</v>
      </c>
      <c r="F69" s="104">
        <f t="shared" si="9"/>
        <v>165</v>
      </c>
      <c r="G69" s="104">
        <f t="shared" si="9"/>
        <v>43</v>
      </c>
      <c r="H69" s="104">
        <f t="shared" si="9"/>
        <v>387</v>
      </c>
    </row>
    <row r="70" spans="1:8" ht="15" customHeight="1" x14ac:dyDescent="0.3">
      <c r="A70" s="174"/>
      <c r="B70" s="103" t="s">
        <v>3</v>
      </c>
      <c r="C70" s="104">
        <f t="shared" ref="C70:H70" si="10">C55+C58+C61+C64+C67</f>
        <v>939</v>
      </c>
      <c r="D70" s="104">
        <f t="shared" si="10"/>
        <v>1844</v>
      </c>
      <c r="E70" s="104">
        <f t="shared" si="10"/>
        <v>4763</v>
      </c>
      <c r="F70" s="104">
        <f t="shared" si="10"/>
        <v>3865</v>
      </c>
      <c r="G70" s="104">
        <f t="shared" si="10"/>
        <v>668</v>
      </c>
      <c r="H70" s="104">
        <f t="shared" si="10"/>
        <v>12079</v>
      </c>
    </row>
    <row r="71" spans="1:8" ht="15" customHeight="1" x14ac:dyDescent="0.3">
      <c r="A71" s="174"/>
      <c r="B71" s="103" t="s">
        <v>4</v>
      </c>
      <c r="C71" s="104">
        <f t="shared" ref="C71:H71" si="11">C56+C59+C62+C65+C68</f>
        <v>1909</v>
      </c>
      <c r="D71" s="104">
        <f t="shared" si="11"/>
        <v>3521</v>
      </c>
      <c r="E71" s="104">
        <f t="shared" si="11"/>
        <v>9149</v>
      </c>
      <c r="F71" s="104">
        <f t="shared" si="11"/>
        <v>7246</v>
      </c>
      <c r="G71" s="104">
        <f t="shared" si="11"/>
        <v>1299</v>
      </c>
      <c r="H71" s="104">
        <f t="shared" si="11"/>
        <v>23124</v>
      </c>
    </row>
    <row r="72" spans="1:8" ht="15" customHeight="1" x14ac:dyDescent="0.3">
      <c r="A72" s="89" t="s">
        <v>134</v>
      </c>
      <c r="B72" s="91"/>
      <c r="C72" s="91"/>
      <c r="D72" s="91"/>
      <c r="E72" s="91"/>
      <c r="F72" s="91"/>
      <c r="G72" s="91"/>
      <c r="H72" s="91"/>
    </row>
    <row r="75" spans="1:8" ht="15" customHeight="1" x14ac:dyDescent="0.3">
      <c r="A75" s="168" t="s">
        <v>96</v>
      </c>
      <c r="B75" s="168"/>
      <c r="C75" s="168"/>
      <c r="D75" s="168"/>
      <c r="E75" s="168"/>
      <c r="F75" s="168"/>
      <c r="G75" s="168"/>
      <c r="H75" s="168"/>
    </row>
    <row r="76" spans="1:8" ht="15" customHeight="1" x14ac:dyDescent="0.3">
      <c r="A76" s="168" t="s">
        <v>114</v>
      </c>
      <c r="B76" s="168"/>
      <c r="C76" s="168"/>
      <c r="D76" s="168"/>
      <c r="E76" s="168"/>
      <c r="F76" s="168"/>
      <c r="G76" s="168"/>
      <c r="H76" s="168"/>
    </row>
    <row r="77" spans="1:8" ht="15" customHeight="1" x14ac:dyDescent="0.3">
      <c r="A77" s="101" t="s">
        <v>125</v>
      </c>
      <c r="B77" s="102"/>
      <c r="C77" s="102" t="s">
        <v>57</v>
      </c>
      <c r="D77" s="102" t="s">
        <v>58</v>
      </c>
      <c r="E77" s="102" t="s">
        <v>59</v>
      </c>
      <c r="F77" s="102" t="s">
        <v>60</v>
      </c>
      <c r="G77" s="102" t="s">
        <v>0</v>
      </c>
      <c r="H77" s="102" t="s">
        <v>1</v>
      </c>
    </row>
    <row r="78" spans="1:8" ht="15" customHeight="1" x14ac:dyDescent="0.3">
      <c r="A78" s="172" t="s">
        <v>5</v>
      </c>
      <c r="B78" s="10" t="s">
        <v>2</v>
      </c>
      <c r="C78" s="35">
        <v>0</v>
      </c>
      <c r="D78" s="35">
        <v>0</v>
      </c>
      <c r="E78" s="35">
        <v>8</v>
      </c>
      <c r="F78" s="35">
        <v>10</v>
      </c>
      <c r="G78" s="35">
        <v>6</v>
      </c>
      <c r="H78" s="36">
        <f>SUM(C78:G78)</f>
        <v>24</v>
      </c>
    </row>
    <row r="79" spans="1:8" ht="15" customHeight="1" x14ac:dyDescent="0.3">
      <c r="A79" s="172"/>
      <c r="B79" s="10" t="s">
        <v>3</v>
      </c>
      <c r="C79" s="35">
        <v>0</v>
      </c>
      <c r="D79" s="35">
        <v>0</v>
      </c>
      <c r="E79" s="35">
        <v>236</v>
      </c>
      <c r="F79" s="35">
        <v>247</v>
      </c>
      <c r="G79" s="35">
        <v>103</v>
      </c>
      <c r="H79" s="36">
        <f t="shared" ref="H79:H92" si="12">SUM(C79:G79)</f>
        <v>586</v>
      </c>
    </row>
    <row r="80" spans="1:8" ht="15" customHeight="1" x14ac:dyDescent="0.3">
      <c r="A80" s="172"/>
      <c r="B80" s="10" t="s">
        <v>4</v>
      </c>
      <c r="C80" s="35">
        <v>0</v>
      </c>
      <c r="D80" s="35">
        <v>0</v>
      </c>
      <c r="E80" s="35">
        <v>465</v>
      </c>
      <c r="F80" s="35">
        <v>453</v>
      </c>
      <c r="G80" s="35">
        <v>189</v>
      </c>
      <c r="H80" s="36">
        <f t="shared" si="12"/>
        <v>1107</v>
      </c>
    </row>
    <row r="81" spans="1:8" ht="15" customHeight="1" x14ac:dyDescent="0.3">
      <c r="A81" s="173" t="s">
        <v>6</v>
      </c>
      <c r="B81" s="12" t="s">
        <v>2</v>
      </c>
      <c r="C81" s="33">
        <v>2</v>
      </c>
      <c r="D81" s="33">
        <v>13</v>
      </c>
      <c r="E81" s="33">
        <v>47</v>
      </c>
      <c r="F81" s="33">
        <v>41</v>
      </c>
      <c r="G81" s="33">
        <v>7</v>
      </c>
      <c r="H81" s="34">
        <f t="shared" si="12"/>
        <v>110</v>
      </c>
    </row>
    <row r="82" spans="1:8" ht="15" customHeight="1" x14ac:dyDescent="0.3">
      <c r="A82" s="173"/>
      <c r="B82" s="12" t="s">
        <v>3</v>
      </c>
      <c r="C82" s="33">
        <v>155</v>
      </c>
      <c r="D82" s="33">
        <v>572</v>
      </c>
      <c r="E82" s="33">
        <v>1867</v>
      </c>
      <c r="F82" s="33">
        <v>909</v>
      </c>
      <c r="G82" s="33">
        <v>111</v>
      </c>
      <c r="H82" s="34">
        <f t="shared" si="12"/>
        <v>3614</v>
      </c>
    </row>
    <row r="83" spans="1:8" ht="15" customHeight="1" x14ac:dyDescent="0.3">
      <c r="A83" s="173"/>
      <c r="B83" s="12" t="s">
        <v>4</v>
      </c>
      <c r="C83" s="33">
        <v>314</v>
      </c>
      <c r="D83" s="33">
        <v>1145</v>
      </c>
      <c r="E83" s="33">
        <v>3546</v>
      </c>
      <c r="F83" s="33">
        <v>1734</v>
      </c>
      <c r="G83" s="33">
        <v>216</v>
      </c>
      <c r="H83" s="34">
        <f t="shared" si="12"/>
        <v>6955</v>
      </c>
    </row>
    <row r="84" spans="1:8" ht="15" customHeight="1" x14ac:dyDescent="0.3">
      <c r="A84" s="172" t="s">
        <v>7</v>
      </c>
      <c r="B84" s="10" t="s">
        <v>2</v>
      </c>
      <c r="C84" s="35">
        <v>2</v>
      </c>
      <c r="D84" s="35">
        <v>3</v>
      </c>
      <c r="E84" s="35">
        <v>11</v>
      </c>
      <c r="F84" s="35">
        <v>12</v>
      </c>
      <c r="G84" s="35">
        <v>4</v>
      </c>
      <c r="H84" s="36">
        <f t="shared" si="12"/>
        <v>32</v>
      </c>
    </row>
    <row r="85" spans="1:8" ht="15" customHeight="1" x14ac:dyDescent="0.3">
      <c r="A85" s="172"/>
      <c r="B85" s="10" t="s">
        <v>3</v>
      </c>
      <c r="C85" s="35">
        <v>306</v>
      </c>
      <c r="D85" s="35">
        <v>101</v>
      </c>
      <c r="E85" s="35">
        <v>260</v>
      </c>
      <c r="F85" s="35">
        <v>274</v>
      </c>
      <c r="G85" s="35">
        <v>71</v>
      </c>
      <c r="H85" s="36">
        <f t="shared" si="12"/>
        <v>1012</v>
      </c>
    </row>
    <row r="86" spans="1:8" ht="15" customHeight="1" x14ac:dyDescent="0.3">
      <c r="A86" s="172"/>
      <c r="B86" s="10" t="s">
        <v>4</v>
      </c>
      <c r="C86" s="35">
        <v>631</v>
      </c>
      <c r="D86" s="35">
        <v>231</v>
      </c>
      <c r="E86" s="35">
        <v>523</v>
      </c>
      <c r="F86" s="35">
        <v>506</v>
      </c>
      <c r="G86" s="35">
        <v>144</v>
      </c>
      <c r="H86" s="36">
        <f t="shared" si="12"/>
        <v>2035</v>
      </c>
    </row>
    <row r="87" spans="1:8" ht="15" customHeight="1" x14ac:dyDescent="0.3">
      <c r="A87" s="173" t="s">
        <v>8</v>
      </c>
      <c r="B87" s="12" t="s">
        <v>2</v>
      </c>
      <c r="C87" s="33">
        <v>2</v>
      </c>
      <c r="D87" s="33">
        <v>6</v>
      </c>
      <c r="E87" s="33">
        <v>38</v>
      </c>
      <c r="F87" s="33">
        <v>95</v>
      </c>
      <c r="G87" s="33">
        <v>17</v>
      </c>
      <c r="H87" s="34">
        <f t="shared" si="12"/>
        <v>158</v>
      </c>
    </row>
    <row r="88" spans="1:8" ht="15" customHeight="1" x14ac:dyDescent="0.3">
      <c r="A88" s="173"/>
      <c r="B88" s="12" t="s">
        <v>3</v>
      </c>
      <c r="C88" s="33">
        <v>402</v>
      </c>
      <c r="D88" s="33">
        <v>448</v>
      </c>
      <c r="E88" s="33">
        <v>1816</v>
      </c>
      <c r="F88" s="33">
        <v>2192</v>
      </c>
      <c r="G88" s="33">
        <v>243</v>
      </c>
      <c r="H88" s="34">
        <f t="shared" si="12"/>
        <v>5101</v>
      </c>
    </row>
    <row r="89" spans="1:8" ht="15" customHeight="1" x14ac:dyDescent="0.3">
      <c r="A89" s="173"/>
      <c r="B89" s="12" t="s">
        <v>4</v>
      </c>
      <c r="C89" s="33">
        <v>845</v>
      </c>
      <c r="D89" s="33">
        <v>881</v>
      </c>
      <c r="E89" s="33">
        <v>3574</v>
      </c>
      <c r="F89" s="33">
        <v>4137</v>
      </c>
      <c r="G89" s="33">
        <v>468</v>
      </c>
      <c r="H89" s="34">
        <f t="shared" si="12"/>
        <v>9905</v>
      </c>
    </row>
    <row r="90" spans="1:8" ht="15" customHeight="1" x14ac:dyDescent="0.3">
      <c r="A90" s="172" t="s">
        <v>9</v>
      </c>
      <c r="B90" s="10" t="s">
        <v>2</v>
      </c>
      <c r="C90" s="35">
        <v>2</v>
      </c>
      <c r="D90" s="35">
        <v>13</v>
      </c>
      <c r="E90" s="35">
        <v>30</v>
      </c>
      <c r="F90" s="35">
        <v>12</v>
      </c>
      <c r="G90" s="35">
        <v>6</v>
      </c>
      <c r="H90" s="36">
        <f t="shared" si="12"/>
        <v>63</v>
      </c>
    </row>
    <row r="91" spans="1:8" ht="15" customHeight="1" x14ac:dyDescent="0.3">
      <c r="A91" s="172"/>
      <c r="B91" s="10" t="s">
        <v>3</v>
      </c>
      <c r="C91" s="35">
        <v>76</v>
      </c>
      <c r="D91" s="35">
        <v>718</v>
      </c>
      <c r="E91" s="35">
        <v>498</v>
      </c>
      <c r="F91" s="35">
        <v>315</v>
      </c>
      <c r="G91" s="35">
        <v>86</v>
      </c>
      <c r="H91" s="36">
        <f t="shared" si="12"/>
        <v>1693</v>
      </c>
    </row>
    <row r="92" spans="1:8" ht="15" customHeight="1" x14ac:dyDescent="0.3">
      <c r="A92" s="172"/>
      <c r="B92" s="10" t="s">
        <v>4</v>
      </c>
      <c r="C92" s="35">
        <v>119</v>
      </c>
      <c r="D92" s="35">
        <v>1258</v>
      </c>
      <c r="E92" s="35">
        <v>921</v>
      </c>
      <c r="F92" s="35">
        <v>556</v>
      </c>
      <c r="G92" s="35">
        <v>150</v>
      </c>
      <c r="H92" s="36">
        <f t="shared" si="12"/>
        <v>3004</v>
      </c>
    </row>
    <row r="93" spans="1:8" ht="15" customHeight="1" x14ac:dyDescent="0.3">
      <c r="A93" s="174" t="s">
        <v>1</v>
      </c>
      <c r="B93" s="103" t="s">
        <v>2</v>
      </c>
      <c r="C93" s="104">
        <f>C78+C81+C84+C87+C90</f>
        <v>8</v>
      </c>
      <c r="D93" s="104">
        <f t="shared" ref="D93:H93" si="13">D78+D81+D84+D87+D90</f>
        <v>35</v>
      </c>
      <c r="E93" s="104">
        <f t="shared" si="13"/>
        <v>134</v>
      </c>
      <c r="F93" s="104">
        <f t="shared" si="13"/>
        <v>170</v>
      </c>
      <c r="G93" s="104">
        <f t="shared" si="13"/>
        <v>40</v>
      </c>
      <c r="H93" s="104">
        <f t="shared" si="13"/>
        <v>387</v>
      </c>
    </row>
    <row r="94" spans="1:8" ht="15" customHeight="1" x14ac:dyDescent="0.3">
      <c r="A94" s="174"/>
      <c r="B94" s="103" t="s">
        <v>3</v>
      </c>
      <c r="C94" s="104">
        <f t="shared" ref="C94:H94" si="14">C79+C82+C85+C88+C91</f>
        <v>939</v>
      </c>
      <c r="D94" s="104">
        <f t="shared" si="14"/>
        <v>1839</v>
      </c>
      <c r="E94" s="104">
        <f t="shared" si="14"/>
        <v>4677</v>
      </c>
      <c r="F94" s="104">
        <f t="shared" si="14"/>
        <v>3937</v>
      </c>
      <c r="G94" s="104">
        <f t="shared" si="14"/>
        <v>614</v>
      </c>
      <c r="H94" s="104">
        <f t="shared" si="14"/>
        <v>12006</v>
      </c>
    </row>
    <row r="95" spans="1:8" ht="15" customHeight="1" x14ac:dyDescent="0.3">
      <c r="A95" s="174"/>
      <c r="B95" s="103" t="s">
        <v>4</v>
      </c>
      <c r="C95" s="104">
        <f t="shared" ref="C95:H95" si="15">C80+C83+C86+C89+C92</f>
        <v>1909</v>
      </c>
      <c r="D95" s="104">
        <f t="shared" si="15"/>
        <v>3515</v>
      </c>
      <c r="E95" s="104">
        <f t="shared" si="15"/>
        <v>9029</v>
      </c>
      <c r="F95" s="104">
        <f t="shared" si="15"/>
        <v>7386</v>
      </c>
      <c r="G95" s="104">
        <f t="shared" si="15"/>
        <v>1167</v>
      </c>
      <c r="H95" s="104">
        <f t="shared" si="15"/>
        <v>23006</v>
      </c>
    </row>
    <row r="96" spans="1:8" ht="15" customHeight="1" x14ac:dyDescent="0.3">
      <c r="A96" s="89" t="s">
        <v>134</v>
      </c>
      <c r="B96" s="91"/>
      <c r="C96" s="91"/>
      <c r="D96" s="91"/>
      <c r="E96" s="91"/>
      <c r="F96" s="91"/>
      <c r="G96" s="91"/>
      <c r="H96" s="91"/>
    </row>
    <row r="99" spans="1:8" ht="15" customHeight="1" x14ac:dyDescent="0.3">
      <c r="A99" s="168" t="s">
        <v>96</v>
      </c>
      <c r="B99" s="168"/>
      <c r="C99" s="168"/>
      <c r="D99" s="168"/>
      <c r="E99" s="168"/>
      <c r="F99" s="168"/>
      <c r="G99" s="168"/>
      <c r="H99" s="168"/>
    </row>
    <row r="100" spans="1:8" ht="15" customHeight="1" x14ac:dyDescent="0.3">
      <c r="A100" s="168" t="s">
        <v>109</v>
      </c>
      <c r="B100" s="168"/>
      <c r="C100" s="168"/>
      <c r="D100" s="168"/>
      <c r="E100" s="168"/>
      <c r="F100" s="168"/>
      <c r="G100" s="168"/>
      <c r="H100" s="168"/>
    </row>
    <row r="101" spans="1:8" ht="15" customHeight="1" x14ac:dyDescent="0.3">
      <c r="A101" s="101" t="s">
        <v>125</v>
      </c>
      <c r="B101" s="102"/>
      <c r="C101" s="102" t="s">
        <v>57</v>
      </c>
      <c r="D101" s="102" t="s">
        <v>58</v>
      </c>
      <c r="E101" s="102" t="s">
        <v>59</v>
      </c>
      <c r="F101" s="102" t="s">
        <v>60</v>
      </c>
      <c r="G101" s="102" t="s">
        <v>0</v>
      </c>
      <c r="H101" s="102" t="s">
        <v>1</v>
      </c>
    </row>
    <row r="102" spans="1:8" ht="15" customHeight="1" x14ac:dyDescent="0.3">
      <c r="A102" s="172" t="s">
        <v>5</v>
      </c>
      <c r="B102" s="10" t="s">
        <v>2</v>
      </c>
      <c r="C102" s="35">
        <v>0</v>
      </c>
      <c r="D102" s="35">
        <v>0</v>
      </c>
      <c r="E102" s="35">
        <v>8</v>
      </c>
      <c r="F102" s="35">
        <v>11</v>
      </c>
      <c r="G102" s="35">
        <v>5</v>
      </c>
      <c r="H102" s="36">
        <f>SUM(C102:G102)</f>
        <v>24</v>
      </c>
    </row>
    <row r="103" spans="1:8" ht="15" customHeight="1" x14ac:dyDescent="0.3">
      <c r="A103" s="172"/>
      <c r="B103" s="10" t="s">
        <v>3</v>
      </c>
      <c r="C103" s="35">
        <v>0</v>
      </c>
      <c r="D103" s="35">
        <v>0</v>
      </c>
      <c r="E103" s="35">
        <v>236</v>
      </c>
      <c r="F103" s="35">
        <v>257</v>
      </c>
      <c r="G103" s="35">
        <v>95</v>
      </c>
      <c r="H103" s="36">
        <f t="shared" ref="H103:H116" si="16">SUM(C103:G103)</f>
        <v>588</v>
      </c>
    </row>
    <row r="104" spans="1:8" ht="15" customHeight="1" x14ac:dyDescent="0.3">
      <c r="A104" s="172"/>
      <c r="B104" s="10" t="s">
        <v>4</v>
      </c>
      <c r="C104" s="35">
        <v>0</v>
      </c>
      <c r="D104" s="35">
        <v>0</v>
      </c>
      <c r="E104" s="35">
        <v>465</v>
      </c>
      <c r="F104" s="35">
        <v>469</v>
      </c>
      <c r="G104" s="35">
        <v>178</v>
      </c>
      <c r="H104" s="36">
        <f t="shared" si="16"/>
        <v>1112</v>
      </c>
    </row>
    <row r="105" spans="1:8" ht="15" customHeight="1" x14ac:dyDescent="0.3">
      <c r="A105" s="173" t="s">
        <v>6</v>
      </c>
      <c r="B105" s="12" t="s">
        <v>2</v>
      </c>
      <c r="C105" s="33">
        <v>2</v>
      </c>
      <c r="D105" s="33">
        <v>13</v>
      </c>
      <c r="E105" s="33">
        <v>45</v>
      </c>
      <c r="F105" s="33">
        <v>45</v>
      </c>
      <c r="G105" s="33">
        <v>7</v>
      </c>
      <c r="H105" s="34">
        <f t="shared" si="16"/>
        <v>112</v>
      </c>
    </row>
    <row r="106" spans="1:8" ht="15" customHeight="1" x14ac:dyDescent="0.3">
      <c r="A106" s="173"/>
      <c r="B106" s="12" t="s">
        <v>3</v>
      </c>
      <c r="C106" s="33">
        <v>155</v>
      </c>
      <c r="D106" s="33">
        <v>528</v>
      </c>
      <c r="E106" s="33">
        <v>1763</v>
      </c>
      <c r="F106" s="33">
        <v>1045</v>
      </c>
      <c r="G106" s="33">
        <v>124</v>
      </c>
      <c r="H106" s="34">
        <f t="shared" si="16"/>
        <v>3615</v>
      </c>
    </row>
    <row r="107" spans="1:8" ht="15" customHeight="1" x14ac:dyDescent="0.3">
      <c r="A107" s="173"/>
      <c r="B107" s="12" t="s">
        <v>4</v>
      </c>
      <c r="C107" s="33">
        <v>314</v>
      </c>
      <c r="D107" s="33">
        <v>1035</v>
      </c>
      <c r="E107" s="33">
        <v>3304</v>
      </c>
      <c r="F107" s="33">
        <v>2004</v>
      </c>
      <c r="G107" s="33">
        <v>239</v>
      </c>
      <c r="H107" s="34">
        <f t="shared" si="16"/>
        <v>6896</v>
      </c>
    </row>
    <row r="108" spans="1:8" ht="15" customHeight="1" x14ac:dyDescent="0.3">
      <c r="A108" s="172" t="s">
        <v>7</v>
      </c>
      <c r="B108" s="10" t="s">
        <v>2</v>
      </c>
      <c r="C108" s="35">
        <v>2</v>
      </c>
      <c r="D108" s="35">
        <v>3</v>
      </c>
      <c r="E108" s="35">
        <v>11</v>
      </c>
      <c r="F108" s="35">
        <v>12</v>
      </c>
      <c r="G108" s="35">
        <v>4</v>
      </c>
      <c r="H108" s="36">
        <f t="shared" si="16"/>
        <v>32</v>
      </c>
    </row>
    <row r="109" spans="1:8" ht="15" customHeight="1" x14ac:dyDescent="0.3">
      <c r="A109" s="172"/>
      <c r="B109" s="10" t="s">
        <v>3</v>
      </c>
      <c r="C109" s="35">
        <v>306</v>
      </c>
      <c r="D109" s="35">
        <v>94</v>
      </c>
      <c r="E109" s="35">
        <v>260</v>
      </c>
      <c r="F109" s="35">
        <v>255</v>
      </c>
      <c r="G109" s="35">
        <v>71</v>
      </c>
      <c r="H109" s="36">
        <f t="shared" si="16"/>
        <v>986</v>
      </c>
    </row>
    <row r="110" spans="1:8" ht="15" customHeight="1" x14ac:dyDescent="0.3">
      <c r="A110" s="172"/>
      <c r="B110" s="10" t="s">
        <v>4</v>
      </c>
      <c r="C110" s="35">
        <v>631</v>
      </c>
      <c r="D110" s="35">
        <v>206</v>
      </c>
      <c r="E110" s="35">
        <v>523</v>
      </c>
      <c r="F110" s="35">
        <v>475</v>
      </c>
      <c r="G110" s="35">
        <v>144</v>
      </c>
      <c r="H110" s="36">
        <f t="shared" si="16"/>
        <v>1979</v>
      </c>
    </row>
    <row r="111" spans="1:8" ht="15" customHeight="1" x14ac:dyDescent="0.3">
      <c r="A111" s="173" t="s">
        <v>8</v>
      </c>
      <c r="B111" s="12" t="s">
        <v>2</v>
      </c>
      <c r="C111" s="33">
        <v>2</v>
      </c>
      <c r="D111" s="33">
        <v>5</v>
      </c>
      <c r="E111" s="33">
        <v>38</v>
      </c>
      <c r="F111" s="33">
        <v>97</v>
      </c>
      <c r="G111" s="33">
        <v>18</v>
      </c>
      <c r="H111" s="34">
        <f t="shared" si="16"/>
        <v>160</v>
      </c>
    </row>
    <row r="112" spans="1:8" ht="15" customHeight="1" x14ac:dyDescent="0.3">
      <c r="A112" s="173"/>
      <c r="B112" s="12" t="s">
        <v>3</v>
      </c>
      <c r="C112" s="33">
        <v>402</v>
      </c>
      <c r="D112" s="33">
        <v>392</v>
      </c>
      <c r="E112" s="33">
        <v>1819</v>
      </c>
      <c r="F112" s="33">
        <v>2226</v>
      </c>
      <c r="G112" s="33">
        <v>234</v>
      </c>
      <c r="H112" s="34">
        <f t="shared" si="16"/>
        <v>5073</v>
      </c>
    </row>
    <row r="113" spans="1:8" ht="15" customHeight="1" x14ac:dyDescent="0.3">
      <c r="A113" s="173"/>
      <c r="B113" s="12" t="s">
        <v>4</v>
      </c>
      <c r="C113" s="33">
        <v>845</v>
      </c>
      <c r="D113" s="33">
        <v>769</v>
      </c>
      <c r="E113" s="33">
        <v>3580</v>
      </c>
      <c r="F113" s="33">
        <v>4187</v>
      </c>
      <c r="G113" s="33">
        <v>454</v>
      </c>
      <c r="H113" s="34">
        <f t="shared" si="16"/>
        <v>9835</v>
      </c>
    </row>
    <row r="114" spans="1:8" ht="15" customHeight="1" x14ac:dyDescent="0.3">
      <c r="A114" s="172" t="s">
        <v>9</v>
      </c>
      <c r="B114" s="10" t="s">
        <v>2</v>
      </c>
      <c r="C114" s="35">
        <v>2</v>
      </c>
      <c r="D114" s="35">
        <v>13</v>
      </c>
      <c r="E114" s="35">
        <v>30</v>
      </c>
      <c r="F114" s="35">
        <v>13</v>
      </c>
      <c r="G114" s="35">
        <v>6</v>
      </c>
      <c r="H114" s="36">
        <f t="shared" si="16"/>
        <v>64</v>
      </c>
    </row>
    <row r="115" spans="1:8" ht="15" customHeight="1" x14ac:dyDescent="0.3">
      <c r="A115" s="172"/>
      <c r="B115" s="10" t="s">
        <v>3</v>
      </c>
      <c r="C115" s="35">
        <v>76</v>
      </c>
      <c r="D115" s="35">
        <v>672</v>
      </c>
      <c r="E115" s="35">
        <v>498</v>
      </c>
      <c r="F115" s="35">
        <v>330</v>
      </c>
      <c r="G115" s="35">
        <v>86</v>
      </c>
      <c r="H115" s="36">
        <f t="shared" si="16"/>
        <v>1662</v>
      </c>
    </row>
    <row r="116" spans="1:8" ht="15" customHeight="1" x14ac:dyDescent="0.3">
      <c r="A116" s="172"/>
      <c r="B116" s="10" t="s">
        <v>4</v>
      </c>
      <c r="C116" s="35">
        <v>119</v>
      </c>
      <c r="D116" s="35">
        <v>1156</v>
      </c>
      <c r="E116" s="35">
        <v>921</v>
      </c>
      <c r="F116" s="35">
        <v>584</v>
      </c>
      <c r="G116" s="35">
        <v>150</v>
      </c>
      <c r="H116" s="36">
        <f t="shared" si="16"/>
        <v>2930</v>
      </c>
    </row>
    <row r="117" spans="1:8" ht="15" customHeight="1" x14ac:dyDescent="0.3">
      <c r="A117" s="174" t="s">
        <v>1</v>
      </c>
      <c r="B117" s="103" t="s">
        <v>2</v>
      </c>
      <c r="C117" s="104">
        <f>C102+C105+C108+C111+C114</f>
        <v>8</v>
      </c>
      <c r="D117" s="104">
        <f t="shared" ref="D117:H117" si="17">D102+D105+D108+D111+D114</f>
        <v>34</v>
      </c>
      <c r="E117" s="104">
        <f t="shared" si="17"/>
        <v>132</v>
      </c>
      <c r="F117" s="104">
        <f t="shared" si="17"/>
        <v>178</v>
      </c>
      <c r="G117" s="104">
        <f t="shared" si="17"/>
        <v>40</v>
      </c>
      <c r="H117" s="104">
        <f t="shared" si="17"/>
        <v>392</v>
      </c>
    </row>
    <row r="118" spans="1:8" ht="15" customHeight="1" x14ac:dyDescent="0.3">
      <c r="A118" s="174"/>
      <c r="B118" s="103" t="s">
        <v>3</v>
      </c>
      <c r="C118" s="104">
        <f t="shared" ref="C118:H119" si="18">C103+C106+C109+C112+C115</f>
        <v>939</v>
      </c>
      <c r="D118" s="104">
        <f t="shared" si="18"/>
        <v>1686</v>
      </c>
      <c r="E118" s="104">
        <f t="shared" si="18"/>
        <v>4576</v>
      </c>
      <c r="F118" s="104">
        <f t="shared" si="18"/>
        <v>4113</v>
      </c>
      <c r="G118" s="104">
        <f t="shared" si="18"/>
        <v>610</v>
      </c>
      <c r="H118" s="104">
        <f t="shared" si="18"/>
        <v>11924</v>
      </c>
    </row>
    <row r="119" spans="1:8" ht="15" customHeight="1" x14ac:dyDescent="0.3">
      <c r="A119" s="174"/>
      <c r="B119" s="103" t="s">
        <v>4</v>
      </c>
      <c r="C119" s="104">
        <f t="shared" si="18"/>
        <v>1909</v>
      </c>
      <c r="D119" s="104">
        <f t="shared" si="18"/>
        <v>3166</v>
      </c>
      <c r="E119" s="104">
        <f t="shared" si="18"/>
        <v>8793</v>
      </c>
      <c r="F119" s="104">
        <f t="shared" si="18"/>
        <v>7719</v>
      </c>
      <c r="G119" s="104">
        <f t="shared" si="18"/>
        <v>1165</v>
      </c>
      <c r="H119" s="104">
        <f t="shared" si="18"/>
        <v>22752</v>
      </c>
    </row>
    <row r="120" spans="1:8" ht="15" customHeight="1" x14ac:dyDescent="0.3">
      <c r="A120" s="89" t="s">
        <v>134</v>
      </c>
      <c r="B120" s="91"/>
      <c r="C120" s="91"/>
      <c r="D120" s="91"/>
      <c r="E120" s="91"/>
      <c r="F120" s="91"/>
      <c r="G120" s="91"/>
      <c r="H120" s="91"/>
    </row>
    <row r="123" spans="1:8" ht="15" customHeight="1" x14ac:dyDescent="0.3">
      <c r="A123" s="168" t="s">
        <v>96</v>
      </c>
      <c r="B123" s="168"/>
      <c r="C123" s="168"/>
      <c r="D123" s="168"/>
      <c r="E123" s="168"/>
      <c r="F123" s="168"/>
      <c r="G123" s="168"/>
      <c r="H123" s="168"/>
    </row>
    <row r="124" spans="1:8" ht="15" customHeight="1" x14ac:dyDescent="0.3">
      <c r="A124" s="168" t="s">
        <v>97</v>
      </c>
      <c r="B124" s="168"/>
      <c r="C124" s="168"/>
      <c r="D124" s="168"/>
      <c r="E124" s="168"/>
      <c r="F124" s="168"/>
      <c r="G124" s="168"/>
      <c r="H124" s="168"/>
    </row>
    <row r="125" spans="1:8" ht="15" customHeight="1" x14ac:dyDescent="0.3">
      <c r="A125" s="101" t="s">
        <v>125</v>
      </c>
      <c r="B125" s="102"/>
      <c r="C125" s="102" t="s">
        <v>57</v>
      </c>
      <c r="D125" s="102" t="s">
        <v>58</v>
      </c>
      <c r="E125" s="102" t="s">
        <v>59</v>
      </c>
      <c r="F125" s="102" t="s">
        <v>60</v>
      </c>
      <c r="G125" s="102" t="s">
        <v>0</v>
      </c>
      <c r="H125" s="102" t="s">
        <v>1</v>
      </c>
    </row>
    <row r="126" spans="1:8" ht="15" customHeight="1" x14ac:dyDescent="0.3">
      <c r="A126" s="172" t="s">
        <v>5</v>
      </c>
      <c r="B126" s="10" t="s">
        <v>2</v>
      </c>
      <c r="C126" s="35">
        <v>0</v>
      </c>
      <c r="D126" s="35">
        <v>0</v>
      </c>
      <c r="E126" s="35">
        <v>7</v>
      </c>
      <c r="F126" s="35">
        <v>11</v>
      </c>
      <c r="G126" s="35">
        <v>5</v>
      </c>
      <c r="H126" s="36">
        <f>SUM(C126:G126)</f>
        <v>23</v>
      </c>
    </row>
    <row r="127" spans="1:8" ht="15" customHeight="1" x14ac:dyDescent="0.3">
      <c r="A127" s="172"/>
      <c r="B127" s="10" t="s">
        <v>3</v>
      </c>
      <c r="C127" s="35">
        <v>0</v>
      </c>
      <c r="D127" s="35">
        <v>0</v>
      </c>
      <c r="E127" s="35">
        <v>172</v>
      </c>
      <c r="F127" s="35">
        <v>293</v>
      </c>
      <c r="G127" s="35">
        <v>95</v>
      </c>
      <c r="H127" s="36">
        <f t="shared" ref="H127:H140" si="19">SUM(C127:G127)</f>
        <v>560</v>
      </c>
    </row>
    <row r="128" spans="1:8" ht="15" customHeight="1" x14ac:dyDescent="0.3">
      <c r="A128" s="172"/>
      <c r="B128" s="10" t="s">
        <v>4</v>
      </c>
      <c r="C128" s="35">
        <v>0</v>
      </c>
      <c r="D128" s="35">
        <v>0</v>
      </c>
      <c r="E128" s="35">
        <v>337</v>
      </c>
      <c r="F128" s="35">
        <v>543</v>
      </c>
      <c r="G128" s="35">
        <v>178</v>
      </c>
      <c r="H128" s="36">
        <f t="shared" si="19"/>
        <v>1058</v>
      </c>
    </row>
    <row r="129" spans="1:8" ht="15" customHeight="1" x14ac:dyDescent="0.3">
      <c r="A129" s="173" t="s">
        <v>6</v>
      </c>
      <c r="B129" s="12" t="s">
        <v>2</v>
      </c>
      <c r="C129" s="33">
        <v>2</v>
      </c>
      <c r="D129" s="33">
        <v>12</v>
      </c>
      <c r="E129" s="33">
        <v>44</v>
      </c>
      <c r="F129" s="33">
        <v>45</v>
      </c>
      <c r="G129" s="33">
        <v>9</v>
      </c>
      <c r="H129" s="34">
        <f t="shared" si="19"/>
        <v>112</v>
      </c>
    </row>
    <row r="130" spans="1:8" ht="15" customHeight="1" x14ac:dyDescent="0.3">
      <c r="A130" s="173"/>
      <c r="B130" s="12" t="s">
        <v>3</v>
      </c>
      <c r="C130" s="33">
        <v>155</v>
      </c>
      <c r="D130" s="33">
        <v>450</v>
      </c>
      <c r="E130" s="33">
        <v>1808</v>
      </c>
      <c r="F130" s="33">
        <v>1040</v>
      </c>
      <c r="G130" s="33">
        <v>145</v>
      </c>
      <c r="H130" s="34">
        <f t="shared" si="19"/>
        <v>3598</v>
      </c>
    </row>
    <row r="131" spans="1:8" ht="15" customHeight="1" x14ac:dyDescent="0.3">
      <c r="A131" s="173"/>
      <c r="B131" s="12" t="s">
        <v>4</v>
      </c>
      <c r="C131" s="33">
        <v>314</v>
      </c>
      <c r="D131" s="33">
        <v>871</v>
      </c>
      <c r="E131" s="33">
        <v>3384</v>
      </c>
      <c r="F131" s="33">
        <v>2005</v>
      </c>
      <c r="G131" s="33">
        <v>280</v>
      </c>
      <c r="H131" s="34">
        <f t="shared" si="19"/>
        <v>6854</v>
      </c>
    </row>
    <row r="132" spans="1:8" ht="15" customHeight="1" x14ac:dyDescent="0.3">
      <c r="A132" s="172" t="s">
        <v>7</v>
      </c>
      <c r="B132" s="10" t="s">
        <v>2</v>
      </c>
      <c r="C132" s="35">
        <v>2</v>
      </c>
      <c r="D132" s="35">
        <v>3</v>
      </c>
      <c r="E132" s="35">
        <v>10</v>
      </c>
      <c r="F132" s="35">
        <v>14</v>
      </c>
      <c r="G132" s="35">
        <v>4</v>
      </c>
      <c r="H132" s="36">
        <f t="shared" si="19"/>
        <v>33</v>
      </c>
    </row>
    <row r="133" spans="1:8" ht="15" customHeight="1" x14ac:dyDescent="0.3">
      <c r="A133" s="172"/>
      <c r="B133" s="10" t="s">
        <v>3</v>
      </c>
      <c r="C133" s="35">
        <v>306</v>
      </c>
      <c r="D133" s="35">
        <v>95</v>
      </c>
      <c r="E133" s="35">
        <v>248</v>
      </c>
      <c r="F133" s="35">
        <v>274</v>
      </c>
      <c r="G133" s="35">
        <v>71</v>
      </c>
      <c r="H133" s="36">
        <f t="shared" si="19"/>
        <v>994</v>
      </c>
    </row>
    <row r="134" spans="1:8" ht="15" customHeight="1" x14ac:dyDescent="0.3">
      <c r="A134" s="172"/>
      <c r="B134" s="10" t="s">
        <v>4</v>
      </c>
      <c r="C134" s="35">
        <v>631</v>
      </c>
      <c r="D134" s="35">
        <v>191</v>
      </c>
      <c r="E134" s="35">
        <v>501</v>
      </c>
      <c r="F134" s="35">
        <v>513</v>
      </c>
      <c r="G134" s="35">
        <v>144</v>
      </c>
      <c r="H134" s="36">
        <f t="shared" si="19"/>
        <v>1980</v>
      </c>
    </row>
    <row r="135" spans="1:8" ht="15" customHeight="1" x14ac:dyDescent="0.3">
      <c r="A135" s="173" t="s">
        <v>8</v>
      </c>
      <c r="B135" s="12" t="s">
        <v>2</v>
      </c>
      <c r="C135" s="33">
        <v>2</v>
      </c>
      <c r="D135" s="33">
        <v>5</v>
      </c>
      <c r="E135" s="33">
        <v>34</v>
      </c>
      <c r="F135" s="33">
        <v>101</v>
      </c>
      <c r="G135" s="33">
        <v>17</v>
      </c>
      <c r="H135" s="34">
        <f t="shared" si="19"/>
        <v>159</v>
      </c>
    </row>
    <row r="136" spans="1:8" ht="15" customHeight="1" x14ac:dyDescent="0.3">
      <c r="A136" s="173"/>
      <c r="B136" s="12" t="s">
        <v>3</v>
      </c>
      <c r="C136" s="33">
        <v>402</v>
      </c>
      <c r="D136" s="33">
        <v>332</v>
      </c>
      <c r="E136" s="33">
        <v>1538</v>
      </c>
      <c r="F136" s="33">
        <v>2473</v>
      </c>
      <c r="G136" s="33">
        <v>225</v>
      </c>
      <c r="H136" s="34">
        <f t="shared" si="19"/>
        <v>4970</v>
      </c>
    </row>
    <row r="137" spans="1:8" ht="15" customHeight="1" x14ac:dyDescent="0.3">
      <c r="A137" s="173"/>
      <c r="B137" s="12" t="s">
        <v>4</v>
      </c>
      <c r="C137" s="33">
        <v>845</v>
      </c>
      <c r="D137" s="33">
        <v>609</v>
      </c>
      <c r="E137" s="33">
        <v>2910</v>
      </c>
      <c r="F137" s="33">
        <v>4644</v>
      </c>
      <c r="G137" s="33">
        <v>433</v>
      </c>
      <c r="H137" s="34">
        <f t="shared" si="19"/>
        <v>9441</v>
      </c>
    </row>
    <row r="138" spans="1:8" ht="15" customHeight="1" x14ac:dyDescent="0.3">
      <c r="A138" s="172" t="s">
        <v>9</v>
      </c>
      <c r="B138" s="10" t="s">
        <v>2</v>
      </c>
      <c r="C138" s="35">
        <v>2</v>
      </c>
      <c r="D138" s="35">
        <v>14</v>
      </c>
      <c r="E138" s="35">
        <v>33</v>
      </c>
      <c r="F138" s="35">
        <v>9</v>
      </c>
      <c r="G138" s="35">
        <v>6</v>
      </c>
      <c r="H138" s="36">
        <f t="shared" si="19"/>
        <v>64</v>
      </c>
    </row>
    <row r="139" spans="1:8" ht="15" customHeight="1" x14ac:dyDescent="0.3">
      <c r="A139" s="172"/>
      <c r="B139" s="10" t="s">
        <v>3</v>
      </c>
      <c r="C139" s="35">
        <v>76</v>
      </c>
      <c r="D139" s="35">
        <v>690</v>
      </c>
      <c r="E139" s="35">
        <v>535</v>
      </c>
      <c r="F139" s="35">
        <v>268</v>
      </c>
      <c r="G139" s="35">
        <v>86</v>
      </c>
      <c r="H139" s="36">
        <f t="shared" si="19"/>
        <v>1655</v>
      </c>
    </row>
    <row r="140" spans="1:8" ht="15" customHeight="1" x14ac:dyDescent="0.3">
      <c r="A140" s="172"/>
      <c r="B140" s="10" t="s">
        <v>4</v>
      </c>
      <c r="C140" s="35">
        <v>119</v>
      </c>
      <c r="D140" s="35">
        <v>1184</v>
      </c>
      <c r="E140" s="35">
        <v>983</v>
      </c>
      <c r="F140" s="35">
        <v>484</v>
      </c>
      <c r="G140" s="35">
        <v>150</v>
      </c>
      <c r="H140" s="36">
        <f t="shared" si="19"/>
        <v>2920</v>
      </c>
    </row>
    <row r="141" spans="1:8" ht="15" customHeight="1" x14ac:dyDescent="0.3">
      <c r="A141" s="174" t="s">
        <v>1</v>
      </c>
      <c r="B141" s="103" t="s">
        <v>2</v>
      </c>
      <c r="C141" s="104">
        <f>C126+C129+C132+C135+C138</f>
        <v>8</v>
      </c>
      <c r="D141" s="104">
        <f t="shared" ref="D141:H141" si="20">D126+D129+D132+D135+D138</f>
        <v>34</v>
      </c>
      <c r="E141" s="104">
        <f t="shared" si="20"/>
        <v>128</v>
      </c>
      <c r="F141" s="104">
        <f t="shared" si="20"/>
        <v>180</v>
      </c>
      <c r="G141" s="104">
        <f t="shared" si="20"/>
        <v>41</v>
      </c>
      <c r="H141" s="104">
        <f t="shared" si="20"/>
        <v>391</v>
      </c>
    </row>
    <row r="142" spans="1:8" ht="15" customHeight="1" x14ac:dyDescent="0.3">
      <c r="A142" s="174"/>
      <c r="B142" s="103" t="s">
        <v>3</v>
      </c>
      <c r="C142" s="104">
        <f t="shared" ref="C142:H142" si="21">C127+C130+C133+C136+C139</f>
        <v>939</v>
      </c>
      <c r="D142" s="104">
        <f t="shared" si="21"/>
        <v>1567</v>
      </c>
      <c r="E142" s="104">
        <f t="shared" si="21"/>
        <v>4301</v>
      </c>
      <c r="F142" s="104">
        <f t="shared" si="21"/>
        <v>4348</v>
      </c>
      <c r="G142" s="104">
        <f t="shared" si="21"/>
        <v>622</v>
      </c>
      <c r="H142" s="104">
        <f t="shared" si="21"/>
        <v>11777</v>
      </c>
    </row>
    <row r="143" spans="1:8" ht="15" customHeight="1" x14ac:dyDescent="0.3">
      <c r="A143" s="174"/>
      <c r="B143" s="103" t="s">
        <v>4</v>
      </c>
      <c r="C143" s="104">
        <f t="shared" ref="C143:H143" si="22">C128+C131+C134+C137+C140</f>
        <v>1909</v>
      </c>
      <c r="D143" s="104">
        <f t="shared" si="22"/>
        <v>2855</v>
      </c>
      <c r="E143" s="104">
        <f t="shared" si="22"/>
        <v>8115</v>
      </c>
      <c r="F143" s="104">
        <f t="shared" si="22"/>
        <v>8189</v>
      </c>
      <c r="G143" s="104">
        <f t="shared" si="22"/>
        <v>1185</v>
      </c>
      <c r="H143" s="104">
        <f t="shared" si="22"/>
        <v>22253</v>
      </c>
    </row>
    <row r="144" spans="1:8" ht="15" customHeight="1" x14ac:dyDescent="0.3">
      <c r="A144" s="89" t="s">
        <v>134</v>
      </c>
      <c r="B144" s="91"/>
      <c r="C144" s="91"/>
      <c r="D144" s="91"/>
      <c r="E144" s="91"/>
      <c r="F144" s="91"/>
      <c r="G144" s="91"/>
      <c r="H144" s="91"/>
    </row>
    <row r="147" spans="1:8" ht="15" customHeight="1" x14ac:dyDescent="0.3">
      <c r="A147" s="168" t="s">
        <v>96</v>
      </c>
      <c r="B147" s="168"/>
      <c r="C147" s="168"/>
      <c r="D147" s="168"/>
      <c r="E147" s="168"/>
      <c r="F147" s="168"/>
      <c r="G147" s="168"/>
      <c r="H147" s="168"/>
    </row>
    <row r="148" spans="1:8" ht="15" customHeight="1" x14ac:dyDescent="0.3">
      <c r="A148" s="168" t="s">
        <v>104</v>
      </c>
      <c r="B148" s="168"/>
      <c r="C148" s="168"/>
      <c r="D148" s="168"/>
      <c r="E148" s="168"/>
      <c r="F148" s="168"/>
      <c r="G148" s="168"/>
      <c r="H148" s="168"/>
    </row>
    <row r="149" spans="1:8" ht="15" customHeight="1" x14ac:dyDescent="0.3">
      <c r="A149" s="101" t="s">
        <v>125</v>
      </c>
      <c r="B149" s="102"/>
      <c r="C149" s="102" t="s">
        <v>57</v>
      </c>
      <c r="D149" s="102" t="s">
        <v>58</v>
      </c>
      <c r="E149" s="102" t="s">
        <v>59</v>
      </c>
      <c r="F149" s="102" t="s">
        <v>60</v>
      </c>
      <c r="G149" s="102" t="s">
        <v>0</v>
      </c>
      <c r="H149" s="102" t="s">
        <v>1</v>
      </c>
    </row>
    <row r="150" spans="1:8" ht="15" customHeight="1" x14ac:dyDescent="0.3">
      <c r="A150" s="169" t="s">
        <v>5</v>
      </c>
      <c r="B150" s="10" t="s">
        <v>2</v>
      </c>
      <c r="C150" s="35">
        <v>0</v>
      </c>
      <c r="D150" s="35">
        <v>0</v>
      </c>
      <c r="E150" s="35">
        <v>8</v>
      </c>
      <c r="F150" s="35">
        <v>10</v>
      </c>
      <c r="G150" s="35">
        <v>5</v>
      </c>
      <c r="H150" s="36">
        <f>SUM(C150:G150)</f>
        <v>23</v>
      </c>
    </row>
    <row r="151" spans="1:8" ht="15" customHeight="1" x14ac:dyDescent="0.3">
      <c r="A151" s="169"/>
      <c r="B151" s="10" t="s">
        <v>3</v>
      </c>
      <c r="C151" s="35">
        <v>0</v>
      </c>
      <c r="D151" s="35">
        <v>0</v>
      </c>
      <c r="E151" s="35">
        <v>187</v>
      </c>
      <c r="F151" s="35">
        <v>277</v>
      </c>
      <c r="G151" s="35">
        <v>95</v>
      </c>
      <c r="H151" s="36">
        <f t="shared" ref="H151:H164" si="23">SUM(C151:G151)</f>
        <v>559</v>
      </c>
    </row>
    <row r="152" spans="1:8" ht="15" customHeight="1" x14ac:dyDescent="0.3">
      <c r="A152" s="169"/>
      <c r="B152" s="10" t="s">
        <v>4</v>
      </c>
      <c r="C152" s="35">
        <v>0</v>
      </c>
      <c r="D152" s="35">
        <v>0</v>
      </c>
      <c r="E152" s="35">
        <v>362</v>
      </c>
      <c r="F152" s="35">
        <v>516</v>
      </c>
      <c r="G152" s="35">
        <v>178</v>
      </c>
      <c r="H152" s="36">
        <f t="shared" si="23"/>
        <v>1056</v>
      </c>
    </row>
    <row r="153" spans="1:8" ht="15" customHeight="1" x14ac:dyDescent="0.3">
      <c r="A153" s="170" t="s">
        <v>6</v>
      </c>
      <c r="B153" s="12" t="s">
        <v>2</v>
      </c>
      <c r="C153" s="33">
        <v>0</v>
      </c>
      <c r="D153" s="33">
        <v>11</v>
      </c>
      <c r="E153" s="33">
        <v>43</v>
      </c>
      <c r="F153" s="33">
        <v>45</v>
      </c>
      <c r="G153" s="33">
        <v>9</v>
      </c>
      <c r="H153" s="34">
        <f t="shared" si="23"/>
        <v>108</v>
      </c>
    </row>
    <row r="154" spans="1:8" ht="15" customHeight="1" x14ac:dyDescent="0.3">
      <c r="A154" s="170"/>
      <c r="B154" s="12" t="s">
        <v>3</v>
      </c>
      <c r="C154" s="33">
        <v>0</v>
      </c>
      <c r="D154" s="33">
        <v>501</v>
      </c>
      <c r="E154" s="33">
        <v>1792</v>
      </c>
      <c r="F154" s="33">
        <v>1038</v>
      </c>
      <c r="G154" s="33">
        <v>145</v>
      </c>
      <c r="H154" s="34">
        <f t="shared" si="23"/>
        <v>3476</v>
      </c>
    </row>
    <row r="155" spans="1:8" ht="15" customHeight="1" x14ac:dyDescent="0.3">
      <c r="A155" s="170"/>
      <c r="B155" s="12" t="s">
        <v>4</v>
      </c>
      <c r="C155" s="33">
        <v>0</v>
      </c>
      <c r="D155" s="33">
        <v>976</v>
      </c>
      <c r="E155" s="33">
        <v>3365</v>
      </c>
      <c r="F155" s="33">
        <v>2016</v>
      </c>
      <c r="G155" s="33">
        <v>280</v>
      </c>
      <c r="H155" s="34">
        <f t="shared" si="23"/>
        <v>6637</v>
      </c>
    </row>
    <row r="156" spans="1:8" ht="15" customHeight="1" x14ac:dyDescent="0.3">
      <c r="A156" s="169" t="s">
        <v>7</v>
      </c>
      <c r="B156" s="10" t="s">
        <v>2</v>
      </c>
      <c r="C156" s="35">
        <v>2</v>
      </c>
      <c r="D156" s="35">
        <v>1</v>
      </c>
      <c r="E156" s="35">
        <v>7</v>
      </c>
      <c r="F156" s="35">
        <v>14</v>
      </c>
      <c r="G156" s="35">
        <v>5</v>
      </c>
      <c r="H156" s="36">
        <f t="shared" si="23"/>
        <v>29</v>
      </c>
    </row>
    <row r="157" spans="1:8" ht="15" customHeight="1" x14ac:dyDescent="0.3">
      <c r="A157" s="169"/>
      <c r="B157" s="10" t="s">
        <v>3</v>
      </c>
      <c r="C157" s="35">
        <v>306</v>
      </c>
      <c r="D157" s="35">
        <v>40</v>
      </c>
      <c r="E157" s="35">
        <v>199</v>
      </c>
      <c r="F157" s="35">
        <v>274</v>
      </c>
      <c r="G157" s="35">
        <v>93</v>
      </c>
      <c r="H157" s="36">
        <f t="shared" si="23"/>
        <v>912</v>
      </c>
    </row>
    <row r="158" spans="1:8" ht="15" customHeight="1" x14ac:dyDescent="0.3">
      <c r="A158" s="169"/>
      <c r="B158" s="10" t="s">
        <v>4</v>
      </c>
      <c r="C158" s="35">
        <v>631</v>
      </c>
      <c r="D158" s="35">
        <v>80</v>
      </c>
      <c r="E158" s="35">
        <v>396</v>
      </c>
      <c r="F158" s="35">
        <v>513</v>
      </c>
      <c r="G158" s="35">
        <v>199</v>
      </c>
      <c r="H158" s="36">
        <f t="shared" si="23"/>
        <v>1819</v>
      </c>
    </row>
    <row r="159" spans="1:8" ht="15" customHeight="1" x14ac:dyDescent="0.3">
      <c r="A159" s="170" t="s">
        <v>8</v>
      </c>
      <c r="B159" s="12" t="s">
        <v>2</v>
      </c>
      <c r="C159" s="33">
        <v>2</v>
      </c>
      <c r="D159" s="33">
        <v>5</v>
      </c>
      <c r="E159" s="33">
        <v>35</v>
      </c>
      <c r="F159" s="33">
        <v>98</v>
      </c>
      <c r="G159" s="33">
        <v>17</v>
      </c>
      <c r="H159" s="34">
        <f t="shared" si="23"/>
        <v>157</v>
      </c>
    </row>
    <row r="160" spans="1:8" ht="15" customHeight="1" x14ac:dyDescent="0.3">
      <c r="A160" s="170"/>
      <c r="B160" s="12" t="s">
        <v>3</v>
      </c>
      <c r="C160" s="33">
        <v>402</v>
      </c>
      <c r="D160" s="33">
        <v>332</v>
      </c>
      <c r="E160" s="33">
        <v>1594</v>
      </c>
      <c r="F160" s="33">
        <v>2438</v>
      </c>
      <c r="G160" s="33">
        <v>225</v>
      </c>
      <c r="H160" s="34">
        <f t="shared" si="23"/>
        <v>4991</v>
      </c>
    </row>
    <row r="161" spans="1:8" ht="15" customHeight="1" x14ac:dyDescent="0.3">
      <c r="A161" s="170"/>
      <c r="B161" s="12" t="s">
        <v>4</v>
      </c>
      <c r="C161" s="33">
        <v>845</v>
      </c>
      <c r="D161" s="33">
        <v>609</v>
      </c>
      <c r="E161" s="33">
        <v>3022</v>
      </c>
      <c r="F161" s="33">
        <v>4575</v>
      </c>
      <c r="G161" s="33">
        <v>433</v>
      </c>
      <c r="H161" s="34">
        <f t="shared" si="23"/>
        <v>9484</v>
      </c>
    </row>
    <row r="162" spans="1:8" ht="15" customHeight="1" x14ac:dyDescent="0.3">
      <c r="A162" s="169" t="s">
        <v>9</v>
      </c>
      <c r="B162" s="10" t="s">
        <v>2</v>
      </c>
      <c r="C162" s="35">
        <v>2</v>
      </c>
      <c r="D162" s="35">
        <v>15</v>
      </c>
      <c r="E162" s="35">
        <v>32</v>
      </c>
      <c r="F162" s="35">
        <v>10</v>
      </c>
      <c r="G162" s="35">
        <v>6</v>
      </c>
      <c r="H162" s="36">
        <f t="shared" si="23"/>
        <v>65</v>
      </c>
    </row>
    <row r="163" spans="1:8" ht="15" customHeight="1" x14ac:dyDescent="0.3">
      <c r="A163" s="169"/>
      <c r="B163" s="10" t="s">
        <v>3</v>
      </c>
      <c r="C163" s="35">
        <v>76</v>
      </c>
      <c r="D163" s="35">
        <v>697</v>
      </c>
      <c r="E163" s="35">
        <v>528</v>
      </c>
      <c r="F163" s="35">
        <v>292</v>
      </c>
      <c r="G163" s="35">
        <v>86</v>
      </c>
      <c r="H163" s="36">
        <f t="shared" si="23"/>
        <v>1679</v>
      </c>
    </row>
    <row r="164" spans="1:8" ht="15" customHeight="1" x14ac:dyDescent="0.3">
      <c r="A164" s="169"/>
      <c r="B164" s="10" t="s">
        <v>4</v>
      </c>
      <c r="C164" s="35">
        <v>119</v>
      </c>
      <c r="D164" s="35">
        <v>1197</v>
      </c>
      <c r="E164" s="35">
        <v>970</v>
      </c>
      <c r="F164" s="35">
        <v>512</v>
      </c>
      <c r="G164" s="35">
        <v>150</v>
      </c>
      <c r="H164" s="36">
        <f t="shared" si="23"/>
        <v>2948</v>
      </c>
    </row>
    <row r="165" spans="1:8" ht="15" customHeight="1" x14ac:dyDescent="0.3">
      <c r="A165" s="171" t="s">
        <v>1</v>
      </c>
      <c r="B165" s="103" t="s">
        <v>2</v>
      </c>
      <c r="C165" s="104">
        <f>C150+C153+C156+C159+C162</f>
        <v>6</v>
      </c>
      <c r="D165" s="104">
        <f t="shared" ref="D165:H165" si="24">D150+D153+D156+D159+D162</f>
        <v>32</v>
      </c>
      <c r="E165" s="104">
        <f t="shared" si="24"/>
        <v>125</v>
      </c>
      <c r="F165" s="104">
        <f t="shared" si="24"/>
        <v>177</v>
      </c>
      <c r="G165" s="104">
        <f t="shared" si="24"/>
        <v>42</v>
      </c>
      <c r="H165" s="104">
        <f t="shared" si="24"/>
        <v>382</v>
      </c>
    </row>
    <row r="166" spans="1:8" ht="15" customHeight="1" x14ac:dyDescent="0.3">
      <c r="A166" s="171"/>
      <c r="B166" s="103" t="s">
        <v>3</v>
      </c>
      <c r="C166" s="104">
        <f t="shared" ref="C166:H166" si="25">C151+C154+C157+C160+C163</f>
        <v>784</v>
      </c>
      <c r="D166" s="104">
        <f t="shared" si="25"/>
        <v>1570</v>
      </c>
      <c r="E166" s="104">
        <f t="shared" si="25"/>
        <v>4300</v>
      </c>
      <c r="F166" s="104">
        <f t="shared" si="25"/>
        <v>4319</v>
      </c>
      <c r="G166" s="104">
        <f t="shared" si="25"/>
        <v>644</v>
      </c>
      <c r="H166" s="104">
        <f t="shared" si="25"/>
        <v>11617</v>
      </c>
    </row>
    <row r="167" spans="1:8" ht="15" customHeight="1" x14ac:dyDescent="0.3">
      <c r="A167" s="171"/>
      <c r="B167" s="103" t="s">
        <v>4</v>
      </c>
      <c r="C167" s="104">
        <f t="shared" ref="C167:H167" si="26">C152+C155+C158+C161+C164</f>
        <v>1595</v>
      </c>
      <c r="D167" s="104">
        <f t="shared" si="26"/>
        <v>2862</v>
      </c>
      <c r="E167" s="104">
        <f t="shared" si="26"/>
        <v>8115</v>
      </c>
      <c r="F167" s="104">
        <f t="shared" si="26"/>
        <v>8132</v>
      </c>
      <c r="G167" s="104">
        <f t="shared" si="26"/>
        <v>1240</v>
      </c>
      <c r="H167" s="104">
        <f t="shared" si="26"/>
        <v>21944</v>
      </c>
    </row>
    <row r="168" spans="1:8" ht="15" customHeight="1" x14ac:dyDescent="0.3">
      <c r="A168" s="89" t="s">
        <v>134</v>
      </c>
      <c r="B168" s="2"/>
      <c r="C168" s="2"/>
      <c r="D168" s="2"/>
      <c r="E168" s="2"/>
    </row>
    <row r="170" spans="1:8" ht="15" customHeight="1" x14ac:dyDescent="0.3">
      <c r="A170" s="92"/>
      <c r="B170" s="92"/>
      <c r="C170" s="92"/>
      <c r="D170" s="92"/>
      <c r="E170" s="92"/>
    </row>
    <row r="171" spans="1:8" ht="15" customHeight="1" x14ac:dyDescent="0.3">
      <c r="A171" s="168" t="s">
        <v>96</v>
      </c>
      <c r="B171" s="168"/>
      <c r="C171" s="168"/>
      <c r="D171" s="168"/>
      <c r="E171" s="168"/>
      <c r="F171" s="168"/>
      <c r="G171" s="168"/>
      <c r="H171" s="168"/>
    </row>
    <row r="172" spans="1:8" ht="15" customHeight="1" x14ac:dyDescent="0.3">
      <c r="A172" s="168" t="s">
        <v>103</v>
      </c>
      <c r="B172" s="168"/>
      <c r="C172" s="168"/>
      <c r="D172" s="168"/>
      <c r="E172" s="168"/>
      <c r="F172" s="168"/>
      <c r="G172" s="168"/>
      <c r="H172" s="168"/>
    </row>
    <row r="173" spans="1:8" ht="15" customHeight="1" x14ac:dyDescent="0.3">
      <c r="A173" s="101" t="s">
        <v>125</v>
      </c>
      <c r="B173" s="102"/>
      <c r="C173" s="102" t="s">
        <v>57</v>
      </c>
      <c r="D173" s="102" t="s">
        <v>58</v>
      </c>
      <c r="E173" s="102" t="s">
        <v>59</v>
      </c>
      <c r="F173" s="102" t="s">
        <v>60</v>
      </c>
      <c r="G173" s="102" t="s">
        <v>0</v>
      </c>
      <c r="H173" s="102" t="s">
        <v>1</v>
      </c>
    </row>
    <row r="174" spans="1:8" ht="15" customHeight="1" x14ac:dyDescent="0.3">
      <c r="A174" s="169" t="s">
        <v>5</v>
      </c>
      <c r="B174" s="10" t="s">
        <v>2</v>
      </c>
      <c r="C174" s="35">
        <v>0</v>
      </c>
      <c r="D174" s="35">
        <v>0</v>
      </c>
      <c r="E174" s="35">
        <v>8</v>
      </c>
      <c r="F174" s="35">
        <v>10</v>
      </c>
      <c r="G174" s="35">
        <v>7</v>
      </c>
      <c r="H174" s="36">
        <f>SUM(C174:G174)</f>
        <v>25</v>
      </c>
    </row>
    <row r="175" spans="1:8" ht="15" customHeight="1" x14ac:dyDescent="0.3">
      <c r="A175" s="169"/>
      <c r="B175" s="10" t="s">
        <v>3</v>
      </c>
      <c r="C175" s="35">
        <v>0</v>
      </c>
      <c r="D175" s="35">
        <v>0</v>
      </c>
      <c r="E175" s="35">
        <v>187</v>
      </c>
      <c r="F175" s="35">
        <v>277</v>
      </c>
      <c r="G175" s="35">
        <v>115</v>
      </c>
      <c r="H175" s="36">
        <f t="shared" ref="H175:H188" si="27">SUM(C175:G175)</f>
        <v>579</v>
      </c>
    </row>
    <row r="176" spans="1:8" ht="15" customHeight="1" x14ac:dyDescent="0.3">
      <c r="A176" s="169"/>
      <c r="B176" s="10" t="s">
        <v>4</v>
      </c>
      <c r="C176" s="35">
        <v>0</v>
      </c>
      <c r="D176" s="35">
        <v>0</v>
      </c>
      <c r="E176" s="35">
        <v>362</v>
      </c>
      <c r="F176" s="35">
        <v>516</v>
      </c>
      <c r="G176" s="35">
        <v>223</v>
      </c>
      <c r="H176" s="36">
        <f t="shared" si="27"/>
        <v>1101</v>
      </c>
    </row>
    <row r="177" spans="1:8" ht="15" customHeight="1" x14ac:dyDescent="0.3">
      <c r="A177" s="170" t="s">
        <v>6</v>
      </c>
      <c r="B177" s="12" t="s">
        <v>2</v>
      </c>
      <c r="C177" s="33">
        <v>0</v>
      </c>
      <c r="D177" s="33">
        <v>11</v>
      </c>
      <c r="E177" s="33">
        <v>45</v>
      </c>
      <c r="F177" s="33">
        <v>43</v>
      </c>
      <c r="G177" s="33">
        <v>11</v>
      </c>
      <c r="H177" s="34">
        <f t="shared" si="27"/>
        <v>110</v>
      </c>
    </row>
    <row r="178" spans="1:8" ht="15" customHeight="1" x14ac:dyDescent="0.3">
      <c r="A178" s="170"/>
      <c r="B178" s="12" t="s">
        <v>3</v>
      </c>
      <c r="C178" s="33">
        <v>0</v>
      </c>
      <c r="D178" s="33">
        <v>501</v>
      </c>
      <c r="E178" s="33">
        <v>1860</v>
      </c>
      <c r="F178" s="33">
        <v>972</v>
      </c>
      <c r="G178" s="33">
        <v>178</v>
      </c>
      <c r="H178" s="34">
        <f t="shared" si="27"/>
        <v>3511</v>
      </c>
    </row>
    <row r="179" spans="1:8" ht="15" customHeight="1" x14ac:dyDescent="0.3">
      <c r="A179" s="170"/>
      <c r="B179" s="12" t="s">
        <v>4</v>
      </c>
      <c r="C179" s="33">
        <v>0</v>
      </c>
      <c r="D179" s="33">
        <v>976</v>
      </c>
      <c r="E179" s="33">
        <v>3498</v>
      </c>
      <c r="F179" s="33">
        <v>1879</v>
      </c>
      <c r="G179" s="33">
        <v>339</v>
      </c>
      <c r="H179" s="34">
        <f t="shared" si="27"/>
        <v>6692</v>
      </c>
    </row>
    <row r="180" spans="1:8" ht="15" customHeight="1" x14ac:dyDescent="0.3">
      <c r="A180" s="169" t="s">
        <v>7</v>
      </c>
      <c r="B180" s="10" t="s">
        <v>2</v>
      </c>
      <c r="C180" s="35">
        <v>2</v>
      </c>
      <c r="D180" s="35">
        <v>1</v>
      </c>
      <c r="E180" s="35">
        <v>7</v>
      </c>
      <c r="F180" s="35">
        <v>14</v>
      </c>
      <c r="G180" s="35">
        <v>5</v>
      </c>
      <c r="H180" s="36">
        <f t="shared" si="27"/>
        <v>29</v>
      </c>
    </row>
    <row r="181" spans="1:8" ht="15" customHeight="1" x14ac:dyDescent="0.3">
      <c r="A181" s="169"/>
      <c r="B181" s="10" t="s">
        <v>3</v>
      </c>
      <c r="C181" s="35">
        <v>306</v>
      </c>
      <c r="D181" s="35">
        <v>40</v>
      </c>
      <c r="E181" s="35">
        <v>199</v>
      </c>
      <c r="F181" s="35">
        <v>274</v>
      </c>
      <c r="G181" s="35">
        <v>93</v>
      </c>
      <c r="H181" s="36">
        <f t="shared" si="27"/>
        <v>912</v>
      </c>
    </row>
    <row r="182" spans="1:8" ht="15" customHeight="1" x14ac:dyDescent="0.3">
      <c r="A182" s="169"/>
      <c r="B182" s="10" t="s">
        <v>4</v>
      </c>
      <c r="C182" s="35">
        <v>631</v>
      </c>
      <c r="D182" s="35">
        <v>80</v>
      </c>
      <c r="E182" s="35">
        <v>396</v>
      </c>
      <c r="F182" s="35">
        <v>513</v>
      </c>
      <c r="G182" s="35">
        <v>199</v>
      </c>
      <c r="H182" s="36">
        <f t="shared" si="27"/>
        <v>1819</v>
      </c>
    </row>
    <row r="183" spans="1:8" ht="15" customHeight="1" x14ac:dyDescent="0.3">
      <c r="A183" s="170" t="s">
        <v>8</v>
      </c>
      <c r="B183" s="12" t="s">
        <v>2</v>
      </c>
      <c r="C183" s="33">
        <v>2</v>
      </c>
      <c r="D183" s="33">
        <v>5</v>
      </c>
      <c r="E183" s="33">
        <v>35</v>
      </c>
      <c r="F183" s="33">
        <v>100</v>
      </c>
      <c r="G183" s="33">
        <v>19</v>
      </c>
      <c r="H183" s="34">
        <f t="shared" si="27"/>
        <v>161</v>
      </c>
    </row>
    <row r="184" spans="1:8" ht="15" customHeight="1" x14ac:dyDescent="0.3">
      <c r="A184" s="170"/>
      <c r="B184" s="12" t="s">
        <v>3</v>
      </c>
      <c r="C184" s="33">
        <v>402</v>
      </c>
      <c r="D184" s="33">
        <v>332</v>
      </c>
      <c r="E184" s="33">
        <v>1550</v>
      </c>
      <c r="F184" s="33">
        <v>2469</v>
      </c>
      <c r="G184" s="33">
        <v>250</v>
      </c>
      <c r="H184" s="34">
        <f t="shared" si="27"/>
        <v>5003</v>
      </c>
    </row>
    <row r="185" spans="1:8" ht="15" customHeight="1" x14ac:dyDescent="0.3">
      <c r="A185" s="170"/>
      <c r="B185" s="12" t="s">
        <v>4</v>
      </c>
      <c r="C185" s="33">
        <v>845</v>
      </c>
      <c r="D185" s="33">
        <v>609</v>
      </c>
      <c r="E185" s="33">
        <v>2929</v>
      </c>
      <c r="F185" s="33">
        <v>4639</v>
      </c>
      <c r="G185" s="33">
        <v>483</v>
      </c>
      <c r="H185" s="34">
        <f t="shared" si="27"/>
        <v>9505</v>
      </c>
    </row>
    <row r="186" spans="1:8" ht="15" customHeight="1" x14ac:dyDescent="0.3">
      <c r="A186" s="169" t="s">
        <v>9</v>
      </c>
      <c r="B186" s="10" t="s">
        <v>2</v>
      </c>
      <c r="C186" s="35">
        <v>2</v>
      </c>
      <c r="D186" s="35">
        <v>15</v>
      </c>
      <c r="E186" s="35">
        <v>31</v>
      </c>
      <c r="F186" s="35">
        <v>10</v>
      </c>
      <c r="G186" s="35">
        <v>6</v>
      </c>
      <c r="H186" s="36">
        <f t="shared" si="27"/>
        <v>64</v>
      </c>
    </row>
    <row r="187" spans="1:8" ht="15" customHeight="1" x14ac:dyDescent="0.3">
      <c r="A187" s="169"/>
      <c r="B187" s="10" t="s">
        <v>3</v>
      </c>
      <c r="C187" s="35">
        <v>76</v>
      </c>
      <c r="D187" s="35">
        <v>697</v>
      </c>
      <c r="E187" s="35">
        <v>520</v>
      </c>
      <c r="F187" s="35">
        <v>292</v>
      </c>
      <c r="G187" s="35">
        <v>86</v>
      </c>
      <c r="H187" s="36">
        <f t="shared" si="27"/>
        <v>1671</v>
      </c>
    </row>
    <row r="188" spans="1:8" ht="15" customHeight="1" x14ac:dyDescent="0.3">
      <c r="A188" s="169"/>
      <c r="B188" s="10" t="s">
        <v>4</v>
      </c>
      <c r="C188" s="35">
        <v>119</v>
      </c>
      <c r="D188" s="35">
        <v>1197</v>
      </c>
      <c r="E188" s="35">
        <v>955</v>
      </c>
      <c r="F188" s="35">
        <v>512</v>
      </c>
      <c r="G188" s="35">
        <v>150</v>
      </c>
      <c r="H188" s="36">
        <f t="shared" si="27"/>
        <v>2933</v>
      </c>
    </row>
    <row r="189" spans="1:8" ht="15" customHeight="1" x14ac:dyDescent="0.3">
      <c r="A189" s="171" t="s">
        <v>1</v>
      </c>
      <c r="B189" s="103" t="s">
        <v>2</v>
      </c>
      <c r="C189" s="104">
        <f>C174+C177+C180+C183+C186</f>
        <v>6</v>
      </c>
      <c r="D189" s="104">
        <f t="shared" ref="D189:H189" si="28">D174+D177+D180+D183+D186</f>
        <v>32</v>
      </c>
      <c r="E189" s="104">
        <f t="shared" si="28"/>
        <v>126</v>
      </c>
      <c r="F189" s="104">
        <f t="shared" si="28"/>
        <v>177</v>
      </c>
      <c r="G189" s="104">
        <f t="shared" si="28"/>
        <v>48</v>
      </c>
      <c r="H189" s="104">
        <f t="shared" si="28"/>
        <v>389</v>
      </c>
    </row>
    <row r="190" spans="1:8" ht="15" customHeight="1" x14ac:dyDescent="0.3">
      <c r="A190" s="171"/>
      <c r="B190" s="103" t="s">
        <v>3</v>
      </c>
      <c r="C190" s="104">
        <f t="shared" ref="C190:H190" si="29">C175+C178+C181+C184+C187</f>
        <v>784</v>
      </c>
      <c r="D190" s="104">
        <f t="shared" si="29"/>
        <v>1570</v>
      </c>
      <c r="E190" s="104">
        <f t="shared" si="29"/>
        <v>4316</v>
      </c>
      <c r="F190" s="104">
        <f t="shared" si="29"/>
        <v>4284</v>
      </c>
      <c r="G190" s="104">
        <f t="shared" si="29"/>
        <v>722</v>
      </c>
      <c r="H190" s="104">
        <f t="shared" si="29"/>
        <v>11676</v>
      </c>
    </row>
    <row r="191" spans="1:8" ht="15" customHeight="1" x14ac:dyDescent="0.3">
      <c r="A191" s="171"/>
      <c r="B191" s="103" t="s">
        <v>4</v>
      </c>
      <c r="C191" s="104">
        <f t="shared" ref="C191:H191" si="30">C176+C179+C182+C185+C188</f>
        <v>1595</v>
      </c>
      <c r="D191" s="104">
        <f t="shared" si="30"/>
        <v>2862</v>
      </c>
      <c r="E191" s="104">
        <f t="shared" si="30"/>
        <v>8140</v>
      </c>
      <c r="F191" s="104">
        <f t="shared" si="30"/>
        <v>8059</v>
      </c>
      <c r="G191" s="104">
        <f t="shared" si="30"/>
        <v>1394</v>
      </c>
      <c r="H191" s="104">
        <f t="shared" si="30"/>
        <v>22050</v>
      </c>
    </row>
    <row r="192" spans="1:8" ht="15" customHeight="1" x14ac:dyDescent="0.3">
      <c r="A192" s="89" t="s">
        <v>134</v>
      </c>
      <c r="B192" s="2"/>
      <c r="C192" s="2"/>
      <c r="D192" s="2"/>
      <c r="E192" s="2"/>
    </row>
    <row r="195" spans="1:8" ht="15" customHeight="1" x14ac:dyDescent="0.3">
      <c r="A195" s="168" t="s">
        <v>96</v>
      </c>
      <c r="B195" s="168"/>
      <c r="C195" s="168"/>
      <c r="D195" s="168"/>
      <c r="E195" s="168"/>
      <c r="F195" s="168"/>
      <c r="G195" s="168"/>
      <c r="H195" s="168"/>
    </row>
    <row r="196" spans="1:8" ht="15" customHeight="1" x14ac:dyDescent="0.3">
      <c r="A196" s="168" t="s">
        <v>102</v>
      </c>
      <c r="B196" s="168"/>
      <c r="C196" s="168"/>
      <c r="D196" s="168"/>
      <c r="E196" s="168"/>
      <c r="F196" s="168"/>
      <c r="G196" s="168"/>
      <c r="H196" s="168"/>
    </row>
    <row r="197" spans="1:8" ht="15" customHeight="1" x14ac:dyDescent="0.3">
      <c r="A197" s="101" t="s">
        <v>125</v>
      </c>
      <c r="B197" s="102"/>
      <c r="C197" s="102" t="s">
        <v>57</v>
      </c>
      <c r="D197" s="102" t="s">
        <v>58</v>
      </c>
      <c r="E197" s="102" t="s">
        <v>59</v>
      </c>
      <c r="F197" s="102" t="s">
        <v>60</v>
      </c>
      <c r="G197" s="102" t="s">
        <v>0</v>
      </c>
      <c r="H197" s="102" t="s">
        <v>1</v>
      </c>
    </row>
    <row r="198" spans="1:8" ht="15" customHeight="1" x14ac:dyDescent="0.3">
      <c r="A198" s="169" t="s">
        <v>5</v>
      </c>
      <c r="B198" s="10" t="s">
        <v>2</v>
      </c>
      <c r="C198" s="35">
        <v>0</v>
      </c>
      <c r="D198" s="35">
        <v>0</v>
      </c>
      <c r="E198" s="35">
        <v>8</v>
      </c>
      <c r="F198" s="35">
        <v>10</v>
      </c>
      <c r="G198" s="35">
        <v>7</v>
      </c>
      <c r="H198" s="36">
        <f t="shared" ref="H198:H212" si="31">SUM(C198:G198)</f>
        <v>25</v>
      </c>
    </row>
    <row r="199" spans="1:8" ht="15" customHeight="1" x14ac:dyDescent="0.3">
      <c r="A199" s="169"/>
      <c r="B199" s="10" t="s">
        <v>3</v>
      </c>
      <c r="C199" s="35">
        <v>0</v>
      </c>
      <c r="D199" s="35">
        <v>0</v>
      </c>
      <c r="E199" s="35">
        <v>187</v>
      </c>
      <c r="F199" s="35">
        <v>253</v>
      </c>
      <c r="G199" s="35">
        <v>115</v>
      </c>
      <c r="H199" s="36">
        <f t="shared" si="31"/>
        <v>555</v>
      </c>
    </row>
    <row r="200" spans="1:8" ht="15" customHeight="1" x14ac:dyDescent="0.3">
      <c r="A200" s="169"/>
      <c r="B200" s="10" t="s">
        <v>4</v>
      </c>
      <c r="C200" s="35">
        <v>0</v>
      </c>
      <c r="D200" s="35">
        <v>0</v>
      </c>
      <c r="E200" s="35">
        <v>362</v>
      </c>
      <c r="F200" s="35">
        <v>465</v>
      </c>
      <c r="G200" s="35">
        <v>223</v>
      </c>
      <c r="H200" s="36">
        <f t="shared" si="31"/>
        <v>1050</v>
      </c>
    </row>
    <row r="201" spans="1:8" ht="15" customHeight="1" x14ac:dyDescent="0.3">
      <c r="A201" s="170" t="s">
        <v>6</v>
      </c>
      <c r="B201" s="12" t="s">
        <v>2</v>
      </c>
      <c r="C201" s="33">
        <v>0</v>
      </c>
      <c r="D201" s="33">
        <v>11</v>
      </c>
      <c r="E201" s="33">
        <v>44</v>
      </c>
      <c r="F201" s="33">
        <v>43</v>
      </c>
      <c r="G201" s="33">
        <v>11</v>
      </c>
      <c r="H201" s="34">
        <f t="shared" si="31"/>
        <v>109</v>
      </c>
    </row>
    <row r="202" spans="1:8" ht="15" customHeight="1" x14ac:dyDescent="0.3">
      <c r="A202" s="170"/>
      <c r="B202" s="12" t="s">
        <v>3</v>
      </c>
      <c r="C202" s="33">
        <v>0</v>
      </c>
      <c r="D202" s="33">
        <v>501</v>
      </c>
      <c r="E202" s="33">
        <v>1819</v>
      </c>
      <c r="F202" s="33">
        <v>972</v>
      </c>
      <c r="G202" s="33">
        <v>178</v>
      </c>
      <c r="H202" s="34">
        <f t="shared" si="31"/>
        <v>3470</v>
      </c>
    </row>
    <row r="203" spans="1:8" ht="15" customHeight="1" x14ac:dyDescent="0.3">
      <c r="A203" s="170"/>
      <c r="B203" s="12" t="s">
        <v>4</v>
      </c>
      <c r="C203" s="33">
        <v>0</v>
      </c>
      <c r="D203" s="33">
        <v>976</v>
      </c>
      <c r="E203" s="33">
        <v>3430</v>
      </c>
      <c r="F203" s="33">
        <v>1879</v>
      </c>
      <c r="G203" s="33">
        <v>339</v>
      </c>
      <c r="H203" s="34">
        <f t="shared" si="31"/>
        <v>6624</v>
      </c>
    </row>
    <row r="204" spans="1:8" ht="15" customHeight="1" x14ac:dyDescent="0.3">
      <c r="A204" s="169" t="s">
        <v>7</v>
      </c>
      <c r="B204" s="10" t="s">
        <v>2</v>
      </c>
      <c r="C204" s="35">
        <v>2</v>
      </c>
      <c r="D204" s="35">
        <v>1</v>
      </c>
      <c r="E204" s="35">
        <v>7</v>
      </c>
      <c r="F204" s="35">
        <v>14</v>
      </c>
      <c r="G204" s="35">
        <v>5</v>
      </c>
      <c r="H204" s="36">
        <f t="shared" si="31"/>
        <v>29</v>
      </c>
    </row>
    <row r="205" spans="1:8" ht="15" customHeight="1" x14ac:dyDescent="0.3">
      <c r="A205" s="169"/>
      <c r="B205" s="10" t="s">
        <v>3</v>
      </c>
      <c r="C205" s="35">
        <v>306</v>
      </c>
      <c r="D205" s="35">
        <v>40</v>
      </c>
      <c r="E205" s="35">
        <v>199</v>
      </c>
      <c r="F205" s="35">
        <v>274</v>
      </c>
      <c r="G205" s="35">
        <v>93</v>
      </c>
      <c r="H205" s="36">
        <f t="shared" si="31"/>
        <v>912</v>
      </c>
    </row>
    <row r="206" spans="1:8" ht="15" customHeight="1" x14ac:dyDescent="0.3">
      <c r="A206" s="169"/>
      <c r="B206" s="10" t="s">
        <v>4</v>
      </c>
      <c r="C206" s="35">
        <v>631</v>
      </c>
      <c r="D206" s="35">
        <v>80</v>
      </c>
      <c r="E206" s="35">
        <v>396</v>
      </c>
      <c r="F206" s="35">
        <v>513</v>
      </c>
      <c r="G206" s="35">
        <v>199</v>
      </c>
      <c r="H206" s="36">
        <f t="shared" si="31"/>
        <v>1819</v>
      </c>
    </row>
    <row r="207" spans="1:8" ht="15" customHeight="1" x14ac:dyDescent="0.3">
      <c r="A207" s="170" t="s">
        <v>8</v>
      </c>
      <c r="B207" s="12" t="s">
        <v>2</v>
      </c>
      <c r="C207" s="33">
        <v>2</v>
      </c>
      <c r="D207" s="33">
        <v>5</v>
      </c>
      <c r="E207" s="33">
        <v>36</v>
      </c>
      <c r="F207" s="33">
        <v>101</v>
      </c>
      <c r="G207" s="33">
        <v>21</v>
      </c>
      <c r="H207" s="34">
        <f t="shared" si="31"/>
        <v>165</v>
      </c>
    </row>
    <row r="208" spans="1:8" ht="15" customHeight="1" x14ac:dyDescent="0.3">
      <c r="A208" s="170"/>
      <c r="B208" s="12" t="s">
        <v>3</v>
      </c>
      <c r="C208" s="33">
        <v>402</v>
      </c>
      <c r="D208" s="33">
        <v>332</v>
      </c>
      <c r="E208" s="33">
        <v>1625</v>
      </c>
      <c r="F208" s="33">
        <v>2454</v>
      </c>
      <c r="G208" s="33">
        <v>263</v>
      </c>
      <c r="H208" s="34">
        <f t="shared" si="31"/>
        <v>5076</v>
      </c>
    </row>
    <row r="209" spans="1:8" ht="15" customHeight="1" x14ac:dyDescent="0.3">
      <c r="A209" s="170"/>
      <c r="B209" s="12" t="s">
        <v>4</v>
      </c>
      <c r="C209" s="33">
        <v>845</v>
      </c>
      <c r="D209" s="33">
        <v>609</v>
      </c>
      <c r="E209" s="33">
        <v>3071</v>
      </c>
      <c r="F209" s="33">
        <v>4617</v>
      </c>
      <c r="G209" s="33">
        <v>509</v>
      </c>
      <c r="H209" s="34">
        <f t="shared" si="31"/>
        <v>9651</v>
      </c>
    </row>
    <row r="210" spans="1:8" ht="15" customHeight="1" x14ac:dyDescent="0.3">
      <c r="A210" s="169" t="s">
        <v>9</v>
      </c>
      <c r="B210" s="10" t="s">
        <v>2</v>
      </c>
      <c r="C210" s="35">
        <v>2</v>
      </c>
      <c r="D210" s="35">
        <v>15</v>
      </c>
      <c r="E210" s="35">
        <v>30</v>
      </c>
      <c r="F210" s="35">
        <v>11</v>
      </c>
      <c r="G210" s="35">
        <v>5</v>
      </c>
      <c r="H210" s="36">
        <f t="shared" si="31"/>
        <v>63</v>
      </c>
    </row>
    <row r="211" spans="1:8" ht="15" customHeight="1" x14ac:dyDescent="0.3">
      <c r="A211" s="169"/>
      <c r="B211" s="10" t="s">
        <v>3</v>
      </c>
      <c r="C211" s="35">
        <v>76</v>
      </c>
      <c r="D211" s="35">
        <v>697</v>
      </c>
      <c r="E211" s="35">
        <v>505</v>
      </c>
      <c r="F211" s="35">
        <v>312</v>
      </c>
      <c r="G211" s="35">
        <v>64</v>
      </c>
      <c r="H211" s="36">
        <f t="shared" si="31"/>
        <v>1654</v>
      </c>
    </row>
    <row r="212" spans="1:8" ht="15" customHeight="1" x14ac:dyDescent="0.3">
      <c r="A212" s="169"/>
      <c r="B212" s="10" t="s">
        <v>4</v>
      </c>
      <c r="C212" s="35">
        <v>119</v>
      </c>
      <c r="D212" s="35">
        <v>1197</v>
      </c>
      <c r="E212" s="35">
        <v>930</v>
      </c>
      <c r="F212" s="35">
        <v>546</v>
      </c>
      <c r="G212" s="35">
        <v>112</v>
      </c>
      <c r="H212" s="36">
        <f t="shared" si="31"/>
        <v>2904</v>
      </c>
    </row>
    <row r="213" spans="1:8" ht="15" customHeight="1" x14ac:dyDescent="0.3">
      <c r="A213" s="171" t="s">
        <v>1</v>
      </c>
      <c r="B213" s="103" t="s">
        <v>2</v>
      </c>
      <c r="C213" s="104">
        <f t="shared" ref="C213:H215" si="32">C198+C201+C204+C207+C210</f>
        <v>6</v>
      </c>
      <c r="D213" s="104">
        <f t="shared" si="32"/>
        <v>32</v>
      </c>
      <c r="E213" s="104">
        <f t="shared" si="32"/>
        <v>125</v>
      </c>
      <c r="F213" s="104">
        <f t="shared" si="32"/>
        <v>179</v>
      </c>
      <c r="G213" s="104">
        <f t="shared" si="32"/>
        <v>49</v>
      </c>
      <c r="H213" s="104">
        <f t="shared" si="32"/>
        <v>391</v>
      </c>
    </row>
    <row r="214" spans="1:8" ht="15" customHeight="1" x14ac:dyDescent="0.3">
      <c r="A214" s="171"/>
      <c r="B214" s="103" t="s">
        <v>3</v>
      </c>
      <c r="C214" s="104">
        <f t="shared" si="32"/>
        <v>784</v>
      </c>
      <c r="D214" s="104">
        <f t="shared" si="32"/>
        <v>1570</v>
      </c>
      <c r="E214" s="104">
        <f t="shared" si="32"/>
        <v>4335</v>
      </c>
      <c r="F214" s="104">
        <f t="shared" si="32"/>
        <v>4265</v>
      </c>
      <c r="G214" s="104">
        <f t="shared" si="32"/>
        <v>713</v>
      </c>
      <c r="H214" s="104">
        <f t="shared" si="32"/>
        <v>11667</v>
      </c>
    </row>
    <row r="215" spans="1:8" ht="15" customHeight="1" x14ac:dyDescent="0.3">
      <c r="A215" s="171"/>
      <c r="B215" s="103" t="s">
        <v>4</v>
      </c>
      <c r="C215" s="104">
        <f t="shared" si="32"/>
        <v>1595</v>
      </c>
      <c r="D215" s="104">
        <f t="shared" si="32"/>
        <v>2862</v>
      </c>
      <c r="E215" s="104">
        <f t="shared" si="32"/>
        <v>8189</v>
      </c>
      <c r="F215" s="104">
        <f t="shared" si="32"/>
        <v>8020</v>
      </c>
      <c r="G215" s="104">
        <f t="shared" si="32"/>
        <v>1382</v>
      </c>
      <c r="H215" s="104">
        <f t="shared" si="32"/>
        <v>22048</v>
      </c>
    </row>
    <row r="216" spans="1:8" ht="15" customHeight="1" x14ac:dyDescent="0.3">
      <c r="A216" s="89" t="s">
        <v>134</v>
      </c>
      <c r="B216" s="2"/>
      <c r="C216" s="2"/>
      <c r="D216" s="2"/>
      <c r="E216" s="2"/>
    </row>
    <row r="217" spans="1:8" ht="15" customHeight="1" x14ac:dyDescent="0.3">
      <c r="A217" s="92"/>
      <c r="B217" s="92"/>
      <c r="C217" s="92"/>
      <c r="D217" s="92"/>
      <c r="E217" s="92"/>
    </row>
    <row r="218" spans="1:8" ht="15" customHeight="1" x14ac:dyDescent="0.3">
      <c r="A218" s="92"/>
      <c r="B218" s="92"/>
      <c r="C218" s="92"/>
      <c r="D218" s="92"/>
      <c r="E218" s="92"/>
    </row>
    <row r="219" spans="1:8" ht="15" customHeight="1" x14ac:dyDescent="0.3">
      <c r="A219" s="168" t="s">
        <v>96</v>
      </c>
      <c r="B219" s="168"/>
      <c r="C219" s="168"/>
      <c r="D219" s="168"/>
      <c r="E219" s="168"/>
      <c r="F219" s="168"/>
      <c r="G219" s="168"/>
      <c r="H219" s="168"/>
    </row>
    <row r="220" spans="1:8" ht="15" customHeight="1" x14ac:dyDescent="0.3">
      <c r="A220" s="168" t="s">
        <v>101</v>
      </c>
      <c r="B220" s="168"/>
      <c r="C220" s="168"/>
      <c r="D220" s="168"/>
      <c r="E220" s="168"/>
      <c r="F220" s="168"/>
      <c r="G220" s="168"/>
      <c r="H220" s="168"/>
    </row>
    <row r="221" spans="1:8" ht="15" customHeight="1" x14ac:dyDescent="0.3">
      <c r="A221" s="101" t="s">
        <v>125</v>
      </c>
      <c r="B221" s="102"/>
      <c r="C221" s="102" t="s">
        <v>57</v>
      </c>
      <c r="D221" s="102" t="s">
        <v>58</v>
      </c>
      <c r="E221" s="102" t="s">
        <v>59</v>
      </c>
      <c r="F221" s="102" t="s">
        <v>60</v>
      </c>
      <c r="G221" s="102" t="s">
        <v>0</v>
      </c>
      <c r="H221" s="102" t="s">
        <v>1</v>
      </c>
    </row>
    <row r="222" spans="1:8" ht="15" customHeight="1" x14ac:dyDescent="0.3">
      <c r="A222" s="169" t="s">
        <v>5</v>
      </c>
      <c r="B222" s="10" t="s">
        <v>2</v>
      </c>
      <c r="C222" s="35">
        <v>0</v>
      </c>
      <c r="D222" s="35">
        <v>0</v>
      </c>
      <c r="E222" s="35">
        <v>8</v>
      </c>
      <c r="F222" s="35">
        <v>10</v>
      </c>
      <c r="G222" s="35">
        <v>7</v>
      </c>
      <c r="H222" s="36">
        <f t="shared" ref="H222:H236" si="33">SUM(C222:G222)</f>
        <v>25</v>
      </c>
    </row>
    <row r="223" spans="1:8" ht="15" customHeight="1" x14ac:dyDescent="0.3">
      <c r="A223" s="169"/>
      <c r="B223" s="10" t="s">
        <v>3</v>
      </c>
      <c r="C223" s="35">
        <v>0</v>
      </c>
      <c r="D223" s="35">
        <v>0</v>
      </c>
      <c r="E223" s="35">
        <v>187</v>
      </c>
      <c r="F223" s="35">
        <v>253</v>
      </c>
      <c r="G223" s="35">
        <v>115</v>
      </c>
      <c r="H223" s="36">
        <f t="shared" si="33"/>
        <v>555</v>
      </c>
    </row>
    <row r="224" spans="1:8" ht="15" customHeight="1" x14ac:dyDescent="0.3">
      <c r="A224" s="169"/>
      <c r="B224" s="10" t="s">
        <v>4</v>
      </c>
      <c r="C224" s="35">
        <v>0</v>
      </c>
      <c r="D224" s="35">
        <v>0</v>
      </c>
      <c r="E224" s="35">
        <v>362</v>
      </c>
      <c r="F224" s="35">
        <v>465</v>
      </c>
      <c r="G224" s="35">
        <v>223</v>
      </c>
      <c r="H224" s="36">
        <f t="shared" si="33"/>
        <v>1050</v>
      </c>
    </row>
    <row r="225" spans="1:8" ht="15" customHeight="1" x14ac:dyDescent="0.3">
      <c r="A225" s="170" t="s">
        <v>6</v>
      </c>
      <c r="B225" s="12" t="s">
        <v>2</v>
      </c>
      <c r="C225" s="33">
        <v>0</v>
      </c>
      <c r="D225" s="33">
        <v>11</v>
      </c>
      <c r="E225" s="33">
        <v>45</v>
      </c>
      <c r="F225" s="33">
        <v>44</v>
      </c>
      <c r="G225" s="33">
        <v>11</v>
      </c>
      <c r="H225" s="34">
        <f t="shared" si="33"/>
        <v>111</v>
      </c>
    </row>
    <row r="226" spans="1:8" ht="15" customHeight="1" x14ac:dyDescent="0.3">
      <c r="A226" s="170"/>
      <c r="B226" s="12" t="s">
        <v>3</v>
      </c>
      <c r="C226" s="33">
        <v>0</v>
      </c>
      <c r="D226" s="33">
        <v>501</v>
      </c>
      <c r="E226" s="33">
        <v>1881</v>
      </c>
      <c r="F226" s="33">
        <v>976</v>
      </c>
      <c r="G226" s="33">
        <v>178</v>
      </c>
      <c r="H226" s="34">
        <f t="shared" si="33"/>
        <v>3536</v>
      </c>
    </row>
    <row r="227" spans="1:8" ht="15" customHeight="1" x14ac:dyDescent="0.3">
      <c r="A227" s="170"/>
      <c r="B227" s="12" t="s">
        <v>4</v>
      </c>
      <c r="C227" s="33">
        <v>0</v>
      </c>
      <c r="D227" s="33">
        <v>976</v>
      </c>
      <c r="E227" s="33">
        <v>3553</v>
      </c>
      <c r="F227" s="33">
        <v>1889</v>
      </c>
      <c r="G227" s="33">
        <v>339</v>
      </c>
      <c r="H227" s="34">
        <f t="shared" si="33"/>
        <v>6757</v>
      </c>
    </row>
    <row r="228" spans="1:8" ht="15" customHeight="1" x14ac:dyDescent="0.3">
      <c r="A228" s="169" t="s">
        <v>7</v>
      </c>
      <c r="B228" s="10" t="s">
        <v>2</v>
      </c>
      <c r="C228" s="35">
        <v>2</v>
      </c>
      <c r="D228" s="35">
        <v>2</v>
      </c>
      <c r="E228" s="35">
        <v>7</v>
      </c>
      <c r="F228" s="35">
        <v>14</v>
      </c>
      <c r="G228" s="35">
        <v>5</v>
      </c>
      <c r="H228" s="36">
        <f t="shared" si="33"/>
        <v>30</v>
      </c>
    </row>
    <row r="229" spans="1:8" ht="15" customHeight="1" x14ac:dyDescent="0.3">
      <c r="A229" s="169"/>
      <c r="B229" s="10" t="s">
        <v>3</v>
      </c>
      <c r="C229" s="35">
        <v>306</v>
      </c>
      <c r="D229" s="35">
        <v>84</v>
      </c>
      <c r="E229" s="35">
        <v>199</v>
      </c>
      <c r="F229" s="35">
        <v>274</v>
      </c>
      <c r="G229" s="35">
        <v>93</v>
      </c>
      <c r="H229" s="36">
        <f t="shared" si="33"/>
        <v>956</v>
      </c>
    </row>
    <row r="230" spans="1:8" ht="15" customHeight="1" x14ac:dyDescent="0.3">
      <c r="A230" s="169"/>
      <c r="B230" s="10" t="s">
        <v>4</v>
      </c>
      <c r="C230" s="35">
        <v>631</v>
      </c>
      <c r="D230" s="35">
        <v>182</v>
      </c>
      <c r="E230" s="35">
        <v>396</v>
      </c>
      <c r="F230" s="35">
        <v>513</v>
      </c>
      <c r="G230" s="35">
        <v>199</v>
      </c>
      <c r="H230" s="36">
        <f t="shared" si="33"/>
        <v>1921</v>
      </c>
    </row>
    <row r="231" spans="1:8" ht="15" customHeight="1" x14ac:dyDescent="0.3">
      <c r="A231" s="170" t="s">
        <v>8</v>
      </c>
      <c r="B231" s="12" t="s">
        <v>2</v>
      </c>
      <c r="C231" s="33">
        <v>2</v>
      </c>
      <c r="D231" s="33">
        <v>5</v>
      </c>
      <c r="E231" s="33">
        <v>36</v>
      </c>
      <c r="F231" s="33">
        <v>101</v>
      </c>
      <c r="G231" s="33">
        <v>22</v>
      </c>
      <c r="H231" s="34">
        <f t="shared" si="33"/>
        <v>166</v>
      </c>
    </row>
    <row r="232" spans="1:8" ht="15" customHeight="1" x14ac:dyDescent="0.3">
      <c r="A232" s="170"/>
      <c r="B232" s="12" t="s">
        <v>3</v>
      </c>
      <c r="C232" s="33">
        <v>402</v>
      </c>
      <c r="D232" s="33">
        <v>332</v>
      </c>
      <c r="E232" s="33">
        <v>1614</v>
      </c>
      <c r="F232" s="33">
        <v>2454</v>
      </c>
      <c r="G232" s="33">
        <v>277</v>
      </c>
      <c r="H232" s="34">
        <f t="shared" si="33"/>
        <v>5079</v>
      </c>
    </row>
    <row r="233" spans="1:8" ht="15" customHeight="1" x14ac:dyDescent="0.3">
      <c r="A233" s="170"/>
      <c r="B233" s="12" t="s">
        <v>4</v>
      </c>
      <c r="C233" s="33">
        <v>845</v>
      </c>
      <c r="D233" s="33">
        <v>609</v>
      </c>
      <c r="E233" s="33">
        <v>3043</v>
      </c>
      <c r="F233" s="33">
        <v>4617</v>
      </c>
      <c r="G233" s="33">
        <v>536</v>
      </c>
      <c r="H233" s="34">
        <f t="shared" si="33"/>
        <v>9650</v>
      </c>
    </row>
    <row r="234" spans="1:8" ht="15" customHeight="1" x14ac:dyDescent="0.3">
      <c r="A234" s="169" t="s">
        <v>9</v>
      </c>
      <c r="B234" s="10" t="s">
        <v>2</v>
      </c>
      <c r="C234" s="35">
        <v>2</v>
      </c>
      <c r="D234" s="35">
        <v>15</v>
      </c>
      <c r="E234" s="35">
        <v>30</v>
      </c>
      <c r="F234" s="35">
        <v>11</v>
      </c>
      <c r="G234" s="35">
        <v>5</v>
      </c>
      <c r="H234" s="36">
        <f t="shared" si="33"/>
        <v>63</v>
      </c>
    </row>
    <row r="235" spans="1:8" ht="15" customHeight="1" x14ac:dyDescent="0.3">
      <c r="A235" s="169"/>
      <c r="B235" s="10" t="s">
        <v>3</v>
      </c>
      <c r="C235" s="35">
        <v>76</v>
      </c>
      <c r="D235" s="35">
        <v>697</v>
      </c>
      <c r="E235" s="35">
        <v>510</v>
      </c>
      <c r="F235" s="35">
        <v>293</v>
      </c>
      <c r="G235" s="35">
        <v>64</v>
      </c>
      <c r="H235" s="36">
        <f t="shared" si="33"/>
        <v>1640</v>
      </c>
    </row>
    <row r="236" spans="1:8" ht="15" customHeight="1" x14ac:dyDescent="0.3">
      <c r="A236" s="169"/>
      <c r="B236" s="10" t="s">
        <v>4</v>
      </c>
      <c r="C236" s="35">
        <v>119</v>
      </c>
      <c r="D236" s="35">
        <v>1197</v>
      </c>
      <c r="E236" s="35">
        <v>941</v>
      </c>
      <c r="F236" s="35">
        <v>526</v>
      </c>
      <c r="G236" s="35">
        <v>112</v>
      </c>
      <c r="H236" s="36">
        <f t="shared" si="33"/>
        <v>2895</v>
      </c>
    </row>
    <row r="237" spans="1:8" ht="15" customHeight="1" x14ac:dyDescent="0.3">
      <c r="A237" s="171" t="s">
        <v>1</v>
      </c>
      <c r="B237" s="103" t="s">
        <v>2</v>
      </c>
      <c r="C237" s="104">
        <f t="shared" ref="C237:H239" si="34">C222+C225+C228+C231+C234</f>
        <v>6</v>
      </c>
      <c r="D237" s="104">
        <f t="shared" si="34"/>
        <v>33</v>
      </c>
      <c r="E237" s="104">
        <f t="shared" si="34"/>
        <v>126</v>
      </c>
      <c r="F237" s="104">
        <f t="shared" si="34"/>
        <v>180</v>
      </c>
      <c r="G237" s="104">
        <f t="shared" si="34"/>
        <v>50</v>
      </c>
      <c r="H237" s="104">
        <f t="shared" si="34"/>
        <v>395</v>
      </c>
    </row>
    <row r="238" spans="1:8" ht="15" customHeight="1" x14ac:dyDescent="0.3">
      <c r="A238" s="171"/>
      <c r="B238" s="103" t="s">
        <v>3</v>
      </c>
      <c r="C238" s="104">
        <f t="shared" si="34"/>
        <v>784</v>
      </c>
      <c r="D238" s="104">
        <f t="shared" si="34"/>
        <v>1614</v>
      </c>
      <c r="E238" s="104">
        <f t="shared" si="34"/>
        <v>4391</v>
      </c>
      <c r="F238" s="104">
        <f t="shared" si="34"/>
        <v>4250</v>
      </c>
      <c r="G238" s="104">
        <f t="shared" si="34"/>
        <v>727</v>
      </c>
      <c r="H238" s="104">
        <f t="shared" si="34"/>
        <v>11766</v>
      </c>
    </row>
    <row r="239" spans="1:8" ht="15" customHeight="1" x14ac:dyDescent="0.3">
      <c r="A239" s="171"/>
      <c r="B239" s="103" t="s">
        <v>4</v>
      </c>
      <c r="C239" s="104">
        <f t="shared" si="34"/>
        <v>1595</v>
      </c>
      <c r="D239" s="104">
        <f t="shared" si="34"/>
        <v>2964</v>
      </c>
      <c r="E239" s="104">
        <f t="shared" si="34"/>
        <v>8295</v>
      </c>
      <c r="F239" s="104">
        <f t="shared" si="34"/>
        <v>8010</v>
      </c>
      <c r="G239" s="104">
        <f t="shared" si="34"/>
        <v>1409</v>
      </c>
      <c r="H239" s="104">
        <f t="shared" si="34"/>
        <v>22273</v>
      </c>
    </row>
    <row r="240" spans="1:8" ht="15" customHeight="1" x14ac:dyDescent="0.3">
      <c r="A240" s="89" t="s">
        <v>134</v>
      </c>
      <c r="B240" s="2"/>
      <c r="C240" s="2"/>
      <c r="D240" s="2"/>
      <c r="E240" s="2"/>
    </row>
    <row r="243" spans="1:8" ht="15" customHeight="1" x14ac:dyDescent="0.3">
      <c r="A243" s="168" t="s">
        <v>96</v>
      </c>
      <c r="B243" s="168"/>
      <c r="C243" s="168"/>
      <c r="D243" s="168"/>
      <c r="E243" s="168"/>
      <c r="F243" s="168"/>
      <c r="G243" s="168"/>
      <c r="H243" s="168"/>
    </row>
    <row r="244" spans="1:8" ht="15" customHeight="1" x14ac:dyDescent="0.3">
      <c r="A244" s="168" t="s">
        <v>100</v>
      </c>
      <c r="B244" s="168"/>
      <c r="C244" s="168"/>
      <c r="D244" s="168"/>
      <c r="E244" s="168"/>
      <c r="F244" s="168"/>
      <c r="G244" s="168"/>
      <c r="H244" s="168"/>
    </row>
    <row r="245" spans="1:8" ht="15" customHeight="1" x14ac:dyDescent="0.3">
      <c r="A245" s="101" t="s">
        <v>125</v>
      </c>
      <c r="B245" s="102"/>
      <c r="C245" s="102" t="s">
        <v>57</v>
      </c>
      <c r="D245" s="102" t="s">
        <v>58</v>
      </c>
      <c r="E245" s="102" t="s">
        <v>59</v>
      </c>
      <c r="F245" s="102" t="s">
        <v>60</v>
      </c>
      <c r="G245" s="102" t="s">
        <v>0</v>
      </c>
      <c r="H245" s="102" t="s">
        <v>1</v>
      </c>
    </row>
    <row r="246" spans="1:8" ht="15" customHeight="1" x14ac:dyDescent="0.3">
      <c r="A246" s="169" t="s">
        <v>5</v>
      </c>
      <c r="B246" s="10" t="s">
        <v>2</v>
      </c>
      <c r="C246" s="35">
        <v>0</v>
      </c>
      <c r="D246" s="35">
        <v>0</v>
      </c>
      <c r="E246" s="35">
        <v>8</v>
      </c>
      <c r="F246" s="35">
        <v>10</v>
      </c>
      <c r="G246" s="35">
        <v>6</v>
      </c>
      <c r="H246" s="36">
        <f>SUM(C246:G246)</f>
        <v>24</v>
      </c>
    </row>
    <row r="247" spans="1:8" ht="15" customHeight="1" x14ac:dyDescent="0.3">
      <c r="A247" s="169"/>
      <c r="B247" s="10" t="s">
        <v>3</v>
      </c>
      <c r="C247" s="35">
        <v>0</v>
      </c>
      <c r="D247" s="35">
        <v>0</v>
      </c>
      <c r="E247" s="35">
        <v>187</v>
      </c>
      <c r="F247" s="35">
        <v>253</v>
      </c>
      <c r="G247" s="35">
        <v>94</v>
      </c>
      <c r="H247" s="36">
        <f t="shared" ref="H247:H260" si="35">SUM(C247:G247)</f>
        <v>534</v>
      </c>
    </row>
    <row r="248" spans="1:8" ht="15" customHeight="1" x14ac:dyDescent="0.3">
      <c r="A248" s="169"/>
      <c r="B248" s="10" t="s">
        <v>4</v>
      </c>
      <c r="C248" s="35">
        <v>0</v>
      </c>
      <c r="D248" s="35">
        <v>0</v>
      </c>
      <c r="E248" s="35">
        <v>362</v>
      </c>
      <c r="F248" s="35">
        <v>465</v>
      </c>
      <c r="G248" s="35">
        <v>181</v>
      </c>
      <c r="H248" s="36">
        <f t="shared" si="35"/>
        <v>1008</v>
      </c>
    </row>
    <row r="249" spans="1:8" ht="15" customHeight="1" x14ac:dyDescent="0.3">
      <c r="A249" s="170" t="s">
        <v>6</v>
      </c>
      <c r="B249" s="12" t="s">
        <v>2</v>
      </c>
      <c r="C249" s="33">
        <v>0</v>
      </c>
      <c r="D249" s="33">
        <v>11</v>
      </c>
      <c r="E249" s="33">
        <v>46</v>
      </c>
      <c r="F249" s="33">
        <v>46</v>
      </c>
      <c r="G249" s="33">
        <v>11</v>
      </c>
      <c r="H249" s="34">
        <f t="shared" si="35"/>
        <v>114</v>
      </c>
    </row>
    <row r="250" spans="1:8" ht="15" customHeight="1" x14ac:dyDescent="0.3">
      <c r="A250" s="170"/>
      <c r="B250" s="12" t="s">
        <v>3</v>
      </c>
      <c r="C250" s="33">
        <v>0</v>
      </c>
      <c r="D250" s="33">
        <v>501</v>
      </c>
      <c r="E250" s="33">
        <v>1895</v>
      </c>
      <c r="F250" s="33">
        <v>1000</v>
      </c>
      <c r="G250" s="33">
        <v>215</v>
      </c>
      <c r="H250" s="34">
        <f t="shared" si="35"/>
        <v>3611</v>
      </c>
    </row>
    <row r="251" spans="1:8" ht="15" customHeight="1" x14ac:dyDescent="0.3">
      <c r="A251" s="170"/>
      <c r="B251" s="12" t="s">
        <v>4</v>
      </c>
      <c r="C251" s="33">
        <v>0</v>
      </c>
      <c r="D251" s="33">
        <v>976</v>
      </c>
      <c r="E251" s="33">
        <v>3587</v>
      </c>
      <c r="F251" s="33">
        <v>1922</v>
      </c>
      <c r="G251" s="33">
        <v>419</v>
      </c>
      <c r="H251" s="34">
        <f t="shared" si="35"/>
        <v>6904</v>
      </c>
    </row>
    <row r="252" spans="1:8" ht="15" customHeight="1" x14ac:dyDescent="0.3">
      <c r="A252" s="169" t="s">
        <v>7</v>
      </c>
      <c r="B252" s="10" t="s">
        <v>2</v>
      </c>
      <c r="C252" s="35">
        <v>2</v>
      </c>
      <c r="D252" s="35">
        <v>1</v>
      </c>
      <c r="E252" s="35">
        <v>7</v>
      </c>
      <c r="F252" s="35">
        <v>13</v>
      </c>
      <c r="G252" s="35">
        <v>5</v>
      </c>
      <c r="H252" s="36">
        <f t="shared" si="35"/>
        <v>28</v>
      </c>
    </row>
    <row r="253" spans="1:8" ht="15" customHeight="1" x14ac:dyDescent="0.3">
      <c r="A253" s="169"/>
      <c r="B253" s="10" t="s">
        <v>3</v>
      </c>
      <c r="C253" s="35">
        <v>306</v>
      </c>
      <c r="D253" s="35">
        <v>44</v>
      </c>
      <c r="E253" s="35">
        <v>199</v>
      </c>
      <c r="F253" s="35">
        <v>238</v>
      </c>
      <c r="G253" s="35">
        <v>80</v>
      </c>
      <c r="H253" s="36">
        <f t="shared" si="35"/>
        <v>867</v>
      </c>
    </row>
    <row r="254" spans="1:8" ht="15" customHeight="1" x14ac:dyDescent="0.3">
      <c r="A254" s="169"/>
      <c r="B254" s="10" t="s">
        <v>4</v>
      </c>
      <c r="C254" s="35">
        <v>631</v>
      </c>
      <c r="D254" s="35">
        <v>102</v>
      </c>
      <c r="E254" s="35">
        <v>396</v>
      </c>
      <c r="F254" s="35">
        <v>459</v>
      </c>
      <c r="G254" s="35">
        <v>162</v>
      </c>
      <c r="H254" s="36">
        <f t="shared" si="35"/>
        <v>1750</v>
      </c>
    </row>
    <row r="255" spans="1:8" ht="15" customHeight="1" x14ac:dyDescent="0.3">
      <c r="A255" s="170" t="s">
        <v>8</v>
      </c>
      <c r="B255" s="12" t="s">
        <v>2</v>
      </c>
      <c r="C255" s="33">
        <v>2</v>
      </c>
      <c r="D255" s="33">
        <v>6</v>
      </c>
      <c r="E255" s="33">
        <v>36</v>
      </c>
      <c r="F255" s="33">
        <v>103</v>
      </c>
      <c r="G255" s="33">
        <v>22</v>
      </c>
      <c r="H255" s="34">
        <f t="shared" si="35"/>
        <v>169</v>
      </c>
    </row>
    <row r="256" spans="1:8" ht="15" customHeight="1" x14ac:dyDescent="0.3">
      <c r="A256" s="170"/>
      <c r="B256" s="12" t="s">
        <v>3</v>
      </c>
      <c r="C256" s="33">
        <v>386</v>
      </c>
      <c r="D256" s="33">
        <v>364</v>
      </c>
      <c r="E256" s="33">
        <v>1562</v>
      </c>
      <c r="F256" s="33">
        <v>2456</v>
      </c>
      <c r="G256" s="33">
        <v>258</v>
      </c>
      <c r="H256" s="34">
        <f t="shared" si="35"/>
        <v>5026</v>
      </c>
    </row>
    <row r="257" spans="1:8" ht="15" customHeight="1" x14ac:dyDescent="0.3">
      <c r="A257" s="170"/>
      <c r="B257" s="12" t="s">
        <v>4</v>
      </c>
      <c r="C257" s="33">
        <v>808</v>
      </c>
      <c r="D257" s="33">
        <v>657</v>
      </c>
      <c r="E257" s="33">
        <v>3008</v>
      </c>
      <c r="F257" s="33">
        <v>4646</v>
      </c>
      <c r="G257" s="33">
        <v>494</v>
      </c>
      <c r="H257" s="34">
        <f t="shared" si="35"/>
        <v>9613</v>
      </c>
    </row>
    <row r="258" spans="1:8" ht="15" customHeight="1" x14ac:dyDescent="0.3">
      <c r="A258" s="169" t="s">
        <v>9</v>
      </c>
      <c r="B258" s="10" t="s">
        <v>2</v>
      </c>
      <c r="C258" s="35">
        <v>2</v>
      </c>
      <c r="D258" s="35">
        <v>15</v>
      </c>
      <c r="E258" s="35">
        <v>27</v>
      </c>
      <c r="F258" s="35">
        <v>11</v>
      </c>
      <c r="G258" s="35">
        <v>4</v>
      </c>
      <c r="H258" s="36">
        <f t="shared" si="35"/>
        <v>59</v>
      </c>
    </row>
    <row r="259" spans="1:8" ht="15" customHeight="1" x14ac:dyDescent="0.3">
      <c r="A259" s="169"/>
      <c r="B259" s="10" t="s">
        <v>3</v>
      </c>
      <c r="C259" s="35">
        <v>76</v>
      </c>
      <c r="D259" s="35">
        <v>699</v>
      </c>
      <c r="E259" s="35">
        <v>457</v>
      </c>
      <c r="F259" s="35">
        <v>293</v>
      </c>
      <c r="G259" s="35">
        <v>43</v>
      </c>
      <c r="H259" s="36">
        <f t="shared" si="35"/>
        <v>1568</v>
      </c>
    </row>
    <row r="260" spans="1:8" ht="15" customHeight="1" x14ac:dyDescent="0.3">
      <c r="A260" s="169"/>
      <c r="B260" s="10" t="s">
        <v>4</v>
      </c>
      <c r="C260" s="35">
        <v>119</v>
      </c>
      <c r="D260" s="35">
        <v>1201</v>
      </c>
      <c r="E260" s="35">
        <v>837</v>
      </c>
      <c r="F260" s="35">
        <v>526</v>
      </c>
      <c r="G260" s="35">
        <v>76</v>
      </c>
      <c r="H260" s="36">
        <f t="shared" si="35"/>
        <v>2759</v>
      </c>
    </row>
    <row r="261" spans="1:8" ht="15" customHeight="1" x14ac:dyDescent="0.3">
      <c r="A261" s="171" t="s">
        <v>1</v>
      </c>
      <c r="B261" s="103" t="s">
        <v>2</v>
      </c>
      <c r="C261" s="104">
        <f>C246+C249+C252+C255+C258</f>
        <v>6</v>
      </c>
      <c r="D261" s="104">
        <f t="shared" ref="D261:H261" si="36">D246+D249+D252+D255+D258</f>
        <v>33</v>
      </c>
      <c r="E261" s="104">
        <f t="shared" si="36"/>
        <v>124</v>
      </c>
      <c r="F261" s="104">
        <f t="shared" si="36"/>
        <v>183</v>
      </c>
      <c r="G261" s="104">
        <f t="shared" si="36"/>
        <v>48</v>
      </c>
      <c r="H261" s="104">
        <f t="shared" si="36"/>
        <v>394</v>
      </c>
    </row>
    <row r="262" spans="1:8" ht="15" customHeight="1" x14ac:dyDescent="0.3">
      <c r="A262" s="171"/>
      <c r="B262" s="103" t="s">
        <v>3</v>
      </c>
      <c r="C262" s="104">
        <f t="shared" ref="C262:H262" si="37">C247+C250+C253+C256+C259</f>
        <v>768</v>
      </c>
      <c r="D262" s="104">
        <f t="shared" si="37"/>
        <v>1608</v>
      </c>
      <c r="E262" s="104">
        <f t="shared" si="37"/>
        <v>4300</v>
      </c>
      <c r="F262" s="104">
        <f t="shared" si="37"/>
        <v>4240</v>
      </c>
      <c r="G262" s="104">
        <f t="shared" si="37"/>
        <v>690</v>
      </c>
      <c r="H262" s="104">
        <f t="shared" si="37"/>
        <v>11606</v>
      </c>
    </row>
    <row r="263" spans="1:8" ht="15" customHeight="1" x14ac:dyDescent="0.3">
      <c r="A263" s="171"/>
      <c r="B263" s="103" t="s">
        <v>4</v>
      </c>
      <c r="C263" s="104">
        <f t="shared" ref="C263:H263" si="38">C248+C251+C254+C257+C260</f>
        <v>1558</v>
      </c>
      <c r="D263" s="104">
        <f t="shared" si="38"/>
        <v>2936</v>
      </c>
      <c r="E263" s="104">
        <f t="shared" si="38"/>
        <v>8190</v>
      </c>
      <c r="F263" s="104">
        <f t="shared" si="38"/>
        <v>8018</v>
      </c>
      <c r="G263" s="104">
        <f t="shared" si="38"/>
        <v>1332</v>
      </c>
      <c r="H263" s="104">
        <f t="shared" si="38"/>
        <v>22034</v>
      </c>
    </row>
    <row r="264" spans="1:8" ht="15" customHeight="1" x14ac:dyDescent="0.3">
      <c r="A264" s="89" t="s">
        <v>134</v>
      </c>
      <c r="B264" s="2"/>
      <c r="C264" s="2"/>
      <c r="D264" s="2"/>
      <c r="E264" s="2"/>
    </row>
    <row r="267" spans="1:8" ht="15" customHeight="1" x14ac:dyDescent="0.3">
      <c r="A267" s="168" t="s">
        <v>96</v>
      </c>
      <c r="B267" s="168"/>
      <c r="C267" s="168"/>
      <c r="D267" s="168"/>
      <c r="E267" s="168"/>
      <c r="F267" s="168"/>
      <c r="G267" s="168"/>
      <c r="H267" s="168"/>
    </row>
    <row r="268" spans="1:8" ht="15" customHeight="1" x14ac:dyDescent="0.3">
      <c r="A268" s="168" t="s">
        <v>99</v>
      </c>
      <c r="B268" s="168"/>
      <c r="C268" s="168"/>
      <c r="D268" s="168"/>
      <c r="E268" s="168"/>
      <c r="F268" s="168"/>
      <c r="G268" s="168"/>
      <c r="H268" s="168"/>
    </row>
    <row r="269" spans="1:8" ht="15" customHeight="1" x14ac:dyDescent="0.3">
      <c r="A269" s="101" t="s">
        <v>125</v>
      </c>
      <c r="B269" s="102"/>
      <c r="C269" s="102" t="s">
        <v>57</v>
      </c>
      <c r="D269" s="102" t="s">
        <v>58</v>
      </c>
      <c r="E269" s="102" t="s">
        <v>59</v>
      </c>
      <c r="F269" s="102" t="s">
        <v>60</v>
      </c>
      <c r="G269" s="102" t="s">
        <v>0</v>
      </c>
      <c r="H269" s="102" t="s">
        <v>1</v>
      </c>
    </row>
    <row r="270" spans="1:8" ht="15" customHeight="1" x14ac:dyDescent="0.3">
      <c r="A270" s="169" t="s">
        <v>5</v>
      </c>
      <c r="B270" s="10" t="s">
        <v>2</v>
      </c>
      <c r="C270" s="35">
        <v>0</v>
      </c>
      <c r="D270" s="35">
        <v>0</v>
      </c>
      <c r="E270" s="35">
        <v>8</v>
      </c>
      <c r="F270" s="35">
        <v>10</v>
      </c>
      <c r="G270" s="35">
        <v>6</v>
      </c>
      <c r="H270" s="36">
        <f t="shared" ref="H270:H284" si="39">SUM(C270:G270)</f>
        <v>24</v>
      </c>
    </row>
    <row r="271" spans="1:8" ht="15" customHeight="1" x14ac:dyDescent="0.3">
      <c r="A271" s="169"/>
      <c r="B271" s="10" t="s">
        <v>3</v>
      </c>
      <c r="C271" s="35">
        <v>0</v>
      </c>
      <c r="D271" s="35">
        <v>0</v>
      </c>
      <c r="E271" s="35">
        <v>173</v>
      </c>
      <c r="F271" s="35">
        <v>253</v>
      </c>
      <c r="G271" s="35">
        <v>94</v>
      </c>
      <c r="H271" s="36">
        <f t="shared" si="39"/>
        <v>520</v>
      </c>
    </row>
    <row r="272" spans="1:8" ht="15" customHeight="1" x14ac:dyDescent="0.3">
      <c r="A272" s="169"/>
      <c r="B272" s="10" t="s">
        <v>4</v>
      </c>
      <c r="C272" s="35">
        <v>0</v>
      </c>
      <c r="D272" s="35">
        <v>0</v>
      </c>
      <c r="E272" s="35">
        <v>326</v>
      </c>
      <c r="F272" s="35">
        <v>465</v>
      </c>
      <c r="G272" s="35">
        <v>181</v>
      </c>
      <c r="H272" s="36">
        <f t="shared" si="39"/>
        <v>972</v>
      </c>
    </row>
    <row r="273" spans="1:8" ht="15" customHeight="1" x14ac:dyDescent="0.3">
      <c r="A273" s="170" t="s">
        <v>6</v>
      </c>
      <c r="B273" s="12" t="s">
        <v>2</v>
      </c>
      <c r="C273" s="33">
        <v>0</v>
      </c>
      <c r="D273" s="33">
        <v>10</v>
      </c>
      <c r="E273" s="33">
        <v>47</v>
      </c>
      <c r="F273" s="33">
        <v>47</v>
      </c>
      <c r="G273" s="33">
        <v>10</v>
      </c>
      <c r="H273" s="34">
        <f t="shared" si="39"/>
        <v>114</v>
      </c>
    </row>
    <row r="274" spans="1:8" ht="15" customHeight="1" x14ac:dyDescent="0.3">
      <c r="A274" s="170"/>
      <c r="B274" s="12" t="s">
        <v>3</v>
      </c>
      <c r="C274" s="33">
        <v>0</v>
      </c>
      <c r="D274" s="33">
        <v>466</v>
      </c>
      <c r="E274" s="33">
        <v>1929</v>
      </c>
      <c r="F274" s="33">
        <v>1006</v>
      </c>
      <c r="G274" s="33">
        <v>202</v>
      </c>
      <c r="H274" s="34">
        <f t="shared" si="39"/>
        <v>3603</v>
      </c>
    </row>
    <row r="275" spans="1:8" ht="15" customHeight="1" x14ac:dyDescent="0.3">
      <c r="A275" s="170"/>
      <c r="B275" s="12" t="s">
        <v>4</v>
      </c>
      <c r="C275" s="33">
        <v>0</v>
      </c>
      <c r="D275" s="33">
        <v>905</v>
      </c>
      <c r="E275" s="33">
        <v>3655</v>
      </c>
      <c r="F275" s="33">
        <v>1931</v>
      </c>
      <c r="G275" s="33">
        <v>393</v>
      </c>
      <c r="H275" s="34">
        <f t="shared" si="39"/>
        <v>6884</v>
      </c>
    </row>
    <row r="276" spans="1:8" ht="15" customHeight="1" x14ac:dyDescent="0.3">
      <c r="A276" s="169" t="s">
        <v>7</v>
      </c>
      <c r="B276" s="10" t="s">
        <v>2</v>
      </c>
      <c r="C276" s="35">
        <v>2</v>
      </c>
      <c r="D276" s="35">
        <v>2</v>
      </c>
      <c r="E276" s="35">
        <v>7</v>
      </c>
      <c r="F276" s="35">
        <v>12</v>
      </c>
      <c r="G276" s="35">
        <v>4</v>
      </c>
      <c r="H276" s="36">
        <f t="shared" si="39"/>
        <v>27</v>
      </c>
    </row>
    <row r="277" spans="1:8" ht="15" customHeight="1" x14ac:dyDescent="0.3">
      <c r="A277" s="169"/>
      <c r="B277" s="10" t="s">
        <v>3</v>
      </c>
      <c r="C277" s="35">
        <v>306</v>
      </c>
      <c r="D277" s="35">
        <v>95</v>
      </c>
      <c r="E277" s="35">
        <v>160</v>
      </c>
      <c r="F277" s="35">
        <v>226</v>
      </c>
      <c r="G277" s="35">
        <v>60</v>
      </c>
      <c r="H277" s="36">
        <f t="shared" si="39"/>
        <v>847</v>
      </c>
    </row>
    <row r="278" spans="1:8" ht="15" customHeight="1" x14ac:dyDescent="0.3">
      <c r="A278" s="169"/>
      <c r="B278" s="10" t="s">
        <v>4</v>
      </c>
      <c r="C278" s="35">
        <v>631</v>
      </c>
      <c r="D278" s="35">
        <v>212</v>
      </c>
      <c r="E278" s="35">
        <v>308</v>
      </c>
      <c r="F278" s="35">
        <v>437</v>
      </c>
      <c r="G278" s="35">
        <v>116</v>
      </c>
      <c r="H278" s="36">
        <f t="shared" si="39"/>
        <v>1704</v>
      </c>
    </row>
    <row r="279" spans="1:8" ht="15" customHeight="1" x14ac:dyDescent="0.3">
      <c r="A279" s="170" t="s">
        <v>8</v>
      </c>
      <c r="B279" s="12" t="s">
        <v>2</v>
      </c>
      <c r="C279" s="33">
        <v>2</v>
      </c>
      <c r="D279" s="33">
        <v>6</v>
      </c>
      <c r="E279" s="33">
        <v>36</v>
      </c>
      <c r="F279" s="33">
        <v>103</v>
      </c>
      <c r="G279" s="33">
        <v>22</v>
      </c>
      <c r="H279" s="34">
        <f t="shared" si="39"/>
        <v>169</v>
      </c>
    </row>
    <row r="280" spans="1:8" ht="15" customHeight="1" x14ac:dyDescent="0.3">
      <c r="A280" s="170"/>
      <c r="B280" s="12" t="s">
        <v>3</v>
      </c>
      <c r="C280" s="33">
        <v>386</v>
      </c>
      <c r="D280" s="33">
        <v>364</v>
      </c>
      <c r="E280" s="33">
        <v>1562</v>
      </c>
      <c r="F280" s="33">
        <v>2451</v>
      </c>
      <c r="G280" s="33">
        <v>258</v>
      </c>
      <c r="H280" s="34">
        <f t="shared" si="39"/>
        <v>5021</v>
      </c>
    </row>
    <row r="281" spans="1:8" ht="15" customHeight="1" x14ac:dyDescent="0.3">
      <c r="A281" s="170"/>
      <c r="B281" s="12" t="s">
        <v>4</v>
      </c>
      <c r="C281" s="33">
        <v>808</v>
      </c>
      <c r="D281" s="33">
        <v>657</v>
      </c>
      <c r="E281" s="33">
        <v>3008</v>
      </c>
      <c r="F281" s="33">
        <v>4638</v>
      </c>
      <c r="G281" s="33">
        <v>494</v>
      </c>
      <c r="H281" s="34">
        <f t="shared" si="39"/>
        <v>9605</v>
      </c>
    </row>
    <row r="282" spans="1:8" ht="15" customHeight="1" x14ac:dyDescent="0.3">
      <c r="A282" s="169" t="s">
        <v>9</v>
      </c>
      <c r="B282" s="10" t="s">
        <v>2</v>
      </c>
      <c r="C282" s="35">
        <v>2</v>
      </c>
      <c r="D282" s="35">
        <v>15</v>
      </c>
      <c r="E282" s="35">
        <v>27</v>
      </c>
      <c r="F282" s="35">
        <v>11</v>
      </c>
      <c r="G282" s="35">
        <v>4</v>
      </c>
      <c r="H282" s="36">
        <f t="shared" si="39"/>
        <v>59</v>
      </c>
    </row>
    <row r="283" spans="1:8" ht="15" customHeight="1" x14ac:dyDescent="0.3">
      <c r="A283" s="169"/>
      <c r="B283" s="10" t="s">
        <v>3</v>
      </c>
      <c r="C283" s="35">
        <v>76</v>
      </c>
      <c r="D283" s="35">
        <v>696</v>
      </c>
      <c r="E283" s="35">
        <v>457</v>
      </c>
      <c r="F283" s="35">
        <v>293</v>
      </c>
      <c r="G283" s="35">
        <v>43</v>
      </c>
      <c r="H283" s="36">
        <f t="shared" si="39"/>
        <v>1565</v>
      </c>
    </row>
    <row r="284" spans="1:8" ht="15" customHeight="1" x14ac:dyDescent="0.3">
      <c r="A284" s="169"/>
      <c r="B284" s="10" t="s">
        <v>4</v>
      </c>
      <c r="C284" s="35">
        <v>119</v>
      </c>
      <c r="D284" s="35">
        <v>1195</v>
      </c>
      <c r="E284" s="35">
        <v>837</v>
      </c>
      <c r="F284" s="35">
        <v>526</v>
      </c>
      <c r="G284" s="35">
        <v>76</v>
      </c>
      <c r="H284" s="36">
        <f t="shared" si="39"/>
        <v>2753</v>
      </c>
    </row>
    <row r="285" spans="1:8" ht="15" customHeight="1" x14ac:dyDescent="0.3">
      <c r="A285" s="171" t="s">
        <v>1</v>
      </c>
      <c r="B285" s="103" t="s">
        <v>2</v>
      </c>
      <c r="C285" s="104">
        <f t="shared" ref="C285:H287" si="40">C270+C273+C276+C279+C282</f>
        <v>6</v>
      </c>
      <c r="D285" s="104">
        <f t="shared" si="40"/>
        <v>33</v>
      </c>
      <c r="E285" s="104">
        <f t="shared" si="40"/>
        <v>125</v>
      </c>
      <c r="F285" s="104">
        <f t="shared" si="40"/>
        <v>183</v>
      </c>
      <c r="G285" s="104">
        <f t="shared" si="40"/>
        <v>46</v>
      </c>
      <c r="H285" s="104">
        <f t="shared" si="40"/>
        <v>393</v>
      </c>
    </row>
    <row r="286" spans="1:8" ht="15" customHeight="1" x14ac:dyDescent="0.3">
      <c r="A286" s="171"/>
      <c r="B286" s="103" t="s">
        <v>3</v>
      </c>
      <c r="C286" s="104">
        <f t="shared" si="40"/>
        <v>768</v>
      </c>
      <c r="D286" s="104">
        <f t="shared" si="40"/>
        <v>1621</v>
      </c>
      <c r="E286" s="104">
        <f t="shared" si="40"/>
        <v>4281</v>
      </c>
      <c r="F286" s="104">
        <f t="shared" si="40"/>
        <v>4229</v>
      </c>
      <c r="G286" s="104">
        <f t="shared" si="40"/>
        <v>657</v>
      </c>
      <c r="H286" s="104">
        <f t="shared" si="40"/>
        <v>11556</v>
      </c>
    </row>
    <row r="287" spans="1:8" ht="15" customHeight="1" x14ac:dyDescent="0.3">
      <c r="A287" s="171"/>
      <c r="B287" s="103" t="s">
        <v>4</v>
      </c>
      <c r="C287" s="104">
        <f t="shared" si="40"/>
        <v>1558</v>
      </c>
      <c r="D287" s="104">
        <f t="shared" si="40"/>
        <v>2969</v>
      </c>
      <c r="E287" s="104">
        <f t="shared" si="40"/>
        <v>8134</v>
      </c>
      <c r="F287" s="104">
        <f t="shared" si="40"/>
        <v>7997</v>
      </c>
      <c r="G287" s="104">
        <f t="shared" si="40"/>
        <v>1260</v>
      </c>
      <c r="H287" s="104">
        <f t="shared" si="40"/>
        <v>21918</v>
      </c>
    </row>
    <row r="288" spans="1:8" ht="15" customHeight="1" x14ac:dyDescent="0.3">
      <c r="A288" s="89" t="s">
        <v>134</v>
      </c>
      <c r="B288" s="2"/>
      <c r="C288" s="2"/>
      <c r="D288" s="2"/>
      <c r="E288" s="2"/>
    </row>
    <row r="291" spans="1:8" ht="15" customHeight="1" x14ac:dyDescent="0.3">
      <c r="A291" s="168" t="s">
        <v>96</v>
      </c>
      <c r="B291" s="168"/>
      <c r="C291" s="168"/>
      <c r="D291" s="168"/>
      <c r="E291" s="168"/>
      <c r="F291" s="168"/>
      <c r="G291" s="168"/>
      <c r="H291" s="168"/>
    </row>
    <row r="292" spans="1:8" ht="15" customHeight="1" x14ac:dyDescent="0.3">
      <c r="A292" s="168" t="s">
        <v>98</v>
      </c>
      <c r="B292" s="168"/>
      <c r="C292" s="168"/>
      <c r="D292" s="168"/>
      <c r="E292" s="168"/>
      <c r="F292" s="168"/>
      <c r="G292" s="168"/>
      <c r="H292" s="168"/>
    </row>
    <row r="293" spans="1:8" ht="15" customHeight="1" x14ac:dyDescent="0.3">
      <c r="A293" s="101" t="s">
        <v>125</v>
      </c>
      <c r="B293" s="102"/>
      <c r="C293" s="102" t="s">
        <v>57</v>
      </c>
      <c r="D293" s="102" t="s">
        <v>58</v>
      </c>
      <c r="E293" s="102" t="s">
        <v>59</v>
      </c>
      <c r="F293" s="102" t="s">
        <v>60</v>
      </c>
      <c r="G293" s="102" t="s">
        <v>0</v>
      </c>
      <c r="H293" s="102" t="s">
        <v>1</v>
      </c>
    </row>
    <row r="294" spans="1:8" ht="15" customHeight="1" x14ac:dyDescent="0.3">
      <c r="A294" s="169" t="s">
        <v>6</v>
      </c>
      <c r="B294" s="10" t="s">
        <v>2</v>
      </c>
      <c r="C294" s="35">
        <v>2</v>
      </c>
      <c r="D294" s="35">
        <v>12</v>
      </c>
      <c r="E294" s="35">
        <v>54</v>
      </c>
      <c r="F294" s="35">
        <v>62</v>
      </c>
      <c r="G294" s="35">
        <v>17</v>
      </c>
      <c r="H294" s="36">
        <f>SUM(C294:G294)</f>
        <v>147</v>
      </c>
    </row>
    <row r="295" spans="1:8" ht="15" customHeight="1" x14ac:dyDescent="0.3">
      <c r="A295" s="169"/>
      <c r="B295" s="10" t="s">
        <v>3</v>
      </c>
      <c r="C295" s="35">
        <v>306</v>
      </c>
      <c r="D295" s="35">
        <v>469</v>
      </c>
      <c r="E295" s="35">
        <v>2090</v>
      </c>
      <c r="F295" s="35">
        <v>1334</v>
      </c>
      <c r="G295" s="35">
        <v>303</v>
      </c>
      <c r="H295" s="36">
        <f t="shared" ref="H295:H302" si="41">SUM(C295:G295)</f>
        <v>4502</v>
      </c>
    </row>
    <row r="296" spans="1:8" ht="15" customHeight="1" x14ac:dyDescent="0.3">
      <c r="A296" s="169"/>
      <c r="B296" s="10" t="s">
        <v>4</v>
      </c>
      <c r="C296" s="35">
        <v>808</v>
      </c>
      <c r="D296" s="35">
        <v>927</v>
      </c>
      <c r="E296" s="35">
        <v>3984</v>
      </c>
      <c r="F296" s="35">
        <v>2545</v>
      </c>
      <c r="G296" s="35">
        <v>586</v>
      </c>
      <c r="H296" s="36">
        <f t="shared" si="41"/>
        <v>8850</v>
      </c>
    </row>
    <row r="297" spans="1:8" ht="15" customHeight="1" x14ac:dyDescent="0.3">
      <c r="A297" s="170" t="s">
        <v>8</v>
      </c>
      <c r="B297" s="12" t="s">
        <v>2</v>
      </c>
      <c r="C297" s="33">
        <v>2</v>
      </c>
      <c r="D297" s="33">
        <v>5</v>
      </c>
      <c r="E297" s="33">
        <v>45</v>
      </c>
      <c r="F297" s="33">
        <v>117</v>
      </c>
      <c r="G297" s="33">
        <v>30</v>
      </c>
      <c r="H297" s="34">
        <f t="shared" si="41"/>
        <v>199</v>
      </c>
    </row>
    <row r="298" spans="1:8" ht="15" customHeight="1" x14ac:dyDescent="0.3">
      <c r="A298" s="170"/>
      <c r="B298" s="12" t="s">
        <v>3</v>
      </c>
      <c r="C298" s="33">
        <v>386</v>
      </c>
      <c r="D298" s="33">
        <v>335</v>
      </c>
      <c r="E298" s="33">
        <v>1678</v>
      </c>
      <c r="F298" s="33">
        <v>2785</v>
      </c>
      <c r="G298" s="33">
        <v>396</v>
      </c>
      <c r="H298" s="34">
        <f t="shared" si="41"/>
        <v>5580</v>
      </c>
    </row>
    <row r="299" spans="1:8" ht="15" customHeight="1" x14ac:dyDescent="0.3">
      <c r="A299" s="170"/>
      <c r="B299" s="12" t="s">
        <v>4</v>
      </c>
      <c r="C299" s="33">
        <v>631</v>
      </c>
      <c r="D299" s="33">
        <v>603</v>
      </c>
      <c r="E299" s="33">
        <v>3210</v>
      </c>
      <c r="F299" s="33">
        <v>5271</v>
      </c>
      <c r="G299" s="33">
        <v>764</v>
      </c>
      <c r="H299" s="34">
        <f t="shared" si="41"/>
        <v>10479</v>
      </c>
    </row>
    <row r="300" spans="1:8" ht="15" customHeight="1" x14ac:dyDescent="0.3">
      <c r="A300" s="169" t="s">
        <v>9</v>
      </c>
      <c r="B300" s="10" t="s">
        <v>2</v>
      </c>
      <c r="C300" s="35">
        <v>2</v>
      </c>
      <c r="D300" s="35">
        <v>15</v>
      </c>
      <c r="E300" s="35">
        <v>27</v>
      </c>
      <c r="F300" s="35">
        <v>11</v>
      </c>
      <c r="G300" s="35">
        <v>6</v>
      </c>
      <c r="H300" s="36">
        <f t="shared" si="41"/>
        <v>61</v>
      </c>
    </row>
    <row r="301" spans="1:8" ht="15" customHeight="1" x14ac:dyDescent="0.3">
      <c r="A301" s="169"/>
      <c r="B301" s="10" t="s">
        <v>3</v>
      </c>
      <c r="C301" s="35">
        <v>76</v>
      </c>
      <c r="D301" s="35">
        <v>696</v>
      </c>
      <c r="E301" s="35">
        <v>468</v>
      </c>
      <c r="F301" s="35">
        <v>293</v>
      </c>
      <c r="G301" s="35">
        <v>60</v>
      </c>
      <c r="H301" s="36">
        <f t="shared" si="41"/>
        <v>1593</v>
      </c>
    </row>
    <row r="302" spans="1:8" ht="15" customHeight="1" x14ac:dyDescent="0.3">
      <c r="A302" s="169"/>
      <c r="B302" s="10" t="s">
        <v>4</v>
      </c>
      <c r="C302" s="35">
        <v>119</v>
      </c>
      <c r="D302" s="35">
        <v>1195</v>
      </c>
      <c r="E302" s="35">
        <v>861</v>
      </c>
      <c r="F302" s="35">
        <v>526</v>
      </c>
      <c r="G302" s="35">
        <v>112</v>
      </c>
      <c r="H302" s="36">
        <f t="shared" si="41"/>
        <v>2813</v>
      </c>
    </row>
    <row r="303" spans="1:8" ht="15" customHeight="1" x14ac:dyDescent="0.3">
      <c r="A303" s="171" t="s">
        <v>1</v>
      </c>
      <c r="B303" s="103" t="s">
        <v>2</v>
      </c>
      <c r="C303" s="104">
        <f>C294+C297+C300</f>
        <v>6</v>
      </c>
      <c r="D303" s="104">
        <f t="shared" ref="D303:H303" si="42">D294+D297+D300</f>
        <v>32</v>
      </c>
      <c r="E303" s="104">
        <f t="shared" si="42"/>
        <v>126</v>
      </c>
      <c r="F303" s="104">
        <f t="shared" si="42"/>
        <v>190</v>
      </c>
      <c r="G303" s="104">
        <f t="shared" si="42"/>
        <v>53</v>
      </c>
      <c r="H303" s="104">
        <f t="shared" si="42"/>
        <v>407</v>
      </c>
    </row>
    <row r="304" spans="1:8" ht="15" customHeight="1" x14ac:dyDescent="0.3">
      <c r="A304" s="171"/>
      <c r="B304" s="103" t="s">
        <v>3</v>
      </c>
      <c r="C304" s="104">
        <f>C295+C298+C301</f>
        <v>768</v>
      </c>
      <c r="D304" s="104">
        <f t="shared" ref="D304:H304" si="43">D295+D298+D301</f>
        <v>1500</v>
      </c>
      <c r="E304" s="104">
        <f t="shared" si="43"/>
        <v>4236</v>
      </c>
      <c r="F304" s="104">
        <f t="shared" si="43"/>
        <v>4412</v>
      </c>
      <c r="G304" s="104">
        <f t="shared" si="43"/>
        <v>759</v>
      </c>
      <c r="H304" s="104">
        <f t="shared" si="43"/>
        <v>11675</v>
      </c>
    </row>
    <row r="305" spans="1:8" ht="15" customHeight="1" x14ac:dyDescent="0.3">
      <c r="A305" s="171"/>
      <c r="B305" s="103" t="s">
        <v>4</v>
      </c>
      <c r="C305" s="104">
        <f>C296+C299+C302</f>
        <v>1558</v>
      </c>
      <c r="D305" s="104">
        <f t="shared" ref="D305:H305" si="44">D296+D299+D302</f>
        <v>2725</v>
      </c>
      <c r="E305" s="104">
        <f t="shared" si="44"/>
        <v>8055</v>
      </c>
      <c r="F305" s="104">
        <f t="shared" si="44"/>
        <v>8342</v>
      </c>
      <c r="G305" s="104">
        <f t="shared" si="44"/>
        <v>1462</v>
      </c>
      <c r="H305" s="104">
        <f t="shared" si="44"/>
        <v>22142</v>
      </c>
    </row>
    <row r="306" spans="1:8" ht="15" customHeight="1" x14ac:dyDescent="0.3">
      <c r="A306" s="89" t="s">
        <v>134</v>
      </c>
      <c r="B306" s="2"/>
      <c r="C306" s="2"/>
      <c r="D306" s="2"/>
      <c r="E306" s="2"/>
    </row>
  </sheetData>
  <mergeCells count="102">
    <mergeCell ref="A15:A17"/>
    <mergeCell ref="A18:A20"/>
    <mergeCell ref="A21:A23"/>
    <mergeCell ref="A3:H3"/>
    <mergeCell ref="A4:H4"/>
    <mergeCell ref="A6:A8"/>
    <mergeCell ref="A9:A11"/>
    <mergeCell ref="A12:A14"/>
    <mergeCell ref="A39:A41"/>
    <mergeCell ref="A42:A44"/>
    <mergeCell ref="A45:A47"/>
    <mergeCell ref="A27:H27"/>
    <mergeCell ref="A28:H28"/>
    <mergeCell ref="A30:A32"/>
    <mergeCell ref="A33:A35"/>
    <mergeCell ref="A36:A38"/>
    <mergeCell ref="A63:A65"/>
    <mergeCell ref="A66:A68"/>
    <mergeCell ref="A69:A71"/>
    <mergeCell ref="A51:H51"/>
    <mergeCell ref="A52:H52"/>
    <mergeCell ref="A54:A56"/>
    <mergeCell ref="A57:A59"/>
    <mergeCell ref="A60:A62"/>
    <mergeCell ref="A87:A89"/>
    <mergeCell ref="A90:A92"/>
    <mergeCell ref="A93:A95"/>
    <mergeCell ref="A75:H75"/>
    <mergeCell ref="A76:H76"/>
    <mergeCell ref="A78:A80"/>
    <mergeCell ref="A81:A83"/>
    <mergeCell ref="A84:A86"/>
    <mergeCell ref="A111:A113"/>
    <mergeCell ref="A114:A116"/>
    <mergeCell ref="A117:A119"/>
    <mergeCell ref="A198:A200"/>
    <mergeCell ref="A201:A203"/>
    <mergeCell ref="A195:H195"/>
    <mergeCell ref="A196:H196"/>
    <mergeCell ref="A177:A179"/>
    <mergeCell ref="A180:A182"/>
    <mergeCell ref="A129:A131"/>
    <mergeCell ref="A132:A134"/>
    <mergeCell ref="A174:A176"/>
    <mergeCell ref="A138:A140"/>
    <mergeCell ref="A141:A143"/>
    <mergeCell ref="A135:A137"/>
    <mergeCell ref="A126:A128"/>
    <mergeCell ref="A189:A191"/>
    <mergeCell ref="A123:H123"/>
    <mergeCell ref="A124:H124"/>
    <mergeCell ref="A147:H147"/>
    <mergeCell ref="A172:H172"/>
    <mergeCell ref="A171:H171"/>
    <mergeCell ref="A162:A164"/>
    <mergeCell ref="A165:A167"/>
    <mergeCell ref="A255:A257"/>
    <mergeCell ref="A249:A251"/>
    <mergeCell ref="A213:A215"/>
    <mergeCell ref="A99:H99"/>
    <mergeCell ref="A100:H100"/>
    <mergeCell ref="A102:A104"/>
    <mergeCell ref="A105:A107"/>
    <mergeCell ref="A108:A110"/>
    <mergeCell ref="A303:A305"/>
    <mergeCell ref="A285:A287"/>
    <mergeCell ref="A219:H219"/>
    <mergeCell ref="A220:H220"/>
    <mergeCell ref="A237:A239"/>
    <mergeCell ref="A222:A224"/>
    <mergeCell ref="A225:A227"/>
    <mergeCell ref="A228:A230"/>
    <mergeCell ref="A231:A233"/>
    <mergeCell ref="A234:A236"/>
    <mergeCell ref="A243:H243"/>
    <mergeCell ref="A244:H244"/>
    <mergeCell ref="A300:A302"/>
    <mergeCell ref="A270:A272"/>
    <mergeCell ref="A273:A275"/>
    <mergeCell ref="A279:A281"/>
    <mergeCell ref="A282:A284"/>
    <mergeCell ref="A297:A299"/>
    <mergeCell ref="A291:H291"/>
    <mergeCell ref="A292:H292"/>
    <mergeCell ref="A258:A260"/>
    <mergeCell ref="A261:A263"/>
    <mergeCell ref="A294:A296"/>
    <mergeCell ref="A267:H267"/>
    <mergeCell ref="A276:A278"/>
    <mergeCell ref="A268:H268"/>
    <mergeCell ref="A148:H148"/>
    <mergeCell ref="A150:A152"/>
    <mergeCell ref="A153:A155"/>
    <mergeCell ref="A156:A158"/>
    <mergeCell ref="A159:A161"/>
    <mergeCell ref="A252:A254"/>
    <mergeCell ref="A207:A209"/>
    <mergeCell ref="A210:A212"/>
    <mergeCell ref="A204:A206"/>
    <mergeCell ref="A246:A248"/>
    <mergeCell ref="A183:A185"/>
    <mergeCell ref="A186:A188"/>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96" max="16383" man="1"/>
    <brk id="120" max="16383" man="1"/>
    <brk id="144" max="16383" man="1"/>
    <brk id="168" max="16383" man="1"/>
    <brk id="192" max="16383" man="1"/>
    <brk id="216" max="16383" man="1"/>
    <brk id="240" max="16383" man="1"/>
    <brk id="264" max="16383" man="1"/>
    <brk id="288" max="16383"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74D0A-3DEE-4108-9D12-BE5305CDD397}">
  <sheetPr>
    <tabColor theme="5" tint="-0.249977111117893"/>
  </sheetPr>
  <dimension ref="A3:H72"/>
  <sheetViews>
    <sheetView showGridLines="0" topLeftCell="A2" zoomScaleNormal="100" workbookViewId="0">
      <selection activeCell="A48" sqref="A48"/>
    </sheetView>
  </sheetViews>
  <sheetFormatPr defaultRowHeight="15" customHeight="1" x14ac:dyDescent="0.3"/>
  <cols>
    <col min="1" max="1" width="14" style="12" customWidth="1"/>
    <col min="2" max="2" width="10.6640625" style="12" bestFit="1" customWidth="1"/>
    <col min="3" max="16384" width="8.88671875" style="12"/>
  </cols>
  <sheetData>
    <row r="3" spans="1:7" ht="15" customHeight="1" x14ac:dyDescent="0.3">
      <c r="A3" s="168" t="s">
        <v>96</v>
      </c>
      <c r="B3" s="168"/>
      <c r="C3" s="168"/>
      <c r="D3" s="168"/>
      <c r="E3" s="168"/>
      <c r="F3" s="168"/>
      <c r="G3" s="168"/>
    </row>
    <row r="4" spans="1:7" ht="15" customHeight="1" x14ac:dyDescent="0.3">
      <c r="A4" s="168" t="s">
        <v>113</v>
      </c>
      <c r="B4" s="168"/>
      <c r="C4" s="168"/>
      <c r="D4" s="168"/>
      <c r="E4" s="168"/>
      <c r="F4" s="168"/>
      <c r="G4" s="168"/>
    </row>
    <row r="5" spans="1:7" ht="15" customHeight="1" x14ac:dyDescent="0.3">
      <c r="A5" s="101" t="s">
        <v>125</v>
      </c>
      <c r="B5" s="102"/>
      <c r="C5" s="102" t="s">
        <v>73</v>
      </c>
      <c r="D5" s="102" t="s">
        <v>74</v>
      </c>
      <c r="E5" s="102" t="s">
        <v>75</v>
      </c>
      <c r="F5" s="102" t="s">
        <v>76</v>
      </c>
      <c r="G5" s="102" t="s">
        <v>1</v>
      </c>
    </row>
    <row r="6" spans="1:7" ht="15" customHeight="1" x14ac:dyDescent="0.3">
      <c r="A6" s="173" t="s">
        <v>6</v>
      </c>
      <c r="B6" s="12" t="s">
        <v>2</v>
      </c>
      <c r="C6" s="16">
        <v>3</v>
      </c>
      <c r="D6" s="16">
        <v>51</v>
      </c>
      <c r="E6" s="16">
        <v>212</v>
      </c>
      <c r="F6" s="16">
        <v>91</v>
      </c>
      <c r="G6" s="30">
        <f>SUM(C6:F6)</f>
        <v>357</v>
      </c>
    </row>
    <row r="7" spans="1:7" ht="15" customHeight="1" x14ac:dyDescent="0.3">
      <c r="A7" s="173"/>
      <c r="B7" s="12" t="s">
        <v>3</v>
      </c>
      <c r="C7" s="16">
        <v>20</v>
      </c>
      <c r="D7" s="16">
        <v>375</v>
      </c>
      <c r="E7" s="16">
        <v>1420</v>
      </c>
      <c r="F7" s="16">
        <v>467</v>
      </c>
      <c r="G7" s="30">
        <f>SUM(C7:F7)</f>
        <v>2282</v>
      </c>
    </row>
    <row r="8" spans="1:7" ht="15" customHeight="1" x14ac:dyDescent="0.3">
      <c r="A8" s="173"/>
      <c r="B8" s="12" t="s">
        <v>4</v>
      </c>
      <c r="C8" s="16">
        <v>57</v>
      </c>
      <c r="D8" s="16">
        <v>919</v>
      </c>
      <c r="E8" s="16">
        <v>3115</v>
      </c>
      <c r="F8" s="16">
        <v>986</v>
      </c>
      <c r="G8" s="30">
        <f>SUM(C8:F8)</f>
        <v>5077</v>
      </c>
    </row>
    <row r="9" spans="1:7" ht="15" customHeight="1" x14ac:dyDescent="0.3">
      <c r="A9" s="172" t="s">
        <v>8</v>
      </c>
      <c r="B9" s="10" t="s">
        <v>2</v>
      </c>
      <c r="C9" s="31">
        <v>3</v>
      </c>
      <c r="D9" s="31">
        <v>27</v>
      </c>
      <c r="E9" s="31">
        <v>243</v>
      </c>
      <c r="F9" s="31">
        <v>3</v>
      </c>
      <c r="G9" s="32">
        <f>SUM(C9:F9)</f>
        <v>276</v>
      </c>
    </row>
    <row r="10" spans="1:7" ht="15" customHeight="1" x14ac:dyDescent="0.3">
      <c r="A10" s="172"/>
      <c r="B10" s="10" t="s">
        <v>3</v>
      </c>
      <c r="C10" s="31">
        <v>27</v>
      </c>
      <c r="D10" s="31">
        <v>282</v>
      </c>
      <c r="E10" s="31">
        <v>1633</v>
      </c>
      <c r="F10" s="31">
        <v>25</v>
      </c>
      <c r="G10" s="32">
        <f t="shared" ref="G10:G11" si="0">SUM(C10:F10)</f>
        <v>1967</v>
      </c>
    </row>
    <row r="11" spans="1:7" ht="15" customHeight="1" x14ac:dyDescent="0.3">
      <c r="A11" s="172"/>
      <c r="B11" s="10" t="s">
        <v>4</v>
      </c>
      <c r="C11" s="31">
        <v>70</v>
      </c>
      <c r="D11" s="31">
        <v>646</v>
      </c>
      <c r="E11" s="31">
        <v>3686</v>
      </c>
      <c r="F11" s="31">
        <v>62</v>
      </c>
      <c r="G11" s="32">
        <f t="shared" si="0"/>
        <v>4464</v>
      </c>
    </row>
    <row r="12" spans="1:7" ht="15" customHeight="1" x14ac:dyDescent="0.3">
      <c r="A12" s="173" t="s">
        <v>9</v>
      </c>
      <c r="B12" s="12" t="s">
        <v>2</v>
      </c>
      <c r="C12" s="16">
        <v>2</v>
      </c>
      <c r="D12" s="16">
        <v>40</v>
      </c>
      <c r="E12" s="16">
        <v>107</v>
      </c>
      <c r="F12" s="16">
        <v>10</v>
      </c>
      <c r="G12" s="30">
        <f>SUM(C12:F12)</f>
        <v>159</v>
      </c>
    </row>
    <row r="13" spans="1:7" ht="15" customHeight="1" x14ac:dyDescent="0.3">
      <c r="A13" s="173"/>
      <c r="B13" s="12" t="s">
        <v>3</v>
      </c>
      <c r="C13" s="16">
        <v>13</v>
      </c>
      <c r="D13" s="16">
        <v>241</v>
      </c>
      <c r="E13" s="16">
        <v>635</v>
      </c>
      <c r="F13" s="16">
        <v>51</v>
      </c>
      <c r="G13" s="30">
        <f>SUM(C13:F13)</f>
        <v>940</v>
      </c>
    </row>
    <row r="14" spans="1:7" ht="15" customHeight="1" x14ac:dyDescent="0.3">
      <c r="A14" s="173"/>
      <c r="B14" s="12" t="s">
        <v>4</v>
      </c>
      <c r="C14" s="16">
        <v>36</v>
      </c>
      <c r="D14" s="16">
        <v>623</v>
      </c>
      <c r="E14" s="16">
        <v>1495</v>
      </c>
      <c r="F14" s="16">
        <v>110</v>
      </c>
      <c r="G14" s="30">
        <f>SUM(C14:F14)</f>
        <v>2264</v>
      </c>
    </row>
    <row r="15" spans="1:7" ht="15" customHeight="1" x14ac:dyDescent="0.3">
      <c r="A15" s="172" t="s">
        <v>5</v>
      </c>
      <c r="B15" s="10" t="s">
        <v>2</v>
      </c>
      <c r="C15" s="31">
        <v>0</v>
      </c>
      <c r="D15" s="31">
        <v>7</v>
      </c>
      <c r="E15" s="31">
        <v>68</v>
      </c>
      <c r="F15" s="31">
        <v>14</v>
      </c>
      <c r="G15" s="32">
        <f>SUM(C15:F15)</f>
        <v>89</v>
      </c>
    </row>
    <row r="16" spans="1:7" ht="15" customHeight="1" x14ac:dyDescent="0.3">
      <c r="A16" s="172"/>
      <c r="B16" s="10" t="s">
        <v>3</v>
      </c>
      <c r="C16" s="31">
        <v>0</v>
      </c>
      <c r="D16" s="31">
        <v>34</v>
      </c>
      <c r="E16" s="31">
        <v>460</v>
      </c>
      <c r="F16" s="31">
        <v>95</v>
      </c>
      <c r="G16" s="32">
        <f t="shared" ref="G16:G20" si="1">SUM(C16:F16)</f>
        <v>589</v>
      </c>
    </row>
    <row r="17" spans="1:7" ht="15" customHeight="1" x14ac:dyDescent="0.3">
      <c r="A17" s="172"/>
      <c r="B17" s="10" t="s">
        <v>4</v>
      </c>
      <c r="C17" s="31">
        <v>0</v>
      </c>
      <c r="D17" s="31">
        <v>88</v>
      </c>
      <c r="E17" s="31">
        <v>958</v>
      </c>
      <c r="F17" s="31">
        <v>189</v>
      </c>
      <c r="G17" s="32">
        <f t="shared" si="1"/>
        <v>1235</v>
      </c>
    </row>
    <row r="18" spans="1:7" ht="15" customHeight="1" x14ac:dyDescent="0.3">
      <c r="A18" s="173" t="s">
        <v>7</v>
      </c>
      <c r="B18" s="12" t="s">
        <v>2</v>
      </c>
      <c r="C18" s="16">
        <v>2</v>
      </c>
      <c r="D18" s="16">
        <v>32</v>
      </c>
      <c r="E18" s="16">
        <v>39</v>
      </c>
      <c r="F18" s="16">
        <v>3</v>
      </c>
      <c r="G18" s="30">
        <f t="shared" si="1"/>
        <v>76</v>
      </c>
    </row>
    <row r="19" spans="1:7" ht="15" customHeight="1" x14ac:dyDescent="0.3">
      <c r="A19" s="173"/>
      <c r="B19" s="12" t="s">
        <v>3</v>
      </c>
      <c r="C19" s="16">
        <v>4</v>
      </c>
      <c r="D19" s="16">
        <v>249</v>
      </c>
      <c r="E19" s="16">
        <v>260</v>
      </c>
      <c r="F19" s="16">
        <v>20</v>
      </c>
      <c r="G19" s="30">
        <f t="shared" si="1"/>
        <v>533</v>
      </c>
    </row>
    <row r="20" spans="1:7" ht="15" customHeight="1" x14ac:dyDescent="0.3">
      <c r="A20" s="173"/>
      <c r="B20" s="12" t="s">
        <v>4</v>
      </c>
      <c r="C20" s="16">
        <v>16</v>
      </c>
      <c r="D20" s="16">
        <v>620</v>
      </c>
      <c r="E20" s="16">
        <v>589</v>
      </c>
      <c r="F20" s="16">
        <v>49</v>
      </c>
      <c r="G20" s="30">
        <f t="shared" si="1"/>
        <v>1274</v>
      </c>
    </row>
    <row r="21" spans="1:7" ht="15" customHeight="1" x14ac:dyDescent="0.3">
      <c r="A21" s="175" t="s">
        <v>1</v>
      </c>
      <c r="B21" s="103" t="s">
        <v>2</v>
      </c>
      <c r="C21" s="105">
        <f t="shared" ref="C21:G21" si="2">C12+C6+C18+C9+C15</f>
        <v>10</v>
      </c>
      <c r="D21" s="105">
        <f t="shared" si="2"/>
        <v>157</v>
      </c>
      <c r="E21" s="105">
        <f t="shared" si="2"/>
        <v>669</v>
      </c>
      <c r="F21" s="105">
        <f t="shared" si="2"/>
        <v>121</v>
      </c>
      <c r="G21" s="105">
        <f t="shared" si="2"/>
        <v>957</v>
      </c>
    </row>
    <row r="22" spans="1:7" ht="15" customHeight="1" x14ac:dyDescent="0.3">
      <c r="A22" s="175"/>
      <c r="B22" s="103" t="s">
        <v>3</v>
      </c>
      <c r="C22" s="105">
        <f t="shared" ref="C22:G22" si="3">C13+C7+C19+C10+C16</f>
        <v>64</v>
      </c>
      <c r="D22" s="105">
        <f t="shared" si="3"/>
        <v>1181</v>
      </c>
      <c r="E22" s="105">
        <f t="shared" si="3"/>
        <v>4408</v>
      </c>
      <c r="F22" s="105">
        <f t="shared" si="3"/>
        <v>658</v>
      </c>
      <c r="G22" s="105">
        <f t="shared" si="3"/>
        <v>6311</v>
      </c>
    </row>
    <row r="23" spans="1:7" ht="15" customHeight="1" x14ac:dyDescent="0.3">
      <c r="A23" s="175"/>
      <c r="B23" s="103" t="s">
        <v>4</v>
      </c>
      <c r="C23" s="105">
        <f t="shared" ref="C23:G23" si="4">C14+C8+C20+C11+C17</f>
        <v>179</v>
      </c>
      <c r="D23" s="105">
        <f t="shared" si="4"/>
        <v>2896</v>
      </c>
      <c r="E23" s="105">
        <f t="shared" si="4"/>
        <v>9843</v>
      </c>
      <c r="F23" s="105">
        <f t="shared" si="4"/>
        <v>1396</v>
      </c>
      <c r="G23" s="105">
        <f t="shared" si="4"/>
        <v>14314</v>
      </c>
    </row>
    <row r="24" spans="1:7" ht="15" customHeight="1" x14ac:dyDescent="0.3">
      <c r="A24" s="89" t="s">
        <v>135</v>
      </c>
      <c r="B24" s="90"/>
      <c r="C24" s="90"/>
      <c r="D24" s="90"/>
      <c r="E24" s="91"/>
      <c r="F24" s="91"/>
      <c r="G24" s="91"/>
    </row>
    <row r="27" spans="1:7" ht="15" customHeight="1" x14ac:dyDescent="0.3">
      <c r="A27" s="168" t="s">
        <v>96</v>
      </c>
      <c r="B27" s="168"/>
      <c r="C27" s="168"/>
      <c r="D27" s="168"/>
      <c r="E27" s="168"/>
      <c r="F27" s="168"/>
      <c r="G27" s="168"/>
    </row>
    <row r="28" spans="1:7" ht="15" customHeight="1" x14ac:dyDescent="0.3">
      <c r="A28" s="168" t="s">
        <v>108</v>
      </c>
      <c r="B28" s="168"/>
      <c r="C28" s="168"/>
      <c r="D28" s="168"/>
      <c r="E28" s="168"/>
      <c r="F28" s="168"/>
      <c r="G28" s="168"/>
    </row>
    <row r="29" spans="1:7" ht="15" customHeight="1" x14ac:dyDescent="0.3">
      <c r="A29" s="101" t="s">
        <v>125</v>
      </c>
      <c r="B29" s="102"/>
      <c r="C29" s="102" t="s">
        <v>73</v>
      </c>
      <c r="D29" s="102" t="s">
        <v>74</v>
      </c>
      <c r="E29" s="102" t="s">
        <v>75</v>
      </c>
      <c r="F29" s="102" t="s">
        <v>76</v>
      </c>
      <c r="G29" s="102" t="s">
        <v>1</v>
      </c>
    </row>
    <row r="30" spans="1:7" ht="15" customHeight="1" x14ac:dyDescent="0.3">
      <c r="A30" s="173" t="s">
        <v>6</v>
      </c>
      <c r="B30" s="12" t="s">
        <v>2</v>
      </c>
      <c r="C30" s="16">
        <v>4</v>
      </c>
      <c r="D30" s="16">
        <v>54</v>
      </c>
      <c r="E30" s="16">
        <v>237</v>
      </c>
      <c r="F30" s="16">
        <v>102</v>
      </c>
      <c r="G30" s="30">
        <f>SUM(C30:F30)</f>
        <v>397</v>
      </c>
    </row>
    <row r="31" spans="1:7" ht="15" customHeight="1" x14ac:dyDescent="0.3">
      <c r="A31" s="173"/>
      <c r="B31" s="12" t="s">
        <v>3</v>
      </c>
      <c r="C31" s="16">
        <v>22</v>
      </c>
      <c r="D31" s="16">
        <v>394</v>
      </c>
      <c r="E31" s="16">
        <v>1597</v>
      </c>
      <c r="F31" s="16">
        <v>533</v>
      </c>
      <c r="G31" s="30">
        <f>SUM(C31:F31)</f>
        <v>2546</v>
      </c>
    </row>
    <row r="32" spans="1:7" ht="15" customHeight="1" x14ac:dyDescent="0.3">
      <c r="A32" s="173"/>
      <c r="B32" s="12" t="s">
        <v>4</v>
      </c>
      <c r="C32" s="16">
        <v>65</v>
      </c>
      <c r="D32" s="16">
        <v>958</v>
      </c>
      <c r="E32" s="16">
        <v>3494</v>
      </c>
      <c r="F32" s="16">
        <v>1137</v>
      </c>
      <c r="G32" s="30">
        <f>SUM(C32:F32)</f>
        <v>5654</v>
      </c>
    </row>
    <row r="33" spans="1:7" ht="15" customHeight="1" x14ac:dyDescent="0.3">
      <c r="A33" s="172" t="s">
        <v>8</v>
      </c>
      <c r="B33" s="10" t="s">
        <v>2</v>
      </c>
      <c r="C33" s="31">
        <v>3</v>
      </c>
      <c r="D33" s="31">
        <v>29</v>
      </c>
      <c r="E33" s="31">
        <v>278</v>
      </c>
      <c r="F33" s="31">
        <v>3</v>
      </c>
      <c r="G33" s="32">
        <f>SUM(C33:F33)</f>
        <v>313</v>
      </c>
    </row>
    <row r="34" spans="1:7" ht="15" customHeight="1" x14ac:dyDescent="0.3">
      <c r="A34" s="172"/>
      <c r="B34" s="10" t="s">
        <v>3</v>
      </c>
      <c r="C34" s="31">
        <v>27</v>
      </c>
      <c r="D34" s="31">
        <v>293</v>
      </c>
      <c r="E34" s="31">
        <v>1881</v>
      </c>
      <c r="F34" s="31">
        <v>25</v>
      </c>
      <c r="G34" s="32">
        <f t="shared" ref="G34:G35" si="5">SUM(C34:F34)</f>
        <v>2226</v>
      </c>
    </row>
    <row r="35" spans="1:7" ht="15" customHeight="1" x14ac:dyDescent="0.3">
      <c r="A35" s="172"/>
      <c r="B35" s="10" t="s">
        <v>4</v>
      </c>
      <c r="C35" s="31">
        <v>70</v>
      </c>
      <c r="D35" s="31">
        <v>679</v>
      </c>
      <c r="E35" s="31">
        <v>4251</v>
      </c>
      <c r="F35" s="31">
        <v>62</v>
      </c>
      <c r="G35" s="32">
        <f t="shared" si="5"/>
        <v>5062</v>
      </c>
    </row>
    <row r="36" spans="1:7" ht="15" customHeight="1" x14ac:dyDescent="0.3">
      <c r="A36" s="173" t="s">
        <v>5</v>
      </c>
      <c r="B36" s="12" t="s">
        <v>2</v>
      </c>
      <c r="C36" s="16">
        <v>0</v>
      </c>
      <c r="D36" s="16">
        <v>10</v>
      </c>
      <c r="E36" s="16">
        <v>72</v>
      </c>
      <c r="F36" s="16">
        <v>20</v>
      </c>
      <c r="G36" s="30">
        <f>SUM(C36:F36)</f>
        <v>102</v>
      </c>
    </row>
    <row r="37" spans="1:7" ht="15" customHeight="1" x14ac:dyDescent="0.3">
      <c r="A37" s="173"/>
      <c r="B37" s="12" t="s">
        <v>3</v>
      </c>
      <c r="C37" s="16">
        <v>0</v>
      </c>
      <c r="D37" s="16">
        <v>51</v>
      </c>
      <c r="E37" s="16">
        <v>505</v>
      </c>
      <c r="F37" s="16">
        <v>129</v>
      </c>
      <c r="G37" s="30">
        <f>SUM(C37:F37)</f>
        <v>685</v>
      </c>
    </row>
    <row r="38" spans="1:7" ht="15" customHeight="1" x14ac:dyDescent="0.3">
      <c r="A38" s="173"/>
      <c r="B38" s="12" t="s">
        <v>4</v>
      </c>
      <c r="C38" s="16">
        <v>0</v>
      </c>
      <c r="D38" s="16">
        <v>123</v>
      </c>
      <c r="E38" s="16">
        <v>1053</v>
      </c>
      <c r="F38" s="16">
        <v>256</v>
      </c>
      <c r="G38" s="30">
        <f>SUM(C38:F38)</f>
        <v>1432</v>
      </c>
    </row>
    <row r="39" spans="1:7" ht="15" customHeight="1" x14ac:dyDescent="0.3">
      <c r="A39" s="172" t="s">
        <v>9</v>
      </c>
      <c r="B39" s="10" t="s">
        <v>2</v>
      </c>
      <c r="C39" s="31">
        <v>2</v>
      </c>
      <c r="D39" s="31">
        <v>33</v>
      </c>
      <c r="E39" s="31">
        <v>64</v>
      </c>
      <c r="F39" s="31">
        <v>3</v>
      </c>
      <c r="G39" s="32">
        <f>SUM(C39:F39)</f>
        <v>102</v>
      </c>
    </row>
    <row r="40" spans="1:7" ht="15" customHeight="1" x14ac:dyDescent="0.3">
      <c r="A40" s="172"/>
      <c r="B40" s="10" t="s">
        <v>3</v>
      </c>
      <c r="C40" s="31">
        <v>13</v>
      </c>
      <c r="D40" s="31">
        <v>212</v>
      </c>
      <c r="E40" s="31">
        <v>396</v>
      </c>
      <c r="F40" s="31">
        <v>28</v>
      </c>
      <c r="G40" s="32">
        <f t="shared" ref="G40:G44" si="6">SUM(C40:F40)</f>
        <v>649</v>
      </c>
    </row>
    <row r="41" spans="1:7" ht="15" customHeight="1" x14ac:dyDescent="0.3">
      <c r="A41" s="172"/>
      <c r="B41" s="10" t="s">
        <v>4</v>
      </c>
      <c r="C41" s="31">
        <v>36</v>
      </c>
      <c r="D41" s="31">
        <v>530</v>
      </c>
      <c r="E41" s="31">
        <v>942</v>
      </c>
      <c r="F41" s="31">
        <v>55</v>
      </c>
      <c r="G41" s="32">
        <f t="shared" si="6"/>
        <v>1563</v>
      </c>
    </row>
    <row r="42" spans="1:7" ht="15" customHeight="1" x14ac:dyDescent="0.3">
      <c r="A42" s="173" t="s">
        <v>7</v>
      </c>
      <c r="B42" s="12" t="s">
        <v>2</v>
      </c>
      <c r="C42" s="16">
        <v>3</v>
      </c>
      <c r="D42" s="16">
        <v>36</v>
      </c>
      <c r="E42" s="16">
        <v>42</v>
      </c>
      <c r="F42" s="16">
        <v>3</v>
      </c>
      <c r="G42" s="30">
        <f t="shared" si="6"/>
        <v>84</v>
      </c>
    </row>
    <row r="43" spans="1:7" ht="15" customHeight="1" x14ac:dyDescent="0.3">
      <c r="A43" s="173"/>
      <c r="B43" s="12" t="s">
        <v>3</v>
      </c>
      <c r="C43" s="16">
        <v>8</v>
      </c>
      <c r="D43" s="16">
        <v>269</v>
      </c>
      <c r="E43" s="16">
        <v>276</v>
      </c>
      <c r="F43" s="16">
        <v>20</v>
      </c>
      <c r="G43" s="30">
        <f t="shared" si="6"/>
        <v>573</v>
      </c>
    </row>
    <row r="44" spans="1:7" ht="15" customHeight="1" x14ac:dyDescent="0.3">
      <c r="A44" s="173"/>
      <c r="B44" s="12" t="s">
        <v>4</v>
      </c>
      <c r="C44" s="16">
        <v>28</v>
      </c>
      <c r="D44" s="16">
        <v>672</v>
      </c>
      <c r="E44" s="16">
        <v>624</v>
      </c>
      <c r="F44" s="16">
        <v>49</v>
      </c>
      <c r="G44" s="30">
        <f t="shared" si="6"/>
        <v>1373</v>
      </c>
    </row>
    <row r="45" spans="1:7" ht="15" customHeight="1" x14ac:dyDescent="0.3">
      <c r="A45" s="175" t="s">
        <v>1</v>
      </c>
      <c r="B45" s="103" t="s">
        <v>2</v>
      </c>
      <c r="C45" s="105">
        <f t="shared" ref="C45:G47" si="7">C36+C30+C42+C33+C39</f>
        <v>12</v>
      </c>
      <c r="D45" s="105">
        <f t="shared" si="7"/>
        <v>162</v>
      </c>
      <c r="E45" s="105">
        <f t="shared" si="7"/>
        <v>693</v>
      </c>
      <c r="F45" s="105">
        <f t="shared" si="7"/>
        <v>131</v>
      </c>
      <c r="G45" s="105">
        <f t="shared" si="7"/>
        <v>998</v>
      </c>
    </row>
    <row r="46" spans="1:7" ht="15" customHeight="1" x14ac:dyDescent="0.3">
      <c r="A46" s="175"/>
      <c r="B46" s="103" t="s">
        <v>3</v>
      </c>
      <c r="C46" s="105">
        <f t="shared" si="7"/>
        <v>70</v>
      </c>
      <c r="D46" s="105">
        <f t="shared" si="7"/>
        <v>1219</v>
      </c>
      <c r="E46" s="105">
        <f t="shared" si="7"/>
        <v>4655</v>
      </c>
      <c r="F46" s="105">
        <f t="shared" si="7"/>
        <v>735</v>
      </c>
      <c r="G46" s="105">
        <f t="shared" si="7"/>
        <v>6679</v>
      </c>
    </row>
    <row r="47" spans="1:7" ht="15" customHeight="1" x14ac:dyDescent="0.3">
      <c r="A47" s="175"/>
      <c r="B47" s="103" t="s">
        <v>4</v>
      </c>
      <c r="C47" s="105">
        <f t="shared" si="7"/>
        <v>199</v>
      </c>
      <c r="D47" s="105">
        <f t="shared" si="7"/>
        <v>2962</v>
      </c>
      <c r="E47" s="105">
        <f t="shared" si="7"/>
        <v>10364</v>
      </c>
      <c r="F47" s="105">
        <f t="shared" si="7"/>
        <v>1559</v>
      </c>
      <c r="G47" s="105">
        <f t="shared" si="7"/>
        <v>15084</v>
      </c>
    </row>
    <row r="48" spans="1:7" ht="15" customHeight="1" x14ac:dyDescent="0.3">
      <c r="A48" s="89" t="s">
        <v>135</v>
      </c>
      <c r="B48" s="90"/>
      <c r="C48" s="90"/>
      <c r="D48" s="90"/>
      <c r="E48" s="91"/>
      <c r="F48" s="91"/>
      <c r="G48" s="91"/>
    </row>
    <row r="51" spans="1:7" ht="15" customHeight="1" x14ac:dyDescent="0.3">
      <c r="A51" s="168" t="s">
        <v>96</v>
      </c>
      <c r="B51" s="168"/>
      <c r="C51" s="168"/>
      <c r="D51" s="168"/>
      <c r="E51" s="168"/>
      <c r="F51" s="168"/>
      <c r="G51" s="168"/>
    </row>
    <row r="52" spans="1:7" ht="15" customHeight="1" x14ac:dyDescent="0.3">
      <c r="A52" s="168" t="s">
        <v>105</v>
      </c>
      <c r="B52" s="168"/>
      <c r="C52" s="168"/>
      <c r="D52" s="168"/>
      <c r="E52" s="168"/>
      <c r="F52" s="168"/>
      <c r="G52" s="168"/>
    </row>
    <row r="53" spans="1:7" ht="15" customHeight="1" x14ac:dyDescent="0.3">
      <c r="A53" s="101" t="s">
        <v>125</v>
      </c>
      <c r="B53" s="102"/>
      <c r="C53" s="102" t="s">
        <v>73</v>
      </c>
      <c r="D53" s="102" t="s">
        <v>74</v>
      </c>
      <c r="E53" s="102" t="s">
        <v>75</v>
      </c>
      <c r="F53" s="102" t="s">
        <v>76</v>
      </c>
      <c r="G53" s="102" t="s">
        <v>1</v>
      </c>
    </row>
    <row r="54" spans="1:7" ht="15" customHeight="1" x14ac:dyDescent="0.3">
      <c r="A54" s="173" t="s">
        <v>6</v>
      </c>
      <c r="B54" s="12" t="s">
        <v>2</v>
      </c>
      <c r="C54" s="33">
        <v>4</v>
      </c>
      <c r="D54" s="33">
        <v>56</v>
      </c>
      <c r="E54" s="33">
        <v>251</v>
      </c>
      <c r="F54" s="33">
        <v>119</v>
      </c>
      <c r="G54" s="34">
        <f>SUM(C54:F54)</f>
        <v>430</v>
      </c>
    </row>
    <row r="55" spans="1:7" ht="15" customHeight="1" x14ac:dyDescent="0.3">
      <c r="A55" s="173"/>
      <c r="B55" s="12" t="s">
        <v>3</v>
      </c>
      <c r="C55" s="33">
        <v>22</v>
      </c>
      <c r="D55" s="33">
        <v>406</v>
      </c>
      <c r="E55" s="33">
        <v>1676</v>
      </c>
      <c r="F55" s="33">
        <v>618</v>
      </c>
      <c r="G55" s="34">
        <f>SUM(C55:F55)</f>
        <v>2722</v>
      </c>
    </row>
    <row r="56" spans="1:7" ht="15" customHeight="1" x14ac:dyDescent="0.3">
      <c r="A56" s="173"/>
      <c r="B56" s="12" t="s">
        <v>4</v>
      </c>
      <c r="C56" s="33">
        <v>65</v>
      </c>
      <c r="D56" s="33">
        <v>988</v>
      </c>
      <c r="E56" s="33">
        <v>3670</v>
      </c>
      <c r="F56" s="33">
        <v>1315</v>
      </c>
      <c r="G56" s="34">
        <f>SUM(C56:F56)</f>
        <v>6038</v>
      </c>
    </row>
    <row r="57" spans="1:7" ht="15" customHeight="1" x14ac:dyDescent="0.3">
      <c r="A57" s="172" t="s">
        <v>8</v>
      </c>
      <c r="B57" s="10" t="s">
        <v>2</v>
      </c>
      <c r="C57" s="35">
        <v>3</v>
      </c>
      <c r="D57" s="35">
        <v>29</v>
      </c>
      <c r="E57" s="35">
        <v>278</v>
      </c>
      <c r="F57" s="35">
        <v>11</v>
      </c>
      <c r="G57" s="36">
        <f>SUM(C57:F57)</f>
        <v>321</v>
      </c>
    </row>
    <row r="58" spans="1:7" ht="15" customHeight="1" x14ac:dyDescent="0.3">
      <c r="A58" s="172"/>
      <c r="B58" s="10" t="s">
        <v>3</v>
      </c>
      <c r="C58" s="35">
        <v>27</v>
      </c>
      <c r="D58" s="35">
        <v>293</v>
      </c>
      <c r="E58" s="35">
        <v>1877</v>
      </c>
      <c r="F58" s="35">
        <v>75</v>
      </c>
      <c r="G58" s="36">
        <f t="shared" ref="G58:G59" si="8">SUM(C58:F58)</f>
        <v>2272</v>
      </c>
    </row>
    <row r="59" spans="1:7" ht="15" customHeight="1" x14ac:dyDescent="0.3">
      <c r="A59" s="172"/>
      <c r="B59" s="10" t="s">
        <v>4</v>
      </c>
      <c r="C59" s="35">
        <v>70</v>
      </c>
      <c r="D59" s="35">
        <v>679</v>
      </c>
      <c r="E59" s="35">
        <v>4260</v>
      </c>
      <c r="F59" s="35">
        <v>163</v>
      </c>
      <c r="G59" s="36">
        <f t="shared" si="8"/>
        <v>5172</v>
      </c>
    </row>
    <row r="60" spans="1:7" ht="15" customHeight="1" x14ac:dyDescent="0.3">
      <c r="A60" s="173" t="s">
        <v>5</v>
      </c>
      <c r="B60" s="12" t="s">
        <v>2</v>
      </c>
      <c r="C60" s="33">
        <v>0</v>
      </c>
      <c r="D60" s="33">
        <v>10</v>
      </c>
      <c r="E60" s="33">
        <v>74</v>
      </c>
      <c r="F60" s="33">
        <v>21</v>
      </c>
      <c r="G60" s="34">
        <f>SUM(C60:F60)</f>
        <v>105</v>
      </c>
    </row>
    <row r="61" spans="1:7" ht="15" customHeight="1" x14ac:dyDescent="0.3">
      <c r="A61" s="173"/>
      <c r="B61" s="12" t="s">
        <v>3</v>
      </c>
      <c r="C61" s="33">
        <v>0</v>
      </c>
      <c r="D61" s="33">
        <v>51</v>
      </c>
      <c r="E61" s="33">
        <v>524</v>
      </c>
      <c r="F61" s="33">
        <v>145</v>
      </c>
      <c r="G61" s="34">
        <f>SUM(C61:F61)</f>
        <v>720</v>
      </c>
    </row>
    <row r="62" spans="1:7" ht="15" customHeight="1" x14ac:dyDescent="0.3">
      <c r="A62" s="173"/>
      <c r="B62" s="12" t="s">
        <v>4</v>
      </c>
      <c r="C62" s="33">
        <v>0</v>
      </c>
      <c r="D62" s="33">
        <v>123</v>
      </c>
      <c r="E62" s="33">
        <v>1089</v>
      </c>
      <c r="F62" s="33">
        <v>288</v>
      </c>
      <c r="G62" s="34">
        <f>SUM(C62:F62)</f>
        <v>1500</v>
      </c>
    </row>
    <row r="63" spans="1:7" ht="15" customHeight="1" x14ac:dyDescent="0.3">
      <c r="A63" s="172" t="s">
        <v>9</v>
      </c>
      <c r="B63" s="10" t="s">
        <v>2</v>
      </c>
      <c r="C63" s="35">
        <v>2</v>
      </c>
      <c r="D63" s="35">
        <v>33</v>
      </c>
      <c r="E63" s="35">
        <v>64</v>
      </c>
      <c r="F63" s="35">
        <v>3</v>
      </c>
      <c r="G63" s="36">
        <f>SUM(C63:F63)</f>
        <v>102</v>
      </c>
    </row>
    <row r="64" spans="1:7" ht="15" customHeight="1" x14ac:dyDescent="0.3">
      <c r="A64" s="172"/>
      <c r="B64" s="10" t="s">
        <v>3</v>
      </c>
      <c r="C64" s="35">
        <v>13</v>
      </c>
      <c r="D64" s="35">
        <v>212</v>
      </c>
      <c r="E64" s="35">
        <v>403</v>
      </c>
      <c r="F64" s="35">
        <v>28</v>
      </c>
      <c r="G64" s="36">
        <f t="shared" ref="G64:G65" si="9">SUM(C64:F64)</f>
        <v>656</v>
      </c>
    </row>
    <row r="65" spans="1:8" ht="15" customHeight="1" x14ac:dyDescent="0.3">
      <c r="A65" s="172"/>
      <c r="B65" s="10" t="s">
        <v>4</v>
      </c>
      <c r="C65" s="35">
        <v>36</v>
      </c>
      <c r="D65" s="35">
        <v>530</v>
      </c>
      <c r="E65" s="35">
        <v>952</v>
      </c>
      <c r="F65" s="35">
        <v>55</v>
      </c>
      <c r="G65" s="36">
        <f t="shared" si="9"/>
        <v>1573</v>
      </c>
    </row>
    <row r="66" spans="1:8" ht="15" customHeight="1" x14ac:dyDescent="0.3">
      <c r="A66" s="173" t="s">
        <v>7</v>
      </c>
      <c r="B66" s="12" t="s">
        <v>2</v>
      </c>
      <c r="C66" s="33">
        <v>3</v>
      </c>
      <c r="D66" s="33">
        <v>35</v>
      </c>
      <c r="E66" s="33">
        <v>42</v>
      </c>
      <c r="F66" s="33">
        <v>3</v>
      </c>
      <c r="G66" s="34">
        <f>SUM(C66:F66)</f>
        <v>83</v>
      </c>
    </row>
    <row r="67" spans="1:8" ht="15" customHeight="1" x14ac:dyDescent="0.3">
      <c r="A67" s="173"/>
      <c r="B67" s="12" t="s">
        <v>3</v>
      </c>
      <c r="C67" s="33">
        <v>8</v>
      </c>
      <c r="D67" s="33">
        <v>264</v>
      </c>
      <c r="E67" s="33">
        <v>276</v>
      </c>
      <c r="F67" s="33">
        <v>20</v>
      </c>
      <c r="G67" s="34">
        <f>SUM(C67:F67)</f>
        <v>568</v>
      </c>
    </row>
    <row r="68" spans="1:8" ht="15" customHeight="1" x14ac:dyDescent="0.3">
      <c r="A68" s="173"/>
      <c r="B68" s="12" t="s">
        <v>4</v>
      </c>
      <c r="C68" s="33">
        <v>28</v>
      </c>
      <c r="D68" s="33">
        <v>660</v>
      </c>
      <c r="E68" s="33">
        <v>624</v>
      </c>
      <c r="F68" s="33">
        <v>49</v>
      </c>
      <c r="G68" s="34">
        <f>SUM(C68:F68)</f>
        <v>1361</v>
      </c>
    </row>
    <row r="69" spans="1:8" ht="15" customHeight="1" x14ac:dyDescent="0.3">
      <c r="A69" s="175" t="s">
        <v>1</v>
      </c>
      <c r="B69" s="103" t="s">
        <v>2</v>
      </c>
      <c r="C69" s="104">
        <f t="shared" ref="C69:G71" si="10">C60+C54+C66+C57+C63</f>
        <v>12</v>
      </c>
      <c r="D69" s="104">
        <f t="shared" si="10"/>
        <v>163</v>
      </c>
      <c r="E69" s="104">
        <f t="shared" si="10"/>
        <v>709</v>
      </c>
      <c r="F69" s="104">
        <f t="shared" si="10"/>
        <v>157</v>
      </c>
      <c r="G69" s="104">
        <f t="shared" si="10"/>
        <v>1041</v>
      </c>
    </row>
    <row r="70" spans="1:8" ht="15" customHeight="1" x14ac:dyDescent="0.3">
      <c r="A70" s="175"/>
      <c r="B70" s="103" t="s">
        <v>3</v>
      </c>
      <c r="C70" s="104">
        <f t="shared" si="10"/>
        <v>70</v>
      </c>
      <c r="D70" s="104">
        <f t="shared" si="10"/>
        <v>1226</v>
      </c>
      <c r="E70" s="104">
        <f t="shared" si="10"/>
        <v>4756</v>
      </c>
      <c r="F70" s="104">
        <f t="shared" si="10"/>
        <v>886</v>
      </c>
      <c r="G70" s="104">
        <f t="shared" si="10"/>
        <v>6938</v>
      </c>
    </row>
    <row r="71" spans="1:8" ht="15" customHeight="1" x14ac:dyDescent="0.3">
      <c r="A71" s="175"/>
      <c r="B71" s="103" t="s">
        <v>4</v>
      </c>
      <c r="C71" s="104">
        <f t="shared" si="10"/>
        <v>199</v>
      </c>
      <c r="D71" s="104">
        <f t="shared" si="10"/>
        <v>2980</v>
      </c>
      <c r="E71" s="104">
        <f t="shared" si="10"/>
        <v>10595</v>
      </c>
      <c r="F71" s="104">
        <f t="shared" si="10"/>
        <v>1870</v>
      </c>
      <c r="G71" s="104">
        <f t="shared" si="10"/>
        <v>15644</v>
      </c>
    </row>
    <row r="72" spans="1:8" ht="15" customHeight="1" x14ac:dyDescent="0.3">
      <c r="A72" s="89" t="s">
        <v>135</v>
      </c>
      <c r="B72" s="90"/>
      <c r="C72" s="90"/>
      <c r="D72" s="90"/>
      <c r="E72" s="91"/>
      <c r="F72" s="91"/>
      <c r="G72" s="91"/>
      <c r="H72" s="91"/>
    </row>
  </sheetData>
  <mergeCells count="24">
    <mergeCell ref="A51:G51"/>
    <mergeCell ref="A52:G52"/>
    <mergeCell ref="A69:A71"/>
    <mergeCell ref="A66:A68"/>
    <mergeCell ref="A57:A59"/>
    <mergeCell ref="A63:A65"/>
    <mergeCell ref="A60:A62"/>
    <mergeCell ref="A54:A56"/>
    <mergeCell ref="A39:A41"/>
    <mergeCell ref="A42:A44"/>
    <mergeCell ref="A45:A47"/>
    <mergeCell ref="A27:G27"/>
    <mergeCell ref="A28:G28"/>
    <mergeCell ref="A30:A32"/>
    <mergeCell ref="A33:A35"/>
    <mergeCell ref="A36:A38"/>
    <mergeCell ref="A15:A17"/>
    <mergeCell ref="A18:A20"/>
    <mergeCell ref="A21:A23"/>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4" max="16383" man="1"/>
    <brk id="48"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R38"/>
  <sheetViews>
    <sheetView showGridLines="0" zoomScaleNormal="100" workbookViewId="0">
      <pane xSplit="1" topLeftCell="B1" activePane="topRight" state="frozen"/>
      <selection pane="topRight" activeCell="N5" sqref="N5:N34"/>
    </sheetView>
  </sheetViews>
  <sheetFormatPr defaultRowHeight="15" customHeight="1" x14ac:dyDescent="0.3"/>
  <cols>
    <col min="1" max="1" width="15.5546875" style="12" customWidth="1"/>
    <col min="2" max="2" width="25" style="12" customWidth="1"/>
    <col min="3" max="3" width="8.44140625" style="12" customWidth="1"/>
    <col min="4" max="4" width="10.109375" style="12" customWidth="1"/>
    <col min="5" max="5" width="8.44140625" style="12" customWidth="1"/>
    <col min="6" max="8" width="10.109375" style="12" customWidth="1"/>
    <col min="9" max="10" width="11.6640625" style="12" bestFit="1" customWidth="1"/>
    <col min="11" max="14" width="10.109375" style="12" customWidth="1"/>
    <col min="15" max="16384" width="8.88671875" style="12"/>
  </cols>
  <sheetData>
    <row r="3" spans="1:14" ht="15" customHeight="1" x14ac:dyDescent="0.3">
      <c r="A3" s="168" t="s">
        <v>143</v>
      </c>
      <c r="B3" s="168"/>
      <c r="C3" s="168"/>
      <c r="D3" s="168"/>
      <c r="E3" s="168"/>
      <c r="F3" s="168"/>
      <c r="G3" s="168"/>
      <c r="H3" s="168"/>
      <c r="I3" s="168"/>
      <c r="J3" s="168"/>
      <c r="K3" s="168"/>
      <c r="L3" s="168"/>
      <c r="M3" s="168"/>
      <c r="N3" s="168"/>
    </row>
    <row r="4" spans="1:14" ht="15" customHeight="1" x14ac:dyDescent="0.3">
      <c r="A4" s="101" t="s">
        <v>125</v>
      </c>
      <c r="B4" s="102"/>
      <c r="C4" s="106">
        <v>2010</v>
      </c>
      <c r="D4" s="106">
        <v>2011</v>
      </c>
      <c r="E4" s="106">
        <v>2012</v>
      </c>
      <c r="F4" s="106">
        <v>2013</v>
      </c>
      <c r="G4" s="106">
        <v>2014</v>
      </c>
      <c r="H4" s="106">
        <v>2015</v>
      </c>
      <c r="I4" s="106">
        <v>2016</v>
      </c>
      <c r="J4" s="106">
        <v>2017</v>
      </c>
      <c r="K4" s="106">
        <v>2018</v>
      </c>
      <c r="L4" s="106">
        <v>2019</v>
      </c>
      <c r="M4" s="106">
        <v>2020</v>
      </c>
      <c r="N4" s="106">
        <v>2021</v>
      </c>
    </row>
    <row r="5" spans="1:14" ht="15" customHeight="1" x14ac:dyDescent="0.3">
      <c r="A5" s="170" t="s">
        <v>6</v>
      </c>
      <c r="B5" s="25" t="s">
        <v>78</v>
      </c>
      <c r="C5" s="13">
        <v>43579</v>
      </c>
      <c r="D5" s="13">
        <v>50441</v>
      </c>
      <c r="E5" s="13">
        <v>46956</v>
      </c>
      <c r="F5" s="13">
        <v>62041</v>
      </c>
      <c r="G5" s="13">
        <v>76251</v>
      </c>
      <c r="H5" s="13">
        <v>90201</v>
      </c>
      <c r="I5" s="13">
        <v>53358</v>
      </c>
      <c r="J5" s="13">
        <v>65531</v>
      </c>
      <c r="K5" s="13">
        <v>72297</v>
      </c>
      <c r="L5" s="13">
        <v>68706</v>
      </c>
      <c r="M5" s="13">
        <v>7502</v>
      </c>
      <c r="N5" s="13">
        <v>20155</v>
      </c>
    </row>
    <row r="6" spans="1:14" ht="15" customHeight="1" x14ac:dyDescent="0.3">
      <c r="A6" s="170"/>
      <c r="B6" s="25" t="s">
        <v>79</v>
      </c>
      <c r="C6" s="13">
        <v>2161</v>
      </c>
      <c r="D6" s="13">
        <v>2943</v>
      </c>
      <c r="E6" s="13">
        <v>3063</v>
      </c>
      <c r="F6" s="13">
        <v>3404</v>
      </c>
      <c r="G6" s="13">
        <v>3520</v>
      </c>
      <c r="H6" s="13">
        <v>15120</v>
      </c>
      <c r="I6" s="13">
        <v>13185</v>
      </c>
      <c r="J6" s="13">
        <v>14974</v>
      </c>
      <c r="K6" s="13">
        <v>15348</v>
      </c>
      <c r="L6" s="13">
        <v>17256</v>
      </c>
      <c r="M6" s="13">
        <v>3177</v>
      </c>
      <c r="N6" s="13">
        <v>6295</v>
      </c>
    </row>
    <row r="7" spans="1:14" ht="15" customHeight="1" x14ac:dyDescent="0.3">
      <c r="A7" s="170"/>
      <c r="B7" s="25" t="s">
        <v>80</v>
      </c>
      <c r="C7" s="13">
        <v>59746</v>
      </c>
      <c r="D7" s="13">
        <v>58869</v>
      </c>
      <c r="E7" s="13">
        <v>48669</v>
      </c>
      <c r="F7" s="13">
        <v>48469</v>
      </c>
      <c r="G7" s="13">
        <v>46257</v>
      </c>
      <c r="H7" s="13">
        <v>41432</v>
      </c>
      <c r="I7" s="13">
        <v>38525</v>
      </c>
      <c r="J7" s="13">
        <v>47000</v>
      </c>
      <c r="K7" s="13">
        <v>48811</v>
      </c>
      <c r="L7" s="13">
        <v>50514</v>
      </c>
      <c r="M7" s="13">
        <v>20846</v>
      </c>
      <c r="N7" s="13">
        <v>32450</v>
      </c>
    </row>
    <row r="8" spans="1:14" ht="15" customHeight="1" x14ac:dyDescent="0.3">
      <c r="A8" s="170"/>
      <c r="B8" s="25" t="s">
        <v>81</v>
      </c>
      <c r="C8" s="13">
        <v>11586</v>
      </c>
      <c r="D8" s="13">
        <v>11534</v>
      </c>
      <c r="E8" s="13">
        <v>8790</v>
      </c>
      <c r="F8" s="13">
        <v>9328</v>
      </c>
      <c r="G8" s="13">
        <v>9628</v>
      </c>
      <c r="H8" s="13">
        <v>9608</v>
      </c>
      <c r="I8" s="13">
        <v>11201</v>
      </c>
      <c r="J8" s="13">
        <v>13146</v>
      </c>
      <c r="K8" s="13">
        <v>17695</v>
      </c>
      <c r="L8" s="13">
        <v>16867</v>
      </c>
      <c r="M8" s="13">
        <v>9929</v>
      </c>
      <c r="N8" s="13">
        <v>9485</v>
      </c>
    </row>
    <row r="9" spans="1:14" ht="15" customHeight="1" x14ac:dyDescent="0.3">
      <c r="A9" s="170"/>
      <c r="B9" s="25" t="s">
        <v>12</v>
      </c>
      <c r="C9" s="13">
        <v>308921</v>
      </c>
      <c r="D9" s="13">
        <v>337611</v>
      </c>
      <c r="E9" s="13">
        <v>268248</v>
      </c>
      <c r="F9" s="13">
        <v>331913</v>
      </c>
      <c r="G9" s="13">
        <v>434860</v>
      </c>
      <c r="H9" s="13">
        <v>467484</v>
      </c>
      <c r="I9" s="13">
        <v>356496</v>
      </c>
      <c r="J9" s="13">
        <v>384029</v>
      </c>
      <c r="K9" s="13">
        <v>463702</v>
      </c>
      <c r="L9" s="13">
        <v>411283</v>
      </c>
      <c r="M9" s="13">
        <v>52020</v>
      </c>
      <c r="N9" s="13">
        <v>148407</v>
      </c>
    </row>
    <row r="10" spans="1:14" ht="15" customHeight="1" x14ac:dyDescent="0.3">
      <c r="A10" s="170"/>
      <c r="B10" s="25" t="s">
        <v>13</v>
      </c>
      <c r="C10" s="13">
        <v>12477</v>
      </c>
      <c r="D10" s="13">
        <v>17902</v>
      </c>
      <c r="E10" s="13">
        <v>16969</v>
      </c>
      <c r="F10" s="13">
        <v>18053</v>
      </c>
      <c r="G10" s="13">
        <v>21161</v>
      </c>
      <c r="H10" s="13">
        <v>104170</v>
      </c>
      <c r="I10" s="13">
        <v>92230</v>
      </c>
      <c r="J10" s="13">
        <v>99479</v>
      </c>
      <c r="K10" s="13">
        <v>105973</v>
      </c>
      <c r="L10" s="13">
        <v>118220</v>
      </c>
      <c r="M10" s="13">
        <v>26489</v>
      </c>
      <c r="N10" s="13">
        <v>38746</v>
      </c>
    </row>
    <row r="11" spans="1:14" ht="15" customHeight="1" x14ac:dyDescent="0.3">
      <c r="A11" s="170"/>
      <c r="B11" s="25" t="s">
        <v>15</v>
      </c>
      <c r="C11" s="13">
        <v>178497</v>
      </c>
      <c r="D11" s="13">
        <v>171221</v>
      </c>
      <c r="E11" s="13">
        <v>126479</v>
      </c>
      <c r="F11" s="13">
        <v>127005</v>
      </c>
      <c r="G11" s="13">
        <v>128423</v>
      </c>
      <c r="H11" s="13">
        <v>116539</v>
      </c>
      <c r="I11" s="13">
        <v>109367</v>
      </c>
      <c r="J11" s="13">
        <v>134514</v>
      </c>
      <c r="K11" s="13">
        <v>133719</v>
      </c>
      <c r="L11" s="13">
        <v>139863</v>
      </c>
      <c r="M11" s="13">
        <v>74315</v>
      </c>
      <c r="N11" s="13">
        <v>107538</v>
      </c>
    </row>
    <row r="12" spans="1:14" ht="15" customHeight="1" x14ac:dyDescent="0.3">
      <c r="A12" s="170"/>
      <c r="B12" s="25" t="s">
        <v>16</v>
      </c>
      <c r="C12" s="13">
        <v>43091</v>
      </c>
      <c r="D12" s="13">
        <v>41247</v>
      </c>
      <c r="E12" s="13">
        <v>28880</v>
      </c>
      <c r="F12" s="13">
        <v>33034</v>
      </c>
      <c r="G12" s="13">
        <v>38176</v>
      </c>
      <c r="H12" s="13">
        <v>37142</v>
      </c>
      <c r="I12" s="13">
        <v>41187</v>
      </c>
      <c r="J12" s="13">
        <v>47686</v>
      </c>
      <c r="K12" s="13">
        <v>56964</v>
      </c>
      <c r="L12" s="13">
        <v>59346</v>
      </c>
      <c r="M12" s="13">
        <v>36393</v>
      </c>
      <c r="N12" s="13">
        <v>32241</v>
      </c>
    </row>
    <row r="13" spans="1:14" ht="15" customHeight="1" x14ac:dyDescent="0.3">
      <c r="A13" s="170"/>
      <c r="B13" s="25" t="s">
        <v>17</v>
      </c>
      <c r="C13" s="26">
        <v>0.37</v>
      </c>
      <c r="D13" s="26">
        <v>0.371</v>
      </c>
      <c r="E13" s="26">
        <v>0.28100000000000003</v>
      </c>
      <c r="F13" s="26">
        <v>0.32400000000000001</v>
      </c>
      <c r="G13" s="26">
        <v>0.39100000000000001</v>
      </c>
      <c r="H13" s="26">
        <v>0.39800000000000002</v>
      </c>
      <c r="I13" s="26">
        <v>0.31</v>
      </c>
      <c r="J13" s="26">
        <v>0.33100000000000002</v>
      </c>
      <c r="K13" s="26">
        <v>0.33800000000000002</v>
      </c>
      <c r="L13" s="26">
        <v>0.313</v>
      </c>
      <c r="M13" s="26">
        <v>0.17199999999999999</v>
      </c>
      <c r="N13" s="26">
        <v>0.24299999999999999</v>
      </c>
    </row>
    <row r="14" spans="1:14" ht="15" customHeight="1" x14ac:dyDescent="0.3">
      <c r="A14" s="170"/>
      <c r="B14" s="25" t="s">
        <v>18</v>
      </c>
      <c r="C14" s="26">
        <v>0.22500000000000001</v>
      </c>
      <c r="D14" s="26">
        <v>0.23599999999999999</v>
      </c>
      <c r="E14" s="26">
        <v>0.17899999999999999</v>
      </c>
      <c r="F14" s="26">
        <v>0.193</v>
      </c>
      <c r="G14" s="26">
        <v>0.21299999999999999</v>
      </c>
      <c r="H14" s="26">
        <v>0.377</v>
      </c>
      <c r="I14" s="26">
        <v>0.35</v>
      </c>
      <c r="J14" s="26">
        <v>0.36799999999999999</v>
      </c>
      <c r="K14" s="26">
        <v>0.33800000000000002</v>
      </c>
      <c r="L14" s="26">
        <v>0.376</v>
      </c>
      <c r="M14" s="26">
        <v>0.24</v>
      </c>
      <c r="N14" s="26">
        <v>0.24</v>
      </c>
    </row>
    <row r="15" spans="1:14" ht="15" customHeight="1" x14ac:dyDescent="0.3">
      <c r="A15" s="177" t="s">
        <v>8</v>
      </c>
      <c r="B15" s="27" t="s">
        <v>82</v>
      </c>
      <c r="C15" s="28">
        <v>77219</v>
      </c>
      <c r="D15" s="28">
        <v>84788</v>
      </c>
      <c r="E15" s="28">
        <v>79900</v>
      </c>
      <c r="F15" s="28">
        <v>94163</v>
      </c>
      <c r="G15" s="28">
        <v>99609</v>
      </c>
      <c r="H15" s="28">
        <v>104817</v>
      </c>
      <c r="I15" s="28">
        <v>89177</v>
      </c>
      <c r="J15" s="28">
        <v>111122</v>
      </c>
      <c r="K15" s="28">
        <v>141223</v>
      </c>
      <c r="L15" s="28">
        <v>143498</v>
      </c>
      <c r="M15" s="28">
        <v>14031</v>
      </c>
      <c r="N15" s="28">
        <v>58881</v>
      </c>
    </row>
    <row r="16" spans="1:14" ht="15" customHeight="1" x14ac:dyDescent="0.3">
      <c r="A16" s="177"/>
      <c r="B16" s="27" t="s">
        <v>83</v>
      </c>
      <c r="C16" s="28">
        <v>1366</v>
      </c>
      <c r="D16" s="28">
        <v>1745</v>
      </c>
      <c r="E16" s="28">
        <v>1127</v>
      </c>
      <c r="F16" s="28">
        <v>1590</v>
      </c>
      <c r="G16" s="28">
        <v>2418</v>
      </c>
      <c r="H16" s="28">
        <v>3447</v>
      </c>
      <c r="I16" s="28">
        <v>2050</v>
      </c>
      <c r="J16" s="28">
        <v>2376</v>
      </c>
      <c r="K16" s="28">
        <v>2359</v>
      </c>
      <c r="L16" s="28">
        <v>3872</v>
      </c>
      <c r="M16" s="28">
        <v>797</v>
      </c>
      <c r="N16" s="28">
        <v>2896</v>
      </c>
    </row>
    <row r="17" spans="1:14" ht="15" customHeight="1" x14ac:dyDescent="0.3">
      <c r="A17" s="177"/>
      <c r="B17" s="27" t="s">
        <v>84</v>
      </c>
      <c r="C17" s="28">
        <v>33074</v>
      </c>
      <c r="D17" s="28">
        <v>26613</v>
      </c>
      <c r="E17" s="28">
        <v>19661</v>
      </c>
      <c r="F17" s="28">
        <v>19582</v>
      </c>
      <c r="G17" s="28">
        <v>18997</v>
      </c>
      <c r="H17" s="28">
        <v>19713</v>
      </c>
      <c r="I17" s="28">
        <v>20196</v>
      </c>
      <c r="J17" s="28">
        <v>22687</v>
      </c>
      <c r="K17" s="28">
        <v>28493</v>
      </c>
      <c r="L17" s="28">
        <v>32223</v>
      </c>
      <c r="M17" s="28">
        <v>15177</v>
      </c>
      <c r="N17" s="28">
        <v>25374</v>
      </c>
    </row>
    <row r="18" spans="1:14" ht="15" customHeight="1" x14ac:dyDescent="0.3">
      <c r="A18" s="177"/>
      <c r="B18" s="27" t="s">
        <v>85</v>
      </c>
      <c r="C18" s="28">
        <v>8055</v>
      </c>
      <c r="D18" s="28">
        <v>7626</v>
      </c>
      <c r="E18" s="28">
        <v>4996</v>
      </c>
      <c r="F18" s="28">
        <v>5737</v>
      </c>
      <c r="G18" s="28">
        <v>8433</v>
      </c>
      <c r="H18" s="28">
        <v>6463</v>
      </c>
      <c r="I18" s="28">
        <v>6732</v>
      </c>
      <c r="J18" s="28">
        <v>7670</v>
      </c>
      <c r="K18" s="28">
        <v>7576</v>
      </c>
      <c r="L18" s="28">
        <v>8328</v>
      </c>
      <c r="M18" s="28">
        <v>3682</v>
      </c>
      <c r="N18" s="28">
        <v>5539</v>
      </c>
    </row>
    <row r="19" spans="1:14" ht="15" customHeight="1" x14ac:dyDescent="0.3">
      <c r="A19" s="177"/>
      <c r="B19" s="27" t="s">
        <v>19</v>
      </c>
      <c r="C19" s="28">
        <v>578812</v>
      </c>
      <c r="D19" s="28">
        <v>629380</v>
      </c>
      <c r="E19" s="28">
        <v>588758</v>
      </c>
      <c r="F19" s="28">
        <v>691173</v>
      </c>
      <c r="G19" s="28">
        <v>718912</v>
      </c>
      <c r="H19" s="28">
        <v>709162</v>
      </c>
      <c r="I19" s="28">
        <v>590020</v>
      </c>
      <c r="J19" s="28">
        <v>741378</v>
      </c>
      <c r="K19" s="28">
        <v>935725</v>
      </c>
      <c r="L19" s="28">
        <v>897559</v>
      </c>
      <c r="M19" s="28">
        <v>103788</v>
      </c>
      <c r="N19" s="28">
        <v>387703</v>
      </c>
    </row>
    <row r="20" spans="1:14" ht="15" customHeight="1" x14ac:dyDescent="0.3">
      <c r="A20" s="177"/>
      <c r="B20" s="27" t="s">
        <v>20</v>
      </c>
      <c r="C20" s="28">
        <v>8023</v>
      </c>
      <c r="D20" s="28">
        <v>11375</v>
      </c>
      <c r="E20" s="28">
        <v>6787</v>
      </c>
      <c r="F20" s="28">
        <v>9606</v>
      </c>
      <c r="G20" s="28">
        <v>10812</v>
      </c>
      <c r="H20" s="28">
        <v>17198</v>
      </c>
      <c r="I20" s="28">
        <v>9835</v>
      </c>
      <c r="J20" s="28">
        <v>11781</v>
      </c>
      <c r="K20" s="28">
        <v>11910</v>
      </c>
      <c r="L20" s="28">
        <v>17065</v>
      </c>
      <c r="M20" s="28">
        <v>4359</v>
      </c>
      <c r="N20" s="28">
        <v>11309</v>
      </c>
    </row>
    <row r="21" spans="1:14" ht="15" customHeight="1" x14ac:dyDescent="0.3">
      <c r="A21" s="177"/>
      <c r="B21" s="27" t="s">
        <v>21</v>
      </c>
      <c r="C21" s="28">
        <v>125976</v>
      </c>
      <c r="D21" s="28">
        <v>95942</v>
      </c>
      <c r="E21" s="28">
        <v>68189</v>
      </c>
      <c r="F21" s="28">
        <v>82470</v>
      </c>
      <c r="G21" s="28">
        <v>90554</v>
      </c>
      <c r="H21" s="28">
        <v>88238</v>
      </c>
      <c r="I21" s="28">
        <v>101513</v>
      </c>
      <c r="J21" s="28">
        <v>108417</v>
      </c>
      <c r="K21" s="28">
        <v>137558</v>
      </c>
      <c r="L21" s="28">
        <v>148040</v>
      </c>
      <c r="M21" s="28">
        <v>110240</v>
      </c>
      <c r="N21" s="28">
        <v>117319</v>
      </c>
    </row>
    <row r="22" spans="1:14" ht="15" customHeight="1" x14ac:dyDescent="0.3">
      <c r="A22" s="177"/>
      <c r="B22" s="27" t="s">
        <v>22</v>
      </c>
      <c r="C22" s="28">
        <v>38120</v>
      </c>
      <c r="D22" s="28">
        <v>35785</v>
      </c>
      <c r="E22" s="28">
        <v>22323</v>
      </c>
      <c r="F22" s="28">
        <v>29387</v>
      </c>
      <c r="G22" s="28">
        <v>32767</v>
      </c>
      <c r="H22" s="28">
        <v>28217</v>
      </c>
      <c r="I22" s="28">
        <v>29275</v>
      </c>
      <c r="J22" s="28">
        <v>34847</v>
      </c>
      <c r="K22" s="28">
        <v>30134</v>
      </c>
      <c r="L22" s="28">
        <v>29935</v>
      </c>
      <c r="M22" s="28">
        <v>12687</v>
      </c>
      <c r="N22" s="28">
        <v>15102</v>
      </c>
    </row>
    <row r="23" spans="1:14" ht="15" customHeight="1" x14ac:dyDescent="0.3">
      <c r="A23" s="177"/>
      <c r="B23" s="27" t="s">
        <v>23</v>
      </c>
      <c r="C23" s="29">
        <v>0.46800000000000003</v>
      </c>
      <c r="D23" s="29">
        <v>0.45900000000000002</v>
      </c>
      <c r="E23" s="29">
        <v>0.378</v>
      </c>
      <c r="F23" s="29">
        <v>0.39</v>
      </c>
      <c r="G23" s="29">
        <v>0.40600000000000003</v>
      </c>
      <c r="H23" s="29">
        <v>0.443</v>
      </c>
      <c r="I23" s="29">
        <v>0.38800000000000001</v>
      </c>
      <c r="J23" s="29">
        <v>0.45400000000000001</v>
      </c>
      <c r="K23" s="29">
        <v>0.45300000000000001</v>
      </c>
      <c r="L23" s="29">
        <v>0.42899999999999999</v>
      </c>
      <c r="M23" s="29">
        <v>0.24199999999999999</v>
      </c>
      <c r="N23" s="29">
        <v>0.36499999999999999</v>
      </c>
    </row>
    <row r="24" spans="1:14" ht="15" customHeight="1" x14ac:dyDescent="0.3">
      <c r="A24" s="177"/>
      <c r="B24" s="27" t="s">
        <v>24</v>
      </c>
      <c r="C24" s="29">
        <v>0.27700000000000002</v>
      </c>
      <c r="D24" s="29">
        <v>0.28499999999999998</v>
      </c>
      <c r="E24" s="29">
        <v>0.17100000000000001</v>
      </c>
      <c r="F24" s="29">
        <v>0.22</v>
      </c>
      <c r="G24" s="29">
        <v>0.22600000000000001</v>
      </c>
      <c r="H24" s="29">
        <v>0.23400000000000001</v>
      </c>
      <c r="I24" s="29">
        <v>0.20100000000000001</v>
      </c>
      <c r="J24" s="29">
        <v>0.23499999999999999</v>
      </c>
      <c r="K24" s="29">
        <v>0.20100000000000001</v>
      </c>
      <c r="L24" s="29">
        <v>0.21199999999999999</v>
      </c>
      <c r="M24" s="29">
        <v>0.13300000000000001</v>
      </c>
      <c r="N24" s="29">
        <v>0.184</v>
      </c>
    </row>
    <row r="25" spans="1:14" ht="15" customHeight="1" x14ac:dyDescent="0.3">
      <c r="A25" s="170" t="s">
        <v>9</v>
      </c>
      <c r="B25" s="25" t="s">
        <v>86</v>
      </c>
      <c r="C25" s="13">
        <v>15284</v>
      </c>
      <c r="D25" s="13">
        <v>21038</v>
      </c>
      <c r="E25" s="13">
        <v>20029</v>
      </c>
      <c r="F25" s="13">
        <v>30049</v>
      </c>
      <c r="G25" s="13">
        <v>33553</v>
      </c>
      <c r="H25" s="13">
        <v>37628</v>
      </c>
      <c r="I25" s="13">
        <v>30166</v>
      </c>
      <c r="J25" s="13">
        <v>34974</v>
      </c>
      <c r="K25" s="13">
        <v>27133</v>
      </c>
      <c r="L25" s="13">
        <v>30195</v>
      </c>
      <c r="M25" s="13">
        <v>4135</v>
      </c>
      <c r="N25" s="13">
        <v>4572</v>
      </c>
    </row>
    <row r="26" spans="1:14" ht="15" customHeight="1" x14ac:dyDescent="0.3">
      <c r="A26" s="170"/>
      <c r="B26" s="25" t="s">
        <v>87</v>
      </c>
      <c r="C26" s="13">
        <v>38444</v>
      </c>
      <c r="D26" s="13">
        <v>34390</v>
      </c>
      <c r="E26" s="13">
        <v>26728</v>
      </c>
      <c r="F26" s="13">
        <v>25769</v>
      </c>
      <c r="G26" s="13">
        <v>24866</v>
      </c>
      <c r="H26" s="13">
        <v>24935</v>
      </c>
      <c r="I26" s="13">
        <v>21870</v>
      </c>
      <c r="J26" s="13">
        <v>23619</v>
      </c>
      <c r="K26" s="13">
        <v>28113</v>
      </c>
      <c r="L26" s="13">
        <v>30331</v>
      </c>
      <c r="M26" s="13">
        <v>14322</v>
      </c>
      <c r="N26" s="13">
        <v>17196</v>
      </c>
    </row>
    <row r="27" spans="1:14" ht="15" customHeight="1" x14ac:dyDescent="0.3">
      <c r="A27" s="170"/>
      <c r="B27" s="25" t="s">
        <v>11</v>
      </c>
      <c r="C27" s="13">
        <v>86890</v>
      </c>
      <c r="D27" s="13">
        <v>92167</v>
      </c>
      <c r="E27" s="13">
        <v>70383</v>
      </c>
      <c r="F27" s="13">
        <v>96630</v>
      </c>
      <c r="G27" s="13">
        <v>107081</v>
      </c>
      <c r="H27" s="13">
        <v>123350</v>
      </c>
      <c r="I27" s="13">
        <v>134474</v>
      </c>
      <c r="J27" s="13">
        <v>117498</v>
      </c>
      <c r="K27" s="13">
        <v>91903</v>
      </c>
      <c r="L27" s="13">
        <v>94026</v>
      </c>
      <c r="M27" s="13">
        <v>16820</v>
      </c>
      <c r="N27" s="13">
        <v>29022</v>
      </c>
    </row>
    <row r="28" spans="1:14" ht="15" customHeight="1" x14ac:dyDescent="0.3">
      <c r="A28" s="170"/>
      <c r="B28" s="25" t="s">
        <v>56</v>
      </c>
      <c r="C28" s="13">
        <v>118921</v>
      </c>
      <c r="D28" s="13">
        <v>98429</v>
      </c>
      <c r="E28" s="13">
        <v>74416</v>
      </c>
      <c r="F28" s="13">
        <v>73252</v>
      </c>
      <c r="G28" s="13">
        <v>70309</v>
      </c>
      <c r="H28" s="13">
        <v>73024</v>
      </c>
      <c r="I28" s="13">
        <v>66388</v>
      </c>
      <c r="J28" s="13">
        <v>71042</v>
      </c>
      <c r="K28" s="13">
        <v>92464</v>
      </c>
      <c r="L28" s="13">
        <v>90369</v>
      </c>
      <c r="M28" s="13">
        <v>61398</v>
      </c>
      <c r="N28" s="13">
        <v>55440</v>
      </c>
    </row>
    <row r="29" spans="1:14" ht="15" customHeight="1" x14ac:dyDescent="0.3">
      <c r="A29" s="170"/>
      <c r="B29" s="25" t="s">
        <v>25</v>
      </c>
      <c r="C29" s="26">
        <v>0.32200000000000001</v>
      </c>
      <c r="D29" s="26">
        <v>0.28100000000000003</v>
      </c>
      <c r="E29" s="26">
        <v>0.21299999999999999</v>
      </c>
      <c r="F29" s="26">
        <v>0.248</v>
      </c>
      <c r="G29" s="26">
        <v>0.25600000000000001</v>
      </c>
      <c r="H29" s="26">
        <v>0.28199999999999997</v>
      </c>
      <c r="I29" s="26">
        <v>0.28100000000000003</v>
      </c>
      <c r="J29" s="26">
        <v>0.26</v>
      </c>
      <c r="K29" s="26">
        <v>0.221</v>
      </c>
      <c r="L29" s="26">
        <v>0.221</v>
      </c>
      <c r="M29" s="26">
        <v>0.16500000000000001</v>
      </c>
      <c r="N29" s="26">
        <v>0.224</v>
      </c>
    </row>
    <row r="30" spans="1:14" ht="15" customHeight="1" x14ac:dyDescent="0.3">
      <c r="A30" s="171" t="s">
        <v>1</v>
      </c>
      <c r="B30" s="107" t="s">
        <v>86</v>
      </c>
      <c r="C30" s="108">
        <f>C25+C15+C5+C6+C16</f>
        <v>139609</v>
      </c>
      <c r="D30" s="108">
        <f t="shared" ref="D30:I30" si="0">D25+D15+D5+D6+D16</f>
        <v>160955</v>
      </c>
      <c r="E30" s="108">
        <f t="shared" si="0"/>
        <v>151075</v>
      </c>
      <c r="F30" s="108">
        <f t="shared" si="0"/>
        <v>191247</v>
      </c>
      <c r="G30" s="108">
        <f t="shared" si="0"/>
        <v>215351</v>
      </c>
      <c r="H30" s="108">
        <f t="shared" si="0"/>
        <v>251213</v>
      </c>
      <c r="I30" s="108">
        <f t="shared" si="0"/>
        <v>187936</v>
      </c>
      <c r="J30" s="108">
        <f t="shared" ref="J30" si="1">J25+J15+J5+J6+J16</f>
        <v>228977</v>
      </c>
      <c r="K30" s="108">
        <v>258360</v>
      </c>
      <c r="L30" s="108">
        <v>263527</v>
      </c>
      <c r="M30" s="108">
        <v>29642</v>
      </c>
      <c r="N30" s="108">
        <v>92799</v>
      </c>
    </row>
    <row r="31" spans="1:14" ht="15" customHeight="1" x14ac:dyDescent="0.3">
      <c r="A31" s="171"/>
      <c r="B31" s="107" t="s">
        <v>87</v>
      </c>
      <c r="C31" s="108">
        <f>C7+C17+C26+C8+C18</f>
        <v>150905</v>
      </c>
      <c r="D31" s="108">
        <f t="shared" ref="D31:I31" si="2">D7+D17+D26+D8+D18</f>
        <v>139032</v>
      </c>
      <c r="E31" s="108">
        <f t="shared" si="2"/>
        <v>108844</v>
      </c>
      <c r="F31" s="108">
        <f t="shared" si="2"/>
        <v>108885</v>
      </c>
      <c r="G31" s="108">
        <f t="shared" si="2"/>
        <v>108181</v>
      </c>
      <c r="H31" s="108">
        <f t="shared" si="2"/>
        <v>102151</v>
      </c>
      <c r="I31" s="108">
        <f t="shared" si="2"/>
        <v>98524</v>
      </c>
      <c r="J31" s="108">
        <f t="shared" ref="J31" si="3">J7+J17+J26+J8+J18</f>
        <v>114122</v>
      </c>
      <c r="K31" s="108">
        <v>130688</v>
      </c>
      <c r="L31" s="108">
        <v>138263</v>
      </c>
      <c r="M31" s="108">
        <v>63956</v>
      </c>
      <c r="N31" s="108">
        <v>90044</v>
      </c>
    </row>
    <row r="32" spans="1:14" ht="15" customHeight="1" x14ac:dyDescent="0.3">
      <c r="A32" s="171"/>
      <c r="B32" s="107" t="s">
        <v>11</v>
      </c>
      <c r="C32" s="108">
        <f>C27+C19+C9+C10+C20</f>
        <v>995123</v>
      </c>
      <c r="D32" s="108">
        <f t="shared" ref="D32:I32" si="4">D27+D19+D9+D10+D20</f>
        <v>1088435</v>
      </c>
      <c r="E32" s="108">
        <f t="shared" si="4"/>
        <v>951145</v>
      </c>
      <c r="F32" s="108">
        <f t="shared" si="4"/>
        <v>1147375</v>
      </c>
      <c r="G32" s="108">
        <f t="shared" si="4"/>
        <v>1292826</v>
      </c>
      <c r="H32" s="108">
        <f t="shared" si="4"/>
        <v>1421364</v>
      </c>
      <c r="I32" s="108">
        <f t="shared" si="4"/>
        <v>1183055</v>
      </c>
      <c r="J32" s="108">
        <f t="shared" ref="J32" si="5">J27+J19+J9+J10+J20</f>
        <v>1354165</v>
      </c>
      <c r="K32" s="108">
        <v>1609213</v>
      </c>
      <c r="L32" s="108">
        <v>1538153</v>
      </c>
      <c r="M32" s="108">
        <v>203476</v>
      </c>
      <c r="N32" s="108">
        <v>615187</v>
      </c>
    </row>
    <row r="33" spans="1:18" ht="15" customHeight="1" x14ac:dyDescent="0.3">
      <c r="A33" s="171"/>
      <c r="B33" s="107" t="s">
        <v>14</v>
      </c>
      <c r="C33" s="108">
        <f>C11+C21+C28+C12+C22</f>
        <v>504605</v>
      </c>
      <c r="D33" s="108">
        <f t="shared" ref="D33:I33" si="6">D11+D21+D28+D12+D22</f>
        <v>442624</v>
      </c>
      <c r="E33" s="108">
        <f t="shared" si="6"/>
        <v>320287</v>
      </c>
      <c r="F33" s="108">
        <f t="shared" si="6"/>
        <v>345148</v>
      </c>
      <c r="G33" s="108">
        <f t="shared" si="6"/>
        <v>360229</v>
      </c>
      <c r="H33" s="108">
        <f t="shared" si="6"/>
        <v>343160</v>
      </c>
      <c r="I33" s="108">
        <f t="shared" si="6"/>
        <v>347730</v>
      </c>
      <c r="J33" s="108">
        <f t="shared" ref="J33" si="7">J11+J21+J28+J12+J22</f>
        <v>396506</v>
      </c>
      <c r="K33" s="108">
        <v>450839</v>
      </c>
      <c r="L33" s="108">
        <v>467553</v>
      </c>
      <c r="M33" s="108">
        <v>295033</v>
      </c>
      <c r="N33" s="108">
        <v>327640</v>
      </c>
    </row>
    <row r="34" spans="1:18" ht="15" customHeight="1" x14ac:dyDescent="0.3">
      <c r="A34" s="171"/>
      <c r="B34" s="107" t="s">
        <v>25</v>
      </c>
      <c r="C34" s="109">
        <v>0.38700000000000001</v>
      </c>
      <c r="D34" s="109">
        <v>0.378</v>
      </c>
      <c r="E34" s="109">
        <v>0.29899999999999999</v>
      </c>
      <c r="F34" s="109">
        <v>0.32900000000000001</v>
      </c>
      <c r="G34" s="109">
        <v>0.35899999999999999</v>
      </c>
      <c r="H34" s="109">
        <v>0.38900000000000001</v>
      </c>
      <c r="I34" s="109">
        <v>0.33400000000000002</v>
      </c>
      <c r="J34" s="109">
        <v>0.36799999999999999</v>
      </c>
      <c r="K34" s="109">
        <v>0.36399999999999999</v>
      </c>
      <c r="L34" s="109">
        <v>0.35</v>
      </c>
      <c r="M34" s="109">
        <v>0.20100000000000001</v>
      </c>
      <c r="N34" s="109">
        <v>0.28999999999999998</v>
      </c>
    </row>
    <row r="35" spans="1:18" ht="15" customHeight="1" x14ac:dyDescent="0.3">
      <c r="A35" s="176" t="s">
        <v>136</v>
      </c>
      <c r="B35" s="176"/>
      <c r="C35" s="176"/>
      <c r="D35" s="176"/>
      <c r="E35" s="176"/>
      <c r="F35" s="176"/>
      <c r="G35" s="176"/>
      <c r="H35" s="176"/>
      <c r="I35" s="176"/>
      <c r="J35" s="176"/>
      <c r="K35" s="176"/>
      <c r="L35" s="176"/>
      <c r="M35" s="176"/>
      <c r="N35" s="157"/>
      <c r="O35" s="2"/>
      <c r="P35" s="2"/>
      <c r="Q35" s="2"/>
      <c r="R35" s="2"/>
    </row>
    <row r="36" spans="1:18" ht="15" customHeight="1" x14ac:dyDescent="0.3">
      <c r="A36" s="176"/>
      <c r="B36" s="176"/>
      <c r="C36" s="176"/>
      <c r="D36" s="176"/>
      <c r="E36" s="176"/>
      <c r="F36" s="176"/>
      <c r="G36" s="176"/>
      <c r="H36" s="176"/>
      <c r="I36" s="176"/>
      <c r="J36" s="176"/>
      <c r="K36" s="176"/>
      <c r="L36" s="176"/>
      <c r="M36" s="176"/>
      <c r="N36" s="157"/>
    </row>
    <row r="37" spans="1:18" ht="15" customHeight="1" x14ac:dyDescent="0.3">
      <c r="A37" s="3"/>
      <c r="B37" s="3"/>
      <c r="C37" s="3"/>
      <c r="D37" s="3"/>
      <c r="E37" s="3"/>
      <c r="F37" s="3"/>
      <c r="G37" s="3"/>
      <c r="H37" s="3"/>
      <c r="I37" s="3"/>
    </row>
    <row r="38" spans="1:18" ht="15" customHeight="1" x14ac:dyDescent="0.3">
      <c r="A38" s="3"/>
      <c r="B38" s="3"/>
      <c r="C38" s="3"/>
      <c r="D38" s="3"/>
      <c r="E38" s="3"/>
      <c r="F38" s="3"/>
      <c r="G38" s="3"/>
      <c r="H38" s="3"/>
      <c r="I38" s="3"/>
    </row>
  </sheetData>
  <mergeCells count="6">
    <mergeCell ref="A3:N3"/>
    <mergeCell ref="A35:M36"/>
    <mergeCell ref="A5:A14"/>
    <mergeCell ref="A15:A24"/>
    <mergeCell ref="A25:A29"/>
    <mergeCell ref="A30:A34"/>
  </mergeCells>
  <pageMargins left="0.70866141732283472" right="0.70866141732283472" top="0.74803149606299213" bottom="0.74803149606299213" header="0.31496062992125984" footer="0.31496062992125984"/>
  <pageSetup paperSize="9" scale="86" orientation="landscape" verticalDpi="597" r:id="rId1"/>
  <headerFooter>
    <oddHeader>&amp;R&amp;G</oddHeader>
    <oddFooter>&amp;L&amp;F&amp;C&amp;P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7D1CB-4AFF-4F7C-9E05-78D6C0C6589F}">
  <sheetPr>
    <tabColor theme="7" tint="-0.499984740745262"/>
    <pageSetUpPr fitToPage="1"/>
  </sheetPr>
  <dimension ref="A3:H32"/>
  <sheetViews>
    <sheetView showGridLines="0" zoomScaleNormal="100" workbookViewId="0">
      <pane xSplit="1" topLeftCell="B1" activePane="topRight" state="frozen"/>
      <selection pane="topRight" activeCell="K18" sqref="K18"/>
    </sheetView>
  </sheetViews>
  <sheetFormatPr defaultRowHeight="15" customHeight="1" x14ac:dyDescent="0.3"/>
  <cols>
    <col min="1" max="1" width="15.5546875" style="12" customWidth="1"/>
    <col min="2" max="2" width="20.33203125" style="12" customWidth="1"/>
    <col min="3" max="4" width="10.109375" style="12" customWidth="1"/>
    <col min="5" max="16384" width="8.88671875" style="12"/>
  </cols>
  <sheetData>
    <row r="3" spans="1:4" ht="24" customHeight="1" x14ac:dyDescent="0.3">
      <c r="A3" s="178" t="s">
        <v>144</v>
      </c>
      <c r="B3" s="178"/>
      <c r="C3" s="178"/>
      <c r="D3" s="178"/>
    </row>
    <row r="4" spans="1:4" ht="15" customHeight="1" x14ac:dyDescent="0.3">
      <c r="A4" s="101" t="s">
        <v>125</v>
      </c>
      <c r="B4" s="102"/>
      <c r="C4" s="106">
        <v>2020</v>
      </c>
      <c r="D4" s="106">
        <v>2021</v>
      </c>
    </row>
    <row r="5" spans="1:4" ht="15" customHeight="1" x14ac:dyDescent="0.3">
      <c r="A5" s="173" t="s">
        <v>6</v>
      </c>
      <c r="B5" s="25" t="s">
        <v>86</v>
      </c>
      <c r="C5" s="13">
        <v>3597</v>
      </c>
      <c r="D5" s="13">
        <v>10743</v>
      </c>
    </row>
    <row r="6" spans="1:4" ht="15" customHeight="1" x14ac:dyDescent="0.3">
      <c r="A6" s="173"/>
      <c r="B6" s="25" t="s">
        <v>87</v>
      </c>
      <c r="C6" s="13">
        <v>6931</v>
      </c>
      <c r="D6" s="13">
        <v>15182</v>
      </c>
    </row>
    <row r="7" spans="1:4" ht="15" customHeight="1" x14ac:dyDescent="0.3">
      <c r="A7" s="173"/>
      <c r="B7" s="25" t="s">
        <v>11</v>
      </c>
      <c r="C7" s="13">
        <v>22358</v>
      </c>
      <c r="D7" s="13">
        <v>89897</v>
      </c>
    </row>
    <row r="8" spans="1:4" ht="15" customHeight="1" x14ac:dyDescent="0.3">
      <c r="A8" s="173"/>
      <c r="B8" s="25" t="s">
        <v>56</v>
      </c>
      <c r="C8" s="13">
        <v>28391</v>
      </c>
      <c r="D8" s="13">
        <v>58679</v>
      </c>
    </row>
    <row r="9" spans="1:4" ht="15" customHeight="1" x14ac:dyDescent="0.3">
      <c r="A9" s="179" t="s">
        <v>8</v>
      </c>
      <c r="B9" s="27" t="s">
        <v>86</v>
      </c>
      <c r="C9" s="28">
        <v>4633</v>
      </c>
      <c r="D9" s="28">
        <v>13742</v>
      </c>
    </row>
    <row r="10" spans="1:4" ht="15" customHeight="1" x14ac:dyDescent="0.3">
      <c r="A10" s="179"/>
      <c r="B10" s="27" t="s">
        <v>87</v>
      </c>
      <c r="C10" s="28">
        <v>653</v>
      </c>
      <c r="D10" s="28">
        <v>1842</v>
      </c>
    </row>
    <row r="11" spans="1:4" ht="15" customHeight="1" x14ac:dyDescent="0.3">
      <c r="A11" s="179"/>
      <c r="B11" s="27" t="s">
        <v>11</v>
      </c>
      <c r="C11" s="28">
        <v>37898</v>
      </c>
      <c r="D11" s="28">
        <v>99413</v>
      </c>
    </row>
    <row r="12" spans="1:4" ht="15" customHeight="1" x14ac:dyDescent="0.3">
      <c r="A12" s="179"/>
      <c r="B12" s="27" t="s">
        <v>56</v>
      </c>
      <c r="C12" s="28">
        <v>6284</v>
      </c>
      <c r="D12" s="28">
        <v>10946</v>
      </c>
    </row>
    <row r="13" spans="1:4" ht="15" customHeight="1" x14ac:dyDescent="0.3">
      <c r="A13" s="173" t="s">
        <v>9</v>
      </c>
      <c r="B13" s="25" t="s">
        <v>86</v>
      </c>
      <c r="C13" s="13">
        <v>1926</v>
      </c>
      <c r="D13" s="13">
        <v>2229</v>
      </c>
    </row>
    <row r="14" spans="1:4" ht="15" customHeight="1" x14ac:dyDescent="0.3">
      <c r="A14" s="173"/>
      <c r="B14" s="25" t="s">
        <v>87</v>
      </c>
      <c r="C14" s="13">
        <v>9231</v>
      </c>
      <c r="D14" s="13">
        <v>7307</v>
      </c>
    </row>
    <row r="15" spans="1:4" ht="15" customHeight="1" x14ac:dyDescent="0.3">
      <c r="A15" s="173"/>
      <c r="B15" s="25" t="s">
        <v>11</v>
      </c>
      <c r="C15" s="13">
        <v>11546</v>
      </c>
      <c r="D15" s="13">
        <v>19065</v>
      </c>
    </row>
    <row r="16" spans="1:4" ht="15" customHeight="1" x14ac:dyDescent="0.3">
      <c r="A16" s="173"/>
      <c r="B16" s="25" t="s">
        <v>56</v>
      </c>
      <c r="C16" s="13">
        <v>38497</v>
      </c>
      <c r="D16" s="13">
        <v>29118</v>
      </c>
    </row>
    <row r="17" spans="1:8" ht="15" customHeight="1" x14ac:dyDescent="0.3">
      <c r="A17" s="179" t="s">
        <v>7</v>
      </c>
      <c r="B17" s="27" t="s">
        <v>86</v>
      </c>
      <c r="C17" s="28">
        <v>1329</v>
      </c>
      <c r="D17" s="28">
        <v>2371</v>
      </c>
    </row>
    <row r="18" spans="1:8" ht="15" customHeight="1" x14ac:dyDescent="0.3">
      <c r="A18" s="179"/>
      <c r="B18" s="27" t="s">
        <v>87</v>
      </c>
      <c r="C18" s="28">
        <v>9601</v>
      </c>
      <c r="D18" s="28">
        <v>9508</v>
      </c>
    </row>
    <row r="19" spans="1:8" ht="15" customHeight="1" x14ac:dyDescent="0.3">
      <c r="A19" s="179"/>
      <c r="B19" s="27" t="s">
        <v>11</v>
      </c>
      <c r="C19" s="28">
        <v>9061</v>
      </c>
      <c r="D19" s="28">
        <v>14591</v>
      </c>
    </row>
    <row r="20" spans="1:8" ht="15" customHeight="1" x14ac:dyDescent="0.3">
      <c r="A20" s="179"/>
      <c r="B20" s="27" t="s">
        <v>56</v>
      </c>
      <c r="C20" s="28">
        <v>55193</v>
      </c>
      <c r="D20" s="28">
        <v>53700</v>
      </c>
    </row>
    <row r="21" spans="1:8" ht="15" customHeight="1" x14ac:dyDescent="0.3">
      <c r="A21" s="173" t="s">
        <v>5</v>
      </c>
      <c r="B21" s="25" t="s">
        <v>86</v>
      </c>
      <c r="C21" s="13">
        <v>622</v>
      </c>
      <c r="D21" s="13">
        <v>3047</v>
      </c>
    </row>
    <row r="22" spans="1:8" ht="15" customHeight="1" x14ac:dyDescent="0.3">
      <c r="A22" s="173"/>
      <c r="B22" s="25" t="s">
        <v>87</v>
      </c>
      <c r="C22" s="13">
        <v>1464</v>
      </c>
      <c r="D22" s="13">
        <v>2367</v>
      </c>
    </row>
    <row r="23" spans="1:8" ht="15" customHeight="1" x14ac:dyDescent="0.3">
      <c r="A23" s="173"/>
      <c r="B23" s="25" t="s">
        <v>11</v>
      </c>
      <c r="C23" s="13">
        <v>5554</v>
      </c>
      <c r="D23" s="13">
        <v>23561</v>
      </c>
    </row>
    <row r="24" spans="1:8" ht="15" customHeight="1" x14ac:dyDescent="0.3">
      <c r="A24" s="173"/>
      <c r="B24" s="25" t="s">
        <v>56</v>
      </c>
      <c r="C24" s="13">
        <v>8059</v>
      </c>
      <c r="D24" s="13">
        <v>10508</v>
      </c>
    </row>
    <row r="25" spans="1:8" ht="15" customHeight="1" x14ac:dyDescent="0.3">
      <c r="A25" s="174" t="s">
        <v>1</v>
      </c>
      <c r="B25" s="107" t="s">
        <v>86</v>
      </c>
      <c r="C25" s="108">
        <v>12107</v>
      </c>
      <c r="D25" s="108">
        <v>32132</v>
      </c>
    </row>
    <row r="26" spans="1:8" ht="15" customHeight="1" x14ac:dyDescent="0.3">
      <c r="A26" s="174"/>
      <c r="B26" s="107" t="s">
        <v>87</v>
      </c>
      <c r="C26" s="108">
        <v>27880</v>
      </c>
      <c r="D26" s="108">
        <v>36206</v>
      </c>
    </row>
    <row r="27" spans="1:8" ht="15" customHeight="1" x14ac:dyDescent="0.3">
      <c r="A27" s="174"/>
      <c r="B27" s="107" t="s">
        <v>11</v>
      </c>
      <c r="C27" s="108">
        <v>86417</v>
      </c>
      <c r="D27" s="108">
        <v>246527</v>
      </c>
    </row>
    <row r="28" spans="1:8" ht="15" customHeight="1" x14ac:dyDescent="0.3">
      <c r="A28" s="174"/>
      <c r="B28" s="107" t="s">
        <v>14</v>
      </c>
      <c r="C28" s="108">
        <v>136424</v>
      </c>
      <c r="D28" s="108">
        <v>162951</v>
      </c>
    </row>
    <row r="29" spans="1:8" ht="15" customHeight="1" x14ac:dyDescent="0.3">
      <c r="A29" s="89" t="s">
        <v>145</v>
      </c>
      <c r="B29" s="89"/>
      <c r="C29" s="89"/>
      <c r="D29" s="157"/>
      <c r="E29" s="2"/>
      <c r="F29" s="2"/>
      <c r="G29" s="2"/>
      <c r="H29" s="2"/>
    </row>
    <row r="30" spans="1:8" ht="15" customHeight="1" x14ac:dyDescent="0.3">
      <c r="A30" s="89"/>
      <c r="B30" s="89"/>
      <c r="C30" s="89"/>
      <c r="D30" s="157"/>
    </row>
    <row r="31" spans="1:8" ht="15" customHeight="1" x14ac:dyDescent="0.3">
      <c r="A31" s="3"/>
      <c r="B31" s="3"/>
    </row>
    <row r="32" spans="1:8" ht="15" customHeight="1" x14ac:dyDescent="0.3">
      <c r="A32" s="3"/>
      <c r="B32" s="3"/>
    </row>
  </sheetData>
  <mergeCells count="7">
    <mergeCell ref="A3:D3"/>
    <mergeCell ref="A5:A8"/>
    <mergeCell ref="A9:A12"/>
    <mergeCell ref="A13:A16"/>
    <mergeCell ref="A25:A28"/>
    <mergeCell ref="A17:A20"/>
    <mergeCell ref="A21:A24"/>
  </mergeCells>
  <pageMargins left="0.70866141732283472" right="0.70866141732283472" top="0.74803149606299213" bottom="0.74803149606299213" header="0.31496062992125984" footer="0.31496062992125984"/>
  <pageSetup paperSize="9" scale="86"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N175"/>
  <sheetViews>
    <sheetView showGridLines="0" zoomScaleNormal="100" workbookViewId="0">
      <selection activeCell="I5" sqref="I5:N17"/>
    </sheetView>
  </sheetViews>
  <sheetFormatPr defaultRowHeight="15" customHeight="1" x14ac:dyDescent="0.3"/>
  <cols>
    <col min="1" max="1" width="10.5546875" style="25" bestFit="1" customWidth="1"/>
    <col min="2" max="2" width="8.33203125" style="12" bestFit="1" customWidth="1"/>
    <col min="3" max="4" width="9.6640625" style="12" bestFit="1" customWidth="1"/>
    <col min="5" max="5" width="8.33203125" style="12" bestFit="1" customWidth="1"/>
    <col min="6" max="6" width="6.77734375" style="12" bestFit="1" customWidth="1"/>
    <col min="7" max="7" width="9.6640625" style="12" bestFit="1" customWidth="1"/>
    <col min="8" max="8" width="10.5546875" style="12" bestFit="1" customWidth="1"/>
    <col min="9" max="9" width="8.33203125" style="12" bestFit="1" customWidth="1"/>
    <col min="10" max="10" width="9.6640625" style="12" bestFit="1" customWidth="1"/>
    <col min="11" max="11" width="8.33203125" style="12" bestFit="1" customWidth="1"/>
    <col min="12" max="12" width="9.6640625" style="12" bestFit="1" customWidth="1"/>
    <col min="13" max="13" width="8.33203125" style="12" bestFit="1" customWidth="1"/>
    <col min="14" max="14" width="9.6640625" style="12" bestFit="1" customWidth="1"/>
    <col min="15" max="16384" width="8.88671875" style="12"/>
  </cols>
  <sheetData>
    <row r="3" spans="1:14" ht="15" customHeight="1" x14ac:dyDescent="0.3">
      <c r="A3" s="180" t="s">
        <v>61</v>
      </c>
      <c r="B3" s="180"/>
      <c r="C3" s="180"/>
      <c r="D3" s="180"/>
      <c r="E3" s="180"/>
      <c r="F3" s="180"/>
      <c r="G3" s="180"/>
      <c r="H3" s="180" t="s">
        <v>64</v>
      </c>
      <c r="I3" s="180"/>
      <c r="J3" s="180"/>
      <c r="K3" s="180"/>
      <c r="L3" s="180"/>
      <c r="M3" s="180"/>
      <c r="N3" s="180"/>
    </row>
    <row r="4" spans="1:14" ht="15" customHeight="1" x14ac:dyDescent="0.3">
      <c r="A4" s="110"/>
      <c r="B4" s="111" t="s">
        <v>7</v>
      </c>
      <c r="C4" s="111" t="s">
        <v>33</v>
      </c>
      <c r="D4" s="111" t="s">
        <v>8</v>
      </c>
      <c r="E4" s="111" t="s">
        <v>9</v>
      </c>
      <c r="F4" s="111" t="s">
        <v>5</v>
      </c>
      <c r="G4" s="111" t="s">
        <v>1</v>
      </c>
      <c r="H4" s="110"/>
      <c r="I4" s="111" t="s">
        <v>7</v>
      </c>
      <c r="J4" s="111" t="s">
        <v>33</v>
      </c>
      <c r="K4" s="111" t="s">
        <v>8</v>
      </c>
      <c r="L4" s="111" t="s">
        <v>9</v>
      </c>
      <c r="M4" s="111" t="s">
        <v>5</v>
      </c>
      <c r="N4" s="111" t="s">
        <v>1</v>
      </c>
    </row>
    <row r="5" spans="1:14" ht="15" customHeight="1" x14ac:dyDescent="0.3">
      <c r="A5" s="112">
        <v>2022</v>
      </c>
      <c r="B5" s="111">
        <v>13319</v>
      </c>
      <c r="C5" s="111">
        <v>46737</v>
      </c>
      <c r="D5" s="111">
        <v>124593</v>
      </c>
      <c r="E5" s="111">
        <v>0</v>
      </c>
      <c r="F5" s="111">
        <v>0</v>
      </c>
      <c r="G5" s="111">
        <v>184649</v>
      </c>
      <c r="H5" s="112">
        <v>2022</v>
      </c>
      <c r="I5" s="111">
        <v>41023</v>
      </c>
      <c r="J5" s="111">
        <v>161357</v>
      </c>
      <c r="K5" s="111">
        <v>82269</v>
      </c>
      <c r="L5" s="111">
        <v>117288</v>
      </c>
      <c r="M5" s="111">
        <v>26887</v>
      </c>
      <c r="N5" s="111">
        <v>428824</v>
      </c>
    </row>
    <row r="6" spans="1:14" ht="15" customHeight="1" x14ac:dyDescent="0.3">
      <c r="A6" s="86" t="s">
        <v>44</v>
      </c>
      <c r="B6" s="87">
        <v>0</v>
      </c>
      <c r="C6" s="87">
        <v>0</v>
      </c>
      <c r="D6" s="87">
        <v>0</v>
      </c>
      <c r="E6" s="87">
        <v>0</v>
      </c>
      <c r="F6" s="87">
        <v>0</v>
      </c>
      <c r="G6" s="87">
        <v>0</v>
      </c>
      <c r="H6" s="86" t="s">
        <v>44</v>
      </c>
      <c r="I6" s="87">
        <v>1891</v>
      </c>
      <c r="J6" s="87">
        <v>7817</v>
      </c>
      <c r="K6" s="87">
        <v>4564</v>
      </c>
      <c r="L6" s="87">
        <v>6191</v>
      </c>
      <c r="M6" s="87">
        <v>685</v>
      </c>
      <c r="N6" s="87">
        <v>21148</v>
      </c>
    </row>
    <row r="7" spans="1:14" ht="15" customHeight="1" x14ac:dyDescent="0.3">
      <c r="A7" s="86" t="s">
        <v>45</v>
      </c>
      <c r="B7" s="87">
        <v>0</v>
      </c>
      <c r="C7" s="87">
        <v>0</v>
      </c>
      <c r="D7" s="87">
        <v>0</v>
      </c>
      <c r="E7" s="87">
        <v>0</v>
      </c>
      <c r="F7" s="87">
        <v>0</v>
      </c>
      <c r="G7" s="87">
        <v>0</v>
      </c>
      <c r="H7" s="86" t="s">
        <v>45</v>
      </c>
      <c r="I7" s="87">
        <v>1799</v>
      </c>
      <c r="J7" s="87">
        <v>8327</v>
      </c>
      <c r="K7" s="87">
        <v>4109</v>
      </c>
      <c r="L7" s="87">
        <v>6406</v>
      </c>
      <c r="M7" s="87">
        <v>836</v>
      </c>
      <c r="N7" s="87">
        <v>21477</v>
      </c>
    </row>
    <row r="8" spans="1:14" ht="15" customHeight="1" x14ac:dyDescent="0.3">
      <c r="A8" s="86" t="s">
        <v>46</v>
      </c>
      <c r="B8" s="87">
        <v>0</v>
      </c>
      <c r="C8" s="87">
        <v>0</v>
      </c>
      <c r="D8" s="87">
        <v>0</v>
      </c>
      <c r="E8" s="87">
        <v>0</v>
      </c>
      <c r="F8" s="87">
        <v>0</v>
      </c>
      <c r="G8" s="87">
        <v>0</v>
      </c>
      <c r="H8" s="86" t="s">
        <v>46</v>
      </c>
      <c r="I8" s="87">
        <v>2448</v>
      </c>
      <c r="J8" s="87">
        <v>10281</v>
      </c>
      <c r="K8" s="87">
        <v>4851</v>
      </c>
      <c r="L8" s="87">
        <v>7160</v>
      </c>
      <c r="M8" s="87">
        <v>1001</v>
      </c>
      <c r="N8" s="87">
        <v>25741</v>
      </c>
    </row>
    <row r="9" spans="1:14" ht="15" customHeight="1" x14ac:dyDescent="0.3">
      <c r="A9" s="86" t="s">
        <v>47</v>
      </c>
      <c r="B9" s="87">
        <v>0</v>
      </c>
      <c r="C9" s="87">
        <v>507</v>
      </c>
      <c r="D9" s="87">
        <v>1337</v>
      </c>
      <c r="E9" s="87">
        <v>0</v>
      </c>
      <c r="F9" s="87">
        <v>0</v>
      </c>
      <c r="G9" s="87">
        <v>1844</v>
      </c>
      <c r="H9" s="86" t="s">
        <v>47</v>
      </c>
      <c r="I9" s="87">
        <v>3323</v>
      </c>
      <c r="J9" s="87">
        <v>13421</v>
      </c>
      <c r="K9" s="87">
        <v>6534</v>
      </c>
      <c r="L9" s="87">
        <v>9918</v>
      </c>
      <c r="M9" s="87">
        <v>1789</v>
      </c>
      <c r="N9" s="87">
        <v>34985</v>
      </c>
    </row>
    <row r="10" spans="1:14" ht="15" customHeight="1" x14ac:dyDescent="0.3">
      <c r="A10" s="86" t="s">
        <v>48</v>
      </c>
      <c r="B10" s="87">
        <v>1333</v>
      </c>
      <c r="C10" s="87">
        <v>4741</v>
      </c>
      <c r="D10" s="87">
        <v>13307</v>
      </c>
      <c r="E10" s="87">
        <v>0</v>
      </c>
      <c r="F10" s="87">
        <v>0</v>
      </c>
      <c r="G10" s="87">
        <v>19381</v>
      </c>
      <c r="H10" s="86" t="s">
        <v>48</v>
      </c>
      <c r="I10" s="87">
        <v>3289</v>
      </c>
      <c r="J10" s="87">
        <v>14465</v>
      </c>
      <c r="K10" s="87">
        <v>7472</v>
      </c>
      <c r="L10" s="87">
        <v>10212</v>
      </c>
      <c r="M10" s="87">
        <v>2072</v>
      </c>
      <c r="N10" s="87">
        <v>37510</v>
      </c>
    </row>
    <row r="11" spans="1:14" ht="15" customHeight="1" x14ac:dyDescent="0.3">
      <c r="A11" s="86" t="s">
        <v>49</v>
      </c>
      <c r="B11" s="87">
        <v>2756</v>
      </c>
      <c r="C11" s="87">
        <v>8669</v>
      </c>
      <c r="D11" s="87">
        <v>24036</v>
      </c>
      <c r="E11" s="87">
        <v>0</v>
      </c>
      <c r="F11" s="87">
        <v>0</v>
      </c>
      <c r="G11" s="87">
        <v>35461</v>
      </c>
      <c r="H11" s="86" t="s">
        <v>49</v>
      </c>
      <c r="I11" s="87">
        <v>4863</v>
      </c>
      <c r="J11" s="87">
        <v>15762</v>
      </c>
      <c r="K11" s="87">
        <v>8056</v>
      </c>
      <c r="L11" s="87">
        <v>10838</v>
      </c>
      <c r="M11" s="87">
        <v>3292</v>
      </c>
      <c r="N11" s="87">
        <v>42811</v>
      </c>
    </row>
    <row r="12" spans="1:14" ht="15" customHeight="1" x14ac:dyDescent="0.3">
      <c r="A12" s="86" t="s">
        <v>50</v>
      </c>
      <c r="B12" s="87">
        <v>2534</v>
      </c>
      <c r="C12" s="87">
        <v>10920</v>
      </c>
      <c r="D12" s="87">
        <v>29050</v>
      </c>
      <c r="E12" s="87">
        <v>0</v>
      </c>
      <c r="F12" s="87">
        <v>0</v>
      </c>
      <c r="G12" s="87">
        <v>42504</v>
      </c>
      <c r="H12" s="86" t="s">
        <v>50</v>
      </c>
      <c r="I12" s="87">
        <v>7279</v>
      </c>
      <c r="J12" s="87">
        <v>20579</v>
      </c>
      <c r="K12" s="87">
        <v>10507</v>
      </c>
      <c r="L12" s="87">
        <v>14008</v>
      </c>
      <c r="M12" s="87">
        <v>4918</v>
      </c>
      <c r="N12" s="87">
        <v>57291</v>
      </c>
    </row>
    <row r="13" spans="1:14" ht="15" customHeight="1" x14ac:dyDescent="0.3">
      <c r="A13" s="86" t="s">
        <v>51</v>
      </c>
      <c r="B13" s="87">
        <v>2786</v>
      </c>
      <c r="C13" s="87">
        <v>11570</v>
      </c>
      <c r="D13" s="87">
        <v>29862</v>
      </c>
      <c r="E13" s="87">
        <v>0</v>
      </c>
      <c r="F13" s="87">
        <v>0</v>
      </c>
      <c r="G13" s="87">
        <v>44218</v>
      </c>
      <c r="H13" s="86" t="s">
        <v>51</v>
      </c>
      <c r="I13" s="87">
        <v>6968</v>
      </c>
      <c r="J13" s="87">
        <v>18540</v>
      </c>
      <c r="K13" s="87">
        <v>11023</v>
      </c>
      <c r="L13" s="87">
        <v>13149</v>
      </c>
      <c r="M13" s="87">
        <v>4918</v>
      </c>
      <c r="N13" s="87">
        <v>54598</v>
      </c>
    </row>
    <row r="14" spans="1:14" ht="15" customHeight="1" x14ac:dyDescent="0.3">
      <c r="A14" s="86" t="s">
        <v>52</v>
      </c>
      <c r="B14" s="87">
        <v>2703</v>
      </c>
      <c r="C14" s="87">
        <v>8870</v>
      </c>
      <c r="D14" s="87">
        <v>23382</v>
      </c>
      <c r="E14" s="87">
        <v>0</v>
      </c>
      <c r="F14" s="87">
        <v>0</v>
      </c>
      <c r="G14" s="87">
        <v>34955</v>
      </c>
      <c r="H14" s="86" t="s">
        <v>52</v>
      </c>
      <c r="I14" s="87">
        <v>3509</v>
      </c>
      <c r="J14" s="87">
        <v>13863</v>
      </c>
      <c r="K14" s="87">
        <v>7992</v>
      </c>
      <c r="L14" s="87">
        <v>10344</v>
      </c>
      <c r="M14" s="87">
        <v>3196</v>
      </c>
      <c r="N14" s="87">
        <v>38904</v>
      </c>
    </row>
    <row r="15" spans="1:14" ht="15" customHeight="1" x14ac:dyDescent="0.3">
      <c r="A15" s="86" t="s">
        <v>53</v>
      </c>
      <c r="B15" s="87">
        <v>1207</v>
      </c>
      <c r="C15" s="87">
        <v>1460</v>
      </c>
      <c r="D15" s="87">
        <v>3619</v>
      </c>
      <c r="E15" s="87">
        <v>0</v>
      </c>
      <c r="F15" s="87">
        <v>0</v>
      </c>
      <c r="G15" s="87">
        <v>6286</v>
      </c>
      <c r="H15" s="86" t="s">
        <v>53</v>
      </c>
      <c r="I15" s="87">
        <v>2929</v>
      </c>
      <c r="J15" s="87">
        <v>13310</v>
      </c>
      <c r="K15" s="87">
        <v>6277</v>
      </c>
      <c r="L15" s="87">
        <v>10264</v>
      </c>
      <c r="M15" s="87">
        <v>1792</v>
      </c>
      <c r="N15" s="87">
        <v>34572</v>
      </c>
    </row>
    <row r="16" spans="1:14" ht="15" customHeight="1" x14ac:dyDescent="0.3">
      <c r="A16" s="86" t="s">
        <v>54</v>
      </c>
      <c r="B16" s="87">
        <v>0</v>
      </c>
      <c r="C16" s="87">
        <v>0</v>
      </c>
      <c r="D16" s="87">
        <v>0</v>
      </c>
      <c r="E16" s="87">
        <v>0</v>
      </c>
      <c r="F16" s="87">
        <v>0</v>
      </c>
      <c r="G16" s="87">
        <v>0</v>
      </c>
      <c r="H16" s="86" t="s">
        <v>54</v>
      </c>
      <c r="I16" s="87">
        <v>2725</v>
      </c>
      <c r="J16" s="87">
        <v>12813</v>
      </c>
      <c r="K16" s="87">
        <v>5728</v>
      </c>
      <c r="L16" s="87">
        <v>9385</v>
      </c>
      <c r="M16" s="87">
        <v>1157</v>
      </c>
      <c r="N16" s="87">
        <v>31808</v>
      </c>
    </row>
    <row r="17" spans="1:14" ht="15" customHeight="1" x14ac:dyDescent="0.3">
      <c r="A17" s="86" t="s">
        <v>55</v>
      </c>
      <c r="B17" s="87">
        <v>0</v>
      </c>
      <c r="C17" s="87">
        <v>0</v>
      </c>
      <c r="D17" s="87">
        <v>0</v>
      </c>
      <c r="E17" s="87">
        <v>0</v>
      </c>
      <c r="F17" s="87">
        <v>0</v>
      </c>
      <c r="G17" s="87">
        <v>0</v>
      </c>
      <c r="H17" s="86" t="s">
        <v>55</v>
      </c>
      <c r="I17" s="87">
        <v>0</v>
      </c>
      <c r="J17" s="87">
        <v>12179</v>
      </c>
      <c r="K17" s="87">
        <v>5156</v>
      </c>
      <c r="L17" s="87">
        <v>9413</v>
      </c>
      <c r="M17" s="87">
        <v>1231</v>
      </c>
      <c r="N17" s="87">
        <v>27979</v>
      </c>
    </row>
    <row r="18" spans="1:14" ht="15" customHeight="1" x14ac:dyDescent="0.3">
      <c r="A18" s="112">
        <v>2021</v>
      </c>
      <c r="B18" s="111">
        <f>SUM(B19:B30)</f>
        <v>2082</v>
      </c>
      <c r="C18" s="111">
        <f t="shared" ref="C18:G18" si="0">SUM(C19:C30)</f>
        <v>19760</v>
      </c>
      <c r="D18" s="111">
        <f t="shared" si="0"/>
        <v>61946</v>
      </c>
      <c r="E18" s="111">
        <f t="shared" si="0"/>
        <v>56</v>
      </c>
      <c r="F18" s="111">
        <f t="shared" si="0"/>
        <v>0</v>
      </c>
      <c r="G18" s="111">
        <f t="shared" si="0"/>
        <v>83844</v>
      </c>
      <c r="H18" s="112">
        <v>2021</v>
      </c>
      <c r="I18" s="111">
        <f>SUM(I19:I30)</f>
        <v>36834</v>
      </c>
      <c r="J18" s="111">
        <f t="shared" ref="J18:N18" si="1">SUM(J19:J30)</f>
        <v>115915</v>
      </c>
      <c r="K18" s="111">
        <f t="shared" si="1"/>
        <v>61915</v>
      </c>
      <c r="L18" s="111">
        <f t="shared" si="1"/>
        <v>80912</v>
      </c>
      <c r="M18" s="111">
        <f t="shared" si="1"/>
        <v>20012</v>
      </c>
      <c r="N18" s="111">
        <f t="shared" si="1"/>
        <v>315588</v>
      </c>
    </row>
    <row r="19" spans="1:14" ht="15" customHeight="1" x14ac:dyDescent="0.3">
      <c r="A19" s="86" t="s">
        <v>44</v>
      </c>
      <c r="B19" s="87">
        <v>0</v>
      </c>
      <c r="C19" s="87">
        <v>0</v>
      </c>
      <c r="D19" s="87">
        <v>0</v>
      </c>
      <c r="E19" s="87">
        <v>0</v>
      </c>
      <c r="F19" s="87">
        <v>0</v>
      </c>
      <c r="G19" s="87">
        <f>SUM(B19:F19)</f>
        <v>0</v>
      </c>
      <c r="H19" s="86" t="s">
        <v>44</v>
      </c>
      <c r="I19" s="87">
        <v>1036</v>
      </c>
      <c r="J19" s="87">
        <v>3260</v>
      </c>
      <c r="K19" s="87">
        <v>2461</v>
      </c>
      <c r="L19" s="87">
        <v>2263</v>
      </c>
      <c r="M19" s="87">
        <v>406</v>
      </c>
      <c r="N19" s="87">
        <f>SUM(I19:M19)</f>
        <v>9426</v>
      </c>
    </row>
    <row r="20" spans="1:14" ht="15" customHeight="1" x14ac:dyDescent="0.3">
      <c r="A20" s="86" t="s">
        <v>45</v>
      </c>
      <c r="B20" s="87">
        <v>0</v>
      </c>
      <c r="C20" s="87">
        <v>0</v>
      </c>
      <c r="D20" s="87">
        <v>0</v>
      </c>
      <c r="E20" s="87">
        <v>0</v>
      </c>
      <c r="F20" s="87">
        <v>0</v>
      </c>
      <c r="G20" s="87">
        <f t="shared" ref="G20:G30" si="2">SUM(B20:F20)</f>
        <v>0</v>
      </c>
      <c r="H20" s="86" t="s">
        <v>45</v>
      </c>
      <c r="I20" s="87">
        <v>900</v>
      </c>
      <c r="J20" s="87">
        <v>3022</v>
      </c>
      <c r="K20" s="87">
        <v>2137</v>
      </c>
      <c r="L20" s="87">
        <v>2377</v>
      </c>
      <c r="M20" s="87">
        <v>434</v>
      </c>
      <c r="N20" s="87">
        <f t="shared" ref="N20:N30" si="3">SUM(I20:M20)</f>
        <v>8870</v>
      </c>
    </row>
    <row r="21" spans="1:14" ht="15" customHeight="1" x14ac:dyDescent="0.3">
      <c r="A21" s="86" t="s">
        <v>46</v>
      </c>
      <c r="B21" s="87">
        <v>0</v>
      </c>
      <c r="C21" s="87">
        <v>310</v>
      </c>
      <c r="D21" s="87">
        <v>0</v>
      </c>
      <c r="E21" s="87">
        <v>0</v>
      </c>
      <c r="F21" s="87">
        <v>0</v>
      </c>
      <c r="G21" s="87">
        <f t="shared" si="2"/>
        <v>310</v>
      </c>
      <c r="H21" s="86" t="s">
        <v>46</v>
      </c>
      <c r="I21" s="87">
        <v>1301</v>
      </c>
      <c r="J21" s="87">
        <v>3810</v>
      </c>
      <c r="K21" s="87">
        <v>2205</v>
      </c>
      <c r="L21" s="87">
        <v>2510</v>
      </c>
      <c r="M21" s="87">
        <v>512</v>
      </c>
      <c r="N21" s="87">
        <f t="shared" si="3"/>
        <v>10338</v>
      </c>
    </row>
    <row r="22" spans="1:14" ht="15" customHeight="1" x14ac:dyDescent="0.3">
      <c r="A22" s="86" t="s">
        <v>47</v>
      </c>
      <c r="B22" s="87">
        <v>8</v>
      </c>
      <c r="C22" s="87">
        <v>310</v>
      </c>
      <c r="D22" s="87">
        <v>0</v>
      </c>
      <c r="E22" s="87">
        <v>0</v>
      </c>
      <c r="F22" s="87">
        <v>0</v>
      </c>
      <c r="G22" s="87">
        <f t="shared" si="2"/>
        <v>318</v>
      </c>
      <c r="H22" s="86" t="s">
        <v>47</v>
      </c>
      <c r="I22" s="87">
        <v>1597</v>
      </c>
      <c r="J22" s="87">
        <v>4967</v>
      </c>
      <c r="K22" s="87">
        <v>2879</v>
      </c>
      <c r="L22" s="87">
        <v>3430</v>
      </c>
      <c r="M22" s="87">
        <v>875</v>
      </c>
      <c r="N22" s="87">
        <f t="shared" si="3"/>
        <v>13748</v>
      </c>
    </row>
    <row r="23" spans="1:14" ht="15" customHeight="1" x14ac:dyDescent="0.3">
      <c r="A23" s="86" t="s">
        <v>48</v>
      </c>
      <c r="B23" s="87">
        <v>0</v>
      </c>
      <c r="C23" s="87">
        <v>468</v>
      </c>
      <c r="D23" s="87">
        <v>618</v>
      </c>
      <c r="E23" s="87">
        <v>0</v>
      </c>
      <c r="F23" s="87">
        <v>0</v>
      </c>
      <c r="G23" s="87">
        <f t="shared" si="2"/>
        <v>1086</v>
      </c>
      <c r="H23" s="86" t="s">
        <v>48</v>
      </c>
      <c r="I23" s="87">
        <v>2590</v>
      </c>
      <c r="J23" s="87">
        <v>7482</v>
      </c>
      <c r="K23" s="87">
        <v>4628</v>
      </c>
      <c r="L23" s="87">
        <v>4623</v>
      </c>
      <c r="M23" s="87">
        <v>1166</v>
      </c>
      <c r="N23" s="87">
        <f t="shared" si="3"/>
        <v>20489</v>
      </c>
    </row>
    <row r="24" spans="1:14" ht="15" customHeight="1" x14ac:dyDescent="0.3">
      <c r="A24" s="86" t="s">
        <v>49</v>
      </c>
      <c r="B24" s="87">
        <v>261</v>
      </c>
      <c r="C24" s="87">
        <v>1259</v>
      </c>
      <c r="D24" s="87">
        <v>5934</v>
      </c>
      <c r="E24" s="87">
        <v>0</v>
      </c>
      <c r="F24" s="87">
        <v>0</v>
      </c>
      <c r="G24" s="87">
        <f t="shared" si="2"/>
        <v>7454</v>
      </c>
      <c r="H24" s="86" t="s">
        <v>49</v>
      </c>
      <c r="I24" s="87">
        <v>4314</v>
      </c>
      <c r="J24" s="87">
        <v>11915</v>
      </c>
      <c r="K24" s="87">
        <v>6452</v>
      </c>
      <c r="L24" s="87">
        <v>7344</v>
      </c>
      <c r="M24" s="87">
        <v>2126</v>
      </c>
      <c r="N24" s="87">
        <f t="shared" si="3"/>
        <v>32151</v>
      </c>
    </row>
    <row r="25" spans="1:14" ht="15" customHeight="1" x14ac:dyDescent="0.3">
      <c r="A25" s="86" t="s">
        <v>50</v>
      </c>
      <c r="B25" s="87">
        <v>630</v>
      </c>
      <c r="C25" s="87">
        <v>4585</v>
      </c>
      <c r="D25" s="87">
        <v>17055</v>
      </c>
      <c r="E25" s="87">
        <v>0</v>
      </c>
      <c r="F25" s="87">
        <v>0</v>
      </c>
      <c r="G25" s="87">
        <f t="shared" si="2"/>
        <v>22270</v>
      </c>
      <c r="H25" s="86" t="s">
        <v>50</v>
      </c>
      <c r="I25" s="87">
        <v>6162</v>
      </c>
      <c r="J25" s="87">
        <v>18079</v>
      </c>
      <c r="K25" s="87">
        <v>9412</v>
      </c>
      <c r="L25" s="87">
        <v>13534</v>
      </c>
      <c r="M25" s="87">
        <v>3995</v>
      </c>
      <c r="N25" s="87">
        <f t="shared" si="3"/>
        <v>51182</v>
      </c>
    </row>
    <row r="26" spans="1:14" ht="15" customHeight="1" x14ac:dyDescent="0.3">
      <c r="A26" s="86" t="s">
        <v>51</v>
      </c>
      <c r="B26" s="87">
        <v>868</v>
      </c>
      <c r="C26" s="87">
        <v>6929</v>
      </c>
      <c r="D26" s="87">
        <v>19623</v>
      </c>
      <c r="E26" s="87">
        <v>0</v>
      </c>
      <c r="F26" s="87">
        <v>0</v>
      </c>
      <c r="G26" s="87">
        <f t="shared" si="2"/>
        <v>27420</v>
      </c>
      <c r="H26" s="86" t="s">
        <v>51</v>
      </c>
      <c r="I26" s="87">
        <v>6624</v>
      </c>
      <c r="J26" s="87">
        <v>16244</v>
      </c>
      <c r="K26" s="87">
        <v>9338</v>
      </c>
      <c r="L26" s="87">
        <v>12259</v>
      </c>
      <c r="M26" s="87">
        <v>4364</v>
      </c>
      <c r="N26" s="87">
        <f t="shared" si="3"/>
        <v>48829</v>
      </c>
    </row>
    <row r="27" spans="1:14" ht="15" customHeight="1" x14ac:dyDescent="0.3">
      <c r="A27" s="86" t="s">
        <v>52</v>
      </c>
      <c r="B27" s="87">
        <v>313</v>
      </c>
      <c r="C27" s="87">
        <v>4991</v>
      </c>
      <c r="D27" s="87">
        <v>16392</v>
      </c>
      <c r="E27" s="87">
        <v>56</v>
      </c>
      <c r="F27" s="87">
        <v>0</v>
      </c>
      <c r="G27" s="87">
        <f t="shared" si="2"/>
        <v>21752</v>
      </c>
      <c r="H27" s="86" t="s">
        <v>52</v>
      </c>
      <c r="I27" s="87">
        <v>4335</v>
      </c>
      <c r="J27" s="87">
        <v>12628</v>
      </c>
      <c r="K27" s="87">
        <v>6980</v>
      </c>
      <c r="L27" s="87">
        <v>8924</v>
      </c>
      <c r="M27" s="87">
        <v>2381</v>
      </c>
      <c r="N27" s="87">
        <f t="shared" si="3"/>
        <v>35248</v>
      </c>
    </row>
    <row r="28" spans="1:14" ht="15" customHeight="1" x14ac:dyDescent="0.3">
      <c r="A28" s="86" t="s">
        <v>53</v>
      </c>
      <c r="B28" s="87">
        <v>2</v>
      </c>
      <c r="C28" s="87">
        <v>908</v>
      </c>
      <c r="D28" s="87">
        <v>2324</v>
      </c>
      <c r="E28" s="87">
        <v>0</v>
      </c>
      <c r="F28" s="87">
        <v>0</v>
      </c>
      <c r="G28" s="87">
        <f t="shared" si="2"/>
        <v>3234</v>
      </c>
      <c r="H28" s="86" t="s">
        <v>53</v>
      </c>
      <c r="I28" s="87">
        <v>2845</v>
      </c>
      <c r="J28" s="87">
        <v>11934</v>
      </c>
      <c r="K28" s="87">
        <v>5694</v>
      </c>
      <c r="L28" s="87">
        <v>7874</v>
      </c>
      <c r="M28" s="87">
        <v>1510</v>
      </c>
      <c r="N28" s="87">
        <f t="shared" si="3"/>
        <v>29857</v>
      </c>
    </row>
    <row r="29" spans="1:14" ht="15" customHeight="1" x14ac:dyDescent="0.3">
      <c r="A29" s="86" t="s">
        <v>54</v>
      </c>
      <c r="B29" s="87">
        <v>0</v>
      </c>
      <c r="C29" s="87">
        <v>0</v>
      </c>
      <c r="D29" s="87">
        <v>0</v>
      </c>
      <c r="E29" s="87">
        <v>0</v>
      </c>
      <c r="F29" s="87">
        <v>0</v>
      </c>
      <c r="G29" s="87">
        <f t="shared" si="2"/>
        <v>0</v>
      </c>
      <c r="H29" s="86" t="s">
        <v>54</v>
      </c>
      <c r="I29" s="87">
        <v>2514</v>
      </c>
      <c r="J29" s="87">
        <v>11260</v>
      </c>
      <c r="K29" s="87">
        <v>5091</v>
      </c>
      <c r="L29" s="87">
        <v>7513</v>
      </c>
      <c r="M29" s="87">
        <v>1030</v>
      </c>
      <c r="N29" s="87">
        <f t="shared" si="3"/>
        <v>27408</v>
      </c>
    </row>
    <row r="30" spans="1:14" ht="15" customHeight="1" x14ac:dyDescent="0.3">
      <c r="A30" s="86" t="s">
        <v>55</v>
      </c>
      <c r="B30" s="87">
        <v>0</v>
      </c>
      <c r="C30" s="87">
        <v>0</v>
      </c>
      <c r="D30" s="87">
        <v>0</v>
      </c>
      <c r="E30" s="87">
        <v>0</v>
      </c>
      <c r="F30" s="87">
        <v>0</v>
      </c>
      <c r="G30" s="87">
        <f t="shared" si="2"/>
        <v>0</v>
      </c>
      <c r="H30" s="86" t="s">
        <v>55</v>
      </c>
      <c r="I30" s="87">
        <v>2616</v>
      </c>
      <c r="J30" s="87">
        <v>11314</v>
      </c>
      <c r="K30" s="87">
        <v>4638</v>
      </c>
      <c r="L30" s="87">
        <v>8261</v>
      </c>
      <c r="M30" s="87">
        <v>1213</v>
      </c>
      <c r="N30" s="87">
        <f t="shared" si="3"/>
        <v>28042</v>
      </c>
    </row>
    <row r="31" spans="1:14" ht="15" customHeight="1" x14ac:dyDescent="0.3">
      <c r="A31" s="112">
        <v>2020</v>
      </c>
      <c r="B31" s="111">
        <f>SUM(B32:B43)</f>
        <v>1614</v>
      </c>
      <c r="C31" s="111">
        <f t="shared" ref="C31:G31" si="4">SUM(C32:C43)</f>
        <v>5497</v>
      </c>
      <c r="D31" s="111">
        <f t="shared" si="4"/>
        <v>18598</v>
      </c>
      <c r="E31" s="111">
        <f t="shared" si="4"/>
        <v>14</v>
      </c>
      <c r="F31" s="111">
        <f t="shared" si="4"/>
        <v>0</v>
      </c>
      <c r="G31" s="111">
        <f t="shared" si="4"/>
        <v>25723</v>
      </c>
      <c r="H31" s="112">
        <v>2020</v>
      </c>
      <c r="I31" s="111">
        <f>SUM(I32:I43)</f>
        <v>27337</v>
      </c>
      <c r="J31" s="111">
        <f t="shared" ref="J31:N31" si="5">SUM(J32:J43)</f>
        <v>92695</v>
      </c>
      <c r="K31" s="111">
        <f t="shared" si="5"/>
        <v>48648</v>
      </c>
      <c r="L31" s="111">
        <f t="shared" si="5"/>
        <v>59171</v>
      </c>
      <c r="M31" s="111">
        <f t="shared" si="5"/>
        <v>11282</v>
      </c>
      <c r="N31" s="111">
        <f t="shared" si="5"/>
        <v>239133</v>
      </c>
    </row>
    <row r="32" spans="1:14" ht="15" customHeight="1" x14ac:dyDescent="0.3">
      <c r="A32" s="86" t="s">
        <v>44</v>
      </c>
      <c r="B32" s="87">
        <v>0</v>
      </c>
      <c r="C32" s="87">
        <v>20</v>
      </c>
      <c r="D32" s="87">
        <v>0</v>
      </c>
      <c r="E32" s="87">
        <v>0</v>
      </c>
      <c r="F32" s="87">
        <v>0</v>
      </c>
      <c r="G32" s="87">
        <f>SUM(B32:F32)</f>
        <v>20</v>
      </c>
      <c r="H32" s="86" t="s">
        <v>44</v>
      </c>
      <c r="I32" s="87">
        <v>2510</v>
      </c>
      <c r="J32" s="87">
        <v>12481</v>
      </c>
      <c r="K32" s="87">
        <v>6233</v>
      </c>
      <c r="L32" s="87">
        <v>7633</v>
      </c>
      <c r="M32" s="87">
        <v>737</v>
      </c>
      <c r="N32" s="87">
        <f>SUM(I32:M32)</f>
        <v>29594</v>
      </c>
    </row>
    <row r="33" spans="1:14" ht="15" customHeight="1" x14ac:dyDescent="0.3">
      <c r="A33" s="86" t="s">
        <v>45</v>
      </c>
      <c r="B33" s="87">
        <v>0</v>
      </c>
      <c r="C33" s="87">
        <v>74</v>
      </c>
      <c r="D33" s="87">
        <v>0</v>
      </c>
      <c r="E33" s="87">
        <v>0</v>
      </c>
      <c r="F33" s="87">
        <v>0</v>
      </c>
      <c r="G33" s="87">
        <f t="shared" ref="G33:G43" si="6">SUM(B33:F33)</f>
        <v>74</v>
      </c>
      <c r="H33" s="86" t="s">
        <v>45</v>
      </c>
      <c r="I33" s="87">
        <v>2627</v>
      </c>
      <c r="J33" s="87">
        <v>12101</v>
      </c>
      <c r="K33" s="87">
        <v>5663</v>
      </c>
      <c r="L33" s="87">
        <v>7514</v>
      </c>
      <c r="M33" s="87">
        <v>707</v>
      </c>
      <c r="N33" s="87">
        <f t="shared" ref="N33:N43" si="7">SUM(I33:M33)</f>
        <v>28612</v>
      </c>
    </row>
    <row r="34" spans="1:14" ht="15" customHeight="1" x14ac:dyDescent="0.3">
      <c r="A34" s="86" t="s">
        <v>46</v>
      </c>
      <c r="B34" s="87">
        <v>0</v>
      </c>
      <c r="C34" s="87">
        <v>25</v>
      </c>
      <c r="D34" s="87">
        <v>0</v>
      </c>
      <c r="E34" s="87">
        <v>0</v>
      </c>
      <c r="F34" s="87">
        <v>0</v>
      </c>
      <c r="G34" s="87">
        <f t="shared" si="6"/>
        <v>25</v>
      </c>
      <c r="H34" s="86" t="s">
        <v>46</v>
      </c>
      <c r="I34" s="87">
        <v>1684</v>
      </c>
      <c r="J34" s="87">
        <v>7307</v>
      </c>
      <c r="K34" s="87">
        <v>3801</v>
      </c>
      <c r="L34" s="87">
        <v>4426</v>
      </c>
      <c r="M34" s="87">
        <v>547</v>
      </c>
      <c r="N34" s="87">
        <f t="shared" si="7"/>
        <v>17765</v>
      </c>
    </row>
    <row r="35" spans="1:14" ht="15" customHeight="1" x14ac:dyDescent="0.3">
      <c r="A35" s="86" t="s">
        <v>47</v>
      </c>
      <c r="B35" s="87">
        <v>0</v>
      </c>
      <c r="C35" s="87">
        <v>0</v>
      </c>
      <c r="D35" s="87">
        <v>0</v>
      </c>
      <c r="E35" s="87">
        <v>0</v>
      </c>
      <c r="F35" s="87">
        <v>0</v>
      </c>
      <c r="G35" s="87">
        <f t="shared" si="6"/>
        <v>0</v>
      </c>
      <c r="H35" s="86" t="s">
        <v>47</v>
      </c>
      <c r="I35" s="87">
        <v>191</v>
      </c>
      <c r="J35" s="87">
        <v>649</v>
      </c>
      <c r="K35" s="87">
        <v>305</v>
      </c>
      <c r="L35" s="87">
        <v>377</v>
      </c>
      <c r="M35" s="87">
        <v>77</v>
      </c>
      <c r="N35" s="87">
        <f t="shared" si="7"/>
        <v>1599</v>
      </c>
    </row>
    <row r="36" spans="1:14" ht="15" customHeight="1" x14ac:dyDescent="0.3">
      <c r="A36" s="86" t="s">
        <v>48</v>
      </c>
      <c r="B36" s="87">
        <v>0</v>
      </c>
      <c r="C36" s="87">
        <v>0</v>
      </c>
      <c r="D36" s="87">
        <v>6</v>
      </c>
      <c r="E36" s="87">
        <v>14</v>
      </c>
      <c r="F36" s="87">
        <v>0</v>
      </c>
      <c r="G36" s="87">
        <f t="shared" si="6"/>
        <v>20</v>
      </c>
      <c r="H36" s="86" t="s">
        <v>48</v>
      </c>
      <c r="I36" s="87">
        <v>715</v>
      </c>
      <c r="J36" s="87">
        <v>2200</v>
      </c>
      <c r="K36" s="87">
        <v>1270</v>
      </c>
      <c r="L36" s="87">
        <v>1370</v>
      </c>
      <c r="M36" s="87">
        <v>295</v>
      </c>
      <c r="N36" s="87">
        <f t="shared" si="7"/>
        <v>5850</v>
      </c>
    </row>
    <row r="37" spans="1:14" ht="15" customHeight="1" x14ac:dyDescent="0.3">
      <c r="A37" s="86" t="s">
        <v>49</v>
      </c>
      <c r="B37" s="87">
        <v>0</v>
      </c>
      <c r="C37" s="87">
        <v>0</v>
      </c>
      <c r="D37" s="87">
        <v>0</v>
      </c>
      <c r="E37" s="87">
        <v>0</v>
      </c>
      <c r="F37" s="87">
        <v>0</v>
      </c>
      <c r="G37" s="87">
        <f t="shared" si="6"/>
        <v>0</v>
      </c>
      <c r="H37" s="86" t="s">
        <v>49</v>
      </c>
      <c r="I37" s="87">
        <v>2436</v>
      </c>
      <c r="J37" s="87">
        <v>7402</v>
      </c>
      <c r="K37" s="87">
        <v>4073</v>
      </c>
      <c r="L37" s="87">
        <v>4954</v>
      </c>
      <c r="M37" s="87">
        <v>1193</v>
      </c>
      <c r="N37" s="87">
        <f t="shared" si="7"/>
        <v>20058</v>
      </c>
    </row>
    <row r="38" spans="1:14" ht="15" customHeight="1" x14ac:dyDescent="0.3">
      <c r="A38" s="86" t="s">
        <v>50</v>
      </c>
      <c r="B38" s="87">
        <v>509</v>
      </c>
      <c r="C38" s="87">
        <v>1358</v>
      </c>
      <c r="D38" s="87">
        <v>5862</v>
      </c>
      <c r="E38" s="87">
        <v>0</v>
      </c>
      <c r="F38" s="87">
        <v>0</v>
      </c>
      <c r="G38" s="87">
        <f t="shared" si="6"/>
        <v>7729</v>
      </c>
      <c r="H38" s="86" t="s">
        <v>50</v>
      </c>
      <c r="I38" s="87">
        <v>5612</v>
      </c>
      <c r="J38" s="87">
        <v>14671</v>
      </c>
      <c r="K38" s="87">
        <v>6868</v>
      </c>
      <c r="L38" s="87">
        <v>8429</v>
      </c>
      <c r="M38" s="87">
        <v>2152</v>
      </c>
      <c r="N38" s="87">
        <f t="shared" si="7"/>
        <v>37732</v>
      </c>
    </row>
    <row r="39" spans="1:14" ht="15" customHeight="1" x14ac:dyDescent="0.3">
      <c r="A39" s="86" t="s">
        <v>51</v>
      </c>
      <c r="B39" s="87">
        <v>688</v>
      </c>
      <c r="C39" s="87">
        <v>3757</v>
      </c>
      <c r="D39" s="87">
        <v>8316</v>
      </c>
      <c r="E39" s="87">
        <v>0</v>
      </c>
      <c r="F39" s="87">
        <v>0</v>
      </c>
      <c r="G39" s="87">
        <f t="shared" si="6"/>
        <v>12761</v>
      </c>
      <c r="H39" s="86" t="s">
        <v>51</v>
      </c>
      <c r="I39" s="87">
        <v>5311</v>
      </c>
      <c r="J39" s="87">
        <v>13638</v>
      </c>
      <c r="K39" s="87">
        <v>7453</v>
      </c>
      <c r="L39" s="87">
        <v>9141</v>
      </c>
      <c r="M39" s="87">
        <v>2747</v>
      </c>
      <c r="N39" s="87">
        <f t="shared" si="7"/>
        <v>38290</v>
      </c>
    </row>
    <row r="40" spans="1:14" ht="15" customHeight="1" x14ac:dyDescent="0.3">
      <c r="A40" s="86" t="s">
        <v>52</v>
      </c>
      <c r="B40" s="87">
        <v>417</v>
      </c>
      <c r="C40" s="87">
        <v>263</v>
      </c>
      <c r="D40" s="87">
        <v>4013</v>
      </c>
      <c r="E40" s="87">
        <v>0</v>
      </c>
      <c r="F40" s="87">
        <v>0</v>
      </c>
      <c r="G40" s="87">
        <f t="shared" si="6"/>
        <v>4693</v>
      </c>
      <c r="H40" s="86" t="s">
        <v>52</v>
      </c>
      <c r="I40" s="87">
        <v>2619</v>
      </c>
      <c r="J40" s="87">
        <v>8479</v>
      </c>
      <c r="K40" s="87">
        <v>4915</v>
      </c>
      <c r="L40" s="87">
        <v>5841</v>
      </c>
      <c r="M40" s="87">
        <v>1417</v>
      </c>
      <c r="N40" s="87">
        <f t="shared" si="7"/>
        <v>23271</v>
      </c>
    </row>
    <row r="41" spans="1:14" ht="15" customHeight="1" x14ac:dyDescent="0.3">
      <c r="A41" s="86" t="s">
        <v>53</v>
      </c>
      <c r="B41" s="87">
        <v>0</v>
      </c>
      <c r="C41" s="87">
        <v>0</v>
      </c>
      <c r="D41" s="87">
        <v>401</v>
      </c>
      <c r="E41" s="87">
        <v>0</v>
      </c>
      <c r="F41" s="87">
        <v>0</v>
      </c>
      <c r="G41" s="87">
        <f t="shared" si="6"/>
        <v>401</v>
      </c>
      <c r="H41" s="86" t="s">
        <v>53</v>
      </c>
      <c r="I41" s="87">
        <v>1909</v>
      </c>
      <c r="J41" s="87">
        <v>7221</v>
      </c>
      <c r="K41" s="87">
        <v>3985</v>
      </c>
      <c r="L41" s="87">
        <v>5235</v>
      </c>
      <c r="M41" s="87">
        <v>712</v>
      </c>
      <c r="N41" s="87">
        <f t="shared" si="7"/>
        <v>19062</v>
      </c>
    </row>
    <row r="42" spans="1:14" ht="15" customHeight="1" x14ac:dyDescent="0.3">
      <c r="A42" s="86" t="s">
        <v>54</v>
      </c>
      <c r="B42" s="87">
        <v>0</v>
      </c>
      <c r="C42" s="87">
        <v>0</v>
      </c>
      <c r="D42" s="87">
        <v>0</v>
      </c>
      <c r="E42" s="87">
        <v>0</v>
      </c>
      <c r="F42" s="87">
        <v>0</v>
      </c>
      <c r="G42" s="87">
        <f t="shared" si="6"/>
        <v>0</v>
      </c>
      <c r="H42" s="86" t="s">
        <v>54</v>
      </c>
      <c r="I42" s="87">
        <v>834</v>
      </c>
      <c r="J42" s="87">
        <v>3372</v>
      </c>
      <c r="K42" s="87">
        <v>2151</v>
      </c>
      <c r="L42" s="87">
        <v>2220</v>
      </c>
      <c r="M42" s="87">
        <v>364</v>
      </c>
      <c r="N42" s="87">
        <f t="shared" si="7"/>
        <v>8941</v>
      </c>
    </row>
    <row r="43" spans="1:14" ht="15" customHeight="1" x14ac:dyDescent="0.3">
      <c r="A43" s="86" t="s">
        <v>55</v>
      </c>
      <c r="B43" s="87">
        <v>0</v>
      </c>
      <c r="C43" s="87">
        <v>0</v>
      </c>
      <c r="D43" s="87">
        <v>0</v>
      </c>
      <c r="E43" s="87">
        <v>0</v>
      </c>
      <c r="F43" s="87">
        <v>0</v>
      </c>
      <c r="G43" s="87">
        <f t="shared" si="6"/>
        <v>0</v>
      </c>
      <c r="H43" s="86" t="s">
        <v>55</v>
      </c>
      <c r="I43" s="87">
        <v>889</v>
      </c>
      <c r="J43" s="87">
        <v>3174</v>
      </c>
      <c r="K43" s="87">
        <v>1931</v>
      </c>
      <c r="L43" s="87">
        <v>2031</v>
      </c>
      <c r="M43" s="87">
        <v>334</v>
      </c>
      <c r="N43" s="87">
        <f t="shared" si="7"/>
        <v>8359</v>
      </c>
    </row>
    <row r="44" spans="1:14" ht="15" customHeight="1" x14ac:dyDescent="0.3">
      <c r="A44" s="112">
        <v>2019</v>
      </c>
      <c r="B44" s="111">
        <f>SUM(B45:B56)</f>
        <v>10323</v>
      </c>
      <c r="C44" s="111">
        <f t="shared" ref="C44:G44" si="8">SUM(C45:C56)</f>
        <v>58818</v>
      </c>
      <c r="D44" s="111">
        <f t="shared" si="8"/>
        <v>137153</v>
      </c>
      <c r="E44" s="111">
        <f t="shared" si="8"/>
        <v>804</v>
      </c>
      <c r="F44" s="111">
        <f t="shared" si="8"/>
        <v>0</v>
      </c>
      <c r="G44" s="111">
        <f t="shared" si="8"/>
        <v>207098</v>
      </c>
      <c r="H44" s="112">
        <v>2019</v>
      </c>
      <c r="I44" s="111">
        <f>SUM(I45:I56)</f>
        <v>41145</v>
      </c>
      <c r="J44" s="111">
        <f t="shared" ref="J44:N44" si="9">SUM(J45:J56)</f>
        <v>177021</v>
      </c>
      <c r="K44" s="111">
        <f t="shared" si="9"/>
        <v>85704</v>
      </c>
      <c r="L44" s="111">
        <f t="shared" si="9"/>
        <v>116277</v>
      </c>
      <c r="M44" s="111">
        <f t="shared" si="9"/>
        <v>22573</v>
      </c>
      <c r="N44" s="111">
        <f t="shared" si="9"/>
        <v>442720</v>
      </c>
    </row>
    <row r="45" spans="1:14" ht="15" customHeight="1" x14ac:dyDescent="0.3">
      <c r="A45" s="86" t="s">
        <v>44</v>
      </c>
      <c r="B45" s="87">
        <v>0</v>
      </c>
      <c r="C45" s="87">
        <v>17</v>
      </c>
      <c r="D45" s="87">
        <v>0</v>
      </c>
      <c r="E45" s="87">
        <v>0</v>
      </c>
      <c r="F45" s="87">
        <v>0</v>
      </c>
      <c r="G45" s="87">
        <f>SUM(B45:F45)</f>
        <v>17</v>
      </c>
      <c r="H45" s="86" t="s">
        <v>44</v>
      </c>
      <c r="I45" s="87">
        <v>2222</v>
      </c>
      <c r="J45" s="87">
        <v>11541</v>
      </c>
      <c r="K45" s="87">
        <v>5652</v>
      </c>
      <c r="L45" s="87">
        <v>7165</v>
      </c>
      <c r="M45" s="87">
        <v>789</v>
      </c>
      <c r="N45" s="87">
        <f>SUM(I45:M45)</f>
        <v>27369</v>
      </c>
    </row>
    <row r="46" spans="1:14" ht="15" customHeight="1" x14ac:dyDescent="0.3">
      <c r="A46" s="86" t="s">
        <v>45</v>
      </c>
      <c r="B46" s="87">
        <v>0</v>
      </c>
      <c r="C46" s="87">
        <v>0</v>
      </c>
      <c r="D46" s="87">
        <v>0</v>
      </c>
      <c r="E46" s="87">
        <v>0</v>
      </c>
      <c r="F46" s="87">
        <v>0</v>
      </c>
      <c r="G46" s="87">
        <f t="shared" ref="G46:G56" si="10">SUM(B46:F46)</f>
        <v>0</v>
      </c>
      <c r="H46" s="86" t="s">
        <v>45</v>
      </c>
      <c r="I46" s="87">
        <v>2117</v>
      </c>
      <c r="J46" s="87">
        <v>10712</v>
      </c>
      <c r="K46" s="87">
        <v>4949</v>
      </c>
      <c r="L46" s="87">
        <v>6995</v>
      </c>
      <c r="M46" s="87">
        <v>696</v>
      </c>
      <c r="N46" s="87">
        <f t="shared" ref="N46:N56" si="11">SUM(I46:M46)</f>
        <v>25469</v>
      </c>
    </row>
    <row r="47" spans="1:14" ht="15" customHeight="1" x14ac:dyDescent="0.3">
      <c r="A47" s="86" t="s">
        <v>46</v>
      </c>
      <c r="B47" s="87">
        <v>0</v>
      </c>
      <c r="C47" s="87">
        <v>0</v>
      </c>
      <c r="D47" s="87">
        <v>0</v>
      </c>
      <c r="E47" s="87">
        <v>0</v>
      </c>
      <c r="F47" s="87">
        <v>0</v>
      </c>
      <c r="G47" s="87">
        <f t="shared" si="10"/>
        <v>0</v>
      </c>
      <c r="H47" s="86" t="s">
        <v>46</v>
      </c>
      <c r="I47" s="87">
        <v>2420</v>
      </c>
      <c r="J47" s="87">
        <v>13406</v>
      </c>
      <c r="K47" s="87">
        <v>5876</v>
      </c>
      <c r="L47" s="87">
        <v>8345</v>
      </c>
      <c r="M47" s="87">
        <v>1112</v>
      </c>
      <c r="N47" s="87">
        <f t="shared" si="11"/>
        <v>31159</v>
      </c>
    </row>
    <row r="48" spans="1:14" ht="15" customHeight="1" x14ac:dyDescent="0.3">
      <c r="A48" s="86" t="s">
        <v>47</v>
      </c>
      <c r="B48" s="87">
        <v>0</v>
      </c>
      <c r="C48" s="87">
        <v>820</v>
      </c>
      <c r="D48" s="87">
        <v>1247</v>
      </c>
      <c r="E48" s="87">
        <v>0</v>
      </c>
      <c r="F48" s="87">
        <v>0</v>
      </c>
      <c r="G48" s="87">
        <f t="shared" si="10"/>
        <v>2067</v>
      </c>
      <c r="H48" s="86" t="s">
        <v>47</v>
      </c>
      <c r="I48" s="87">
        <v>2694</v>
      </c>
      <c r="J48" s="87">
        <v>14155</v>
      </c>
      <c r="K48" s="87">
        <v>6892</v>
      </c>
      <c r="L48" s="87">
        <v>8981</v>
      </c>
      <c r="M48" s="87">
        <v>1463</v>
      </c>
      <c r="N48" s="87">
        <f t="shared" si="11"/>
        <v>34185</v>
      </c>
    </row>
    <row r="49" spans="1:14" ht="15" customHeight="1" x14ac:dyDescent="0.3">
      <c r="A49" s="86" t="s">
        <v>48</v>
      </c>
      <c r="B49" s="87">
        <v>268</v>
      </c>
      <c r="C49" s="87">
        <v>6582</v>
      </c>
      <c r="D49" s="87">
        <v>14399</v>
      </c>
      <c r="E49" s="87">
        <v>183</v>
      </c>
      <c r="F49" s="87">
        <v>0</v>
      </c>
      <c r="G49" s="87">
        <f t="shared" si="10"/>
        <v>21432</v>
      </c>
      <c r="H49" s="86" t="s">
        <v>48</v>
      </c>
      <c r="I49" s="87">
        <v>2886</v>
      </c>
      <c r="J49" s="87">
        <v>14682</v>
      </c>
      <c r="K49" s="87">
        <v>7594</v>
      </c>
      <c r="L49" s="87">
        <v>9753</v>
      </c>
      <c r="M49" s="87">
        <v>1675</v>
      </c>
      <c r="N49" s="87">
        <f t="shared" si="11"/>
        <v>36590</v>
      </c>
    </row>
    <row r="50" spans="1:14" ht="15" customHeight="1" x14ac:dyDescent="0.3">
      <c r="A50" s="86" t="s">
        <v>49</v>
      </c>
      <c r="B50" s="87">
        <v>2355</v>
      </c>
      <c r="C50" s="87">
        <v>11539</v>
      </c>
      <c r="D50" s="87">
        <v>26661</v>
      </c>
      <c r="E50" s="87">
        <v>271</v>
      </c>
      <c r="F50" s="87">
        <v>0</v>
      </c>
      <c r="G50" s="87">
        <f t="shared" si="10"/>
        <v>40826</v>
      </c>
      <c r="H50" s="86" t="s">
        <v>49</v>
      </c>
      <c r="I50" s="87">
        <v>3942</v>
      </c>
      <c r="J50" s="87">
        <v>15880</v>
      </c>
      <c r="K50" s="87">
        <v>8141</v>
      </c>
      <c r="L50" s="87">
        <v>10490</v>
      </c>
      <c r="M50" s="87">
        <v>2930</v>
      </c>
      <c r="N50" s="87">
        <f t="shared" si="11"/>
        <v>41383</v>
      </c>
    </row>
    <row r="51" spans="1:14" ht="15" customHeight="1" x14ac:dyDescent="0.3">
      <c r="A51" s="86" t="s">
        <v>50</v>
      </c>
      <c r="B51" s="87">
        <v>2236</v>
      </c>
      <c r="C51" s="87">
        <v>14392</v>
      </c>
      <c r="D51" s="87">
        <v>32574</v>
      </c>
      <c r="E51" s="87">
        <v>248</v>
      </c>
      <c r="F51" s="87">
        <v>0</v>
      </c>
      <c r="G51" s="87">
        <f t="shared" si="10"/>
        <v>49450</v>
      </c>
      <c r="H51" s="86" t="s">
        <v>50</v>
      </c>
      <c r="I51" s="87">
        <v>7671</v>
      </c>
      <c r="J51" s="87">
        <v>20986</v>
      </c>
      <c r="K51" s="87">
        <v>10701</v>
      </c>
      <c r="L51" s="87">
        <v>15610</v>
      </c>
      <c r="M51" s="87">
        <v>4126</v>
      </c>
      <c r="N51" s="87">
        <f t="shared" si="11"/>
        <v>59094</v>
      </c>
    </row>
    <row r="52" spans="1:14" ht="15" customHeight="1" x14ac:dyDescent="0.3">
      <c r="A52" s="86" t="s">
        <v>51</v>
      </c>
      <c r="B52" s="87">
        <v>2653</v>
      </c>
      <c r="C52" s="87">
        <v>14294</v>
      </c>
      <c r="D52" s="87">
        <v>31288</v>
      </c>
      <c r="E52" s="87">
        <v>102</v>
      </c>
      <c r="F52" s="87">
        <v>0</v>
      </c>
      <c r="G52" s="87">
        <f t="shared" si="10"/>
        <v>48337</v>
      </c>
      <c r="H52" s="86" t="s">
        <v>51</v>
      </c>
      <c r="I52" s="87">
        <v>7000</v>
      </c>
      <c r="J52" s="87">
        <v>19342</v>
      </c>
      <c r="K52" s="87">
        <v>10651</v>
      </c>
      <c r="L52" s="87">
        <v>13955</v>
      </c>
      <c r="M52" s="87">
        <v>4485</v>
      </c>
      <c r="N52" s="87">
        <f t="shared" si="11"/>
        <v>55433</v>
      </c>
    </row>
    <row r="53" spans="1:14" ht="15" customHeight="1" x14ac:dyDescent="0.3">
      <c r="A53" s="86" t="s">
        <v>52</v>
      </c>
      <c r="B53" s="87">
        <v>2188</v>
      </c>
      <c r="C53" s="87">
        <v>10366</v>
      </c>
      <c r="D53" s="87">
        <v>26320</v>
      </c>
      <c r="E53" s="87">
        <v>0</v>
      </c>
      <c r="F53" s="87">
        <v>0</v>
      </c>
      <c r="G53" s="87">
        <f t="shared" si="10"/>
        <v>38874</v>
      </c>
      <c r="H53" s="86" t="s">
        <v>52</v>
      </c>
      <c r="I53" s="87">
        <v>3534</v>
      </c>
      <c r="J53" s="87">
        <v>15732</v>
      </c>
      <c r="K53" s="87">
        <v>7649</v>
      </c>
      <c r="L53" s="87">
        <v>10017</v>
      </c>
      <c r="M53" s="87">
        <v>2563</v>
      </c>
      <c r="N53" s="87">
        <f t="shared" si="11"/>
        <v>39495</v>
      </c>
    </row>
    <row r="54" spans="1:14" ht="15" customHeight="1" x14ac:dyDescent="0.3">
      <c r="A54" s="86" t="s">
        <v>53</v>
      </c>
      <c r="B54" s="87">
        <v>623</v>
      </c>
      <c r="C54" s="87">
        <v>808</v>
      </c>
      <c r="D54" s="87">
        <v>4664</v>
      </c>
      <c r="E54" s="87">
        <v>0</v>
      </c>
      <c r="F54" s="87">
        <v>0</v>
      </c>
      <c r="G54" s="87">
        <f t="shared" si="10"/>
        <v>6095</v>
      </c>
      <c r="H54" s="86" t="s">
        <v>53</v>
      </c>
      <c r="I54" s="87">
        <v>2459</v>
      </c>
      <c r="J54" s="87">
        <v>13757</v>
      </c>
      <c r="K54" s="87">
        <v>6311</v>
      </c>
      <c r="L54" s="87">
        <v>8731</v>
      </c>
      <c r="M54" s="87">
        <v>1140</v>
      </c>
      <c r="N54" s="87">
        <f t="shared" si="11"/>
        <v>32398</v>
      </c>
    </row>
    <row r="55" spans="1:14" ht="15" customHeight="1" x14ac:dyDescent="0.3">
      <c r="A55" s="86" t="s">
        <v>54</v>
      </c>
      <c r="B55" s="87">
        <v>0</v>
      </c>
      <c r="C55" s="87">
        <v>0</v>
      </c>
      <c r="D55" s="87">
        <v>0</v>
      </c>
      <c r="E55" s="87">
        <v>0</v>
      </c>
      <c r="F55" s="87">
        <v>0</v>
      </c>
      <c r="G55" s="87">
        <f t="shared" si="10"/>
        <v>0</v>
      </c>
      <c r="H55" s="86" t="s">
        <v>54</v>
      </c>
      <c r="I55" s="87">
        <v>2225</v>
      </c>
      <c r="J55" s="87">
        <v>13446</v>
      </c>
      <c r="K55" s="87">
        <v>6049</v>
      </c>
      <c r="L55" s="87">
        <v>7980</v>
      </c>
      <c r="M55" s="87">
        <v>878</v>
      </c>
      <c r="N55" s="87">
        <f t="shared" si="11"/>
        <v>30578</v>
      </c>
    </row>
    <row r="56" spans="1:14" ht="15" customHeight="1" x14ac:dyDescent="0.3">
      <c r="A56" s="86" t="s">
        <v>55</v>
      </c>
      <c r="B56" s="87">
        <v>0</v>
      </c>
      <c r="C56" s="87">
        <v>0</v>
      </c>
      <c r="D56" s="87">
        <v>0</v>
      </c>
      <c r="E56" s="87"/>
      <c r="F56" s="87">
        <v>0</v>
      </c>
      <c r="G56" s="87">
        <f t="shared" si="10"/>
        <v>0</v>
      </c>
      <c r="H56" s="86" t="s">
        <v>55</v>
      </c>
      <c r="I56" s="87">
        <v>1975</v>
      </c>
      <c r="J56" s="87">
        <v>13382</v>
      </c>
      <c r="K56" s="87">
        <v>5239</v>
      </c>
      <c r="L56" s="87">
        <v>8255</v>
      </c>
      <c r="M56" s="87">
        <v>716</v>
      </c>
      <c r="N56" s="87">
        <f t="shared" si="11"/>
        <v>29567</v>
      </c>
    </row>
    <row r="57" spans="1:14" ht="15" customHeight="1" x14ac:dyDescent="0.3">
      <c r="A57" s="112">
        <v>2018</v>
      </c>
      <c r="B57" s="111">
        <f>SUM(B58:B69)</f>
        <v>9164</v>
      </c>
      <c r="C57" s="111">
        <f t="shared" ref="C57:G57" si="12">SUM(C58:C69)</f>
        <v>62834</v>
      </c>
      <c r="D57" s="111">
        <f t="shared" si="12"/>
        <v>140624</v>
      </c>
      <c r="E57" s="111">
        <f t="shared" si="12"/>
        <v>2466</v>
      </c>
      <c r="F57" s="111">
        <f t="shared" si="12"/>
        <v>0</v>
      </c>
      <c r="G57" s="111">
        <f t="shared" si="12"/>
        <v>215088</v>
      </c>
      <c r="H57" s="112">
        <v>2018</v>
      </c>
      <c r="I57" s="111">
        <f>SUM(I58:I69)</f>
        <v>36835</v>
      </c>
      <c r="J57" s="111">
        <f t="shared" ref="J57:N57" si="13">SUM(J58:J69)</f>
        <v>166535</v>
      </c>
      <c r="K57" s="111">
        <f t="shared" si="13"/>
        <v>78330</v>
      </c>
      <c r="L57" s="111">
        <f t="shared" si="13"/>
        <v>108064</v>
      </c>
      <c r="M57" s="111">
        <f t="shared" si="13"/>
        <v>20895</v>
      </c>
      <c r="N57" s="111">
        <f t="shared" si="13"/>
        <v>410659</v>
      </c>
    </row>
    <row r="58" spans="1:14" ht="15" customHeight="1" x14ac:dyDescent="0.3">
      <c r="A58" s="86" t="s">
        <v>44</v>
      </c>
      <c r="B58" s="87">
        <v>0</v>
      </c>
      <c r="C58" s="87">
        <v>36</v>
      </c>
      <c r="D58" s="87">
        <v>0</v>
      </c>
      <c r="E58" s="87">
        <v>0</v>
      </c>
      <c r="F58" s="87">
        <v>0</v>
      </c>
      <c r="G58" s="87">
        <f>SUM(B58:F58)</f>
        <v>36</v>
      </c>
      <c r="H58" s="86" t="s">
        <v>44</v>
      </c>
      <c r="I58" s="87">
        <v>1607</v>
      </c>
      <c r="J58" s="87">
        <v>9654</v>
      </c>
      <c r="K58" s="87">
        <v>4934</v>
      </c>
      <c r="L58" s="87">
        <v>6632</v>
      </c>
      <c r="M58" s="87">
        <v>742</v>
      </c>
      <c r="N58" s="87">
        <f>SUM(I58:M58)</f>
        <v>23569</v>
      </c>
    </row>
    <row r="59" spans="1:14" ht="15" customHeight="1" x14ac:dyDescent="0.3">
      <c r="A59" s="86" t="s">
        <v>45</v>
      </c>
      <c r="B59" s="87">
        <v>0</v>
      </c>
      <c r="C59" s="87">
        <v>55</v>
      </c>
      <c r="D59" s="87">
        <v>0</v>
      </c>
      <c r="E59" s="87">
        <v>0</v>
      </c>
      <c r="F59" s="87">
        <v>0</v>
      </c>
      <c r="G59" s="87">
        <f t="shared" ref="G59:G69" si="14">SUM(B59:F59)</f>
        <v>55</v>
      </c>
      <c r="H59" s="86" t="s">
        <v>45</v>
      </c>
      <c r="I59" s="87">
        <v>1597</v>
      </c>
      <c r="J59" s="87">
        <v>9151</v>
      </c>
      <c r="K59" s="87">
        <v>4019</v>
      </c>
      <c r="L59" s="87">
        <v>6143</v>
      </c>
      <c r="M59" s="87">
        <v>758</v>
      </c>
      <c r="N59" s="87">
        <f t="shared" ref="N59:N69" si="15">SUM(I59:M59)</f>
        <v>21668</v>
      </c>
    </row>
    <row r="60" spans="1:14" ht="15" customHeight="1" x14ac:dyDescent="0.3">
      <c r="A60" s="86" t="s">
        <v>46</v>
      </c>
      <c r="B60" s="87">
        <v>0</v>
      </c>
      <c r="C60" s="87">
        <v>63</v>
      </c>
      <c r="D60" s="87">
        <v>0</v>
      </c>
      <c r="E60" s="87">
        <v>0</v>
      </c>
      <c r="F60" s="87">
        <v>0</v>
      </c>
      <c r="G60" s="87">
        <f t="shared" si="14"/>
        <v>63</v>
      </c>
      <c r="H60" s="86" t="s">
        <v>46</v>
      </c>
      <c r="I60" s="87">
        <v>2098</v>
      </c>
      <c r="J60" s="87">
        <v>11515</v>
      </c>
      <c r="K60" s="87">
        <v>5107</v>
      </c>
      <c r="L60" s="87">
        <v>7240</v>
      </c>
      <c r="M60" s="87">
        <v>963</v>
      </c>
      <c r="N60" s="87">
        <f t="shared" si="15"/>
        <v>26923</v>
      </c>
    </row>
    <row r="61" spans="1:14" ht="15" customHeight="1" x14ac:dyDescent="0.3">
      <c r="A61" s="86" t="s">
        <v>47</v>
      </c>
      <c r="B61" s="87">
        <v>0</v>
      </c>
      <c r="C61" s="87">
        <v>952</v>
      </c>
      <c r="D61" s="87">
        <v>1108</v>
      </c>
      <c r="E61" s="87">
        <v>0</v>
      </c>
      <c r="F61" s="87">
        <v>0</v>
      </c>
      <c r="G61" s="87">
        <f t="shared" si="14"/>
        <v>2060</v>
      </c>
      <c r="H61" s="86" t="s">
        <v>47</v>
      </c>
      <c r="I61" s="87">
        <v>2134</v>
      </c>
      <c r="J61" s="87">
        <v>13135</v>
      </c>
      <c r="K61" s="87">
        <v>6119</v>
      </c>
      <c r="L61" s="87">
        <v>8291</v>
      </c>
      <c r="M61" s="87">
        <v>1387</v>
      </c>
      <c r="N61" s="87">
        <f t="shared" si="15"/>
        <v>31066</v>
      </c>
    </row>
    <row r="62" spans="1:14" ht="15" customHeight="1" x14ac:dyDescent="0.3">
      <c r="A62" s="86" t="s">
        <v>48</v>
      </c>
      <c r="B62" s="87">
        <v>467</v>
      </c>
      <c r="C62" s="87">
        <v>7209</v>
      </c>
      <c r="D62" s="87">
        <v>17922</v>
      </c>
      <c r="E62" s="87">
        <v>101</v>
      </c>
      <c r="F62" s="87">
        <v>0</v>
      </c>
      <c r="G62" s="87">
        <f t="shared" si="14"/>
        <v>25699</v>
      </c>
      <c r="H62" s="86" t="s">
        <v>48</v>
      </c>
      <c r="I62" s="87">
        <v>2386</v>
      </c>
      <c r="J62" s="87">
        <v>13379</v>
      </c>
      <c r="K62" s="87">
        <v>6575</v>
      </c>
      <c r="L62" s="87">
        <v>8589</v>
      </c>
      <c r="M62" s="87">
        <v>1604</v>
      </c>
      <c r="N62" s="87">
        <f t="shared" si="15"/>
        <v>32533</v>
      </c>
    </row>
    <row r="63" spans="1:14" ht="15" customHeight="1" x14ac:dyDescent="0.3">
      <c r="A63" s="86" t="s">
        <v>49</v>
      </c>
      <c r="B63" s="87">
        <v>1963</v>
      </c>
      <c r="C63" s="87">
        <v>11937</v>
      </c>
      <c r="D63" s="87">
        <v>26397</v>
      </c>
      <c r="E63" s="87">
        <v>542</v>
      </c>
      <c r="F63" s="87">
        <v>0</v>
      </c>
      <c r="G63" s="87">
        <f t="shared" si="14"/>
        <v>40839</v>
      </c>
      <c r="H63" s="86" t="s">
        <v>49</v>
      </c>
      <c r="I63" s="87">
        <v>4113</v>
      </c>
      <c r="J63" s="87">
        <v>14763</v>
      </c>
      <c r="K63" s="87">
        <v>6990</v>
      </c>
      <c r="L63" s="87">
        <v>9869</v>
      </c>
      <c r="M63" s="87">
        <v>2474</v>
      </c>
      <c r="N63" s="87">
        <f t="shared" si="15"/>
        <v>38209</v>
      </c>
    </row>
    <row r="64" spans="1:14" ht="15" customHeight="1" x14ac:dyDescent="0.3">
      <c r="A64" s="86" t="s">
        <v>50</v>
      </c>
      <c r="B64" s="87">
        <v>2210</v>
      </c>
      <c r="C64" s="87">
        <v>15300</v>
      </c>
      <c r="D64" s="87">
        <v>35015</v>
      </c>
      <c r="E64" s="87">
        <v>695</v>
      </c>
      <c r="F64" s="87">
        <v>0</v>
      </c>
      <c r="G64" s="87">
        <f t="shared" si="14"/>
        <v>53220</v>
      </c>
      <c r="H64" s="86" t="s">
        <v>50</v>
      </c>
      <c r="I64" s="87">
        <v>6417</v>
      </c>
      <c r="J64" s="87">
        <v>20032</v>
      </c>
      <c r="K64" s="87">
        <v>9983</v>
      </c>
      <c r="L64" s="87">
        <v>14124</v>
      </c>
      <c r="M64" s="87">
        <v>3656</v>
      </c>
      <c r="N64" s="87">
        <f t="shared" si="15"/>
        <v>54212</v>
      </c>
    </row>
    <row r="65" spans="1:14" ht="15" customHeight="1" x14ac:dyDescent="0.3">
      <c r="A65" s="86" t="s">
        <v>51</v>
      </c>
      <c r="B65" s="87">
        <v>2003</v>
      </c>
      <c r="C65" s="87">
        <v>14978</v>
      </c>
      <c r="D65" s="87">
        <v>30928</v>
      </c>
      <c r="E65" s="87">
        <v>730</v>
      </c>
      <c r="F65" s="87">
        <v>0</v>
      </c>
      <c r="G65" s="87">
        <f t="shared" si="14"/>
        <v>48639</v>
      </c>
      <c r="H65" s="86" t="s">
        <v>51</v>
      </c>
      <c r="I65" s="87">
        <v>6025</v>
      </c>
      <c r="J65" s="87">
        <v>18249</v>
      </c>
      <c r="K65" s="87">
        <v>10138</v>
      </c>
      <c r="L65" s="87">
        <v>13154</v>
      </c>
      <c r="M65" s="87">
        <v>3988</v>
      </c>
      <c r="N65" s="87">
        <f t="shared" si="15"/>
        <v>51554</v>
      </c>
    </row>
    <row r="66" spans="1:14" ht="15" customHeight="1" x14ac:dyDescent="0.3">
      <c r="A66" s="86" t="s">
        <v>52</v>
      </c>
      <c r="B66" s="87">
        <v>1974</v>
      </c>
      <c r="C66" s="87">
        <v>11168</v>
      </c>
      <c r="D66" s="87">
        <v>25304</v>
      </c>
      <c r="E66" s="87">
        <v>398</v>
      </c>
      <c r="F66" s="87">
        <v>0</v>
      </c>
      <c r="G66" s="87">
        <f t="shared" si="14"/>
        <v>38844</v>
      </c>
      <c r="H66" s="86" t="s">
        <v>52</v>
      </c>
      <c r="I66" s="87">
        <v>2829</v>
      </c>
      <c r="J66" s="87">
        <v>15288</v>
      </c>
      <c r="K66" s="87">
        <v>7391</v>
      </c>
      <c r="L66" s="87">
        <v>9511</v>
      </c>
      <c r="M66" s="87">
        <v>2298</v>
      </c>
      <c r="N66" s="87">
        <f t="shared" si="15"/>
        <v>37317</v>
      </c>
    </row>
    <row r="67" spans="1:14" ht="15" customHeight="1" x14ac:dyDescent="0.3">
      <c r="A67" s="86" t="s">
        <v>53</v>
      </c>
      <c r="B67" s="87">
        <v>547</v>
      </c>
      <c r="C67" s="87">
        <v>1136</v>
      </c>
      <c r="D67" s="87">
        <v>3950</v>
      </c>
      <c r="E67" s="87">
        <v>0</v>
      </c>
      <c r="F67" s="87">
        <v>0</v>
      </c>
      <c r="G67" s="87">
        <f t="shared" si="14"/>
        <v>5633</v>
      </c>
      <c r="H67" s="86" t="s">
        <v>53</v>
      </c>
      <c r="I67" s="87">
        <v>2726</v>
      </c>
      <c r="J67" s="87">
        <v>14968</v>
      </c>
      <c r="K67" s="87">
        <v>5989</v>
      </c>
      <c r="L67" s="87">
        <v>8126</v>
      </c>
      <c r="M67" s="87">
        <v>1178</v>
      </c>
      <c r="N67" s="87">
        <f t="shared" si="15"/>
        <v>32987</v>
      </c>
    </row>
    <row r="68" spans="1:14" ht="15" customHeight="1" x14ac:dyDescent="0.3">
      <c r="A68" s="86" t="s">
        <v>54</v>
      </c>
      <c r="B68" s="87">
        <v>0</v>
      </c>
      <c r="C68" s="87">
        <v>0</v>
      </c>
      <c r="D68" s="87">
        <v>0</v>
      </c>
      <c r="E68" s="87">
        <v>0</v>
      </c>
      <c r="F68" s="87">
        <v>0</v>
      </c>
      <c r="G68" s="87">
        <f t="shared" si="14"/>
        <v>0</v>
      </c>
      <c r="H68" s="86" t="s">
        <v>54</v>
      </c>
      <c r="I68" s="87">
        <v>2391</v>
      </c>
      <c r="J68" s="87">
        <v>13145</v>
      </c>
      <c r="K68" s="87">
        <v>5736</v>
      </c>
      <c r="L68" s="87">
        <v>8052</v>
      </c>
      <c r="M68" s="87">
        <v>841</v>
      </c>
      <c r="N68" s="87">
        <f t="shared" si="15"/>
        <v>30165</v>
      </c>
    </row>
    <row r="69" spans="1:14" ht="15" customHeight="1" x14ac:dyDescent="0.3">
      <c r="A69" s="86" t="s">
        <v>55</v>
      </c>
      <c r="B69" s="87">
        <v>0</v>
      </c>
      <c r="C69" s="87">
        <v>0</v>
      </c>
      <c r="D69" s="87">
        <v>0</v>
      </c>
      <c r="E69" s="87">
        <v>0</v>
      </c>
      <c r="F69" s="87">
        <v>0</v>
      </c>
      <c r="G69" s="87">
        <f t="shared" si="14"/>
        <v>0</v>
      </c>
      <c r="H69" s="86" t="s">
        <v>55</v>
      </c>
      <c r="I69" s="87">
        <v>2512</v>
      </c>
      <c r="J69" s="87">
        <v>13256</v>
      </c>
      <c r="K69" s="87">
        <v>5349</v>
      </c>
      <c r="L69" s="87">
        <v>8333</v>
      </c>
      <c r="M69" s="87">
        <v>1006</v>
      </c>
      <c r="N69" s="87">
        <f t="shared" si="15"/>
        <v>30456</v>
      </c>
    </row>
    <row r="70" spans="1:14" ht="15" customHeight="1" x14ac:dyDescent="0.3">
      <c r="A70" s="112">
        <v>2017</v>
      </c>
      <c r="B70" s="111">
        <f>SUM(B71:B82)</f>
        <v>9253</v>
      </c>
      <c r="C70" s="111">
        <f t="shared" ref="C70:G70" si="16">SUM(C71:C82)</f>
        <v>43715</v>
      </c>
      <c r="D70" s="111">
        <f t="shared" si="16"/>
        <v>115260</v>
      </c>
      <c r="E70" s="111">
        <f t="shared" si="16"/>
        <v>771</v>
      </c>
      <c r="F70" s="111">
        <f t="shared" si="16"/>
        <v>0</v>
      </c>
      <c r="G70" s="111">
        <f t="shared" si="16"/>
        <v>168999</v>
      </c>
      <c r="H70" s="112">
        <v>2017</v>
      </c>
      <c r="I70" s="111">
        <f>SUM(I71:I82)</f>
        <v>33098</v>
      </c>
      <c r="J70" s="111">
        <f t="shared" ref="J70:N70" si="17">SUM(J71:J82)</f>
        <v>162426</v>
      </c>
      <c r="K70" s="111">
        <f t="shared" si="17"/>
        <v>74638</v>
      </c>
      <c r="L70" s="111">
        <f t="shared" si="17"/>
        <v>103688</v>
      </c>
      <c r="M70" s="111">
        <f t="shared" si="17"/>
        <v>19416</v>
      </c>
      <c r="N70" s="111">
        <f t="shared" si="17"/>
        <v>393266</v>
      </c>
    </row>
    <row r="71" spans="1:14" s="53" customFormat="1" ht="15" customHeight="1" x14ac:dyDescent="0.3">
      <c r="A71" s="86" t="s">
        <v>44</v>
      </c>
      <c r="B71" s="87">
        <v>0</v>
      </c>
      <c r="C71" s="87">
        <v>0</v>
      </c>
      <c r="D71" s="87">
        <v>0</v>
      </c>
      <c r="E71" s="87">
        <v>0</v>
      </c>
      <c r="F71" s="87">
        <v>0</v>
      </c>
      <c r="G71" s="87">
        <f>SUM(B71:F71)</f>
        <v>0</v>
      </c>
      <c r="H71" s="86" t="s">
        <v>44</v>
      </c>
      <c r="I71" s="87">
        <v>1585</v>
      </c>
      <c r="J71" s="87">
        <v>9984</v>
      </c>
      <c r="K71" s="87">
        <v>4905</v>
      </c>
      <c r="L71" s="87">
        <v>6932</v>
      </c>
      <c r="M71" s="87">
        <v>603</v>
      </c>
      <c r="N71" s="87">
        <f>SUM(I71:M71)</f>
        <v>24009</v>
      </c>
    </row>
    <row r="72" spans="1:14" s="53" customFormat="1" ht="15" customHeight="1" x14ac:dyDescent="0.3">
      <c r="A72" s="86" t="s">
        <v>45</v>
      </c>
      <c r="B72" s="87">
        <v>0</v>
      </c>
      <c r="C72" s="87">
        <v>19</v>
      </c>
      <c r="D72" s="87">
        <v>0</v>
      </c>
      <c r="E72" s="87">
        <v>0</v>
      </c>
      <c r="F72" s="87">
        <v>0</v>
      </c>
      <c r="G72" s="87">
        <f t="shared" ref="G72:G82" si="18">SUM(B72:F72)</f>
        <v>19</v>
      </c>
      <c r="H72" s="86" t="s">
        <v>45</v>
      </c>
      <c r="I72" s="87">
        <v>1601</v>
      </c>
      <c r="J72" s="87">
        <v>9912</v>
      </c>
      <c r="K72" s="87">
        <v>4255</v>
      </c>
      <c r="L72" s="87">
        <v>6151</v>
      </c>
      <c r="M72" s="87">
        <v>699</v>
      </c>
      <c r="N72" s="87">
        <f t="shared" ref="N72:N82" si="19">SUM(I72:M72)</f>
        <v>22618</v>
      </c>
    </row>
    <row r="73" spans="1:14" s="53" customFormat="1" ht="15" customHeight="1" x14ac:dyDescent="0.3">
      <c r="A73" s="86" t="s">
        <v>46</v>
      </c>
      <c r="B73" s="87">
        <v>0</v>
      </c>
      <c r="C73" s="87">
        <v>112</v>
      </c>
      <c r="D73" s="87">
        <v>0</v>
      </c>
      <c r="E73" s="87">
        <v>0</v>
      </c>
      <c r="F73" s="87">
        <v>0</v>
      </c>
      <c r="G73" s="87">
        <f t="shared" si="18"/>
        <v>112</v>
      </c>
      <c r="H73" s="86" t="s">
        <v>46</v>
      </c>
      <c r="I73" s="87">
        <v>1865</v>
      </c>
      <c r="J73" s="87">
        <v>11935</v>
      </c>
      <c r="K73" s="87">
        <v>5018</v>
      </c>
      <c r="L73" s="87">
        <v>7112</v>
      </c>
      <c r="M73" s="87">
        <v>781</v>
      </c>
      <c r="N73" s="87">
        <f t="shared" si="19"/>
        <v>26711</v>
      </c>
    </row>
    <row r="74" spans="1:14" s="53" customFormat="1" ht="15" customHeight="1" x14ac:dyDescent="0.3">
      <c r="A74" s="86" t="s">
        <v>47</v>
      </c>
      <c r="B74" s="87">
        <v>0</v>
      </c>
      <c r="C74" s="87">
        <v>401</v>
      </c>
      <c r="D74" s="87">
        <v>713</v>
      </c>
      <c r="E74" s="87">
        <v>0</v>
      </c>
      <c r="F74" s="87">
        <v>0</v>
      </c>
      <c r="G74" s="87">
        <f t="shared" si="18"/>
        <v>1114</v>
      </c>
      <c r="H74" s="86" t="s">
        <v>47</v>
      </c>
      <c r="I74" s="87">
        <v>2283</v>
      </c>
      <c r="J74" s="87">
        <v>12364</v>
      </c>
      <c r="K74" s="87">
        <v>6025</v>
      </c>
      <c r="L74" s="87">
        <v>8607</v>
      </c>
      <c r="M74" s="87">
        <v>1203</v>
      </c>
      <c r="N74" s="87">
        <f t="shared" si="19"/>
        <v>30482</v>
      </c>
    </row>
    <row r="75" spans="1:14" s="53" customFormat="1" ht="15" customHeight="1" x14ac:dyDescent="0.3">
      <c r="A75" s="86" t="s">
        <v>48</v>
      </c>
      <c r="B75" s="87">
        <v>391</v>
      </c>
      <c r="C75" s="87">
        <v>4773</v>
      </c>
      <c r="D75" s="87">
        <v>9727</v>
      </c>
      <c r="E75" s="87">
        <v>4</v>
      </c>
      <c r="F75" s="87">
        <v>0</v>
      </c>
      <c r="G75" s="87">
        <f t="shared" si="18"/>
        <v>14895</v>
      </c>
      <c r="H75" s="86" t="s">
        <v>48</v>
      </c>
      <c r="I75" s="87">
        <v>2316</v>
      </c>
      <c r="J75" s="87">
        <v>13408</v>
      </c>
      <c r="K75" s="87">
        <v>6151</v>
      </c>
      <c r="L75" s="87">
        <v>8511</v>
      </c>
      <c r="M75" s="87">
        <v>1240</v>
      </c>
      <c r="N75" s="87">
        <f t="shared" si="19"/>
        <v>31626</v>
      </c>
    </row>
    <row r="76" spans="1:14" s="53" customFormat="1" ht="15" customHeight="1" x14ac:dyDescent="0.3">
      <c r="A76" s="86" t="s">
        <v>49</v>
      </c>
      <c r="B76" s="87">
        <v>1771</v>
      </c>
      <c r="C76" s="87">
        <v>7860</v>
      </c>
      <c r="D76" s="87">
        <v>22173</v>
      </c>
      <c r="E76" s="87">
        <v>151</v>
      </c>
      <c r="F76" s="87">
        <v>0</v>
      </c>
      <c r="G76" s="87">
        <f t="shared" si="18"/>
        <v>31955</v>
      </c>
      <c r="H76" s="86" t="s">
        <v>49</v>
      </c>
      <c r="I76" s="87">
        <v>3854</v>
      </c>
      <c r="J76" s="87">
        <v>16676</v>
      </c>
      <c r="K76" s="87">
        <v>7727</v>
      </c>
      <c r="L76" s="87">
        <v>10064</v>
      </c>
      <c r="M76" s="87">
        <v>2342</v>
      </c>
      <c r="N76" s="87">
        <f t="shared" si="19"/>
        <v>40663</v>
      </c>
    </row>
    <row r="77" spans="1:14" s="53" customFormat="1" ht="15" customHeight="1" x14ac:dyDescent="0.3">
      <c r="A77" s="86" t="s">
        <v>50</v>
      </c>
      <c r="B77" s="87">
        <v>2457</v>
      </c>
      <c r="C77" s="87">
        <v>11882</v>
      </c>
      <c r="D77" s="87">
        <v>28770</v>
      </c>
      <c r="E77" s="87">
        <v>358</v>
      </c>
      <c r="F77" s="87">
        <v>0</v>
      </c>
      <c r="G77" s="87">
        <f t="shared" si="18"/>
        <v>43467</v>
      </c>
      <c r="H77" s="86" t="s">
        <v>50</v>
      </c>
      <c r="I77" s="87">
        <v>5769</v>
      </c>
      <c r="J77" s="87">
        <v>20407</v>
      </c>
      <c r="K77" s="87">
        <v>9939</v>
      </c>
      <c r="L77" s="87">
        <v>13708</v>
      </c>
      <c r="M77" s="87">
        <v>3751</v>
      </c>
      <c r="N77" s="87">
        <f t="shared" si="19"/>
        <v>53574</v>
      </c>
    </row>
    <row r="78" spans="1:14" s="53" customFormat="1" ht="15" customHeight="1" x14ac:dyDescent="0.3">
      <c r="A78" s="86" t="s">
        <v>51</v>
      </c>
      <c r="B78" s="87">
        <v>2083</v>
      </c>
      <c r="C78" s="87">
        <v>10411</v>
      </c>
      <c r="D78" s="87">
        <v>29279</v>
      </c>
      <c r="E78" s="87">
        <v>200</v>
      </c>
      <c r="F78" s="87">
        <v>0</v>
      </c>
      <c r="G78" s="87">
        <f t="shared" si="18"/>
        <v>41973</v>
      </c>
      <c r="H78" s="86" t="s">
        <v>51</v>
      </c>
      <c r="I78" s="87">
        <v>5687</v>
      </c>
      <c r="J78" s="87">
        <v>18893</v>
      </c>
      <c r="K78" s="87">
        <v>10282</v>
      </c>
      <c r="L78" s="87">
        <v>12256</v>
      </c>
      <c r="M78" s="87">
        <v>3688</v>
      </c>
      <c r="N78" s="87">
        <f t="shared" si="19"/>
        <v>50806</v>
      </c>
    </row>
    <row r="79" spans="1:14" s="53" customFormat="1" ht="15" customHeight="1" x14ac:dyDescent="0.3">
      <c r="A79" s="86" t="s">
        <v>52</v>
      </c>
      <c r="B79" s="87">
        <v>1800</v>
      </c>
      <c r="C79" s="87">
        <v>7774</v>
      </c>
      <c r="D79" s="87">
        <v>21705</v>
      </c>
      <c r="E79" s="87">
        <v>58</v>
      </c>
      <c r="F79" s="87">
        <v>0</v>
      </c>
      <c r="G79" s="87">
        <f t="shared" si="18"/>
        <v>31337</v>
      </c>
      <c r="H79" s="86" t="s">
        <v>52</v>
      </c>
      <c r="I79" s="87">
        <v>2680</v>
      </c>
      <c r="J79" s="87">
        <v>14240</v>
      </c>
      <c r="K79" s="87">
        <v>6690</v>
      </c>
      <c r="L79" s="87">
        <v>9193</v>
      </c>
      <c r="M79" s="87">
        <v>2232</v>
      </c>
      <c r="N79" s="87">
        <f t="shared" si="19"/>
        <v>35035</v>
      </c>
    </row>
    <row r="80" spans="1:14" s="53" customFormat="1" ht="15" customHeight="1" x14ac:dyDescent="0.3">
      <c r="A80" s="86" t="s">
        <v>53</v>
      </c>
      <c r="B80" s="87">
        <v>751</v>
      </c>
      <c r="C80" s="87">
        <v>447</v>
      </c>
      <c r="D80" s="87">
        <v>2893</v>
      </c>
      <c r="E80" s="87">
        <v>0</v>
      </c>
      <c r="F80" s="87">
        <v>0</v>
      </c>
      <c r="G80" s="87">
        <f t="shared" si="18"/>
        <v>4091</v>
      </c>
      <c r="H80" s="86" t="s">
        <v>53</v>
      </c>
      <c r="I80" s="87">
        <v>2026</v>
      </c>
      <c r="J80" s="87">
        <v>12448</v>
      </c>
      <c r="K80" s="87">
        <v>4726</v>
      </c>
      <c r="L80" s="87">
        <v>7783</v>
      </c>
      <c r="M80" s="87">
        <v>1181</v>
      </c>
      <c r="N80" s="87">
        <f t="shared" si="19"/>
        <v>28164</v>
      </c>
    </row>
    <row r="81" spans="1:14" s="53" customFormat="1" ht="15" customHeight="1" x14ac:dyDescent="0.3">
      <c r="A81" s="86" t="s">
        <v>54</v>
      </c>
      <c r="B81" s="87">
        <v>0</v>
      </c>
      <c r="C81" s="87">
        <v>36</v>
      </c>
      <c r="D81" s="87">
        <v>0</v>
      </c>
      <c r="E81" s="87">
        <v>0</v>
      </c>
      <c r="F81" s="87">
        <v>0</v>
      </c>
      <c r="G81" s="87">
        <f t="shared" si="18"/>
        <v>36</v>
      </c>
      <c r="H81" s="86" t="s">
        <v>54</v>
      </c>
      <c r="I81" s="87">
        <v>1773</v>
      </c>
      <c r="J81" s="87">
        <v>11388</v>
      </c>
      <c r="K81" s="87">
        <v>4621</v>
      </c>
      <c r="L81" s="87">
        <v>6767</v>
      </c>
      <c r="M81" s="87">
        <v>816</v>
      </c>
      <c r="N81" s="87">
        <f t="shared" si="19"/>
        <v>25365</v>
      </c>
    </row>
    <row r="82" spans="1:14" s="53" customFormat="1" ht="15" customHeight="1" x14ac:dyDescent="0.3">
      <c r="A82" s="86" t="s">
        <v>55</v>
      </c>
      <c r="B82" s="87">
        <v>0</v>
      </c>
      <c r="C82" s="87">
        <v>0</v>
      </c>
      <c r="D82" s="87">
        <v>0</v>
      </c>
      <c r="E82" s="87">
        <v>0</v>
      </c>
      <c r="F82" s="87">
        <v>0</v>
      </c>
      <c r="G82" s="87">
        <f t="shared" si="18"/>
        <v>0</v>
      </c>
      <c r="H82" s="86" t="s">
        <v>55</v>
      </c>
      <c r="I82" s="87">
        <v>1659</v>
      </c>
      <c r="J82" s="87">
        <v>10771</v>
      </c>
      <c r="K82" s="87">
        <v>4299</v>
      </c>
      <c r="L82" s="87">
        <v>6604</v>
      </c>
      <c r="M82" s="87">
        <v>880</v>
      </c>
      <c r="N82" s="87">
        <f t="shared" si="19"/>
        <v>24213</v>
      </c>
    </row>
    <row r="83" spans="1:14" ht="15" customHeight="1" x14ac:dyDescent="0.3">
      <c r="A83" s="112">
        <v>2016</v>
      </c>
      <c r="B83" s="111">
        <f t="shared" ref="B83:G83" si="20">SUM(B84:B95)</f>
        <v>10492</v>
      </c>
      <c r="C83" s="111">
        <f t="shared" si="20"/>
        <v>31480</v>
      </c>
      <c r="D83" s="111">
        <f t="shared" si="20"/>
        <v>96830</v>
      </c>
      <c r="E83" s="111">
        <f t="shared" si="20"/>
        <v>2253</v>
      </c>
      <c r="F83" s="111">
        <f t="shared" si="20"/>
        <v>0</v>
      </c>
      <c r="G83" s="111">
        <f t="shared" si="20"/>
        <v>141055</v>
      </c>
      <c r="H83" s="112">
        <v>2016</v>
      </c>
      <c r="I83" s="111">
        <f t="shared" ref="I83:N83" si="21">SUM(I84:I95)</f>
        <v>32404</v>
      </c>
      <c r="J83" s="111">
        <f t="shared" si="21"/>
        <v>169504</v>
      </c>
      <c r="K83" s="111">
        <f t="shared" si="21"/>
        <v>74314</v>
      </c>
      <c r="L83" s="111">
        <f t="shared" si="21"/>
        <v>91528</v>
      </c>
      <c r="M83" s="111">
        <f t="shared" si="21"/>
        <v>19292</v>
      </c>
      <c r="N83" s="111">
        <f t="shared" si="21"/>
        <v>387042</v>
      </c>
    </row>
    <row r="84" spans="1:14" s="53" customFormat="1" ht="15" customHeight="1" x14ac:dyDescent="0.3">
      <c r="A84" s="86" t="s">
        <v>44</v>
      </c>
      <c r="B84" s="87">
        <v>0</v>
      </c>
      <c r="C84" s="87">
        <v>0</v>
      </c>
      <c r="D84" s="87">
        <v>0</v>
      </c>
      <c r="E84" s="87">
        <v>0</v>
      </c>
      <c r="F84" s="87">
        <v>0</v>
      </c>
      <c r="G84" s="87">
        <f>SUM(B84:F84)</f>
        <v>0</v>
      </c>
      <c r="H84" s="86" t="s">
        <v>44</v>
      </c>
      <c r="I84" s="87">
        <v>1657</v>
      </c>
      <c r="J84" s="87">
        <v>12005</v>
      </c>
      <c r="K84" s="87">
        <v>4407</v>
      </c>
      <c r="L84" s="87">
        <v>5885</v>
      </c>
      <c r="M84" s="87">
        <v>790</v>
      </c>
      <c r="N84" s="87">
        <f>SUM(I84:M84)</f>
        <v>24744</v>
      </c>
    </row>
    <row r="85" spans="1:14" s="53" customFormat="1" ht="15" customHeight="1" x14ac:dyDescent="0.3">
      <c r="A85" s="86" t="s">
        <v>45</v>
      </c>
      <c r="B85" s="87">
        <v>0</v>
      </c>
      <c r="C85" s="87">
        <v>113</v>
      </c>
      <c r="D85" s="87">
        <v>0</v>
      </c>
      <c r="E85" s="87">
        <v>0</v>
      </c>
      <c r="F85" s="87">
        <v>0</v>
      </c>
      <c r="G85" s="87">
        <f t="shared" ref="G85:G95" si="22">SUM(B85:F85)</f>
        <v>113</v>
      </c>
      <c r="H85" s="86" t="s">
        <v>45</v>
      </c>
      <c r="I85" s="87">
        <v>1897</v>
      </c>
      <c r="J85" s="87">
        <v>12143</v>
      </c>
      <c r="K85" s="87">
        <v>4027</v>
      </c>
      <c r="L85" s="87">
        <v>5673</v>
      </c>
      <c r="M85" s="87">
        <v>670</v>
      </c>
      <c r="N85" s="87">
        <f t="shared" ref="N85:N95" si="23">SUM(I85:M85)</f>
        <v>24410</v>
      </c>
    </row>
    <row r="86" spans="1:14" s="53" customFormat="1" ht="15" customHeight="1" x14ac:dyDescent="0.3">
      <c r="A86" s="86" t="s">
        <v>46</v>
      </c>
      <c r="B86" s="87">
        <v>0</v>
      </c>
      <c r="C86" s="87">
        <v>129</v>
      </c>
      <c r="D86" s="87">
        <v>0</v>
      </c>
      <c r="E86" s="87">
        <v>0</v>
      </c>
      <c r="F86" s="87">
        <v>0</v>
      </c>
      <c r="G86" s="87">
        <f t="shared" si="22"/>
        <v>129</v>
      </c>
      <c r="H86" s="86" t="s">
        <v>46</v>
      </c>
      <c r="I86" s="87">
        <v>2015</v>
      </c>
      <c r="J86" s="87">
        <v>13984</v>
      </c>
      <c r="K86" s="87">
        <v>4677</v>
      </c>
      <c r="L86" s="87">
        <v>6713</v>
      </c>
      <c r="M86" s="87">
        <v>909</v>
      </c>
      <c r="N86" s="87">
        <f t="shared" si="23"/>
        <v>28298</v>
      </c>
    </row>
    <row r="87" spans="1:14" s="53" customFormat="1" ht="15" customHeight="1" x14ac:dyDescent="0.3">
      <c r="A87" s="86" t="s">
        <v>47</v>
      </c>
      <c r="B87" s="87">
        <v>23</v>
      </c>
      <c r="C87" s="87">
        <v>1060</v>
      </c>
      <c r="D87" s="87">
        <v>825</v>
      </c>
      <c r="E87" s="87">
        <v>83</v>
      </c>
      <c r="F87" s="87">
        <v>0</v>
      </c>
      <c r="G87" s="87">
        <f t="shared" si="22"/>
        <v>1991</v>
      </c>
      <c r="H87" s="86" t="s">
        <v>47</v>
      </c>
      <c r="I87" s="87">
        <v>2329</v>
      </c>
      <c r="J87" s="87">
        <v>15166</v>
      </c>
      <c r="K87" s="87">
        <v>5616</v>
      </c>
      <c r="L87" s="87">
        <v>7645</v>
      </c>
      <c r="M87" s="87">
        <v>1279</v>
      </c>
      <c r="N87" s="87">
        <f t="shared" si="23"/>
        <v>32035</v>
      </c>
    </row>
    <row r="88" spans="1:14" s="53" customFormat="1" ht="15" customHeight="1" x14ac:dyDescent="0.3">
      <c r="A88" s="86" t="s">
        <v>48</v>
      </c>
      <c r="B88" s="87">
        <v>543</v>
      </c>
      <c r="C88" s="87">
        <v>4165</v>
      </c>
      <c r="D88" s="87">
        <v>8834</v>
      </c>
      <c r="E88" s="87">
        <v>210</v>
      </c>
      <c r="F88" s="87">
        <v>0</v>
      </c>
      <c r="G88" s="87">
        <f t="shared" si="22"/>
        <v>13752</v>
      </c>
      <c r="H88" s="86" t="s">
        <v>48</v>
      </c>
      <c r="I88" s="87">
        <v>2539</v>
      </c>
      <c r="J88" s="87">
        <v>15166</v>
      </c>
      <c r="K88" s="87">
        <v>7030</v>
      </c>
      <c r="L88" s="87">
        <v>7561</v>
      </c>
      <c r="M88" s="87">
        <v>1481</v>
      </c>
      <c r="N88" s="87">
        <f t="shared" si="23"/>
        <v>33777</v>
      </c>
    </row>
    <row r="89" spans="1:14" s="53" customFormat="1" ht="15" customHeight="1" x14ac:dyDescent="0.3">
      <c r="A89" s="86" t="s">
        <v>49</v>
      </c>
      <c r="B89" s="87">
        <v>1846</v>
      </c>
      <c r="C89" s="87">
        <v>4636</v>
      </c>
      <c r="D89" s="87">
        <v>15901</v>
      </c>
      <c r="E89" s="87">
        <v>428</v>
      </c>
      <c r="F89" s="87">
        <v>0</v>
      </c>
      <c r="G89" s="87">
        <f t="shared" si="22"/>
        <v>22811</v>
      </c>
      <c r="H89" s="86" t="s">
        <v>49</v>
      </c>
      <c r="I89" s="87">
        <v>3348</v>
      </c>
      <c r="J89" s="87">
        <v>15613</v>
      </c>
      <c r="K89" s="87">
        <v>7921</v>
      </c>
      <c r="L89" s="87">
        <v>8136</v>
      </c>
      <c r="M89" s="87">
        <v>1982</v>
      </c>
      <c r="N89" s="87">
        <f t="shared" si="23"/>
        <v>37000</v>
      </c>
    </row>
    <row r="90" spans="1:14" s="53" customFormat="1" ht="15" customHeight="1" x14ac:dyDescent="0.3">
      <c r="A90" s="86" t="s">
        <v>50</v>
      </c>
      <c r="B90" s="87">
        <v>3025</v>
      </c>
      <c r="C90" s="87">
        <v>6735</v>
      </c>
      <c r="D90" s="87">
        <v>24355</v>
      </c>
      <c r="E90" s="87">
        <v>535</v>
      </c>
      <c r="F90" s="87">
        <v>0</v>
      </c>
      <c r="G90" s="87">
        <f t="shared" si="22"/>
        <v>34650</v>
      </c>
      <c r="H90" s="86" t="s">
        <v>50</v>
      </c>
      <c r="I90" s="87">
        <v>5715</v>
      </c>
      <c r="J90" s="87">
        <v>20170</v>
      </c>
      <c r="K90" s="87">
        <v>10233</v>
      </c>
      <c r="L90" s="87">
        <v>11514</v>
      </c>
      <c r="M90" s="87">
        <v>3977</v>
      </c>
      <c r="N90" s="87">
        <f t="shared" si="23"/>
        <v>51609</v>
      </c>
    </row>
    <row r="91" spans="1:14" s="53" customFormat="1" ht="15" customHeight="1" x14ac:dyDescent="0.3">
      <c r="A91" s="86" t="s">
        <v>51</v>
      </c>
      <c r="B91" s="87">
        <v>2543</v>
      </c>
      <c r="C91" s="87">
        <v>8065</v>
      </c>
      <c r="D91" s="87">
        <v>25239</v>
      </c>
      <c r="E91" s="87">
        <v>431</v>
      </c>
      <c r="F91" s="87">
        <v>0</v>
      </c>
      <c r="G91" s="87">
        <f t="shared" si="22"/>
        <v>36278</v>
      </c>
      <c r="H91" s="86" t="s">
        <v>51</v>
      </c>
      <c r="I91" s="87">
        <v>5271</v>
      </c>
      <c r="J91" s="87">
        <v>17610</v>
      </c>
      <c r="K91" s="87">
        <v>9569</v>
      </c>
      <c r="L91" s="87">
        <v>9802</v>
      </c>
      <c r="M91" s="87">
        <v>3989</v>
      </c>
      <c r="N91" s="87">
        <f t="shared" si="23"/>
        <v>46241</v>
      </c>
    </row>
    <row r="92" spans="1:14" s="53" customFormat="1" ht="15" customHeight="1" x14ac:dyDescent="0.3">
      <c r="A92" s="86" t="s">
        <v>52</v>
      </c>
      <c r="B92" s="87">
        <v>1771</v>
      </c>
      <c r="C92" s="87">
        <v>5889</v>
      </c>
      <c r="D92" s="87">
        <v>19165</v>
      </c>
      <c r="E92" s="87">
        <v>435</v>
      </c>
      <c r="F92" s="87">
        <v>0</v>
      </c>
      <c r="G92" s="87">
        <f t="shared" si="22"/>
        <v>27260</v>
      </c>
      <c r="H92" s="86" t="s">
        <v>52</v>
      </c>
      <c r="I92" s="87">
        <v>2704</v>
      </c>
      <c r="J92" s="87">
        <v>13656</v>
      </c>
      <c r="K92" s="87">
        <v>6393</v>
      </c>
      <c r="L92" s="87">
        <v>7342</v>
      </c>
      <c r="M92" s="87">
        <v>1985</v>
      </c>
      <c r="N92" s="87">
        <f t="shared" si="23"/>
        <v>32080</v>
      </c>
    </row>
    <row r="93" spans="1:14" s="53" customFormat="1" ht="15" customHeight="1" x14ac:dyDescent="0.3">
      <c r="A93" s="86" t="s">
        <v>53</v>
      </c>
      <c r="B93" s="87">
        <v>741</v>
      </c>
      <c r="C93" s="87">
        <v>576</v>
      </c>
      <c r="D93" s="87">
        <v>2511</v>
      </c>
      <c r="E93" s="87">
        <v>131</v>
      </c>
      <c r="F93" s="87">
        <v>0</v>
      </c>
      <c r="G93" s="87">
        <f t="shared" si="22"/>
        <v>3959</v>
      </c>
      <c r="H93" s="86" t="s">
        <v>53</v>
      </c>
      <c r="I93" s="87">
        <v>1772</v>
      </c>
      <c r="J93" s="87">
        <v>11073</v>
      </c>
      <c r="K93" s="87">
        <v>5182</v>
      </c>
      <c r="L93" s="87">
        <v>6742</v>
      </c>
      <c r="M93" s="87">
        <v>863</v>
      </c>
      <c r="N93" s="87">
        <f t="shared" si="23"/>
        <v>25632</v>
      </c>
    </row>
    <row r="94" spans="1:14" s="53" customFormat="1" ht="15" customHeight="1" x14ac:dyDescent="0.3">
      <c r="A94" s="86" t="s">
        <v>54</v>
      </c>
      <c r="B94" s="87">
        <v>0</v>
      </c>
      <c r="C94" s="87">
        <v>64</v>
      </c>
      <c r="D94" s="87">
        <v>0</v>
      </c>
      <c r="E94" s="87">
        <v>0</v>
      </c>
      <c r="F94" s="87">
        <v>0</v>
      </c>
      <c r="G94" s="87">
        <f t="shared" si="22"/>
        <v>64</v>
      </c>
      <c r="H94" s="86" t="s">
        <v>54</v>
      </c>
      <c r="I94" s="87">
        <v>1770</v>
      </c>
      <c r="J94" s="87">
        <v>10845</v>
      </c>
      <c r="K94" s="87">
        <v>4529</v>
      </c>
      <c r="L94" s="87">
        <v>6597</v>
      </c>
      <c r="M94" s="87">
        <v>584</v>
      </c>
      <c r="N94" s="87">
        <f t="shared" si="23"/>
        <v>24325</v>
      </c>
    </row>
    <row r="95" spans="1:14" s="53" customFormat="1" ht="15" customHeight="1" x14ac:dyDescent="0.3">
      <c r="A95" s="86" t="s">
        <v>55</v>
      </c>
      <c r="B95" s="87">
        <v>0</v>
      </c>
      <c r="C95" s="87">
        <v>48</v>
      </c>
      <c r="D95" s="87">
        <v>0</v>
      </c>
      <c r="E95" s="87">
        <v>0</v>
      </c>
      <c r="F95" s="87">
        <v>0</v>
      </c>
      <c r="G95" s="87">
        <f t="shared" si="22"/>
        <v>48</v>
      </c>
      <c r="H95" s="86" t="s">
        <v>55</v>
      </c>
      <c r="I95" s="87">
        <v>1387</v>
      </c>
      <c r="J95" s="87">
        <v>12073</v>
      </c>
      <c r="K95" s="87">
        <v>4730</v>
      </c>
      <c r="L95" s="87">
        <v>7918</v>
      </c>
      <c r="M95" s="87">
        <v>783</v>
      </c>
      <c r="N95" s="87">
        <f t="shared" si="23"/>
        <v>26891</v>
      </c>
    </row>
    <row r="96" spans="1:14" ht="15" customHeight="1" x14ac:dyDescent="0.3">
      <c r="A96" s="95">
        <v>2015</v>
      </c>
      <c r="B96" s="111">
        <f>SUM(B97:B108)</f>
        <v>12266</v>
      </c>
      <c r="C96" s="111">
        <f t="shared" ref="C96:G96" si="24">SUM(C97:C108)</f>
        <v>75475</v>
      </c>
      <c r="D96" s="111">
        <f t="shared" si="24"/>
        <v>126830</v>
      </c>
      <c r="E96" s="111">
        <f t="shared" si="24"/>
        <v>7224</v>
      </c>
      <c r="F96" s="111">
        <f t="shared" si="24"/>
        <v>1</v>
      </c>
      <c r="G96" s="111">
        <f t="shared" si="24"/>
        <v>221796</v>
      </c>
      <c r="H96" s="95">
        <v>2015</v>
      </c>
      <c r="I96" s="111">
        <f>SUM(I97:I108)</f>
        <v>36810</v>
      </c>
      <c r="J96" s="111">
        <f t="shared" ref="J96:N96" si="25">SUM(J97:J108)</f>
        <v>158903</v>
      </c>
      <c r="K96" s="111">
        <f t="shared" si="25"/>
        <v>71520</v>
      </c>
      <c r="L96" s="111">
        <f t="shared" si="25"/>
        <v>84725</v>
      </c>
      <c r="M96" s="111">
        <f t="shared" si="25"/>
        <v>20584</v>
      </c>
      <c r="N96" s="111">
        <f t="shared" si="25"/>
        <v>372542</v>
      </c>
    </row>
    <row r="97" spans="1:14" ht="15" customHeight="1" x14ac:dyDescent="0.3">
      <c r="A97" s="86" t="s">
        <v>44</v>
      </c>
      <c r="B97" s="87">
        <v>0</v>
      </c>
      <c r="C97" s="87">
        <v>0</v>
      </c>
      <c r="D97" s="87">
        <v>0</v>
      </c>
      <c r="E97" s="87">
        <v>0</v>
      </c>
      <c r="F97" s="87">
        <v>0</v>
      </c>
      <c r="G97" s="87">
        <v>0</v>
      </c>
      <c r="H97" s="86" t="s">
        <v>44</v>
      </c>
      <c r="I97" s="87">
        <v>2211</v>
      </c>
      <c r="J97" s="87">
        <v>10488</v>
      </c>
      <c r="K97" s="87">
        <v>4605</v>
      </c>
      <c r="L97" s="87">
        <v>5962</v>
      </c>
      <c r="M97" s="87">
        <v>851</v>
      </c>
      <c r="N97" s="87">
        <f>SUM(I97:M97)</f>
        <v>24117</v>
      </c>
    </row>
    <row r="98" spans="1:14" ht="15" customHeight="1" x14ac:dyDescent="0.3">
      <c r="A98" s="86" t="s">
        <v>45</v>
      </c>
      <c r="B98" s="87">
        <v>0</v>
      </c>
      <c r="C98" s="87">
        <v>0</v>
      </c>
      <c r="D98" s="87">
        <v>0</v>
      </c>
      <c r="E98" s="87">
        <v>0</v>
      </c>
      <c r="F98" s="87">
        <v>0</v>
      </c>
      <c r="G98" s="87">
        <v>0</v>
      </c>
      <c r="H98" s="86" t="s">
        <v>45</v>
      </c>
      <c r="I98" s="87">
        <v>1830</v>
      </c>
      <c r="J98" s="87">
        <v>8064</v>
      </c>
      <c r="K98" s="87">
        <v>3703</v>
      </c>
      <c r="L98" s="87">
        <v>5124</v>
      </c>
      <c r="M98" s="87">
        <v>568</v>
      </c>
      <c r="N98" s="87">
        <f t="shared" ref="N98:N108" si="26">SUM(I98:M98)</f>
        <v>19289</v>
      </c>
    </row>
    <row r="99" spans="1:14" ht="15" customHeight="1" x14ac:dyDescent="0.3">
      <c r="A99" s="86" t="s">
        <v>46</v>
      </c>
      <c r="B99" s="87">
        <v>0</v>
      </c>
      <c r="C99" s="87">
        <v>0</v>
      </c>
      <c r="D99" s="87">
        <v>0</v>
      </c>
      <c r="E99" s="87">
        <v>0</v>
      </c>
      <c r="F99" s="87">
        <v>0</v>
      </c>
      <c r="G99" s="87">
        <v>0</v>
      </c>
      <c r="H99" s="86" t="s">
        <v>46</v>
      </c>
      <c r="I99" s="87">
        <v>2456</v>
      </c>
      <c r="J99" s="87">
        <v>10620</v>
      </c>
      <c r="K99" s="87">
        <v>4233</v>
      </c>
      <c r="L99" s="87">
        <v>5989</v>
      </c>
      <c r="M99" s="87">
        <v>798</v>
      </c>
      <c r="N99" s="87">
        <f t="shared" si="26"/>
        <v>24096</v>
      </c>
    </row>
    <row r="100" spans="1:14" ht="15" customHeight="1" x14ac:dyDescent="0.3">
      <c r="A100" s="86" t="s">
        <v>47</v>
      </c>
      <c r="B100" s="87">
        <v>162</v>
      </c>
      <c r="C100" s="87">
        <v>1922</v>
      </c>
      <c r="D100" s="87">
        <v>1420</v>
      </c>
      <c r="E100" s="87">
        <v>214</v>
      </c>
      <c r="F100" s="87">
        <v>0</v>
      </c>
      <c r="G100" s="87">
        <v>3718</v>
      </c>
      <c r="H100" s="86" t="s">
        <v>47</v>
      </c>
      <c r="I100" s="87">
        <v>3267</v>
      </c>
      <c r="J100" s="87">
        <v>13193</v>
      </c>
      <c r="K100" s="87">
        <v>6487</v>
      </c>
      <c r="L100" s="87">
        <v>7036</v>
      </c>
      <c r="M100" s="87">
        <v>1653</v>
      </c>
      <c r="N100" s="87">
        <f t="shared" si="26"/>
        <v>31636</v>
      </c>
    </row>
    <row r="101" spans="1:14" ht="15" customHeight="1" x14ac:dyDescent="0.3">
      <c r="A101" s="86" t="s">
        <v>48</v>
      </c>
      <c r="B101" s="87">
        <v>1400</v>
      </c>
      <c r="C101" s="87">
        <v>11919</v>
      </c>
      <c r="D101" s="87">
        <v>14832</v>
      </c>
      <c r="E101" s="87">
        <v>810</v>
      </c>
      <c r="F101" s="87">
        <v>0</v>
      </c>
      <c r="G101" s="87">
        <v>28961</v>
      </c>
      <c r="H101" s="86" t="s">
        <v>48</v>
      </c>
      <c r="I101" s="87">
        <v>2996</v>
      </c>
      <c r="J101" s="87">
        <v>13342</v>
      </c>
      <c r="K101" s="87">
        <v>5945</v>
      </c>
      <c r="L101" s="87">
        <v>6355</v>
      </c>
      <c r="M101" s="87">
        <v>1685</v>
      </c>
      <c r="N101" s="87">
        <f t="shared" si="26"/>
        <v>30323</v>
      </c>
    </row>
    <row r="102" spans="1:14" ht="15" customHeight="1" x14ac:dyDescent="0.3">
      <c r="A102" s="86" t="s">
        <v>49</v>
      </c>
      <c r="B102" s="87">
        <v>2365</v>
      </c>
      <c r="C102" s="87">
        <v>14951</v>
      </c>
      <c r="D102" s="87">
        <v>25924</v>
      </c>
      <c r="E102" s="87">
        <v>1394</v>
      </c>
      <c r="F102" s="87">
        <v>0</v>
      </c>
      <c r="G102" s="87">
        <v>44634</v>
      </c>
      <c r="H102" s="86" t="s">
        <v>49</v>
      </c>
      <c r="I102" s="87">
        <v>4306</v>
      </c>
      <c r="J102" s="87">
        <v>15302</v>
      </c>
      <c r="K102" s="87">
        <v>7345</v>
      </c>
      <c r="L102" s="87">
        <v>7488</v>
      </c>
      <c r="M102" s="87">
        <v>2478</v>
      </c>
      <c r="N102" s="87">
        <f t="shared" si="26"/>
        <v>36919</v>
      </c>
    </row>
    <row r="103" spans="1:14" ht="15" customHeight="1" x14ac:dyDescent="0.3">
      <c r="A103" s="86" t="s">
        <v>50</v>
      </c>
      <c r="B103" s="87">
        <v>3100</v>
      </c>
      <c r="C103" s="87">
        <v>18373</v>
      </c>
      <c r="D103" s="87">
        <v>29305</v>
      </c>
      <c r="E103" s="87">
        <v>1888</v>
      </c>
      <c r="F103" s="87">
        <v>0</v>
      </c>
      <c r="G103" s="87">
        <v>52666</v>
      </c>
      <c r="H103" s="86" t="s">
        <v>50</v>
      </c>
      <c r="I103" s="87">
        <v>6222</v>
      </c>
      <c r="J103" s="87">
        <v>18412</v>
      </c>
      <c r="K103" s="87">
        <v>9670</v>
      </c>
      <c r="L103" s="87">
        <v>10736</v>
      </c>
      <c r="M103" s="87">
        <v>3864</v>
      </c>
      <c r="N103" s="87">
        <f t="shared" si="26"/>
        <v>48904</v>
      </c>
    </row>
    <row r="104" spans="1:14" ht="15" customHeight="1" x14ac:dyDescent="0.3">
      <c r="A104" s="86" t="s">
        <v>51</v>
      </c>
      <c r="B104" s="87">
        <v>3429</v>
      </c>
      <c r="C104" s="87">
        <v>16586</v>
      </c>
      <c r="D104" s="87">
        <v>30975</v>
      </c>
      <c r="E104" s="87">
        <v>1820</v>
      </c>
      <c r="F104" s="87">
        <v>0</v>
      </c>
      <c r="G104" s="87">
        <v>52810</v>
      </c>
      <c r="H104" s="86" t="s">
        <v>51</v>
      </c>
      <c r="I104" s="87">
        <v>5115</v>
      </c>
      <c r="J104" s="87">
        <v>17382</v>
      </c>
      <c r="K104" s="87">
        <v>9933</v>
      </c>
      <c r="L104" s="87">
        <v>10667</v>
      </c>
      <c r="M104" s="87">
        <v>3690</v>
      </c>
      <c r="N104" s="87">
        <f t="shared" si="26"/>
        <v>46787</v>
      </c>
    </row>
    <row r="105" spans="1:14" ht="15" customHeight="1" x14ac:dyDescent="0.3">
      <c r="A105" s="86" t="s">
        <v>52</v>
      </c>
      <c r="B105" s="87">
        <v>1715</v>
      </c>
      <c r="C105" s="87">
        <v>10626</v>
      </c>
      <c r="D105" s="87">
        <v>22438</v>
      </c>
      <c r="E105" s="87">
        <v>1054</v>
      </c>
      <c r="F105" s="87">
        <v>1</v>
      </c>
      <c r="G105" s="87">
        <v>35834</v>
      </c>
      <c r="H105" s="86" t="s">
        <v>52</v>
      </c>
      <c r="I105" s="87">
        <v>2771</v>
      </c>
      <c r="J105" s="87">
        <v>14224</v>
      </c>
      <c r="K105" s="87">
        <v>6152</v>
      </c>
      <c r="L105" s="87">
        <v>7521</v>
      </c>
      <c r="M105" s="87">
        <v>2357</v>
      </c>
      <c r="N105" s="87">
        <f t="shared" si="26"/>
        <v>33025</v>
      </c>
    </row>
    <row r="106" spans="1:14" ht="15" customHeight="1" x14ac:dyDescent="0.3">
      <c r="A106" s="86" t="s">
        <v>53</v>
      </c>
      <c r="B106" s="87">
        <v>95</v>
      </c>
      <c r="C106" s="87">
        <v>1088</v>
      </c>
      <c r="D106" s="87">
        <v>1936</v>
      </c>
      <c r="E106" s="87">
        <v>44</v>
      </c>
      <c r="F106" s="87">
        <v>0</v>
      </c>
      <c r="G106" s="87">
        <v>3163</v>
      </c>
      <c r="H106" s="86" t="s">
        <v>53</v>
      </c>
      <c r="I106" s="87">
        <v>2038</v>
      </c>
      <c r="J106" s="87">
        <v>12783</v>
      </c>
      <c r="K106" s="87">
        <v>5286</v>
      </c>
      <c r="L106" s="87">
        <v>5872</v>
      </c>
      <c r="M106" s="87">
        <v>998</v>
      </c>
      <c r="N106" s="87">
        <f t="shared" si="26"/>
        <v>26977</v>
      </c>
    </row>
    <row r="107" spans="1:14" ht="15" customHeight="1" x14ac:dyDescent="0.3">
      <c r="A107" s="86" t="s">
        <v>54</v>
      </c>
      <c r="B107" s="87">
        <v>0</v>
      </c>
      <c r="C107" s="87">
        <v>3</v>
      </c>
      <c r="D107" s="87">
        <v>0</v>
      </c>
      <c r="E107" s="87">
        <v>0</v>
      </c>
      <c r="F107" s="87">
        <v>0</v>
      </c>
      <c r="G107" s="87">
        <v>3</v>
      </c>
      <c r="H107" s="86" t="s">
        <v>54</v>
      </c>
      <c r="I107" s="87">
        <v>1914</v>
      </c>
      <c r="J107" s="87">
        <v>12573</v>
      </c>
      <c r="K107" s="87">
        <v>4399</v>
      </c>
      <c r="L107" s="87">
        <v>6047</v>
      </c>
      <c r="M107" s="87">
        <v>787</v>
      </c>
      <c r="N107" s="87">
        <f t="shared" si="26"/>
        <v>25720</v>
      </c>
    </row>
    <row r="108" spans="1:14" ht="15" customHeight="1" x14ac:dyDescent="0.3">
      <c r="A108" s="86" t="s">
        <v>55</v>
      </c>
      <c r="B108" s="87">
        <v>0</v>
      </c>
      <c r="C108" s="87">
        <v>7</v>
      </c>
      <c r="D108" s="87">
        <v>0</v>
      </c>
      <c r="E108" s="87">
        <v>0</v>
      </c>
      <c r="F108" s="87">
        <v>0</v>
      </c>
      <c r="G108" s="87">
        <v>7</v>
      </c>
      <c r="H108" s="86" t="s">
        <v>55</v>
      </c>
      <c r="I108" s="87">
        <v>1684</v>
      </c>
      <c r="J108" s="87">
        <v>12520</v>
      </c>
      <c r="K108" s="87">
        <v>3762</v>
      </c>
      <c r="L108" s="87">
        <v>5928</v>
      </c>
      <c r="M108" s="87">
        <v>855</v>
      </c>
      <c r="N108" s="87">
        <f t="shared" si="26"/>
        <v>24749</v>
      </c>
    </row>
    <row r="109" spans="1:14" ht="15" customHeight="1" x14ac:dyDescent="0.3">
      <c r="A109" s="95">
        <v>2014</v>
      </c>
      <c r="B109" s="111">
        <f>SUM(B110:B121)</f>
        <v>9804</v>
      </c>
      <c r="C109" s="111">
        <f t="shared" ref="C109:G109" si="27">SUM(C110:C121)</f>
        <v>75139</v>
      </c>
      <c r="D109" s="111">
        <f t="shared" si="27"/>
        <v>122392</v>
      </c>
      <c r="E109" s="111">
        <f t="shared" si="27"/>
        <v>8228</v>
      </c>
      <c r="F109" s="111">
        <f t="shared" si="27"/>
        <v>0</v>
      </c>
      <c r="G109" s="111">
        <f t="shared" si="27"/>
        <v>215563</v>
      </c>
      <c r="H109" s="95">
        <v>2014</v>
      </c>
      <c r="I109" s="111">
        <f>SUM(I110:I121)</f>
        <v>35904</v>
      </c>
      <c r="J109" s="111">
        <f t="shared" ref="J109:N109" si="28">SUM(J110:J121)</f>
        <v>151913</v>
      </c>
      <c r="K109" s="111">
        <f t="shared" si="28"/>
        <v>73886</v>
      </c>
      <c r="L109" s="111">
        <f t="shared" si="28"/>
        <v>81704</v>
      </c>
      <c r="M109" s="111">
        <f t="shared" si="28"/>
        <v>19074</v>
      </c>
      <c r="N109" s="111">
        <f t="shared" si="28"/>
        <v>362481</v>
      </c>
    </row>
    <row r="110" spans="1:14" ht="15" customHeight="1" x14ac:dyDescent="0.3">
      <c r="A110" s="86" t="s">
        <v>44</v>
      </c>
      <c r="B110" s="87">
        <v>0</v>
      </c>
      <c r="C110" s="87">
        <v>0</v>
      </c>
      <c r="D110" s="87">
        <v>0</v>
      </c>
      <c r="E110" s="87">
        <v>0</v>
      </c>
      <c r="F110" s="87">
        <v>0</v>
      </c>
      <c r="G110" s="87">
        <v>0</v>
      </c>
      <c r="H110" s="86" t="s">
        <v>44</v>
      </c>
      <c r="I110" s="87">
        <v>1838</v>
      </c>
      <c r="J110" s="87">
        <v>9040</v>
      </c>
      <c r="K110" s="87">
        <v>4683</v>
      </c>
      <c r="L110" s="87">
        <v>5314</v>
      </c>
      <c r="M110" s="87">
        <v>844</v>
      </c>
      <c r="N110" s="87">
        <f>SUM(I110:M110)</f>
        <v>21719</v>
      </c>
    </row>
    <row r="111" spans="1:14" ht="15" customHeight="1" x14ac:dyDescent="0.3">
      <c r="A111" s="86" t="s">
        <v>45</v>
      </c>
      <c r="B111" s="87">
        <v>0</v>
      </c>
      <c r="C111" s="87">
        <v>0</v>
      </c>
      <c r="D111" s="87">
        <v>0</v>
      </c>
      <c r="E111" s="87">
        <v>0</v>
      </c>
      <c r="F111" s="87">
        <v>0</v>
      </c>
      <c r="G111" s="87">
        <v>0</v>
      </c>
      <c r="H111" s="86" t="s">
        <v>45</v>
      </c>
      <c r="I111" s="87">
        <v>1675</v>
      </c>
      <c r="J111" s="87">
        <v>8274</v>
      </c>
      <c r="K111" s="87">
        <v>3833</v>
      </c>
      <c r="L111" s="87">
        <v>5172</v>
      </c>
      <c r="M111" s="87">
        <v>780</v>
      </c>
      <c r="N111" s="87">
        <f t="shared" ref="N111:N121" si="29">SUM(I111:M111)</f>
        <v>19734</v>
      </c>
    </row>
    <row r="112" spans="1:14" ht="15" customHeight="1" x14ac:dyDescent="0.3">
      <c r="A112" s="86" t="s">
        <v>46</v>
      </c>
      <c r="B112" s="87">
        <v>0</v>
      </c>
      <c r="C112" s="87">
        <v>0</v>
      </c>
      <c r="D112" s="87">
        <v>0</v>
      </c>
      <c r="E112" s="87">
        <v>0</v>
      </c>
      <c r="F112" s="87">
        <v>0</v>
      </c>
      <c r="G112" s="87">
        <v>0</v>
      </c>
      <c r="H112" s="86" t="s">
        <v>46</v>
      </c>
      <c r="I112" s="87">
        <v>1985</v>
      </c>
      <c r="J112" s="87">
        <v>10075</v>
      </c>
      <c r="K112" s="87">
        <v>4531</v>
      </c>
      <c r="L112" s="87">
        <v>5715</v>
      </c>
      <c r="M112" s="87">
        <v>888</v>
      </c>
      <c r="N112" s="87">
        <f t="shared" si="29"/>
        <v>23194</v>
      </c>
    </row>
    <row r="113" spans="1:14" ht="15" customHeight="1" x14ac:dyDescent="0.3">
      <c r="A113" s="86" t="s">
        <v>47</v>
      </c>
      <c r="B113" s="87">
        <v>0</v>
      </c>
      <c r="C113" s="87">
        <v>2194</v>
      </c>
      <c r="D113" s="87">
        <v>1068</v>
      </c>
      <c r="E113" s="87">
        <v>168</v>
      </c>
      <c r="F113" s="87">
        <v>0</v>
      </c>
      <c r="G113" s="87">
        <v>3430</v>
      </c>
      <c r="H113" s="86" t="s">
        <v>47</v>
      </c>
      <c r="I113" s="87">
        <v>3024</v>
      </c>
      <c r="J113" s="87">
        <v>13515</v>
      </c>
      <c r="K113" s="87">
        <v>7033</v>
      </c>
      <c r="L113" s="87">
        <v>7152</v>
      </c>
      <c r="M113" s="87">
        <v>1754</v>
      </c>
      <c r="N113" s="87">
        <f t="shared" si="29"/>
        <v>32478</v>
      </c>
    </row>
    <row r="114" spans="1:14" ht="15" customHeight="1" x14ac:dyDescent="0.3">
      <c r="A114" s="86" t="s">
        <v>48</v>
      </c>
      <c r="B114" s="87">
        <v>1240</v>
      </c>
      <c r="C114" s="87">
        <v>11232</v>
      </c>
      <c r="D114" s="87">
        <v>15226</v>
      </c>
      <c r="E114" s="87">
        <v>1245</v>
      </c>
      <c r="F114" s="87">
        <v>0</v>
      </c>
      <c r="G114" s="87">
        <v>28943</v>
      </c>
      <c r="H114" s="86" t="s">
        <v>48</v>
      </c>
      <c r="I114" s="87">
        <v>3004</v>
      </c>
      <c r="J114" s="87">
        <v>12672</v>
      </c>
      <c r="K114" s="87">
        <v>6633</v>
      </c>
      <c r="L114" s="87">
        <v>6538</v>
      </c>
      <c r="M114" s="87">
        <v>1832</v>
      </c>
      <c r="N114" s="87">
        <f t="shared" si="29"/>
        <v>30679</v>
      </c>
    </row>
    <row r="115" spans="1:14" ht="15" customHeight="1" x14ac:dyDescent="0.3">
      <c r="A115" s="86" t="s">
        <v>49</v>
      </c>
      <c r="B115" s="87">
        <v>2302</v>
      </c>
      <c r="C115" s="87">
        <v>13429</v>
      </c>
      <c r="D115" s="87">
        <v>23660</v>
      </c>
      <c r="E115" s="87">
        <v>1641</v>
      </c>
      <c r="F115" s="87">
        <v>0</v>
      </c>
      <c r="G115" s="87">
        <v>41032</v>
      </c>
      <c r="H115" s="86" t="s">
        <v>49</v>
      </c>
      <c r="I115" s="87">
        <v>4022</v>
      </c>
      <c r="J115" s="87">
        <v>14716</v>
      </c>
      <c r="K115" s="87">
        <v>7525</v>
      </c>
      <c r="L115" s="87">
        <v>7227</v>
      </c>
      <c r="M115" s="87">
        <v>2160</v>
      </c>
      <c r="N115" s="87">
        <f t="shared" si="29"/>
        <v>35650</v>
      </c>
    </row>
    <row r="116" spans="1:14" ht="15" customHeight="1" x14ac:dyDescent="0.3">
      <c r="A116" s="86" t="s">
        <v>50</v>
      </c>
      <c r="B116" s="87">
        <v>2282</v>
      </c>
      <c r="C116" s="87">
        <v>16959</v>
      </c>
      <c r="D116" s="87">
        <v>28848</v>
      </c>
      <c r="E116" s="87">
        <v>1891</v>
      </c>
      <c r="F116" s="87">
        <v>0</v>
      </c>
      <c r="G116" s="87">
        <v>49980</v>
      </c>
      <c r="H116" s="86" t="s">
        <v>50</v>
      </c>
      <c r="I116" s="87">
        <v>5819</v>
      </c>
      <c r="J116" s="87">
        <v>19711</v>
      </c>
      <c r="K116" s="87">
        <v>10032</v>
      </c>
      <c r="L116" s="87">
        <v>10741</v>
      </c>
      <c r="M116" s="87">
        <v>2802</v>
      </c>
      <c r="N116" s="87">
        <f t="shared" si="29"/>
        <v>49105</v>
      </c>
    </row>
    <row r="117" spans="1:14" ht="15" customHeight="1" x14ac:dyDescent="0.3">
      <c r="A117" s="86" t="s">
        <v>51</v>
      </c>
      <c r="B117" s="87">
        <v>2155</v>
      </c>
      <c r="C117" s="87">
        <v>16808</v>
      </c>
      <c r="D117" s="87">
        <v>29294</v>
      </c>
      <c r="E117" s="87">
        <v>1761</v>
      </c>
      <c r="F117" s="87">
        <v>0</v>
      </c>
      <c r="G117" s="87">
        <v>50018</v>
      </c>
      <c r="H117" s="86" t="s">
        <v>51</v>
      </c>
      <c r="I117" s="87">
        <v>5357</v>
      </c>
      <c r="J117" s="87">
        <v>16848</v>
      </c>
      <c r="K117" s="87">
        <v>9744</v>
      </c>
      <c r="L117" s="87">
        <v>10279</v>
      </c>
      <c r="M117" s="87">
        <v>3427</v>
      </c>
      <c r="N117" s="87">
        <f t="shared" si="29"/>
        <v>45655</v>
      </c>
    </row>
    <row r="118" spans="1:14" ht="15" customHeight="1" x14ac:dyDescent="0.3">
      <c r="A118" s="86" t="s">
        <v>52</v>
      </c>
      <c r="B118" s="87">
        <v>1700</v>
      </c>
      <c r="C118" s="87">
        <v>12771</v>
      </c>
      <c r="D118" s="87">
        <v>22755</v>
      </c>
      <c r="E118" s="87">
        <v>1454</v>
      </c>
      <c r="F118" s="87">
        <v>0</v>
      </c>
      <c r="G118" s="87">
        <v>38680</v>
      </c>
      <c r="H118" s="86" t="s">
        <v>52</v>
      </c>
      <c r="I118" s="87">
        <v>2979</v>
      </c>
      <c r="J118" s="87">
        <v>14709</v>
      </c>
      <c r="K118" s="87">
        <v>6802</v>
      </c>
      <c r="L118" s="87">
        <v>6981</v>
      </c>
      <c r="M118" s="87">
        <v>1898</v>
      </c>
      <c r="N118" s="87">
        <f t="shared" si="29"/>
        <v>33369</v>
      </c>
    </row>
    <row r="119" spans="1:14" ht="15" customHeight="1" x14ac:dyDescent="0.3">
      <c r="A119" s="86" t="s">
        <v>53</v>
      </c>
      <c r="B119" s="87">
        <v>125</v>
      </c>
      <c r="C119" s="87">
        <v>1746</v>
      </c>
      <c r="D119" s="87">
        <v>1541</v>
      </c>
      <c r="E119" s="87">
        <v>68</v>
      </c>
      <c r="F119" s="87">
        <v>0</v>
      </c>
      <c r="G119" s="87">
        <v>3480</v>
      </c>
      <c r="H119" s="86" t="s">
        <v>53</v>
      </c>
      <c r="I119" s="87">
        <v>2328</v>
      </c>
      <c r="J119" s="87">
        <v>11800</v>
      </c>
      <c r="K119" s="87">
        <v>5045</v>
      </c>
      <c r="L119" s="87">
        <v>5584</v>
      </c>
      <c r="M119" s="87">
        <v>1212</v>
      </c>
      <c r="N119" s="87">
        <f t="shared" si="29"/>
        <v>25969</v>
      </c>
    </row>
    <row r="120" spans="1:14" ht="15" customHeight="1" x14ac:dyDescent="0.3">
      <c r="A120" s="86" t="s">
        <v>54</v>
      </c>
      <c r="B120" s="87">
        <v>0</v>
      </c>
      <c r="C120" s="87">
        <v>0</v>
      </c>
      <c r="D120" s="87">
        <v>0</v>
      </c>
      <c r="E120" s="87">
        <v>0</v>
      </c>
      <c r="F120" s="87">
        <v>0</v>
      </c>
      <c r="G120" s="87">
        <v>0</v>
      </c>
      <c r="H120" s="86" t="s">
        <v>54</v>
      </c>
      <c r="I120" s="87">
        <v>1883</v>
      </c>
      <c r="J120" s="87">
        <v>10080</v>
      </c>
      <c r="K120" s="87">
        <v>4242</v>
      </c>
      <c r="L120" s="87">
        <v>5321</v>
      </c>
      <c r="M120" s="87">
        <v>698</v>
      </c>
      <c r="N120" s="87">
        <f t="shared" si="29"/>
        <v>22224</v>
      </c>
    </row>
    <row r="121" spans="1:14" ht="15" customHeight="1" x14ac:dyDescent="0.3">
      <c r="A121" s="86" t="s">
        <v>55</v>
      </c>
      <c r="B121" s="87">
        <v>0</v>
      </c>
      <c r="C121" s="87">
        <v>0</v>
      </c>
      <c r="D121" s="87">
        <v>0</v>
      </c>
      <c r="E121" s="87">
        <v>0</v>
      </c>
      <c r="F121" s="87">
        <v>0</v>
      </c>
      <c r="G121" s="87">
        <v>0</v>
      </c>
      <c r="H121" s="86" t="s">
        <v>55</v>
      </c>
      <c r="I121" s="87">
        <v>1990</v>
      </c>
      <c r="J121" s="87">
        <v>10473</v>
      </c>
      <c r="K121" s="87">
        <v>3783</v>
      </c>
      <c r="L121" s="87">
        <v>5680</v>
      </c>
      <c r="M121" s="87">
        <v>779</v>
      </c>
      <c r="N121" s="87">
        <f t="shared" si="29"/>
        <v>22705</v>
      </c>
    </row>
    <row r="122" spans="1:14" ht="15" customHeight="1" x14ac:dyDescent="0.3">
      <c r="A122" s="95">
        <v>2013</v>
      </c>
      <c r="B122" s="111">
        <f>SUM(B123:B134)</f>
        <v>9213</v>
      </c>
      <c r="C122" s="111">
        <f t="shared" ref="C122:G122" si="30">SUM(C123:C134)</f>
        <v>54395</v>
      </c>
      <c r="D122" s="111">
        <f t="shared" si="30"/>
        <v>103563</v>
      </c>
      <c r="E122" s="111">
        <f t="shared" si="30"/>
        <v>8735</v>
      </c>
      <c r="F122" s="111">
        <f t="shared" si="30"/>
        <v>0</v>
      </c>
      <c r="G122" s="111">
        <f t="shared" si="30"/>
        <v>175906</v>
      </c>
      <c r="H122" s="95">
        <v>2013</v>
      </c>
      <c r="I122" s="111">
        <f>SUM(I123:I134)</f>
        <v>30730</v>
      </c>
      <c r="J122" s="111">
        <f t="shared" ref="J122:N122" si="31">SUM(J123:J134)</f>
        <v>142388</v>
      </c>
      <c r="K122" s="111">
        <f t="shared" si="31"/>
        <v>66230</v>
      </c>
      <c r="L122" s="111">
        <f t="shared" si="31"/>
        <v>74951</v>
      </c>
      <c r="M122" s="111">
        <f t="shared" si="31"/>
        <v>17477</v>
      </c>
      <c r="N122" s="111">
        <f t="shared" si="31"/>
        <v>331776</v>
      </c>
    </row>
    <row r="123" spans="1:14" ht="15" customHeight="1" x14ac:dyDescent="0.3">
      <c r="A123" s="86" t="s">
        <v>44</v>
      </c>
      <c r="B123" s="87">
        <v>0</v>
      </c>
      <c r="C123" s="87">
        <v>0</v>
      </c>
      <c r="D123" s="87">
        <v>0</v>
      </c>
      <c r="E123" s="87">
        <v>0</v>
      </c>
      <c r="F123" s="87">
        <v>0</v>
      </c>
      <c r="G123" s="87">
        <v>0</v>
      </c>
      <c r="H123" s="86" t="s">
        <v>44</v>
      </c>
      <c r="I123" s="87">
        <v>1806</v>
      </c>
      <c r="J123" s="87">
        <v>8632</v>
      </c>
      <c r="K123" s="87">
        <v>4213</v>
      </c>
      <c r="L123" s="87">
        <v>4658</v>
      </c>
      <c r="M123" s="87">
        <v>617</v>
      </c>
      <c r="N123" s="87">
        <f>SUM(I123:M123)</f>
        <v>19926</v>
      </c>
    </row>
    <row r="124" spans="1:14" ht="15" customHeight="1" x14ac:dyDescent="0.3">
      <c r="A124" s="86" t="s">
        <v>45</v>
      </c>
      <c r="B124" s="87">
        <v>0</v>
      </c>
      <c r="C124" s="87">
        <v>0</v>
      </c>
      <c r="D124" s="87">
        <v>0</v>
      </c>
      <c r="E124" s="87">
        <v>0</v>
      </c>
      <c r="F124" s="87">
        <v>0</v>
      </c>
      <c r="G124" s="87">
        <v>0</v>
      </c>
      <c r="H124" s="86" t="s">
        <v>45</v>
      </c>
      <c r="I124" s="87">
        <v>1752</v>
      </c>
      <c r="J124" s="87">
        <v>8776</v>
      </c>
      <c r="K124" s="87">
        <v>3766</v>
      </c>
      <c r="L124" s="87">
        <v>4882</v>
      </c>
      <c r="M124" s="87">
        <v>569</v>
      </c>
      <c r="N124" s="87">
        <f t="shared" ref="N124:N134" si="32">SUM(I124:M124)</f>
        <v>19745</v>
      </c>
    </row>
    <row r="125" spans="1:14" ht="15" customHeight="1" x14ac:dyDescent="0.3">
      <c r="A125" s="86" t="s">
        <v>46</v>
      </c>
      <c r="B125" s="87">
        <v>0</v>
      </c>
      <c r="C125" s="87">
        <v>0</v>
      </c>
      <c r="D125" s="87">
        <v>0</v>
      </c>
      <c r="E125" s="87">
        <v>0</v>
      </c>
      <c r="F125" s="87">
        <v>0</v>
      </c>
      <c r="G125" s="87">
        <v>0</v>
      </c>
      <c r="H125" s="86" t="s">
        <v>46</v>
      </c>
      <c r="I125" s="87">
        <v>2116</v>
      </c>
      <c r="J125" s="87">
        <v>10069</v>
      </c>
      <c r="K125" s="87">
        <v>4641</v>
      </c>
      <c r="L125" s="87">
        <v>5377</v>
      </c>
      <c r="M125" s="87">
        <v>729</v>
      </c>
      <c r="N125" s="87">
        <f t="shared" si="32"/>
        <v>22932</v>
      </c>
    </row>
    <row r="126" spans="1:14" ht="15" customHeight="1" x14ac:dyDescent="0.3">
      <c r="A126" s="86" t="s">
        <v>47</v>
      </c>
      <c r="B126" s="87">
        <v>0</v>
      </c>
      <c r="C126" s="87">
        <v>1323</v>
      </c>
      <c r="D126" s="87">
        <v>873</v>
      </c>
      <c r="E126" s="87">
        <v>193</v>
      </c>
      <c r="F126" s="87">
        <v>0</v>
      </c>
      <c r="G126" s="87">
        <v>2389</v>
      </c>
      <c r="H126" s="86" t="s">
        <v>47</v>
      </c>
      <c r="I126" s="87">
        <v>2630</v>
      </c>
      <c r="J126" s="87">
        <v>10622</v>
      </c>
      <c r="K126" s="87">
        <v>5482</v>
      </c>
      <c r="L126" s="87">
        <v>6351</v>
      </c>
      <c r="M126" s="87">
        <v>1232</v>
      </c>
      <c r="N126" s="87">
        <f t="shared" si="32"/>
        <v>26317</v>
      </c>
    </row>
    <row r="127" spans="1:14" ht="15" customHeight="1" x14ac:dyDescent="0.3">
      <c r="A127" s="86" t="s">
        <v>48</v>
      </c>
      <c r="B127" s="87">
        <v>968</v>
      </c>
      <c r="C127" s="87">
        <v>7004</v>
      </c>
      <c r="D127" s="87">
        <v>12089</v>
      </c>
      <c r="E127" s="87">
        <v>1325</v>
      </c>
      <c r="F127" s="87">
        <v>0</v>
      </c>
      <c r="G127" s="87">
        <v>21386</v>
      </c>
      <c r="H127" s="86" t="s">
        <v>48</v>
      </c>
      <c r="I127" s="87">
        <v>2696</v>
      </c>
      <c r="J127" s="87">
        <v>13064</v>
      </c>
      <c r="K127" s="87">
        <v>6285</v>
      </c>
      <c r="L127" s="87">
        <v>6203</v>
      </c>
      <c r="M127" s="87">
        <v>1499</v>
      </c>
      <c r="N127" s="87">
        <f t="shared" si="32"/>
        <v>29747</v>
      </c>
    </row>
    <row r="128" spans="1:14" ht="15" customHeight="1" x14ac:dyDescent="0.3">
      <c r="A128" s="86" t="s">
        <v>49</v>
      </c>
      <c r="B128" s="87">
        <v>2301</v>
      </c>
      <c r="C128" s="87">
        <v>10276</v>
      </c>
      <c r="D128" s="87">
        <v>19772</v>
      </c>
      <c r="E128" s="87">
        <v>1652</v>
      </c>
      <c r="F128" s="87">
        <v>0</v>
      </c>
      <c r="G128" s="87">
        <v>34001</v>
      </c>
      <c r="H128" s="86" t="s">
        <v>49</v>
      </c>
      <c r="I128" s="87">
        <v>3311</v>
      </c>
      <c r="J128" s="87">
        <v>13362</v>
      </c>
      <c r="K128" s="87">
        <v>6241</v>
      </c>
      <c r="L128" s="87">
        <v>6699</v>
      </c>
      <c r="M128" s="87">
        <v>2151</v>
      </c>
      <c r="N128" s="87">
        <f t="shared" si="32"/>
        <v>31764</v>
      </c>
    </row>
    <row r="129" spans="1:14" ht="15" customHeight="1" x14ac:dyDescent="0.3">
      <c r="A129" s="86" t="s">
        <v>50</v>
      </c>
      <c r="B129" s="87">
        <v>1956</v>
      </c>
      <c r="C129" s="87">
        <v>12330</v>
      </c>
      <c r="D129" s="87">
        <v>25810</v>
      </c>
      <c r="E129" s="87">
        <v>2036</v>
      </c>
      <c r="F129" s="87">
        <v>0</v>
      </c>
      <c r="G129" s="87">
        <v>42132</v>
      </c>
      <c r="H129" s="86" t="s">
        <v>50</v>
      </c>
      <c r="I129" s="87">
        <v>4306</v>
      </c>
      <c r="J129" s="87">
        <v>17349</v>
      </c>
      <c r="K129" s="87">
        <v>8427</v>
      </c>
      <c r="L129" s="87">
        <v>9434</v>
      </c>
      <c r="M129" s="87">
        <v>3117</v>
      </c>
      <c r="N129" s="87">
        <f t="shared" si="32"/>
        <v>42633</v>
      </c>
    </row>
    <row r="130" spans="1:14" ht="15" customHeight="1" x14ac:dyDescent="0.3">
      <c r="A130" s="86" t="s">
        <v>51</v>
      </c>
      <c r="B130" s="87">
        <v>2132</v>
      </c>
      <c r="C130" s="87">
        <v>12621</v>
      </c>
      <c r="D130" s="87">
        <v>24418</v>
      </c>
      <c r="E130" s="87">
        <v>1837</v>
      </c>
      <c r="F130" s="87">
        <v>0</v>
      </c>
      <c r="G130" s="87">
        <v>41008</v>
      </c>
      <c r="H130" s="86" t="s">
        <v>51</v>
      </c>
      <c r="I130" s="87">
        <v>3670</v>
      </c>
      <c r="J130" s="87">
        <v>14928</v>
      </c>
      <c r="K130" s="87">
        <v>8365</v>
      </c>
      <c r="L130" s="87">
        <v>8445</v>
      </c>
      <c r="M130" s="87">
        <v>3203</v>
      </c>
      <c r="N130" s="87">
        <f t="shared" si="32"/>
        <v>38611</v>
      </c>
    </row>
    <row r="131" spans="1:14" ht="15" customHeight="1" x14ac:dyDescent="0.3">
      <c r="A131" s="86" t="s">
        <v>52</v>
      </c>
      <c r="B131" s="87">
        <v>1713</v>
      </c>
      <c r="C131" s="87">
        <v>9557</v>
      </c>
      <c r="D131" s="87">
        <v>18418</v>
      </c>
      <c r="E131" s="87">
        <v>1577</v>
      </c>
      <c r="F131" s="87">
        <v>0</v>
      </c>
      <c r="G131" s="87">
        <v>31265</v>
      </c>
      <c r="H131" s="86" t="s">
        <v>52</v>
      </c>
      <c r="I131" s="87">
        <v>2248</v>
      </c>
      <c r="J131" s="87">
        <v>13336</v>
      </c>
      <c r="K131" s="87">
        <v>5648</v>
      </c>
      <c r="L131" s="87">
        <v>6439</v>
      </c>
      <c r="M131" s="87">
        <v>1959</v>
      </c>
      <c r="N131" s="87">
        <f t="shared" si="32"/>
        <v>29630</v>
      </c>
    </row>
    <row r="132" spans="1:14" ht="15" customHeight="1" x14ac:dyDescent="0.3">
      <c r="A132" s="86" t="s">
        <v>53</v>
      </c>
      <c r="B132" s="87">
        <v>143</v>
      </c>
      <c r="C132" s="87">
        <v>1284</v>
      </c>
      <c r="D132" s="87">
        <v>2183</v>
      </c>
      <c r="E132" s="87">
        <v>115</v>
      </c>
      <c r="F132" s="87">
        <v>0</v>
      </c>
      <c r="G132" s="87">
        <v>3725</v>
      </c>
      <c r="H132" s="86" t="s">
        <v>53</v>
      </c>
      <c r="I132" s="87">
        <v>2326</v>
      </c>
      <c r="J132" s="87">
        <v>11417</v>
      </c>
      <c r="K132" s="87">
        <v>5036</v>
      </c>
      <c r="L132" s="87">
        <v>5173</v>
      </c>
      <c r="M132" s="87">
        <v>1069</v>
      </c>
      <c r="N132" s="87">
        <f t="shared" si="32"/>
        <v>25021</v>
      </c>
    </row>
    <row r="133" spans="1:14" ht="15" customHeight="1" x14ac:dyDescent="0.3">
      <c r="A133" s="86" t="s">
        <v>54</v>
      </c>
      <c r="B133" s="87">
        <v>0</v>
      </c>
      <c r="C133" s="87">
        <v>0</v>
      </c>
      <c r="D133" s="87">
        <v>0</v>
      </c>
      <c r="E133" s="87">
        <v>0</v>
      </c>
      <c r="F133" s="87">
        <v>0</v>
      </c>
      <c r="G133" s="87">
        <v>0</v>
      </c>
      <c r="H133" s="86" t="s">
        <v>54</v>
      </c>
      <c r="I133" s="87">
        <v>1862</v>
      </c>
      <c r="J133" s="87">
        <v>10623</v>
      </c>
      <c r="K133" s="87">
        <v>3995</v>
      </c>
      <c r="L133" s="87">
        <v>5248</v>
      </c>
      <c r="M133" s="87">
        <v>580</v>
      </c>
      <c r="N133" s="87">
        <f t="shared" si="32"/>
        <v>22308</v>
      </c>
    </row>
    <row r="134" spans="1:14" ht="15" customHeight="1" x14ac:dyDescent="0.3">
      <c r="A134" s="86" t="s">
        <v>55</v>
      </c>
      <c r="B134" s="87">
        <v>0</v>
      </c>
      <c r="C134" s="87">
        <v>0</v>
      </c>
      <c r="D134" s="87">
        <v>0</v>
      </c>
      <c r="E134" s="87">
        <v>0</v>
      </c>
      <c r="F134" s="87">
        <v>0</v>
      </c>
      <c r="G134" s="87">
        <v>0</v>
      </c>
      <c r="H134" s="86" t="s">
        <v>55</v>
      </c>
      <c r="I134" s="87">
        <v>2007</v>
      </c>
      <c r="J134" s="87">
        <v>10210</v>
      </c>
      <c r="K134" s="87">
        <v>4131</v>
      </c>
      <c r="L134" s="87">
        <v>6042</v>
      </c>
      <c r="M134" s="87">
        <v>752</v>
      </c>
      <c r="N134" s="87">
        <f t="shared" si="32"/>
        <v>23142</v>
      </c>
    </row>
    <row r="135" spans="1:14" ht="15" customHeight="1" x14ac:dyDescent="0.3">
      <c r="A135" s="95">
        <v>2012</v>
      </c>
      <c r="B135" s="111">
        <f>SUM(B136:B147)</f>
        <v>7220</v>
      </c>
      <c r="C135" s="111">
        <f t="shared" ref="C135:G135" si="33">SUM(C136:C147)</f>
        <v>48435</v>
      </c>
      <c r="D135" s="111">
        <f t="shared" si="33"/>
        <v>108151</v>
      </c>
      <c r="E135" s="111">
        <f t="shared" si="33"/>
        <v>5128</v>
      </c>
      <c r="F135" s="111">
        <f t="shared" si="33"/>
        <v>0</v>
      </c>
      <c r="G135" s="111">
        <f t="shared" si="33"/>
        <v>168934</v>
      </c>
      <c r="H135" s="95">
        <v>2012</v>
      </c>
      <c r="I135" s="111">
        <f>SUM(I136:I147)</f>
        <v>33870</v>
      </c>
      <c r="J135" s="111">
        <f t="shared" ref="J135:N135" si="34">SUM(J136:J147)</f>
        <v>155168</v>
      </c>
      <c r="K135" s="111">
        <f t="shared" si="34"/>
        <v>72686</v>
      </c>
      <c r="L135" s="111">
        <f t="shared" si="34"/>
        <v>82004</v>
      </c>
      <c r="M135" s="111">
        <f t="shared" si="34"/>
        <v>18799</v>
      </c>
      <c r="N135" s="111">
        <f t="shared" si="34"/>
        <v>362527</v>
      </c>
    </row>
    <row r="136" spans="1:14" ht="15" customHeight="1" x14ac:dyDescent="0.3">
      <c r="A136" s="86" t="s">
        <v>44</v>
      </c>
      <c r="B136" s="87">
        <v>0</v>
      </c>
      <c r="C136" s="87">
        <v>0</v>
      </c>
      <c r="D136" s="87">
        <v>0</v>
      </c>
      <c r="E136" s="87">
        <v>0</v>
      </c>
      <c r="F136" s="87">
        <v>0</v>
      </c>
      <c r="G136" s="87">
        <v>0</v>
      </c>
      <c r="H136" s="86" t="s">
        <v>44</v>
      </c>
      <c r="I136" s="87">
        <v>2484</v>
      </c>
      <c r="J136" s="87">
        <v>10996</v>
      </c>
      <c r="K136" s="87">
        <v>5357</v>
      </c>
      <c r="L136" s="87">
        <v>6078</v>
      </c>
      <c r="M136" s="87">
        <v>951</v>
      </c>
      <c r="N136" s="87">
        <f>SUM(I136:M136)</f>
        <v>25866</v>
      </c>
    </row>
    <row r="137" spans="1:14" ht="15" customHeight="1" x14ac:dyDescent="0.3">
      <c r="A137" s="86" t="s">
        <v>45</v>
      </c>
      <c r="B137" s="87">
        <v>0</v>
      </c>
      <c r="C137" s="87">
        <v>0</v>
      </c>
      <c r="D137" s="87">
        <v>0</v>
      </c>
      <c r="E137" s="87">
        <v>0</v>
      </c>
      <c r="F137" s="87">
        <v>0</v>
      </c>
      <c r="G137" s="87">
        <v>0</v>
      </c>
      <c r="H137" s="86" t="s">
        <v>45</v>
      </c>
      <c r="I137" s="87">
        <v>2266</v>
      </c>
      <c r="J137" s="87">
        <v>9931</v>
      </c>
      <c r="K137" s="87">
        <v>4405</v>
      </c>
      <c r="L137" s="87">
        <v>5820</v>
      </c>
      <c r="M137" s="87">
        <v>904</v>
      </c>
      <c r="N137" s="87">
        <f t="shared" ref="N137:N147" si="35">SUM(I137:M137)</f>
        <v>23326</v>
      </c>
    </row>
    <row r="138" spans="1:14" ht="15" customHeight="1" x14ac:dyDescent="0.3">
      <c r="A138" s="86" t="s">
        <v>46</v>
      </c>
      <c r="B138" s="87">
        <v>0</v>
      </c>
      <c r="C138" s="87">
        <v>0</v>
      </c>
      <c r="D138" s="87">
        <v>0</v>
      </c>
      <c r="E138" s="87">
        <v>0</v>
      </c>
      <c r="F138" s="87">
        <v>0</v>
      </c>
      <c r="G138" s="87">
        <v>0</v>
      </c>
      <c r="H138" s="86" t="s">
        <v>46</v>
      </c>
      <c r="I138" s="87">
        <v>2650</v>
      </c>
      <c r="J138" s="87">
        <v>12220</v>
      </c>
      <c r="K138" s="87">
        <v>5093</v>
      </c>
      <c r="L138" s="87">
        <v>6798</v>
      </c>
      <c r="M138" s="87">
        <v>926</v>
      </c>
      <c r="N138" s="87">
        <f t="shared" si="35"/>
        <v>27687</v>
      </c>
    </row>
    <row r="139" spans="1:14" ht="15" customHeight="1" x14ac:dyDescent="0.3">
      <c r="A139" s="86" t="s">
        <v>47</v>
      </c>
      <c r="B139" s="87">
        <v>0</v>
      </c>
      <c r="C139" s="87">
        <v>1447</v>
      </c>
      <c r="D139" s="87">
        <v>616</v>
      </c>
      <c r="E139" s="87">
        <v>303</v>
      </c>
      <c r="F139" s="87">
        <v>0</v>
      </c>
      <c r="G139" s="87">
        <v>2366</v>
      </c>
      <c r="H139" s="86" t="s">
        <v>47</v>
      </c>
      <c r="I139" s="87">
        <v>3579</v>
      </c>
      <c r="J139" s="87">
        <v>15676</v>
      </c>
      <c r="K139" s="87">
        <v>6884</v>
      </c>
      <c r="L139" s="87">
        <v>7737</v>
      </c>
      <c r="M139" s="87">
        <v>1646</v>
      </c>
      <c r="N139" s="87">
        <f t="shared" si="35"/>
        <v>35522</v>
      </c>
    </row>
    <row r="140" spans="1:14" ht="15" customHeight="1" x14ac:dyDescent="0.3">
      <c r="A140" s="86" t="s">
        <v>48</v>
      </c>
      <c r="B140" s="87">
        <v>893</v>
      </c>
      <c r="C140" s="87">
        <v>7065</v>
      </c>
      <c r="D140" s="87">
        <v>13467</v>
      </c>
      <c r="E140" s="87"/>
      <c r="F140" s="87">
        <v>0</v>
      </c>
      <c r="G140" s="87">
        <v>21425</v>
      </c>
      <c r="H140" s="86" t="s">
        <v>48</v>
      </c>
      <c r="I140" s="87">
        <v>2782</v>
      </c>
      <c r="J140" s="87">
        <v>12621</v>
      </c>
      <c r="K140" s="87">
        <v>5418</v>
      </c>
      <c r="L140" s="87">
        <v>6755</v>
      </c>
      <c r="M140" s="87">
        <v>1429</v>
      </c>
      <c r="N140" s="87">
        <f t="shared" si="35"/>
        <v>29005</v>
      </c>
    </row>
    <row r="141" spans="1:14" ht="15" customHeight="1" x14ac:dyDescent="0.3">
      <c r="A141" s="86" t="s">
        <v>49</v>
      </c>
      <c r="B141" s="87">
        <v>1698</v>
      </c>
      <c r="C141" s="87">
        <v>9327</v>
      </c>
      <c r="D141" s="87">
        <v>20094</v>
      </c>
      <c r="E141" s="87">
        <v>1574</v>
      </c>
      <c r="F141" s="87">
        <v>0</v>
      </c>
      <c r="G141" s="87">
        <v>32693</v>
      </c>
      <c r="H141" s="86" t="s">
        <v>49</v>
      </c>
      <c r="I141" s="87">
        <v>3582</v>
      </c>
      <c r="J141" s="87">
        <v>13946</v>
      </c>
      <c r="K141" s="87">
        <v>7459</v>
      </c>
      <c r="L141" s="87">
        <v>7637</v>
      </c>
      <c r="M141" s="87">
        <v>2122</v>
      </c>
      <c r="N141" s="87">
        <f t="shared" si="35"/>
        <v>34746</v>
      </c>
    </row>
    <row r="142" spans="1:14" ht="15" customHeight="1" x14ac:dyDescent="0.3">
      <c r="A142" s="86" t="s">
        <v>50</v>
      </c>
      <c r="B142" s="87">
        <v>1560</v>
      </c>
      <c r="C142" s="87">
        <v>10254</v>
      </c>
      <c r="D142" s="87">
        <v>26652</v>
      </c>
      <c r="E142" s="87"/>
      <c r="F142" s="87">
        <v>0</v>
      </c>
      <c r="G142" s="87">
        <v>38466</v>
      </c>
      <c r="H142" s="86" t="s">
        <v>50</v>
      </c>
      <c r="I142" s="87">
        <v>4146</v>
      </c>
      <c r="J142" s="87">
        <v>19373</v>
      </c>
      <c r="K142" s="87">
        <v>10182</v>
      </c>
      <c r="L142" s="87">
        <v>10033</v>
      </c>
      <c r="M142" s="87">
        <v>3334</v>
      </c>
      <c r="N142" s="87">
        <f t="shared" si="35"/>
        <v>47068</v>
      </c>
    </row>
    <row r="143" spans="1:14" ht="15" customHeight="1" x14ac:dyDescent="0.3">
      <c r="A143" s="86" t="s">
        <v>51</v>
      </c>
      <c r="B143" s="87">
        <v>1451</v>
      </c>
      <c r="C143" s="87">
        <v>10344</v>
      </c>
      <c r="D143" s="87">
        <v>25312</v>
      </c>
      <c r="E143" s="87">
        <v>1661</v>
      </c>
      <c r="F143" s="87">
        <v>0</v>
      </c>
      <c r="G143" s="87">
        <v>38768</v>
      </c>
      <c r="H143" s="86" t="s">
        <v>51</v>
      </c>
      <c r="I143" s="87">
        <v>3620</v>
      </c>
      <c r="J143" s="87">
        <v>17072</v>
      </c>
      <c r="K143" s="87">
        <v>8458</v>
      </c>
      <c r="L143" s="87">
        <v>8761</v>
      </c>
      <c r="M143" s="87">
        <v>3199</v>
      </c>
      <c r="N143" s="87">
        <f t="shared" si="35"/>
        <v>41110</v>
      </c>
    </row>
    <row r="144" spans="1:14" ht="15" customHeight="1" x14ac:dyDescent="0.3">
      <c r="A144" s="86" t="s">
        <v>52</v>
      </c>
      <c r="B144" s="87">
        <v>1357</v>
      </c>
      <c r="C144" s="87">
        <v>8893</v>
      </c>
      <c r="D144" s="87">
        <v>19405</v>
      </c>
      <c r="E144" s="87">
        <v>1424</v>
      </c>
      <c r="F144" s="87">
        <v>0</v>
      </c>
      <c r="G144" s="87">
        <v>31079</v>
      </c>
      <c r="H144" s="86" t="s">
        <v>52</v>
      </c>
      <c r="I144" s="87">
        <v>2489</v>
      </c>
      <c r="J144" s="87">
        <v>13230</v>
      </c>
      <c r="K144" s="87">
        <v>6223</v>
      </c>
      <c r="L144" s="87">
        <v>6947</v>
      </c>
      <c r="M144" s="87">
        <v>1849</v>
      </c>
      <c r="N144" s="87">
        <f t="shared" si="35"/>
        <v>30738</v>
      </c>
    </row>
    <row r="145" spans="1:14" ht="15" customHeight="1" x14ac:dyDescent="0.3">
      <c r="A145" s="86" t="s">
        <v>53</v>
      </c>
      <c r="B145" s="87">
        <v>261</v>
      </c>
      <c r="C145" s="87">
        <v>1105</v>
      </c>
      <c r="D145" s="87">
        <v>2605</v>
      </c>
      <c r="E145" s="87">
        <v>166</v>
      </c>
      <c r="F145" s="87">
        <v>0</v>
      </c>
      <c r="G145" s="87">
        <v>4137</v>
      </c>
      <c r="H145" s="86" t="s">
        <v>53</v>
      </c>
      <c r="I145" s="87">
        <v>2500</v>
      </c>
      <c r="J145" s="87">
        <v>11056</v>
      </c>
      <c r="K145" s="87">
        <v>5259</v>
      </c>
      <c r="L145" s="87">
        <v>5619</v>
      </c>
      <c r="M145" s="87">
        <v>943</v>
      </c>
      <c r="N145" s="87">
        <f t="shared" si="35"/>
        <v>25377</v>
      </c>
    </row>
    <row r="146" spans="1:14" ht="15" customHeight="1" x14ac:dyDescent="0.3">
      <c r="A146" s="86" t="s">
        <v>54</v>
      </c>
      <c r="B146" s="87">
        <v>0</v>
      </c>
      <c r="C146" s="87">
        <v>0</v>
      </c>
      <c r="D146" s="87">
        <v>0</v>
      </c>
      <c r="E146" s="87">
        <v>0</v>
      </c>
      <c r="F146" s="87">
        <v>0</v>
      </c>
      <c r="G146" s="87">
        <v>0</v>
      </c>
      <c r="H146" s="86" t="s">
        <v>54</v>
      </c>
      <c r="I146" s="87">
        <v>1917</v>
      </c>
      <c r="J146" s="87">
        <v>9949</v>
      </c>
      <c r="K146" s="87">
        <v>4319</v>
      </c>
      <c r="L146" s="87">
        <v>5101</v>
      </c>
      <c r="M146" s="87">
        <v>833</v>
      </c>
      <c r="N146" s="87">
        <f t="shared" si="35"/>
        <v>22119</v>
      </c>
    </row>
    <row r="147" spans="1:14" ht="15" customHeight="1" x14ac:dyDescent="0.3">
      <c r="A147" s="86" t="s">
        <v>55</v>
      </c>
      <c r="B147" s="87">
        <v>0</v>
      </c>
      <c r="C147" s="87">
        <v>0</v>
      </c>
      <c r="D147" s="87">
        <v>0</v>
      </c>
      <c r="E147" s="87">
        <v>0</v>
      </c>
      <c r="F147" s="87">
        <v>0</v>
      </c>
      <c r="G147" s="87">
        <v>0</v>
      </c>
      <c r="H147" s="86" t="s">
        <v>55</v>
      </c>
      <c r="I147" s="87">
        <v>1855</v>
      </c>
      <c r="J147" s="87">
        <v>9098</v>
      </c>
      <c r="K147" s="87">
        <v>3629</v>
      </c>
      <c r="L147" s="87">
        <v>4718</v>
      </c>
      <c r="M147" s="87">
        <v>663</v>
      </c>
      <c r="N147" s="87">
        <f t="shared" si="35"/>
        <v>19963</v>
      </c>
    </row>
    <row r="148" spans="1:14" ht="15" customHeight="1" x14ac:dyDescent="0.3">
      <c r="A148" s="95">
        <v>2011</v>
      </c>
      <c r="B148" s="111">
        <f>SUM(B149:B160)</f>
        <v>6248</v>
      </c>
      <c r="C148" s="111">
        <f t="shared" ref="C148:G148" si="36">SUM(C149:C160)</f>
        <v>62008</v>
      </c>
      <c r="D148" s="111">
        <f t="shared" si="36"/>
        <v>118274</v>
      </c>
      <c r="E148" s="111">
        <f t="shared" si="36"/>
        <v>9885</v>
      </c>
      <c r="F148" s="111">
        <f t="shared" si="36"/>
        <v>0</v>
      </c>
      <c r="G148" s="111">
        <f t="shared" si="36"/>
        <v>196415</v>
      </c>
      <c r="H148" s="95">
        <v>2011</v>
      </c>
      <c r="I148" s="111">
        <f>SUM(I149:I160)</f>
        <v>39364</v>
      </c>
      <c r="J148" s="111">
        <f t="shared" ref="J148:N148" si="37">SUM(J149:J160)</f>
        <v>169003</v>
      </c>
      <c r="K148" s="111">
        <f t="shared" si="37"/>
        <v>83834</v>
      </c>
      <c r="L148" s="111">
        <f t="shared" si="37"/>
        <v>99593</v>
      </c>
      <c r="M148" s="111">
        <f t="shared" si="37"/>
        <v>18291</v>
      </c>
      <c r="N148" s="111">
        <f t="shared" si="37"/>
        <v>410085</v>
      </c>
    </row>
    <row r="149" spans="1:14" ht="15" customHeight="1" x14ac:dyDescent="0.3">
      <c r="A149" s="86" t="s">
        <v>44</v>
      </c>
      <c r="B149" s="87">
        <v>0</v>
      </c>
      <c r="C149" s="87">
        <v>0</v>
      </c>
      <c r="D149" s="87">
        <v>0</v>
      </c>
      <c r="E149" s="87">
        <v>0</v>
      </c>
      <c r="F149" s="87">
        <v>0</v>
      </c>
      <c r="G149" s="87">
        <v>0</v>
      </c>
      <c r="H149" s="86" t="s">
        <v>44</v>
      </c>
      <c r="I149" s="87">
        <v>2650</v>
      </c>
      <c r="J149" s="87">
        <v>11685</v>
      </c>
      <c r="K149" s="87">
        <v>5576</v>
      </c>
      <c r="L149" s="87">
        <v>7095</v>
      </c>
      <c r="M149" s="87">
        <v>677</v>
      </c>
      <c r="N149" s="87">
        <f>SUM(I149:M149)</f>
        <v>27683</v>
      </c>
    </row>
    <row r="150" spans="1:14" ht="15" customHeight="1" x14ac:dyDescent="0.3">
      <c r="A150" s="86" t="s">
        <v>45</v>
      </c>
      <c r="B150" s="87">
        <v>0</v>
      </c>
      <c r="C150" s="87">
        <v>0</v>
      </c>
      <c r="D150" s="87">
        <v>0</v>
      </c>
      <c r="E150" s="87">
        <v>0</v>
      </c>
      <c r="F150" s="87">
        <v>0</v>
      </c>
      <c r="G150" s="87">
        <v>0</v>
      </c>
      <c r="H150" s="86" t="s">
        <v>45</v>
      </c>
      <c r="I150" s="87">
        <v>2536</v>
      </c>
      <c r="J150" s="87">
        <v>10244</v>
      </c>
      <c r="K150" s="87">
        <v>5085</v>
      </c>
      <c r="L150" s="87">
        <v>6664</v>
      </c>
      <c r="M150" s="87">
        <v>767</v>
      </c>
      <c r="N150" s="87">
        <f t="shared" ref="N150:N160" si="38">SUM(I150:M150)</f>
        <v>25296</v>
      </c>
    </row>
    <row r="151" spans="1:14" ht="15" customHeight="1" x14ac:dyDescent="0.3">
      <c r="A151" s="86" t="s">
        <v>46</v>
      </c>
      <c r="B151" s="87">
        <v>0</v>
      </c>
      <c r="C151" s="87">
        <v>0</v>
      </c>
      <c r="D151" s="87">
        <v>0</v>
      </c>
      <c r="E151" s="87">
        <v>0</v>
      </c>
      <c r="F151" s="87">
        <v>0</v>
      </c>
      <c r="G151" s="87">
        <v>0</v>
      </c>
      <c r="H151" s="86" t="s">
        <v>46</v>
      </c>
      <c r="I151" s="87">
        <v>2922</v>
      </c>
      <c r="J151" s="87">
        <v>11818</v>
      </c>
      <c r="K151" s="87">
        <v>5875</v>
      </c>
      <c r="L151" s="87">
        <v>7867</v>
      </c>
      <c r="M151" s="87">
        <v>1007</v>
      </c>
      <c r="N151" s="87">
        <f t="shared" si="38"/>
        <v>29489</v>
      </c>
    </row>
    <row r="152" spans="1:14" ht="15" customHeight="1" x14ac:dyDescent="0.3">
      <c r="A152" s="86" t="s">
        <v>47</v>
      </c>
      <c r="B152" s="87">
        <v>0</v>
      </c>
      <c r="C152" s="87">
        <v>1972</v>
      </c>
      <c r="D152" s="87">
        <v>1151</v>
      </c>
      <c r="E152" s="87">
        <v>288</v>
      </c>
      <c r="F152" s="87">
        <v>0</v>
      </c>
      <c r="G152" s="87">
        <v>3411</v>
      </c>
      <c r="H152" s="86" t="s">
        <v>47</v>
      </c>
      <c r="I152" s="87">
        <v>3569</v>
      </c>
      <c r="J152" s="87">
        <v>15115</v>
      </c>
      <c r="K152" s="87">
        <v>6966</v>
      </c>
      <c r="L152" s="87">
        <v>8682</v>
      </c>
      <c r="M152" s="87">
        <v>1519</v>
      </c>
      <c r="N152" s="87">
        <f t="shared" si="38"/>
        <v>35851</v>
      </c>
    </row>
    <row r="153" spans="1:14" ht="15" customHeight="1" x14ac:dyDescent="0.3">
      <c r="A153" s="86" t="s">
        <v>48</v>
      </c>
      <c r="B153" s="87">
        <v>798</v>
      </c>
      <c r="C153" s="87">
        <v>7926</v>
      </c>
      <c r="D153" s="87">
        <v>14632</v>
      </c>
      <c r="E153" s="87">
        <v>1717</v>
      </c>
      <c r="F153" s="87">
        <v>0</v>
      </c>
      <c r="G153" s="87">
        <v>25073</v>
      </c>
      <c r="H153" s="86" t="s">
        <v>48</v>
      </c>
      <c r="I153" s="87">
        <v>3263</v>
      </c>
      <c r="J153" s="87">
        <v>16221</v>
      </c>
      <c r="K153" s="87">
        <v>7027</v>
      </c>
      <c r="L153" s="87">
        <v>8686</v>
      </c>
      <c r="M153" s="87">
        <v>1356</v>
      </c>
      <c r="N153" s="87">
        <f t="shared" si="38"/>
        <v>36553</v>
      </c>
    </row>
    <row r="154" spans="1:14" ht="15" customHeight="1" x14ac:dyDescent="0.3">
      <c r="A154" s="86" t="s">
        <v>49</v>
      </c>
      <c r="B154" s="87">
        <v>1273</v>
      </c>
      <c r="C154" s="87">
        <v>12083</v>
      </c>
      <c r="D154" s="87">
        <v>22399</v>
      </c>
      <c r="E154" s="87">
        <v>1790</v>
      </c>
      <c r="F154" s="87">
        <v>0</v>
      </c>
      <c r="G154" s="87">
        <v>37545</v>
      </c>
      <c r="H154" s="86" t="s">
        <v>49</v>
      </c>
      <c r="I154" s="87">
        <v>3933</v>
      </c>
      <c r="J154" s="87">
        <v>15665</v>
      </c>
      <c r="K154" s="87">
        <v>7836</v>
      </c>
      <c r="L154" s="87">
        <v>8734</v>
      </c>
      <c r="M154" s="87">
        <v>2106</v>
      </c>
      <c r="N154" s="87">
        <f t="shared" si="38"/>
        <v>38274</v>
      </c>
    </row>
    <row r="155" spans="1:14" ht="15" customHeight="1" x14ac:dyDescent="0.3">
      <c r="A155" s="86" t="s">
        <v>50</v>
      </c>
      <c r="B155" s="87">
        <v>1426</v>
      </c>
      <c r="C155" s="87">
        <v>13627</v>
      </c>
      <c r="D155" s="87">
        <v>26880</v>
      </c>
      <c r="E155" s="87">
        <v>2178</v>
      </c>
      <c r="F155" s="87">
        <v>0</v>
      </c>
      <c r="G155" s="87">
        <v>44111</v>
      </c>
      <c r="H155" s="86" t="s">
        <v>50</v>
      </c>
      <c r="I155" s="87">
        <v>5672</v>
      </c>
      <c r="J155" s="87">
        <v>20443</v>
      </c>
      <c r="K155" s="87">
        <v>12142</v>
      </c>
      <c r="L155" s="87">
        <v>12321</v>
      </c>
      <c r="M155" s="87">
        <v>2942</v>
      </c>
      <c r="N155" s="87">
        <f t="shared" si="38"/>
        <v>53520</v>
      </c>
    </row>
    <row r="156" spans="1:14" ht="15" customHeight="1" x14ac:dyDescent="0.3">
      <c r="A156" s="86" t="s">
        <v>51</v>
      </c>
      <c r="B156" s="87">
        <v>1356</v>
      </c>
      <c r="C156" s="87">
        <v>13713</v>
      </c>
      <c r="D156" s="87">
        <v>29205</v>
      </c>
      <c r="E156" s="87">
        <v>2070</v>
      </c>
      <c r="F156" s="87">
        <v>0</v>
      </c>
      <c r="G156" s="87">
        <v>46344</v>
      </c>
      <c r="H156" s="86" t="s">
        <v>51</v>
      </c>
      <c r="I156" s="87">
        <v>4600</v>
      </c>
      <c r="J156" s="87">
        <v>18188</v>
      </c>
      <c r="K156" s="87">
        <v>11207</v>
      </c>
      <c r="L156" s="87">
        <v>10938</v>
      </c>
      <c r="M156" s="87">
        <v>2931</v>
      </c>
      <c r="N156" s="87">
        <f t="shared" si="38"/>
        <v>47864</v>
      </c>
    </row>
    <row r="157" spans="1:14" ht="15" customHeight="1" x14ac:dyDescent="0.3">
      <c r="A157" s="86" t="s">
        <v>52</v>
      </c>
      <c r="B157" s="87">
        <v>1109</v>
      </c>
      <c r="C157" s="87">
        <v>11038</v>
      </c>
      <c r="D157" s="87">
        <v>21149</v>
      </c>
      <c r="E157" s="87">
        <v>1517</v>
      </c>
      <c r="F157" s="87">
        <v>0</v>
      </c>
      <c r="G157" s="87">
        <v>34813</v>
      </c>
      <c r="H157" s="86" t="s">
        <v>52</v>
      </c>
      <c r="I157" s="87">
        <v>2927</v>
      </c>
      <c r="J157" s="87">
        <v>14979</v>
      </c>
      <c r="K157" s="87">
        <v>7147</v>
      </c>
      <c r="L157" s="87">
        <v>8406</v>
      </c>
      <c r="M157" s="87">
        <v>2067</v>
      </c>
      <c r="N157" s="87">
        <f t="shared" si="38"/>
        <v>35526</v>
      </c>
    </row>
    <row r="158" spans="1:14" ht="15" customHeight="1" x14ac:dyDescent="0.3">
      <c r="A158" s="86" t="s">
        <v>53</v>
      </c>
      <c r="B158" s="87">
        <v>286</v>
      </c>
      <c r="C158" s="87">
        <v>1649</v>
      </c>
      <c r="D158" s="87">
        <v>2858</v>
      </c>
      <c r="E158" s="87">
        <v>325</v>
      </c>
      <c r="F158" s="87">
        <v>0</v>
      </c>
      <c r="G158" s="87">
        <v>5118</v>
      </c>
      <c r="H158" s="86" t="s">
        <v>53</v>
      </c>
      <c r="I158" s="87">
        <v>2528</v>
      </c>
      <c r="J158" s="87">
        <v>13359</v>
      </c>
      <c r="K158" s="87">
        <v>5738</v>
      </c>
      <c r="L158" s="87">
        <v>7532</v>
      </c>
      <c r="M158" s="87">
        <v>1258</v>
      </c>
      <c r="N158" s="87">
        <f t="shared" si="38"/>
        <v>30415</v>
      </c>
    </row>
    <row r="159" spans="1:14" ht="15" customHeight="1" x14ac:dyDescent="0.3">
      <c r="A159" s="86" t="s">
        <v>54</v>
      </c>
      <c r="B159" s="87">
        <v>0</v>
      </c>
      <c r="C159" s="87">
        <v>0</v>
      </c>
      <c r="D159" s="87">
        <v>0</v>
      </c>
      <c r="E159" s="87">
        <v>0</v>
      </c>
      <c r="F159" s="87">
        <v>0</v>
      </c>
      <c r="G159" s="87">
        <v>0</v>
      </c>
      <c r="H159" s="86" t="s">
        <v>54</v>
      </c>
      <c r="I159" s="87">
        <v>2293</v>
      </c>
      <c r="J159" s="87">
        <v>10747</v>
      </c>
      <c r="K159" s="87">
        <v>4649</v>
      </c>
      <c r="L159" s="87">
        <v>6500</v>
      </c>
      <c r="M159" s="87">
        <v>730</v>
      </c>
      <c r="N159" s="87">
        <f t="shared" si="38"/>
        <v>24919</v>
      </c>
    </row>
    <row r="160" spans="1:14" ht="15" customHeight="1" x14ac:dyDescent="0.3">
      <c r="A160" s="86" t="s">
        <v>55</v>
      </c>
      <c r="B160" s="87">
        <v>0</v>
      </c>
      <c r="C160" s="87">
        <v>0</v>
      </c>
      <c r="D160" s="87">
        <v>0</v>
      </c>
      <c r="E160" s="87">
        <v>0</v>
      </c>
      <c r="F160" s="87">
        <v>0</v>
      </c>
      <c r="G160" s="87">
        <v>0</v>
      </c>
      <c r="H160" s="86" t="s">
        <v>55</v>
      </c>
      <c r="I160" s="87">
        <v>2471</v>
      </c>
      <c r="J160" s="87">
        <v>10539</v>
      </c>
      <c r="K160" s="87">
        <v>4586</v>
      </c>
      <c r="L160" s="87">
        <v>6168</v>
      </c>
      <c r="M160" s="87">
        <v>931</v>
      </c>
      <c r="N160" s="87">
        <f t="shared" si="38"/>
        <v>24695</v>
      </c>
    </row>
    <row r="161" spans="1:14" ht="15" customHeight="1" x14ac:dyDescent="0.3">
      <c r="A161" s="95">
        <v>2010</v>
      </c>
      <c r="B161" s="111">
        <f>SUM(B162:B173)</f>
        <v>5328</v>
      </c>
      <c r="C161" s="111">
        <f t="shared" ref="C161:G161" si="39">SUM(C162:C173)</f>
        <v>60882</v>
      </c>
      <c r="D161" s="111">
        <f t="shared" si="39"/>
        <v>108882</v>
      </c>
      <c r="E161" s="111">
        <f t="shared" si="39"/>
        <v>12090</v>
      </c>
      <c r="F161" s="111">
        <f t="shared" si="39"/>
        <v>0</v>
      </c>
      <c r="G161" s="111">
        <f t="shared" si="39"/>
        <v>187182</v>
      </c>
      <c r="H161" s="95">
        <v>2010</v>
      </c>
      <c r="I161" s="111">
        <f>SUM(I162:I173)</f>
        <v>48184</v>
      </c>
      <c r="J161" s="111">
        <f t="shared" ref="J161:N161" si="40">SUM(J162:J173)</f>
        <v>188384</v>
      </c>
      <c r="K161" s="111">
        <f t="shared" si="40"/>
        <v>94025</v>
      </c>
      <c r="L161" s="111">
        <f t="shared" si="40"/>
        <v>116422</v>
      </c>
      <c r="M161" s="111">
        <f t="shared" si="40"/>
        <v>12419</v>
      </c>
      <c r="N161" s="111">
        <f t="shared" si="40"/>
        <v>459434</v>
      </c>
    </row>
    <row r="162" spans="1:14" ht="15" customHeight="1" x14ac:dyDescent="0.3">
      <c r="A162" s="86" t="s">
        <v>44</v>
      </c>
      <c r="B162" s="87">
        <v>0</v>
      </c>
      <c r="C162" s="87">
        <v>85</v>
      </c>
      <c r="D162" s="87">
        <v>0</v>
      </c>
      <c r="E162" s="87">
        <v>126</v>
      </c>
      <c r="F162" s="87">
        <v>0</v>
      </c>
      <c r="G162" s="87">
        <v>211</v>
      </c>
      <c r="H162" s="86" t="s">
        <v>44</v>
      </c>
      <c r="I162" s="87">
        <v>4167</v>
      </c>
      <c r="J162" s="87">
        <v>16073</v>
      </c>
      <c r="K162" s="87">
        <v>7190</v>
      </c>
      <c r="L162" s="87">
        <v>9072</v>
      </c>
      <c r="M162" s="87">
        <v>544</v>
      </c>
      <c r="N162" s="87">
        <f>SUM(I162:M162)</f>
        <v>37046</v>
      </c>
    </row>
    <row r="163" spans="1:14" ht="15" customHeight="1" x14ac:dyDescent="0.3">
      <c r="A163" s="86" t="s">
        <v>45</v>
      </c>
      <c r="B163" s="87">
        <v>0</v>
      </c>
      <c r="C163" s="87">
        <v>0</v>
      </c>
      <c r="D163" s="87">
        <v>0</v>
      </c>
      <c r="E163" s="87">
        <v>0</v>
      </c>
      <c r="F163" s="87">
        <v>0</v>
      </c>
      <c r="G163" s="87">
        <v>0</v>
      </c>
      <c r="H163" s="86" t="s">
        <v>45</v>
      </c>
      <c r="I163" s="87">
        <v>3891</v>
      </c>
      <c r="J163" s="87">
        <v>14267</v>
      </c>
      <c r="K163" s="87">
        <v>5855</v>
      </c>
      <c r="L163" s="87">
        <v>8314</v>
      </c>
      <c r="M163" s="87">
        <v>468</v>
      </c>
      <c r="N163" s="87">
        <f t="shared" ref="N163:N173" si="41">SUM(I163:M163)</f>
        <v>32795</v>
      </c>
    </row>
    <row r="164" spans="1:14" ht="15" customHeight="1" x14ac:dyDescent="0.3">
      <c r="A164" s="86" t="s">
        <v>46</v>
      </c>
      <c r="B164" s="87">
        <v>0</v>
      </c>
      <c r="C164" s="87">
        <v>3</v>
      </c>
      <c r="D164" s="87">
        <v>0</v>
      </c>
      <c r="E164" s="87">
        <v>0</v>
      </c>
      <c r="F164" s="87">
        <v>0</v>
      </c>
      <c r="G164" s="87">
        <v>3</v>
      </c>
      <c r="H164" s="86" t="s">
        <v>46</v>
      </c>
      <c r="I164" s="87">
        <v>3956</v>
      </c>
      <c r="J164" s="87">
        <v>15929</v>
      </c>
      <c r="K164" s="87">
        <v>6901</v>
      </c>
      <c r="L164" s="87">
        <v>9190</v>
      </c>
      <c r="M164" s="87">
        <v>520</v>
      </c>
      <c r="N164" s="87">
        <f t="shared" si="41"/>
        <v>36496</v>
      </c>
    </row>
    <row r="165" spans="1:14" ht="15" customHeight="1" x14ac:dyDescent="0.3">
      <c r="A165" s="86" t="s">
        <v>47</v>
      </c>
      <c r="B165" s="87">
        <v>0</v>
      </c>
      <c r="C165" s="87">
        <v>1219</v>
      </c>
      <c r="D165" s="87">
        <v>751</v>
      </c>
      <c r="E165" s="87">
        <v>102</v>
      </c>
      <c r="F165" s="87">
        <v>0</v>
      </c>
      <c r="G165" s="87">
        <v>2072</v>
      </c>
      <c r="H165" s="86" t="s">
        <v>47</v>
      </c>
      <c r="I165" s="87">
        <v>3574</v>
      </c>
      <c r="J165" s="87">
        <v>16721</v>
      </c>
      <c r="K165" s="87">
        <v>7862</v>
      </c>
      <c r="L165" s="87">
        <v>9315</v>
      </c>
      <c r="M165" s="87">
        <v>774</v>
      </c>
      <c r="N165" s="87">
        <f t="shared" si="41"/>
        <v>38246</v>
      </c>
    </row>
    <row r="166" spans="1:14" ht="15" customHeight="1" x14ac:dyDescent="0.3">
      <c r="A166" s="86" t="s">
        <v>48</v>
      </c>
      <c r="B166" s="87">
        <v>464</v>
      </c>
      <c r="C166" s="87">
        <v>8523</v>
      </c>
      <c r="D166" s="87">
        <v>14815</v>
      </c>
      <c r="E166" s="87">
        <v>1986</v>
      </c>
      <c r="F166" s="87">
        <v>0</v>
      </c>
      <c r="G166" s="87">
        <v>25788</v>
      </c>
      <c r="H166" s="86" t="s">
        <v>48</v>
      </c>
      <c r="I166" s="87">
        <v>3786</v>
      </c>
      <c r="J166" s="87">
        <v>15249</v>
      </c>
      <c r="K166" s="87">
        <v>7650</v>
      </c>
      <c r="L166" s="87">
        <v>8484</v>
      </c>
      <c r="M166" s="87">
        <v>856</v>
      </c>
      <c r="N166" s="87">
        <f t="shared" si="41"/>
        <v>36025</v>
      </c>
    </row>
    <row r="167" spans="1:14" ht="15" customHeight="1" x14ac:dyDescent="0.3">
      <c r="A167" s="86" t="s">
        <v>49</v>
      </c>
      <c r="B167" s="87">
        <v>1149</v>
      </c>
      <c r="C167" s="87">
        <v>11066</v>
      </c>
      <c r="D167" s="87">
        <v>20867</v>
      </c>
      <c r="E167" s="87">
        <v>2165</v>
      </c>
      <c r="F167" s="87">
        <v>0</v>
      </c>
      <c r="G167" s="87">
        <v>35247</v>
      </c>
      <c r="H167" s="86" t="s">
        <v>49</v>
      </c>
      <c r="I167" s="87">
        <v>4786</v>
      </c>
      <c r="J167" s="87">
        <v>16773</v>
      </c>
      <c r="K167" s="87">
        <v>9064</v>
      </c>
      <c r="L167" s="87">
        <v>9639</v>
      </c>
      <c r="M167" s="87">
        <v>1057</v>
      </c>
      <c r="N167" s="87">
        <f t="shared" si="41"/>
        <v>41319</v>
      </c>
    </row>
    <row r="168" spans="1:14" ht="15" customHeight="1" x14ac:dyDescent="0.3">
      <c r="A168" s="86" t="s">
        <v>50</v>
      </c>
      <c r="B168" s="87">
        <v>1322</v>
      </c>
      <c r="C168" s="87">
        <v>14083</v>
      </c>
      <c r="D168" s="87">
        <v>24140</v>
      </c>
      <c r="E168" s="87">
        <v>2832</v>
      </c>
      <c r="F168" s="87">
        <v>0</v>
      </c>
      <c r="G168" s="87">
        <v>42377</v>
      </c>
      <c r="H168" s="86" t="s">
        <v>50</v>
      </c>
      <c r="I168" s="87">
        <v>6131</v>
      </c>
      <c r="J168" s="87">
        <v>21354</v>
      </c>
      <c r="K168" s="87">
        <v>11961</v>
      </c>
      <c r="L168" s="87">
        <v>14557</v>
      </c>
      <c r="M168" s="87">
        <v>1844</v>
      </c>
      <c r="N168" s="87">
        <f t="shared" si="41"/>
        <v>55847</v>
      </c>
    </row>
    <row r="169" spans="1:14" ht="15" customHeight="1" x14ac:dyDescent="0.3">
      <c r="A169" s="86" t="s">
        <v>51</v>
      </c>
      <c r="B169" s="87">
        <v>1045</v>
      </c>
      <c r="C169" s="87">
        <v>13815</v>
      </c>
      <c r="D169" s="87">
        <v>25718</v>
      </c>
      <c r="E169" s="87">
        <v>2727</v>
      </c>
      <c r="F169" s="87">
        <v>0</v>
      </c>
      <c r="G169" s="87">
        <v>43305</v>
      </c>
      <c r="H169" s="86" t="s">
        <v>51</v>
      </c>
      <c r="I169" s="87">
        <v>4703</v>
      </c>
      <c r="J169" s="87">
        <v>18386</v>
      </c>
      <c r="K169" s="87">
        <v>11528</v>
      </c>
      <c r="L169" s="87">
        <v>13809</v>
      </c>
      <c r="M169" s="87">
        <v>1869</v>
      </c>
      <c r="N169" s="87">
        <f t="shared" si="41"/>
        <v>50295</v>
      </c>
    </row>
    <row r="170" spans="1:14" ht="15" customHeight="1" x14ac:dyDescent="0.3">
      <c r="A170" s="86" t="s">
        <v>52</v>
      </c>
      <c r="B170" s="87">
        <v>1121</v>
      </c>
      <c r="C170" s="87">
        <v>10766</v>
      </c>
      <c r="D170" s="87">
        <v>19705</v>
      </c>
      <c r="E170" s="87">
        <v>1859</v>
      </c>
      <c r="F170" s="87">
        <v>0</v>
      </c>
      <c r="G170" s="87">
        <v>33451</v>
      </c>
      <c r="H170" s="86" t="s">
        <v>52</v>
      </c>
      <c r="I170" s="87">
        <v>3360</v>
      </c>
      <c r="J170" s="87">
        <v>15460</v>
      </c>
      <c r="K170" s="87">
        <v>7994</v>
      </c>
      <c r="L170" s="87">
        <v>9204</v>
      </c>
      <c r="M170" s="87">
        <v>1589</v>
      </c>
      <c r="N170" s="87">
        <f t="shared" si="41"/>
        <v>37607</v>
      </c>
    </row>
    <row r="171" spans="1:14" ht="15" customHeight="1" x14ac:dyDescent="0.3">
      <c r="A171" s="86" t="s">
        <v>53</v>
      </c>
      <c r="B171" s="87">
        <v>227</v>
      </c>
      <c r="C171" s="87">
        <v>1322</v>
      </c>
      <c r="D171" s="87">
        <v>2886</v>
      </c>
      <c r="E171" s="87">
        <v>293</v>
      </c>
      <c r="F171" s="87">
        <v>0</v>
      </c>
      <c r="G171" s="87">
        <v>4728</v>
      </c>
      <c r="H171" s="86" t="s">
        <v>53</v>
      </c>
      <c r="I171" s="87">
        <v>3163</v>
      </c>
      <c r="J171" s="87">
        <v>13091</v>
      </c>
      <c r="K171" s="87">
        <v>6315</v>
      </c>
      <c r="L171" s="87">
        <v>7952</v>
      </c>
      <c r="M171" s="87">
        <v>1042</v>
      </c>
      <c r="N171" s="87">
        <f t="shared" si="41"/>
        <v>31563</v>
      </c>
    </row>
    <row r="172" spans="1:14" ht="15" customHeight="1" x14ac:dyDescent="0.3">
      <c r="A172" s="86" t="s">
        <v>54</v>
      </c>
      <c r="B172" s="87">
        <v>0</v>
      </c>
      <c r="C172" s="87">
        <v>0</v>
      </c>
      <c r="D172" s="87">
        <v>0</v>
      </c>
      <c r="E172" s="87">
        <v>0</v>
      </c>
      <c r="F172" s="87">
        <v>0</v>
      </c>
      <c r="G172" s="87">
        <v>0</v>
      </c>
      <c r="H172" s="86" t="s">
        <v>54</v>
      </c>
      <c r="I172" s="87">
        <v>3600</v>
      </c>
      <c r="J172" s="87">
        <v>13440</v>
      </c>
      <c r="K172" s="87">
        <v>6163</v>
      </c>
      <c r="L172" s="87">
        <v>8829</v>
      </c>
      <c r="M172" s="87">
        <v>1034</v>
      </c>
      <c r="N172" s="87">
        <f t="shared" si="41"/>
        <v>33066</v>
      </c>
    </row>
    <row r="173" spans="1:14" ht="15" customHeight="1" x14ac:dyDescent="0.3">
      <c r="A173" s="86" t="s">
        <v>55</v>
      </c>
      <c r="B173" s="87">
        <v>0</v>
      </c>
      <c r="C173" s="87">
        <v>0</v>
      </c>
      <c r="D173" s="87">
        <v>0</v>
      </c>
      <c r="E173" s="87">
        <v>0</v>
      </c>
      <c r="F173" s="87">
        <v>0</v>
      </c>
      <c r="G173" s="87">
        <v>0</v>
      </c>
      <c r="H173" s="86" t="s">
        <v>55</v>
      </c>
      <c r="I173" s="87">
        <v>3067</v>
      </c>
      <c r="J173" s="87">
        <v>11641</v>
      </c>
      <c r="K173" s="87">
        <v>5542</v>
      </c>
      <c r="L173" s="87">
        <v>8057</v>
      </c>
      <c r="M173" s="87">
        <v>822</v>
      </c>
      <c r="N173" s="87">
        <f t="shared" si="41"/>
        <v>29129</v>
      </c>
    </row>
    <row r="174" spans="1:14" ht="15" customHeight="1" x14ac:dyDescent="0.3">
      <c r="A174" s="167" t="s">
        <v>137</v>
      </c>
      <c r="B174" s="167"/>
      <c r="C174" s="167"/>
      <c r="D174" s="167"/>
      <c r="E174" s="88"/>
      <c r="F174" s="88"/>
      <c r="G174" s="88"/>
      <c r="H174" s="88"/>
      <c r="I174" s="88"/>
      <c r="J174" s="88"/>
      <c r="K174" s="88"/>
      <c r="L174" s="88"/>
      <c r="M174" s="88"/>
      <c r="N174" s="88"/>
    </row>
    <row r="175" spans="1:14" ht="15" customHeight="1" x14ac:dyDescent="0.3">
      <c r="A175" s="88"/>
      <c r="B175" s="88"/>
      <c r="C175" s="88"/>
      <c r="D175" s="88"/>
      <c r="E175" s="88"/>
      <c r="F175" s="88"/>
      <c r="G175" s="88"/>
      <c r="H175" s="88"/>
      <c r="I175" s="88"/>
      <c r="J175" s="88"/>
      <c r="K175" s="88"/>
      <c r="L175" s="88"/>
      <c r="M175" s="88"/>
      <c r="N175" s="88"/>
    </row>
  </sheetData>
  <mergeCells count="3">
    <mergeCell ref="A174:D174"/>
    <mergeCell ref="H3:N3"/>
    <mergeCell ref="A3:G3"/>
  </mergeCells>
  <pageMargins left="0.70866141732283472" right="0.39370078740157483"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95" max="13" man="1"/>
    <brk id="121" max="13" man="1"/>
    <brk id="147" max="13" man="1"/>
  </rowBreaks>
  <ignoredErrors>
    <ignoredError sqref="N31 G3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Cover Page</vt:lpstr>
      <vt:lpstr>Explanatory Notes</vt:lpstr>
      <vt:lpstr>Key Figures</vt:lpstr>
      <vt:lpstr>Employment</vt:lpstr>
      <vt:lpstr>Hotel Capacity</vt:lpstr>
      <vt:lpstr>Rooms for Rent Capacity</vt:lpstr>
      <vt:lpstr>Arrivals-Overnights-Occupancy</vt:lpstr>
      <vt:lpstr>Rooms for rent Arriv-Overnights</vt:lpstr>
      <vt:lpstr>Intern-Domestic Air Arrivals</vt:lpstr>
      <vt:lpstr>Domestic Traffic in Ports</vt:lpstr>
      <vt:lpstr>Cruise Ship Traffic</vt:lpstr>
      <vt:lpstr>Admissions to Museums</vt:lpstr>
      <vt:lpstr>'Admissions to Museums'!Print_Area</vt:lpstr>
      <vt:lpstr>'Arrivals-Overnights-Occupancy'!Print_Area</vt:lpstr>
      <vt:lpstr>'Cover Page'!Print_Area</vt:lpstr>
      <vt:lpstr>'Domestic Traffic in Ports'!Print_Area</vt:lpstr>
      <vt:lpstr>Employment!Print_Area</vt:lpstr>
      <vt:lpstr>'Explanatory Notes'!Print_Area</vt:lpstr>
      <vt:lpstr>'Intern-Domestic Air Arrivals'!Print_Area</vt:lpstr>
      <vt:lpstr>'Rooms for rent Arriv-Overnights'!Print_Area</vt:lpstr>
      <vt:lpstr>'Domestic Traffic in Ports'!Print_Titles</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2018-03-01T11:55:19Z</cp:lastPrinted>
  <dcterms:created xsi:type="dcterms:W3CDTF">2016-07-19T08:35:01Z</dcterms:created>
  <dcterms:modified xsi:type="dcterms:W3CDTF">2023-03-31T11:43:29Z</dcterms:modified>
</cp:coreProperties>
</file>