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insete-my.sharepoint.com/personal/koutsos_insete_gr/Documents/Επιφάνεια εργασίας/Στατιστικά Στοιχεία Περιφερειών/Τελικά Περιφερειών ENG - updated - NO_STR/"/>
    </mc:Choice>
  </mc:AlternateContent>
  <xr:revisionPtr revIDLastSave="521" documentId="13_ncr:1_{A246CF32-F1E8-4A3C-B83A-24413A7948AE}" xr6:coauthVersionLast="47" xr6:coauthVersionMax="47" xr10:uidLastSave="{44F35191-951F-47B7-BE42-138FACDEC815}"/>
  <bookViews>
    <workbookView xWindow="-108" yWindow="-108" windowWidth="23256" windowHeight="12456" tabRatio="735" xr2:uid="{00000000-000D-0000-FFFF-FFFF00000000}"/>
  </bookViews>
  <sheets>
    <sheet name="Cover Page" sheetId="8" r:id="rId1"/>
    <sheet name="Explanatory Notes" sheetId="9" r:id="rId2"/>
    <sheet name="Key Figures" sheetId="11" r:id="rId3"/>
    <sheet name="Employment" sheetId="10" r:id="rId4"/>
    <sheet name="Hotel Capacity" sheetId="1" r:id="rId5"/>
    <sheet name="STR capacity" sheetId="17" r:id="rId6"/>
    <sheet name="Rooms for Rent Capacity" sheetId="13" r:id="rId7"/>
    <sheet name="Arrivals-Overnights-Occupancy" sheetId="3" r:id="rId8"/>
    <sheet name="Short stay_Arriv-Overnights" sheetId="16" r:id="rId9"/>
    <sheet name="Intern-Domestic Air Arrivals" sheetId="5" r:id="rId10"/>
    <sheet name="Domestic traffic in ports" sheetId="7" r:id="rId11"/>
    <sheet name="Inter. traffic in ports" sheetId="15" r:id="rId12"/>
    <sheet name="Cruise Ship Traffic" sheetId="14" r:id="rId13"/>
    <sheet name="Admissions to Museums " sheetId="2" r:id="rId14"/>
  </sheets>
  <definedNames>
    <definedName name="_xlnm.Print_Area" localSheetId="13">'Admissions to Museums '!$A$1:$J$15</definedName>
    <definedName name="_xlnm.Print_Area" localSheetId="7">'Arrivals-Overnights-Occupancy'!$A$1:$J$31</definedName>
    <definedName name="_xlnm.Print_Area" localSheetId="0">'Cover Page'!$A$1:$O$26</definedName>
    <definedName name="_xlnm.Print_Area" localSheetId="10">'Domestic traffic in ports'!$A$1:$E$17</definedName>
    <definedName name="_xlnm.Print_Area" localSheetId="3">Employment!$A$1:$I$17</definedName>
    <definedName name="_xlnm.Print_Area" localSheetId="1">'Explanatory Notes'!$A$1:$O$21</definedName>
    <definedName name="_xlnm.Print_Area" localSheetId="4">'Hotel Capacity'!$A$127:$H$336</definedName>
    <definedName name="_xlnm.Print_Area" localSheetId="11">'Inter. traffic in ports'!$A$1:$E$17</definedName>
    <definedName name="_xlnm.Print_Area" localSheetId="9">'Intern-Domestic Air Arrivals'!$A$1:$D$213</definedName>
    <definedName name="_xlnm.Print_Area" localSheetId="8">'Short stay_Arriv-Overnights'!$A$1:$B$26</definedName>
    <definedName name="_xlnm.Print_Titles" localSheetId="9">'Intern-Domestic Air Arrivals'!$3:$4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1" l="1"/>
  <c r="F20" i="1"/>
  <c r="E20" i="1"/>
  <c r="D20" i="1"/>
  <c r="C20" i="1"/>
  <c r="G19" i="1"/>
  <c r="F19" i="1"/>
  <c r="E19" i="1"/>
  <c r="D19" i="1"/>
  <c r="C19" i="1"/>
  <c r="G18" i="1"/>
  <c r="F18" i="1"/>
  <c r="E18" i="1"/>
  <c r="D18" i="1"/>
  <c r="C18" i="1"/>
  <c r="H17" i="1"/>
  <c r="H16" i="1"/>
  <c r="H15" i="1"/>
  <c r="H14" i="1"/>
  <c r="H13" i="1"/>
  <c r="H12" i="1"/>
  <c r="H11" i="1"/>
  <c r="H10" i="1"/>
  <c r="H9" i="1"/>
  <c r="H8" i="1"/>
  <c r="H7" i="1"/>
  <c r="H6" i="1"/>
  <c r="O11" i="14"/>
  <c r="O12" i="14"/>
  <c r="N11" i="14"/>
  <c r="N12" i="14"/>
  <c r="G41" i="1"/>
  <c r="F41" i="1"/>
  <c r="E41" i="1"/>
  <c r="D41" i="1"/>
  <c r="C41" i="1"/>
  <c r="G40" i="1"/>
  <c r="F40" i="1"/>
  <c r="E40" i="1"/>
  <c r="D40" i="1"/>
  <c r="C40" i="1"/>
  <c r="G39" i="1"/>
  <c r="F39" i="1"/>
  <c r="E39" i="1"/>
  <c r="D39" i="1"/>
  <c r="C39" i="1"/>
  <c r="H38" i="1"/>
  <c r="H37" i="1"/>
  <c r="H36" i="1"/>
  <c r="H35" i="1"/>
  <c r="H41" i="1"/>
  <c r="H34" i="1"/>
  <c r="H40" i="1"/>
  <c r="H33" i="1"/>
  <c r="H32" i="1"/>
  <c r="H31" i="1"/>
  <c r="H30" i="1"/>
  <c r="H29" i="1"/>
  <c r="H28" i="1"/>
  <c r="H27" i="1"/>
  <c r="P13" i="2"/>
  <c r="P14" i="2"/>
  <c r="O6" i="10"/>
  <c r="O10" i="10"/>
  <c r="N6" i="10"/>
  <c r="N10" i="10"/>
  <c r="O9" i="10"/>
  <c r="N9" i="10"/>
  <c r="M11" i="14"/>
  <c r="M12" i="14"/>
  <c r="G62" i="1"/>
  <c r="F62" i="1"/>
  <c r="E62" i="1"/>
  <c r="D62" i="1"/>
  <c r="C62" i="1"/>
  <c r="G61" i="1"/>
  <c r="F61" i="1"/>
  <c r="E61" i="1"/>
  <c r="D61" i="1"/>
  <c r="C61" i="1"/>
  <c r="G60" i="1"/>
  <c r="F60" i="1"/>
  <c r="E60" i="1"/>
  <c r="D60" i="1"/>
  <c r="C60" i="1"/>
  <c r="H59" i="1"/>
  <c r="H58" i="1"/>
  <c r="H57" i="1"/>
  <c r="H56" i="1"/>
  <c r="H55" i="1"/>
  <c r="H54" i="1"/>
  <c r="H53" i="1"/>
  <c r="H52" i="1"/>
  <c r="H61" i="1"/>
  <c r="H49" i="1"/>
  <c r="H51" i="1"/>
  <c r="H60" i="1"/>
  <c r="H50" i="1"/>
  <c r="H62" i="1"/>
  <c r="H48" i="1"/>
  <c r="O13" i="2"/>
  <c r="O14" i="2"/>
  <c r="G83" i="1"/>
  <c r="F83" i="1"/>
  <c r="E83" i="1"/>
  <c r="D83" i="1"/>
  <c r="C83" i="1"/>
  <c r="G82" i="1"/>
  <c r="F82" i="1"/>
  <c r="E82" i="1"/>
  <c r="D82" i="1"/>
  <c r="C82" i="1"/>
  <c r="G81" i="1"/>
  <c r="F81" i="1"/>
  <c r="E81" i="1"/>
  <c r="D81" i="1"/>
  <c r="C81" i="1"/>
  <c r="H80" i="1"/>
  <c r="H79" i="1"/>
  <c r="H78" i="1"/>
  <c r="H77" i="1"/>
  <c r="H83" i="1"/>
  <c r="H76" i="1"/>
  <c r="H75" i="1"/>
  <c r="H74" i="1"/>
  <c r="H73" i="1"/>
  <c r="H82" i="1"/>
  <c r="H72" i="1"/>
  <c r="H71" i="1"/>
  <c r="H70" i="1"/>
  <c r="H69" i="1"/>
  <c r="L11" i="14"/>
  <c r="L12" i="14"/>
  <c r="N13" i="2"/>
  <c r="N14" i="2"/>
  <c r="G58" i="11"/>
  <c r="F58" i="11"/>
  <c r="E57" i="11"/>
  <c r="D57" i="11"/>
  <c r="G57" i="11"/>
  <c r="C57" i="11"/>
  <c r="G56" i="11"/>
  <c r="F56" i="11"/>
  <c r="G55" i="11"/>
  <c r="F55" i="11"/>
  <c r="H55" i="11"/>
  <c r="G54" i="11"/>
  <c r="F54" i="11"/>
  <c r="G53" i="11"/>
  <c r="F53" i="11"/>
  <c r="G104" i="1"/>
  <c r="F104" i="1"/>
  <c r="E104" i="1"/>
  <c r="D104" i="1"/>
  <c r="C104" i="1"/>
  <c r="G103" i="1"/>
  <c r="F103" i="1"/>
  <c r="E103" i="1"/>
  <c r="D103" i="1"/>
  <c r="C103" i="1"/>
  <c r="G102" i="1"/>
  <c r="F102" i="1"/>
  <c r="E102" i="1"/>
  <c r="D102" i="1"/>
  <c r="C102" i="1"/>
  <c r="H101" i="1"/>
  <c r="H100" i="1"/>
  <c r="H99" i="1"/>
  <c r="H98" i="1"/>
  <c r="H97" i="1"/>
  <c r="H91" i="1"/>
  <c r="H103" i="1"/>
  <c r="H94" i="1"/>
  <c r="H96" i="1"/>
  <c r="H95" i="1"/>
  <c r="H104" i="1"/>
  <c r="H93" i="1"/>
  <c r="H92" i="1"/>
  <c r="H90" i="1"/>
  <c r="H102" i="1"/>
  <c r="H54" i="11"/>
  <c r="H81" i="1"/>
  <c r="H58" i="11"/>
  <c r="H56" i="11"/>
  <c r="D57" i="5"/>
  <c r="B57" i="5"/>
  <c r="K12" i="14"/>
  <c r="J12" i="14"/>
  <c r="I12" i="14"/>
  <c r="H12" i="14"/>
  <c r="G12" i="14"/>
  <c r="F12" i="14"/>
  <c r="E12" i="14"/>
  <c r="D12" i="14"/>
  <c r="C12" i="14"/>
  <c r="K11" i="14"/>
  <c r="J11" i="14"/>
  <c r="I11" i="14"/>
  <c r="H11" i="14"/>
  <c r="G11" i="14"/>
  <c r="F11" i="14"/>
  <c r="E11" i="14"/>
  <c r="D11" i="14"/>
  <c r="C11" i="14"/>
  <c r="E10" i="15"/>
  <c r="E11" i="15"/>
  <c r="E12" i="15"/>
  <c r="E13" i="15"/>
  <c r="E14" i="15"/>
  <c r="E15" i="15"/>
  <c r="E16" i="15"/>
  <c r="E9" i="15"/>
  <c r="E10" i="7"/>
  <c r="E11" i="7"/>
  <c r="E12" i="7"/>
  <c r="E13" i="7"/>
  <c r="E14" i="7"/>
  <c r="E15" i="7"/>
  <c r="E16" i="7"/>
  <c r="E9" i="7"/>
  <c r="M13" i="2"/>
  <c r="M14" i="2"/>
  <c r="G70" i="11"/>
  <c r="F70" i="11"/>
  <c r="H70" i="11"/>
  <c r="E69" i="11"/>
  <c r="D69" i="11"/>
  <c r="C69" i="11"/>
  <c r="F69" i="11"/>
  <c r="G68" i="11"/>
  <c r="F68" i="11"/>
  <c r="G67" i="11"/>
  <c r="F67" i="11"/>
  <c r="H67" i="11"/>
  <c r="G66" i="11"/>
  <c r="F66" i="11"/>
  <c r="H66" i="11"/>
  <c r="G65" i="11"/>
  <c r="F65" i="11"/>
  <c r="H65" i="11"/>
  <c r="D70" i="5"/>
  <c r="B70" i="5"/>
  <c r="G125" i="1"/>
  <c r="F125" i="1"/>
  <c r="E125" i="1"/>
  <c r="D125" i="1"/>
  <c r="C125" i="1"/>
  <c r="G124" i="1"/>
  <c r="F124" i="1"/>
  <c r="E124" i="1"/>
  <c r="D124" i="1"/>
  <c r="C124" i="1"/>
  <c r="G123" i="1"/>
  <c r="F123" i="1"/>
  <c r="E123" i="1"/>
  <c r="D123" i="1"/>
  <c r="C123" i="1"/>
  <c r="H122" i="1"/>
  <c r="H121" i="1"/>
  <c r="H120" i="1"/>
  <c r="H119" i="1"/>
  <c r="H125" i="1"/>
  <c r="H113" i="1"/>
  <c r="H116" i="1"/>
  <c r="H118" i="1"/>
  <c r="H112" i="1"/>
  <c r="H115" i="1"/>
  <c r="H124" i="1"/>
  <c r="H117" i="1"/>
  <c r="H123" i="1"/>
  <c r="H114" i="1"/>
  <c r="H111" i="1"/>
  <c r="L13" i="2"/>
  <c r="L14" i="2"/>
  <c r="H68" i="11"/>
  <c r="K9" i="10"/>
  <c r="K10" i="10"/>
  <c r="D83" i="5"/>
  <c r="B83" i="5"/>
  <c r="G82" i="11"/>
  <c r="F82" i="11"/>
  <c r="H82" i="11"/>
  <c r="E81" i="11"/>
  <c r="D81" i="11"/>
  <c r="C81" i="11"/>
  <c r="G80" i="11"/>
  <c r="F80" i="11"/>
  <c r="H80" i="11"/>
  <c r="G79" i="11"/>
  <c r="F79" i="11"/>
  <c r="H79" i="11"/>
  <c r="G78" i="11"/>
  <c r="F78" i="11"/>
  <c r="G77" i="11"/>
  <c r="F77" i="11"/>
  <c r="H77" i="11"/>
  <c r="F81" i="11"/>
  <c r="G146" i="1"/>
  <c r="F146" i="1"/>
  <c r="E146" i="1"/>
  <c r="D146" i="1"/>
  <c r="C146" i="1"/>
  <c r="G145" i="1"/>
  <c r="F145" i="1"/>
  <c r="E145" i="1"/>
  <c r="D145" i="1"/>
  <c r="C145" i="1"/>
  <c r="G144" i="1"/>
  <c r="F144" i="1"/>
  <c r="E144" i="1"/>
  <c r="D144" i="1"/>
  <c r="C144" i="1"/>
  <c r="H143" i="1"/>
  <c r="H142" i="1"/>
  <c r="H141" i="1"/>
  <c r="H140" i="1"/>
  <c r="H134" i="1"/>
  <c r="H146" i="1"/>
  <c r="H137" i="1"/>
  <c r="H139" i="1"/>
  <c r="H133" i="1"/>
  <c r="H145" i="1"/>
  <c r="H136" i="1"/>
  <c r="H138" i="1"/>
  <c r="H135" i="1"/>
  <c r="H132" i="1"/>
  <c r="H144" i="1"/>
  <c r="F20" i="13"/>
  <c r="E20" i="13"/>
  <c r="D20" i="13"/>
  <c r="C20" i="13"/>
  <c r="F19" i="13"/>
  <c r="E19" i="13"/>
  <c r="D19" i="13"/>
  <c r="C19" i="13"/>
  <c r="F18" i="13"/>
  <c r="E18" i="13"/>
  <c r="D18" i="13"/>
  <c r="C18" i="13"/>
  <c r="G17" i="13"/>
  <c r="G11" i="13"/>
  <c r="G14" i="13"/>
  <c r="G8" i="13"/>
  <c r="G20" i="13"/>
  <c r="G16" i="13"/>
  <c r="G15" i="13"/>
  <c r="G13" i="13"/>
  <c r="G12" i="13"/>
  <c r="G10" i="13"/>
  <c r="G9" i="13"/>
  <c r="G7" i="13"/>
  <c r="G6" i="13"/>
  <c r="G18" i="13"/>
  <c r="G19" i="13"/>
  <c r="K14" i="2"/>
  <c r="K13" i="2"/>
  <c r="E93" i="11"/>
  <c r="J5" i="10"/>
  <c r="J9" i="10"/>
  <c r="J6" i="10"/>
  <c r="J10" i="10"/>
  <c r="G94" i="11"/>
  <c r="F94" i="11"/>
  <c r="H94" i="11"/>
  <c r="D93" i="11"/>
  <c r="G93" i="11"/>
  <c r="C93" i="11"/>
  <c r="G92" i="11"/>
  <c r="F92" i="11"/>
  <c r="H92" i="11"/>
  <c r="G91" i="11"/>
  <c r="F91" i="11"/>
  <c r="G90" i="11"/>
  <c r="F90" i="11"/>
  <c r="G89" i="11"/>
  <c r="F89" i="11"/>
  <c r="H89" i="11"/>
  <c r="E106" i="11"/>
  <c r="D106" i="11"/>
  <c r="C106" i="11"/>
  <c r="G105" i="11"/>
  <c r="F105" i="11"/>
  <c r="G104" i="11"/>
  <c r="F104" i="11"/>
  <c r="G103" i="11"/>
  <c r="F103" i="11"/>
  <c r="H103" i="11"/>
  <c r="G102" i="11"/>
  <c r="F102" i="11"/>
  <c r="G101" i="11"/>
  <c r="F101" i="11"/>
  <c r="H101" i="11"/>
  <c r="E118" i="11"/>
  <c r="D118" i="11"/>
  <c r="G118" i="11"/>
  <c r="C118" i="11"/>
  <c r="G117" i="11"/>
  <c r="F117" i="11"/>
  <c r="G116" i="11"/>
  <c r="F116" i="11"/>
  <c r="G115" i="11"/>
  <c r="F115" i="11"/>
  <c r="H115" i="11"/>
  <c r="G114" i="11"/>
  <c r="F114" i="11"/>
  <c r="G113" i="11"/>
  <c r="F113" i="11"/>
  <c r="H113" i="11"/>
  <c r="H114" i="11"/>
  <c r="H104" i="11"/>
  <c r="H116" i="11"/>
  <c r="H102" i="11"/>
  <c r="F93" i="11"/>
  <c r="H93" i="11"/>
  <c r="G167" i="1"/>
  <c r="F167" i="1"/>
  <c r="E167" i="1"/>
  <c r="D167" i="1"/>
  <c r="C167" i="1"/>
  <c r="G166" i="1"/>
  <c r="F166" i="1"/>
  <c r="E166" i="1"/>
  <c r="D166" i="1"/>
  <c r="C166" i="1"/>
  <c r="G165" i="1"/>
  <c r="F165" i="1"/>
  <c r="E165" i="1"/>
  <c r="D165" i="1"/>
  <c r="C165" i="1"/>
  <c r="H164" i="1"/>
  <c r="H163" i="1"/>
  <c r="H162" i="1"/>
  <c r="H161" i="1"/>
  <c r="H160" i="1"/>
  <c r="H159" i="1"/>
  <c r="H158" i="1"/>
  <c r="H155" i="1"/>
  <c r="H167" i="1"/>
  <c r="H157" i="1"/>
  <c r="H156" i="1"/>
  <c r="H154" i="1"/>
  <c r="H166" i="1"/>
  <c r="H153" i="1"/>
  <c r="H165" i="1"/>
  <c r="F41" i="13"/>
  <c r="E41" i="13"/>
  <c r="D41" i="13"/>
  <c r="C41" i="13"/>
  <c r="F40" i="13"/>
  <c r="E40" i="13"/>
  <c r="D40" i="13"/>
  <c r="C40" i="13"/>
  <c r="F39" i="13"/>
  <c r="E39" i="13"/>
  <c r="D39" i="13"/>
  <c r="C39" i="13"/>
  <c r="G38" i="13"/>
  <c r="G37" i="13"/>
  <c r="G36" i="13"/>
  <c r="G35" i="13"/>
  <c r="G34" i="13"/>
  <c r="G33" i="13"/>
  <c r="G32" i="13"/>
  <c r="G31" i="13"/>
  <c r="G30" i="13"/>
  <c r="G29" i="13"/>
  <c r="G28" i="13"/>
  <c r="G27" i="13"/>
  <c r="G39" i="13"/>
  <c r="G40" i="13"/>
  <c r="G41" i="13"/>
  <c r="D96" i="5"/>
  <c r="B96" i="5"/>
  <c r="J25" i="3"/>
  <c r="J26" i="3"/>
  <c r="J27" i="3"/>
  <c r="J28" i="3"/>
  <c r="J13" i="2"/>
  <c r="J14" i="2"/>
  <c r="I9" i="10"/>
  <c r="I6" i="10"/>
  <c r="I10" i="10"/>
  <c r="G188" i="1"/>
  <c r="F188" i="1"/>
  <c r="E188" i="1"/>
  <c r="D188" i="1"/>
  <c r="C188" i="1"/>
  <c r="G187" i="1"/>
  <c r="F187" i="1"/>
  <c r="E187" i="1"/>
  <c r="D187" i="1"/>
  <c r="C187" i="1"/>
  <c r="G186" i="1"/>
  <c r="F186" i="1"/>
  <c r="E186" i="1"/>
  <c r="D186" i="1"/>
  <c r="C186" i="1"/>
  <c r="H185" i="1"/>
  <c r="H184" i="1"/>
  <c r="H183" i="1"/>
  <c r="H174" i="1"/>
  <c r="H186" i="1"/>
  <c r="H177" i="1"/>
  <c r="H180" i="1"/>
  <c r="H182" i="1"/>
  <c r="H181" i="1"/>
  <c r="H179" i="1"/>
  <c r="H178" i="1"/>
  <c r="H187" i="1"/>
  <c r="H176" i="1"/>
  <c r="H188" i="1"/>
  <c r="H175" i="1"/>
  <c r="D109" i="5"/>
  <c r="B109" i="5"/>
  <c r="I28" i="3"/>
  <c r="I27" i="3"/>
  <c r="I26" i="3"/>
  <c r="I25" i="3"/>
  <c r="C61" i="13"/>
  <c r="D61" i="13"/>
  <c r="E61" i="13"/>
  <c r="F61" i="13"/>
  <c r="C62" i="13"/>
  <c r="D62" i="13"/>
  <c r="E62" i="13"/>
  <c r="F62" i="13"/>
  <c r="D60" i="13"/>
  <c r="E60" i="13"/>
  <c r="F60" i="13"/>
  <c r="C60" i="13"/>
  <c r="G50" i="13"/>
  <c r="G49" i="13"/>
  <c r="G48" i="13"/>
  <c r="G56" i="13"/>
  <c r="G55" i="13"/>
  <c r="G54" i="13"/>
  <c r="G53" i="13"/>
  <c r="G52" i="13"/>
  <c r="G51" i="13"/>
  <c r="G59" i="13"/>
  <c r="G58" i="13"/>
  <c r="G57" i="13"/>
  <c r="G62" i="13"/>
  <c r="G60" i="13"/>
  <c r="G61" i="13"/>
  <c r="C6" i="10"/>
  <c r="D6" i="10"/>
  <c r="E6" i="10"/>
  <c r="F6" i="10"/>
  <c r="F10" i="10"/>
  <c r="G6" i="10"/>
  <c r="G10" i="10"/>
  <c r="H6" i="10"/>
  <c r="H10" i="10"/>
  <c r="B6" i="10"/>
  <c r="B10" i="10"/>
  <c r="E10" i="10"/>
  <c r="D10" i="10"/>
  <c r="C10" i="10"/>
  <c r="H9" i="10"/>
  <c r="G9" i="10"/>
  <c r="F9" i="10"/>
  <c r="E9" i="10"/>
  <c r="D9" i="10"/>
  <c r="C9" i="10"/>
  <c r="B9" i="10"/>
  <c r="I14" i="2"/>
  <c r="I13" i="2"/>
  <c r="D122" i="5"/>
  <c r="B122" i="5"/>
  <c r="G209" i="1"/>
  <c r="F209" i="1"/>
  <c r="E209" i="1"/>
  <c r="D209" i="1"/>
  <c r="C209" i="1"/>
  <c r="G208" i="1"/>
  <c r="F208" i="1"/>
  <c r="E208" i="1"/>
  <c r="D208" i="1"/>
  <c r="C208" i="1"/>
  <c r="G207" i="1"/>
  <c r="F207" i="1"/>
  <c r="E207" i="1"/>
  <c r="D207" i="1"/>
  <c r="C207" i="1"/>
  <c r="H206" i="1"/>
  <c r="H205" i="1"/>
  <c r="H204" i="1"/>
  <c r="H207" i="1"/>
  <c r="H203" i="1"/>
  <c r="H209" i="1"/>
  <c r="H202" i="1"/>
  <c r="H201" i="1"/>
  <c r="H200" i="1"/>
  <c r="H199" i="1"/>
  <c r="H198" i="1"/>
  <c r="H197" i="1"/>
  <c r="H196" i="1"/>
  <c r="H208" i="1"/>
  <c r="H195" i="1"/>
  <c r="H25" i="3"/>
  <c r="H26" i="3"/>
  <c r="H27" i="3"/>
  <c r="H28" i="3"/>
  <c r="B200" i="5"/>
  <c r="B187" i="5"/>
  <c r="B174" i="5"/>
  <c r="D200" i="5"/>
  <c r="D187" i="5"/>
  <c r="D174" i="5"/>
  <c r="D161" i="5"/>
  <c r="D148" i="5"/>
  <c r="D135" i="5"/>
  <c r="D28" i="3"/>
  <c r="E28" i="3"/>
  <c r="F28" i="3"/>
  <c r="G28" i="3"/>
  <c r="C28" i="3"/>
  <c r="D26" i="3"/>
  <c r="E26" i="3"/>
  <c r="F26" i="3"/>
  <c r="G26" i="3"/>
  <c r="C26" i="3"/>
  <c r="C14" i="2"/>
  <c r="D14" i="2"/>
  <c r="E14" i="2"/>
  <c r="F14" i="2"/>
  <c r="G14" i="2"/>
  <c r="H14" i="2"/>
  <c r="D13" i="2"/>
  <c r="E13" i="2"/>
  <c r="F13" i="2"/>
  <c r="G13" i="2"/>
  <c r="H13" i="2"/>
  <c r="C13" i="2"/>
  <c r="D27" i="3"/>
  <c r="E27" i="3"/>
  <c r="F27" i="3"/>
  <c r="G27" i="3"/>
  <c r="C27" i="3"/>
  <c r="D25" i="3"/>
  <c r="E25" i="3"/>
  <c r="F25" i="3"/>
  <c r="G25" i="3"/>
  <c r="C25" i="3"/>
  <c r="D335" i="1"/>
  <c r="E335" i="1"/>
  <c r="F335" i="1"/>
  <c r="G335" i="1"/>
  <c r="C335" i="1"/>
  <c r="D334" i="1"/>
  <c r="E334" i="1"/>
  <c r="F334" i="1"/>
  <c r="G334" i="1"/>
  <c r="C334" i="1"/>
  <c r="D333" i="1"/>
  <c r="E333" i="1"/>
  <c r="F333" i="1"/>
  <c r="G333" i="1"/>
  <c r="C333" i="1"/>
  <c r="H332" i="1"/>
  <c r="H331" i="1"/>
  <c r="H330" i="1"/>
  <c r="D314" i="1"/>
  <c r="E314" i="1"/>
  <c r="F314" i="1"/>
  <c r="G314" i="1"/>
  <c r="C314" i="1"/>
  <c r="D313" i="1"/>
  <c r="E313" i="1"/>
  <c r="F313" i="1"/>
  <c r="G313" i="1"/>
  <c r="C313" i="1"/>
  <c r="D312" i="1"/>
  <c r="E312" i="1"/>
  <c r="F312" i="1"/>
  <c r="G312" i="1"/>
  <c r="C312" i="1"/>
  <c r="H311" i="1"/>
  <c r="H310" i="1"/>
  <c r="H309" i="1"/>
  <c r="D293" i="1"/>
  <c r="E293" i="1"/>
  <c r="F293" i="1"/>
  <c r="G293" i="1"/>
  <c r="C293" i="1"/>
  <c r="D292" i="1"/>
  <c r="E292" i="1"/>
  <c r="F292" i="1"/>
  <c r="G292" i="1"/>
  <c r="C292" i="1"/>
  <c r="D291" i="1"/>
  <c r="E291" i="1"/>
  <c r="F291" i="1"/>
  <c r="G291" i="1"/>
  <c r="C291" i="1"/>
  <c r="H290" i="1"/>
  <c r="H289" i="1"/>
  <c r="H288" i="1"/>
  <c r="H279" i="1"/>
  <c r="H291" i="1"/>
  <c r="H282" i="1"/>
  <c r="H285" i="1"/>
  <c r="D272" i="1"/>
  <c r="E272" i="1"/>
  <c r="F272" i="1"/>
  <c r="G272" i="1"/>
  <c r="C272" i="1"/>
  <c r="D271" i="1"/>
  <c r="E271" i="1"/>
  <c r="F271" i="1"/>
  <c r="G271" i="1"/>
  <c r="C271" i="1"/>
  <c r="D270" i="1"/>
  <c r="E270" i="1"/>
  <c r="F270" i="1"/>
  <c r="G270" i="1"/>
  <c r="C270" i="1"/>
  <c r="H269" i="1"/>
  <c r="H260" i="1"/>
  <c r="H272" i="1"/>
  <c r="H263" i="1"/>
  <c r="H266" i="1"/>
  <c r="H268" i="1"/>
  <c r="H267" i="1"/>
  <c r="D251" i="1"/>
  <c r="E251" i="1"/>
  <c r="F251" i="1"/>
  <c r="G251" i="1"/>
  <c r="C251" i="1"/>
  <c r="D250" i="1"/>
  <c r="E250" i="1"/>
  <c r="F250" i="1"/>
  <c r="G250" i="1"/>
  <c r="C250" i="1"/>
  <c r="D249" i="1"/>
  <c r="E249" i="1"/>
  <c r="F249" i="1"/>
  <c r="G249" i="1"/>
  <c r="C249" i="1"/>
  <c r="H247" i="1"/>
  <c r="H250" i="1"/>
  <c r="H248" i="1"/>
  <c r="H246" i="1"/>
  <c r="D230" i="1"/>
  <c r="E230" i="1"/>
  <c r="F230" i="1"/>
  <c r="G230" i="1"/>
  <c r="D229" i="1"/>
  <c r="E229" i="1"/>
  <c r="F229" i="1"/>
  <c r="G229" i="1"/>
  <c r="D228" i="1"/>
  <c r="E228" i="1"/>
  <c r="F228" i="1"/>
  <c r="G228" i="1"/>
  <c r="C230" i="1"/>
  <c r="C229" i="1"/>
  <c r="C228" i="1"/>
  <c r="H227" i="1"/>
  <c r="H226" i="1"/>
  <c r="H225" i="1"/>
  <c r="H322" i="1"/>
  <c r="H323" i="1"/>
  <c r="H324" i="1"/>
  <c r="H333" i="1"/>
  <c r="H325" i="1"/>
  <c r="H334" i="1"/>
  <c r="H326" i="1"/>
  <c r="H327" i="1"/>
  <c r="H328" i="1"/>
  <c r="H329" i="1"/>
  <c r="H335" i="1"/>
  <c r="H321" i="1"/>
  <c r="H301" i="1"/>
  <c r="H313" i="1"/>
  <c r="H304" i="1"/>
  <c r="H307" i="1"/>
  <c r="H302" i="1"/>
  <c r="H303" i="1"/>
  <c r="H305" i="1"/>
  <c r="H314" i="1"/>
  <c r="H306" i="1"/>
  <c r="H308" i="1"/>
  <c r="H300" i="1"/>
  <c r="H312" i="1"/>
  <c r="H280" i="1"/>
  <c r="H292" i="1"/>
  <c r="H281" i="1"/>
  <c r="H283" i="1"/>
  <c r="H284" i="1"/>
  <c r="H293" i="1"/>
  <c r="H286" i="1"/>
  <c r="H287" i="1"/>
  <c r="H259" i="1"/>
  <c r="H271" i="1"/>
  <c r="H261" i="1"/>
  <c r="H270" i="1"/>
  <c r="H262" i="1"/>
  <c r="H264" i="1"/>
  <c r="H265" i="1"/>
  <c r="H258" i="1"/>
  <c r="H238" i="1"/>
  <c r="H239" i="1"/>
  <c r="H251" i="1"/>
  <c r="H240" i="1"/>
  <c r="H241" i="1"/>
  <c r="H242" i="1"/>
  <c r="H243" i="1"/>
  <c r="H237" i="1"/>
  <c r="H249" i="1"/>
  <c r="H244" i="1"/>
  <c r="H245" i="1"/>
  <c r="H217" i="1"/>
  <c r="H229" i="1"/>
  <c r="H218" i="1"/>
  <c r="H230" i="1"/>
  <c r="H219" i="1"/>
  <c r="H220" i="1"/>
  <c r="H221" i="1"/>
  <c r="H224" i="1"/>
  <c r="H222" i="1"/>
  <c r="H223" i="1"/>
  <c r="H216" i="1"/>
  <c r="H228" i="1"/>
  <c r="H91" i="11"/>
  <c r="H90" i="11"/>
  <c r="F106" i="11"/>
  <c r="H105" i="11"/>
  <c r="F118" i="11"/>
  <c r="H118" i="11"/>
  <c r="H117" i="11"/>
  <c r="H53" i="11"/>
  <c r="G81" i="11"/>
  <c r="H78" i="11"/>
  <c r="H81" i="11"/>
  <c r="G69" i="11"/>
  <c r="H69" i="11"/>
  <c r="F57" i="11"/>
  <c r="H57" i="11"/>
  <c r="G106" i="11"/>
  <c r="H39" i="1"/>
  <c r="H106" i="11"/>
  <c r="H18" i="1"/>
  <c r="H19" i="1"/>
  <c r="H20" i="1"/>
</calcChain>
</file>

<file path=xl/sharedStrings.xml><?xml version="1.0" encoding="utf-8"?>
<sst xmlns="http://schemas.openxmlformats.org/spreadsheetml/2006/main" count="1456" uniqueCount="146">
  <si>
    <t>1*</t>
  </si>
  <si>
    <t>Σύνολο</t>
  </si>
  <si>
    <t>Total</t>
  </si>
  <si>
    <t>Units</t>
  </si>
  <si>
    <t>Rooms</t>
  </si>
  <si>
    <t>Guest beds</t>
  </si>
  <si>
    <t>Arta</t>
  </si>
  <si>
    <t>Thesprotia</t>
  </si>
  <si>
    <t>Ioannina</t>
  </si>
  <si>
    <t>Preveza</t>
  </si>
  <si>
    <t>Museums</t>
  </si>
  <si>
    <t>Foreign overnights</t>
  </si>
  <si>
    <t xml:space="preserve">Domestic overnights </t>
  </si>
  <si>
    <t>Occupancy</t>
  </si>
  <si>
    <t>Port</t>
  </si>
  <si>
    <t>YEAR</t>
  </si>
  <si>
    <t xml:space="preserve">Igoumenitsa </t>
  </si>
  <si>
    <t xml:space="preserve">PASSENGERS WITH P/S - C/S </t>
  </si>
  <si>
    <t>TOTAL</t>
  </si>
  <si>
    <t>January</t>
  </si>
  <si>
    <t>February</t>
  </si>
  <si>
    <t>March</t>
  </si>
  <si>
    <t>April</t>
  </si>
  <si>
    <t>May</t>
  </si>
  <si>
    <t>June</t>
  </si>
  <si>
    <t>July</t>
  </si>
  <si>
    <t>August</t>
  </si>
  <si>
    <t xml:space="preserve">September </t>
  </si>
  <si>
    <t>Οctober</t>
  </si>
  <si>
    <t>Νovember</t>
  </si>
  <si>
    <t>December</t>
  </si>
  <si>
    <t xml:space="preserve">Foreign overnights </t>
  </si>
  <si>
    <t>5*</t>
  </si>
  <si>
    <t>4*</t>
  </si>
  <si>
    <t>3*</t>
  </si>
  <si>
    <t>2*</t>
  </si>
  <si>
    <t xml:space="preserve">PASSENGERS DISEMBARKED </t>
  </si>
  <si>
    <t xml:space="preserve">PASSENGERS EMBARKED </t>
  </si>
  <si>
    <t>International air arrivals</t>
  </si>
  <si>
    <t>Domestic air arrivals</t>
  </si>
  <si>
    <t>Countries of origin</t>
  </si>
  <si>
    <t>UK</t>
  </si>
  <si>
    <t>Germany</t>
  </si>
  <si>
    <t>Others</t>
  </si>
  <si>
    <t>as a percentage of the total</t>
  </si>
  <si>
    <t>Key figures of incoming tourism in Epirus Region 2016</t>
  </si>
  <si>
    <t>Albania</t>
  </si>
  <si>
    <t>Italy</t>
  </si>
  <si>
    <t>4Κ</t>
  </si>
  <si>
    <t>3Κ</t>
  </si>
  <si>
    <t>2Κ</t>
  </si>
  <si>
    <t>1Κ</t>
  </si>
  <si>
    <t>Receipts          (in mil. €)</t>
  </si>
  <si>
    <t>Visits        (in th.)</t>
  </si>
  <si>
    <t>Foreign arrivals</t>
  </si>
  <si>
    <t>Domestic arrivals</t>
  </si>
  <si>
    <t xml:space="preserve">Domestic Arrivlas </t>
  </si>
  <si>
    <t xml:space="preserve">Foreign arrivals </t>
  </si>
  <si>
    <t>Key figures of incoming tourism in Epirus Region 2017</t>
  </si>
  <si>
    <t>Overnights           (in th.)</t>
  </si>
  <si>
    <t>Key Figures for Epirus Region</t>
  </si>
  <si>
    <t>Epirus</t>
  </si>
  <si>
    <t>Other sectors</t>
  </si>
  <si>
    <t>Total employment</t>
  </si>
  <si>
    <t>Total Greece</t>
  </si>
  <si>
    <t>Employment in the other sectors as a percentage of the total employment in the Region</t>
  </si>
  <si>
    <t xml:space="preserve"> EPIRUS REGION </t>
  </si>
  <si>
    <t xml:space="preserve"> Hotel capacity 2017</t>
  </si>
  <si>
    <t xml:space="preserve">EPIRUS REGION </t>
  </si>
  <si>
    <t>ROOMS FOR RENT 2017</t>
  </si>
  <si>
    <t>Cruise ships</t>
  </si>
  <si>
    <t>Passengers</t>
  </si>
  <si>
    <t>Source: Greek Port Association - Processing INSETE Intelligence</t>
  </si>
  <si>
    <t xml:space="preserve"> Hotel capacity 2010</t>
  </si>
  <si>
    <t xml:space="preserve"> Hotel capacity 2011</t>
  </si>
  <si>
    <t xml:space="preserve"> Hotel capacity 2012</t>
  </si>
  <si>
    <t xml:space="preserve"> Hotel capacity 2013</t>
  </si>
  <si>
    <t xml:space="preserve"> Hotel capacity 2014</t>
  </si>
  <si>
    <t xml:space="preserve"> Hotel capacity 2015</t>
  </si>
  <si>
    <t xml:space="preserve"> Hotel capacity 2016</t>
  </si>
  <si>
    <t>ROOMS FOR RENT 2018</t>
  </si>
  <si>
    <t xml:space="preserve"> Hotel capacity 2018</t>
  </si>
  <si>
    <t>Key figures of incoming tourism in Epirus Region 2018</t>
  </si>
  <si>
    <t>ROOMS FOR RENT 2019</t>
  </si>
  <si>
    <t xml:space="preserve"> Hotel capacity 2019</t>
  </si>
  <si>
    <t>Accommodation and catering services</t>
  </si>
  <si>
    <t xml:space="preserve">Employment in Services as a percentage of total employment in the Region </t>
  </si>
  <si>
    <t>Key figures of incoming tourism in Epirus Region 2019</t>
  </si>
  <si>
    <t xml:space="preserve"> Hotel capacity 2020</t>
  </si>
  <si>
    <t>Key figures of incoming tourism in Epirus Region 2020</t>
  </si>
  <si>
    <t>Archaeological sites</t>
  </si>
  <si>
    <t>Average Expenditure per Journey      (in  €)</t>
  </si>
  <si>
    <t>Average Expenditure per Overnight Stay      (in €)</t>
  </si>
  <si>
    <t>Average Duration of Stay (in overnights)</t>
  </si>
  <si>
    <t>Regional Unit</t>
  </si>
  <si>
    <t>Region</t>
  </si>
  <si>
    <t>Λιμάνι</t>
  </si>
  <si>
    <t>Igoumenitsa</t>
  </si>
  <si>
    <t>Parga</t>
  </si>
  <si>
    <t>Total Region</t>
  </si>
  <si>
    <r>
      <t xml:space="preserve">1) </t>
    </r>
    <r>
      <rPr>
        <sz val="8"/>
        <rFont val="Verdana"/>
        <family val="2"/>
        <charset val="161"/>
      </rPr>
      <t>The Labour Force Survey is a sampling survey carried out by ELSTAT.</t>
    </r>
    <r>
      <rPr>
        <b/>
        <sz val="8"/>
        <rFont val="Verdana"/>
        <family val="2"/>
        <charset val="161"/>
      </rPr>
      <t xml:space="preserve">
</t>
    </r>
  </si>
  <si>
    <r>
      <t xml:space="preserve">2) </t>
    </r>
    <r>
      <rPr>
        <sz val="8"/>
        <rFont val="Verdana"/>
        <family val="2"/>
        <charset val="161"/>
      </rPr>
      <t>Employees are defined as persons 15 years or older, who worked during the reference week, even for just one hour, for pay or profit or they were working in the family business, or they were not at work but had a job or business from which they were temporarily absent.</t>
    </r>
    <r>
      <rPr>
        <b/>
        <sz val="8"/>
        <rFont val="Verdana"/>
        <family val="2"/>
        <charset val="161"/>
      </rPr>
      <t xml:space="preserve">
</t>
    </r>
  </si>
  <si>
    <t>Source: Bank of Greece Frontier Survey, Processing INSETE Intelligence</t>
  </si>
  <si>
    <t>Source: Labour Force Survey ELSTAT - Processing INSETE Intelligence</t>
  </si>
  <si>
    <t>Source: Hellenic Chamber of Hotels - Processing INSETE Intelligence</t>
  </si>
  <si>
    <t>Source: Tourism Enterprise Register - Processing INSETE Intelligence</t>
  </si>
  <si>
    <t>Source: ELSTAT - Processinfg INSETE Intelliegence, for the years 2010-2017 the data are based on part of the total available beds -the results account for 80% of the available beds due to lack of information on the operating months of each accommodation during the year. For the years from 2018 onwards due to a change in the methdology the data account for the total of the available beds</t>
  </si>
  <si>
    <t>Source: HCAA, AIA, Processing INSETE Intelligence</t>
  </si>
  <si>
    <t>Source: ELSTAT - Processing INSETE Intelligence</t>
  </si>
  <si>
    <t xml:space="preserve"> Hotel capacity 2021</t>
  </si>
  <si>
    <t>Key figures of incoming tourism in Epirus Region 2021</t>
  </si>
  <si>
    <t>Source: ELSTAT - Processinfg INSETE Intelliegence</t>
  </si>
  <si>
    <t xml:space="preserve"> Hotel capacity 2022</t>
  </si>
  <si>
    <t>Key figures of incoming tourism in Epirus Region 2022</t>
  </si>
  <si>
    <t>Un. Kingdom</t>
  </si>
  <si>
    <t>Key figures of incoming tourism in Epirus Region 2023</t>
  </si>
  <si>
    <t xml:space="preserve"> Hotel capacity 2023</t>
  </si>
  <si>
    <t>01</t>
  </si>
  <si>
    <t>02</t>
  </si>
  <si>
    <t>03</t>
  </si>
  <si>
    <t>04</t>
  </si>
  <si>
    <t>05</t>
  </si>
  <si>
    <t>06</t>
  </si>
  <si>
    <t>07</t>
  </si>
  <si>
    <t>08</t>
  </si>
  <si>
    <t>09</t>
  </si>
  <si>
    <t>10</t>
  </si>
  <si>
    <t>11</t>
  </si>
  <si>
    <t>12</t>
  </si>
  <si>
    <t>Month</t>
  </si>
  <si>
    <t>*The data refer to accommodation establishments listed on the Airbnb, Vrbo, Booking.com and TripAdvisor platforms</t>
  </si>
  <si>
    <t xml:space="preserve"> Hotel capacity 2024</t>
  </si>
  <si>
    <t>Capacity of short-term rental accommodation per month (beds)*, 2019-2024</t>
  </si>
  <si>
    <t>Capacity of short-term rental accommodation per month (rooms)*, 2019-2024</t>
  </si>
  <si>
    <t>Capacity of short-term rental accommodation per month (properties)*, 2019-2024</t>
  </si>
  <si>
    <r>
      <rPr>
        <b/>
        <sz val="7"/>
        <color rgb="FF002060"/>
        <rFont val="Verdana"/>
        <family val="2"/>
        <charset val="161"/>
      </rPr>
      <t>Source</t>
    </r>
    <r>
      <rPr>
        <sz val="7"/>
        <color rgb="FF002060"/>
        <rFont val="Verdana"/>
        <family val="2"/>
        <charset val="161"/>
      </rPr>
      <t>: The Lighthouse-Processing INSETE Intelligence</t>
    </r>
  </si>
  <si>
    <t>Key figures of incoming tourism in Epirus Region 2024</t>
  </si>
  <si>
    <t>DOMESTIC TRAFFIC IN PORTS, 2013-2024</t>
  </si>
  <si>
    <t>INTERNATIONAL TRAFFIC IN PORTS, 2013-2024</t>
  </si>
  <si>
    <t>EPIRUS REGION: arrivals, overnights and occupancy in hotel establishments, 2010-2024</t>
  </si>
  <si>
    <t>EPIRUS REGION: arrivals and overnight stays in short stay accommodation establishments, 2020-2024</t>
  </si>
  <si>
    <t>Cruise ship traffic in Epirus Region, 2013-2025</t>
  </si>
  <si>
    <t>Key figures of incoming tourism in Epirus Region 2025</t>
  </si>
  <si>
    <t>Employment in Epirus Region (in thous.), 2010-2025</t>
  </si>
  <si>
    <t>EPIRUS REGION: Admissions to Museums / Archaelogical sites, 2010-2025</t>
  </si>
  <si>
    <t xml:space="preserve"> Hotel capacity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</si>
</sst>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
    <numFmt numFmtId="166" formatCode="#,##0.0"/>
    <numFmt numFmtId="167" formatCode="0.0"/>
  </numFmts>
  <fonts count="27" x14ac:knownFonts="1">
    <font>
      <sz val="11"/>
      <color theme="1"/>
      <name val="Calibri"/>
      <family val="2"/>
      <charset val="161"/>
      <scheme val="minor"/>
    </font>
    <font>
      <sz val="10"/>
      <color rgb="FF000000"/>
      <name val="Times New Roman"/>
      <family val="1"/>
      <charset val="161"/>
    </font>
    <font>
      <b/>
      <sz val="16"/>
      <color theme="1"/>
      <name val="Tahoma"/>
      <family val="2"/>
      <charset val="161"/>
    </font>
    <font>
      <sz val="11"/>
      <color theme="1"/>
      <name val="Calibri"/>
      <family val="2"/>
      <charset val="161"/>
      <scheme val="minor"/>
    </font>
    <font>
      <sz val="10"/>
      <name val="Arial"/>
      <family val="2"/>
      <charset val="161"/>
    </font>
    <font>
      <sz val="11"/>
      <color rgb="FF006100"/>
      <name val="Calibri"/>
      <family val="2"/>
      <charset val="161"/>
      <scheme val="minor"/>
    </font>
    <font>
      <sz val="11"/>
      <color theme="1"/>
      <name val="Calibri"/>
      <family val="2"/>
      <scheme val="minor"/>
    </font>
    <font>
      <b/>
      <sz val="8"/>
      <color theme="4"/>
      <name val="Verdana"/>
      <family val="2"/>
      <charset val="161"/>
    </font>
    <font>
      <sz val="8"/>
      <color theme="4"/>
      <name val="Verdana"/>
      <family val="2"/>
      <charset val="161"/>
    </font>
    <font>
      <b/>
      <i/>
      <sz val="8"/>
      <color theme="4"/>
      <name val="Verdana"/>
      <family val="2"/>
      <charset val="161"/>
    </font>
    <font>
      <i/>
      <sz val="8"/>
      <color theme="4"/>
      <name val="Verdana"/>
      <family val="2"/>
      <charset val="161"/>
    </font>
    <font>
      <sz val="8"/>
      <color rgb="FF002060"/>
      <name val="Verdana"/>
      <family val="2"/>
      <charset val="161"/>
    </font>
    <font>
      <sz val="8"/>
      <color rgb="FF0070C0"/>
      <name val="Verdana"/>
      <family val="2"/>
      <charset val="161"/>
    </font>
    <font>
      <i/>
      <sz val="8"/>
      <color rgb="FF0070C0"/>
      <name val="Verdana"/>
      <family val="2"/>
      <charset val="161"/>
    </font>
    <font>
      <b/>
      <sz val="8"/>
      <name val="Verdana"/>
      <family val="2"/>
      <charset val="161"/>
    </font>
    <font>
      <sz val="8"/>
      <name val="Verdana"/>
      <family val="2"/>
      <charset val="161"/>
    </font>
    <font>
      <b/>
      <sz val="8"/>
      <color theme="0"/>
      <name val="Verdana"/>
      <family val="2"/>
      <charset val="161"/>
    </font>
    <font>
      <sz val="8"/>
      <color theme="1"/>
      <name val="Verdana"/>
      <family val="2"/>
      <charset val="161"/>
    </font>
    <font>
      <b/>
      <sz val="8"/>
      <color theme="1"/>
      <name val="Verdana"/>
      <family val="2"/>
      <charset val="161"/>
    </font>
    <font>
      <b/>
      <sz val="8"/>
      <color rgb="FF000000"/>
      <name val="Verdana"/>
      <family val="2"/>
      <charset val="161"/>
    </font>
    <font>
      <sz val="8"/>
      <color rgb="FF000000"/>
      <name val="Verdana"/>
      <family val="2"/>
      <charset val="161"/>
    </font>
    <font>
      <sz val="8"/>
      <color theme="0"/>
      <name val="Verdana"/>
      <family val="2"/>
      <charset val="161"/>
    </font>
    <font>
      <b/>
      <sz val="14"/>
      <color theme="1"/>
      <name val="Verdana Pro"/>
      <family val="2"/>
    </font>
    <font>
      <b/>
      <sz val="9"/>
      <color theme="0"/>
      <name val="Verdana"/>
      <family val="2"/>
      <charset val="161"/>
    </font>
    <font>
      <sz val="9"/>
      <color theme="1"/>
      <name val="Verdana"/>
      <family val="2"/>
      <charset val="161"/>
    </font>
    <font>
      <sz val="7"/>
      <color rgb="FF002060"/>
      <name val="Verdana"/>
      <family val="2"/>
      <charset val="161"/>
    </font>
    <font>
      <b/>
      <sz val="7"/>
      <color rgb="FF002060"/>
      <name val="Verdana"/>
      <family val="2"/>
      <charset val="161"/>
    </font>
  </fonts>
  <fills count="12">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002060"/>
        <bgColor theme="4"/>
      </patternFill>
    </fill>
    <fill>
      <patternFill patternType="solid">
        <fgColor theme="2"/>
        <bgColor indexed="64"/>
      </patternFill>
    </fill>
    <fill>
      <patternFill patternType="solid">
        <fgColor rgb="FF002060"/>
        <bgColor indexed="64"/>
      </patternFill>
    </fill>
    <fill>
      <patternFill patternType="solid">
        <fgColor theme="4" tint="-0.249977111117893"/>
        <bgColor indexed="64"/>
      </patternFill>
    </fill>
    <fill>
      <patternFill patternType="solid">
        <fgColor theme="3" tint="0.79998168889431442"/>
        <bgColor indexed="64"/>
      </patternFill>
    </fill>
  </fills>
  <borders count="29">
    <border>
      <left/>
      <right/>
      <top/>
      <bottom/>
      <diagonal/>
    </border>
    <border>
      <left/>
      <right/>
      <top style="medium">
        <color theme="4"/>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rgb="FF000000"/>
      </right>
      <top/>
      <bottom/>
      <diagonal/>
    </border>
    <border>
      <left style="thin">
        <color indexed="64"/>
      </left>
      <right style="thin">
        <color rgb="FF000000"/>
      </right>
      <top style="thin">
        <color indexed="64"/>
      </top>
      <bottom style="thin">
        <color indexed="64"/>
      </bottom>
      <diagonal/>
    </border>
    <border>
      <left/>
      <right style="thin">
        <color theme="4" tint="0.39997558519241921"/>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style="thin">
        <color theme="4" tint="0.39997558519241921"/>
      </left>
      <right/>
      <top/>
      <bottom style="hair">
        <color rgb="FF0070C0"/>
      </bottom>
      <diagonal/>
    </border>
    <border>
      <left/>
      <right/>
      <top/>
      <bottom style="hair">
        <color rgb="FF0070C0"/>
      </bottom>
      <diagonal/>
    </border>
    <border>
      <left/>
      <right style="thin">
        <color theme="4" tint="0.39997558519241921"/>
      </right>
      <top/>
      <bottom style="hair">
        <color rgb="FF0070C0"/>
      </bottom>
      <diagonal/>
    </border>
    <border>
      <left style="thin">
        <color theme="4" tint="0.39997558519241921"/>
      </left>
      <right/>
      <top style="hair">
        <color rgb="FF0070C0"/>
      </top>
      <bottom/>
      <diagonal/>
    </border>
    <border>
      <left/>
      <right/>
      <top style="hair">
        <color rgb="FF0070C0"/>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rgb="FF000000"/>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rgb="FF000000"/>
      </right>
      <top/>
      <bottom style="thin">
        <color indexed="64"/>
      </bottom>
      <diagonal/>
    </border>
    <border>
      <left/>
      <right/>
      <top style="thin">
        <color theme="4" tint="-0.249977111117893"/>
      </top>
      <bottom style="thin">
        <color theme="4" tint="-0.249977111117893"/>
      </bottom>
      <diagonal/>
    </border>
    <border>
      <left/>
      <right/>
      <top/>
      <bottom style="thin">
        <color theme="4" tint="-0.249977111117893"/>
      </bottom>
      <diagonal/>
    </border>
    <border>
      <left/>
      <right/>
      <top style="thin">
        <color theme="4" tint="-0.249977111117893"/>
      </top>
      <bottom/>
      <diagonal/>
    </border>
    <border>
      <left style="thin">
        <color theme="4"/>
      </left>
      <right style="medium">
        <color theme="4"/>
      </right>
      <top style="thin">
        <color indexed="64"/>
      </top>
      <bottom style="thin">
        <color theme="4" tint="-0.249977111117893"/>
      </bottom>
      <diagonal/>
    </border>
    <border>
      <left/>
      <right style="medium">
        <color theme="4"/>
      </right>
      <top style="thin">
        <color indexed="64"/>
      </top>
      <bottom style="thin">
        <color theme="4" tint="-0.249977111117893"/>
      </bottom>
      <diagonal/>
    </border>
  </borders>
  <cellStyleXfs count="7">
    <xf numFmtId="0" fontId="0" fillId="0" borderId="0"/>
    <xf numFmtId="0" fontId="1" fillId="0" borderId="0"/>
    <xf numFmtId="9" fontId="3" fillId="0" borderId="0" applyFont="0" applyFill="0" applyBorder="0" applyAlignment="0" applyProtection="0"/>
    <xf numFmtId="164" fontId="3" fillId="0" borderId="0" applyFont="0" applyFill="0" applyBorder="0" applyAlignment="0" applyProtection="0"/>
    <xf numFmtId="0" fontId="4" fillId="0" borderId="0"/>
    <xf numFmtId="0" fontId="5" fillId="6" borderId="0" applyNumberFormat="0" applyBorder="0" applyAlignment="0" applyProtection="0"/>
    <xf numFmtId="0" fontId="6" fillId="0" borderId="0"/>
  </cellStyleXfs>
  <cellXfs count="169">
    <xf numFmtId="0" fontId="0" fillId="0" borderId="0" xfId="0"/>
    <xf numFmtId="0" fontId="2" fillId="0" borderId="0" xfId="0" applyFont="1" applyAlignment="1">
      <alignment vertical="center" wrapText="1"/>
    </xf>
    <xf numFmtId="0" fontId="7"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xf>
    <xf numFmtId="0" fontId="13" fillId="0" borderId="0" xfId="0" applyFont="1" applyAlignment="1">
      <alignment horizontal="center" vertical="center"/>
    </xf>
    <xf numFmtId="0" fontId="18" fillId="4" borderId="15" xfId="0" applyFont="1" applyFill="1" applyBorder="1" applyAlignment="1">
      <alignment vertical="center" wrapText="1"/>
    </xf>
    <xf numFmtId="0" fontId="18" fillId="4" borderId="16" xfId="0" applyFont="1" applyFill="1" applyBorder="1" applyAlignment="1">
      <alignment vertical="center" wrapText="1"/>
    </xf>
    <xf numFmtId="0" fontId="18" fillId="4" borderId="17" xfId="0" applyFont="1" applyFill="1" applyBorder="1" applyAlignment="1">
      <alignment vertical="center" wrapText="1"/>
    </xf>
    <xf numFmtId="0" fontId="18" fillId="4" borderId="18" xfId="0" applyFont="1" applyFill="1" applyBorder="1" applyAlignment="1">
      <alignment vertical="center" wrapText="1"/>
    </xf>
    <xf numFmtId="165" fontId="18" fillId="4" borderId="18" xfId="2" applyNumberFormat="1" applyFont="1" applyFill="1" applyBorder="1" applyAlignment="1">
      <alignment horizontal="center" vertical="center"/>
    </xf>
    <xf numFmtId="165" fontId="18" fillId="4" borderId="19" xfId="2" applyNumberFormat="1" applyFont="1" applyFill="1" applyBorder="1" applyAlignment="1">
      <alignment horizontal="center" vertical="center"/>
    </xf>
    <xf numFmtId="0" fontId="17" fillId="2" borderId="0" xfId="0" applyFont="1" applyFill="1" applyAlignment="1">
      <alignment vertical="center"/>
    </xf>
    <xf numFmtId="3" fontId="17" fillId="2" borderId="0" xfId="0" applyNumberFormat="1" applyFont="1" applyFill="1" applyAlignment="1">
      <alignment horizontal="center" vertical="center"/>
    </xf>
    <xf numFmtId="0" fontId="17" fillId="0" borderId="0" xfId="0" applyFont="1" applyAlignment="1">
      <alignment vertical="center"/>
    </xf>
    <xf numFmtId="3" fontId="17" fillId="0" borderId="0" xfId="0" applyNumberFormat="1" applyFont="1" applyAlignment="1">
      <alignment horizontal="center" vertical="center"/>
    </xf>
    <xf numFmtId="0" fontId="16" fillId="7" borderId="0" xfId="5" applyFont="1" applyFill="1" applyBorder="1" applyAlignment="1">
      <alignment horizontal="left" vertical="center"/>
    </xf>
    <xf numFmtId="0" fontId="16" fillId="7" borderId="0" xfId="5" applyFont="1" applyFill="1" applyBorder="1" applyAlignment="1">
      <alignment horizontal="right" vertical="center"/>
    </xf>
    <xf numFmtId="3" fontId="17" fillId="0" borderId="0" xfId="0" applyNumberFormat="1" applyFont="1" applyAlignment="1">
      <alignment horizontal="right" vertical="center"/>
    </xf>
    <xf numFmtId="0" fontId="11" fillId="0" borderId="0" xfId="6" applyFont="1" applyAlignment="1">
      <alignment horizontal="left" vertical="center" readingOrder="1"/>
    </xf>
    <xf numFmtId="0" fontId="17" fillId="0" borderId="0" xfId="0" applyFont="1" applyAlignment="1">
      <alignment horizontal="left" vertical="center"/>
    </xf>
    <xf numFmtId="165" fontId="17" fillId="0" borderId="0" xfId="0" applyNumberFormat="1" applyFont="1" applyAlignment="1">
      <alignment horizontal="center" vertical="center"/>
    </xf>
    <xf numFmtId="0" fontId="17" fillId="3" borderId="0" xfId="0" applyFont="1" applyFill="1" applyAlignment="1">
      <alignment horizontal="left" vertical="center"/>
    </xf>
    <xf numFmtId="3" fontId="17" fillId="3" borderId="0" xfId="0" applyNumberFormat="1" applyFont="1" applyFill="1" applyAlignment="1">
      <alignment horizontal="center" vertical="center"/>
    </xf>
    <xf numFmtId="165" fontId="17" fillId="3" borderId="0" xfId="0" applyNumberFormat="1" applyFont="1" applyFill="1" applyAlignment="1">
      <alignment horizontal="center" vertical="center"/>
    </xf>
    <xf numFmtId="3" fontId="18" fillId="0" borderId="0" xfId="0" applyNumberFormat="1" applyFont="1" applyAlignment="1">
      <alignment horizontal="right" vertical="center"/>
    </xf>
    <xf numFmtId="3" fontId="17" fillId="2" borderId="0" xfId="0" applyNumberFormat="1" applyFont="1" applyFill="1" applyAlignment="1">
      <alignment horizontal="right" vertical="center"/>
    </xf>
    <xf numFmtId="3" fontId="18" fillId="2" borderId="0" xfId="0" applyNumberFormat="1" applyFont="1" applyFill="1" applyAlignment="1">
      <alignment horizontal="right" vertical="center"/>
    </xf>
    <xf numFmtId="3" fontId="17" fillId="2" borderId="0" xfId="0" applyNumberFormat="1" applyFont="1" applyFill="1" applyAlignment="1">
      <alignment vertical="center"/>
    </xf>
    <xf numFmtId="3" fontId="18" fillId="2" borderId="0" xfId="0" applyNumberFormat="1" applyFont="1" applyFill="1" applyAlignment="1">
      <alignment vertical="center"/>
    </xf>
    <xf numFmtId="3" fontId="17" fillId="0" borderId="0" xfId="0" applyNumberFormat="1" applyFont="1" applyAlignment="1">
      <alignment vertical="center"/>
    </xf>
    <xf numFmtId="3" fontId="18" fillId="0" borderId="0" xfId="0" applyNumberFormat="1" applyFont="1" applyAlignment="1">
      <alignment vertical="center"/>
    </xf>
    <xf numFmtId="0" fontId="18" fillId="2" borderId="0" xfId="0" applyFont="1" applyFill="1" applyAlignment="1">
      <alignment horizontal="center" vertical="center"/>
    </xf>
    <xf numFmtId="0" fontId="18" fillId="0" borderId="0" xfId="0" applyFont="1" applyAlignment="1">
      <alignment horizontal="center" vertical="center"/>
    </xf>
    <xf numFmtId="0" fontId="18" fillId="0" borderId="0" xfId="0" applyFont="1" applyAlignment="1">
      <alignment vertical="center"/>
    </xf>
    <xf numFmtId="166" fontId="15" fillId="0" borderId="0" xfId="0" applyNumberFormat="1" applyFont="1" applyAlignment="1">
      <alignment horizontal="center" vertical="center"/>
    </xf>
    <xf numFmtId="167" fontId="17" fillId="0" borderId="0" xfId="0" applyNumberFormat="1" applyFont="1" applyAlignment="1">
      <alignment horizontal="center" vertical="center"/>
    </xf>
    <xf numFmtId="0" fontId="18" fillId="2" borderId="0" xfId="0" applyFont="1" applyFill="1" applyAlignment="1">
      <alignment vertical="center"/>
    </xf>
    <xf numFmtId="166" fontId="17" fillId="2" borderId="0" xfId="0" applyNumberFormat="1" applyFont="1" applyFill="1" applyAlignment="1">
      <alignment horizontal="center" vertical="center"/>
    </xf>
    <xf numFmtId="0" fontId="18" fillId="0" borderId="0" xfId="0" applyFont="1" applyAlignment="1">
      <alignment vertical="center" wrapText="1"/>
    </xf>
    <xf numFmtId="165" fontId="15" fillId="0" borderId="0" xfId="2" applyNumberFormat="1" applyFont="1" applyAlignment="1">
      <alignment horizontal="center" vertical="center"/>
    </xf>
    <xf numFmtId="165" fontId="17" fillId="0" borderId="0" xfId="2" applyNumberFormat="1" applyFont="1" applyAlignment="1">
      <alignment horizontal="center" vertical="center"/>
    </xf>
    <xf numFmtId="0" fontId="18" fillId="2" borderId="0" xfId="0" applyFont="1" applyFill="1" applyAlignment="1">
      <alignment vertical="center" wrapText="1"/>
    </xf>
    <xf numFmtId="165" fontId="17" fillId="2" borderId="0" xfId="2" applyNumberFormat="1" applyFont="1" applyFill="1" applyAlignment="1">
      <alignment horizontal="center" vertical="center"/>
    </xf>
    <xf numFmtId="0" fontId="17" fillId="4" borderId="9" xfId="0" applyFont="1" applyFill="1" applyBorder="1" applyAlignment="1">
      <alignment vertical="center"/>
    </xf>
    <xf numFmtId="166" fontId="17" fillId="4" borderId="9" xfId="0" applyNumberFormat="1" applyFont="1" applyFill="1" applyBorder="1" applyAlignment="1">
      <alignment horizontal="center" vertical="center"/>
    </xf>
    <xf numFmtId="166" fontId="17" fillId="4" borderId="10" xfId="0" applyNumberFormat="1" applyFont="1" applyFill="1" applyBorder="1" applyAlignment="1">
      <alignment horizontal="center" vertical="center"/>
    </xf>
    <xf numFmtId="167" fontId="17" fillId="4" borderId="9" xfId="0" applyNumberFormat="1" applyFont="1" applyFill="1" applyBorder="1" applyAlignment="1">
      <alignment horizontal="center" vertical="center"/>
    </xf>
    <xf numFmtId="166" fontId="17" fillId="2" borderId="7" xfId="0" applyNumberFormat="1" applyFont="1" applyFill="1" applyBorder="1" applyAlignment="1">
      <alignment horizontal="center" vertical="center"/>
    </xf>
    <xf numFmtId="167" fontId="17" fillId="2" borderId="0" xfId="0" applyNumberFormat="1" applyFont="1" applyFill="1" applyAlignment="1">
      <alignment horizontal="center" vertical="center"/>
    </xf>
    <xf numFmtId="0" fontId="17" fillId="4" borderId="0" xfId="0" applyFont="1" applyFill="1" applyAlignment="1">
      <alignment vertical="center"/>
    </xf>
    <xf numFmtId="166" fontId="17" fillId="4" borderId="0" xfId="0" applyNumberFormat="1" applyFont="1" applyFill="1" applyAlignment="1">
      <alignment horizontal="center" vertical="center"/>
    </xf>
    <xf numFmtId="166" fontId="17" fillId="4" borderId="7" xfId="0" applyNumberFormat="1" applyFont="1" applyFill="1" applyBorder="1" applyAlignment="1">
      <alignment horizontal="center" vertical="center"/>
    </xf>
    <xf numFmtId="167" fontId="17" fillId="4" borderId="0" xfId="0" applyNumberFormat="1" applyFont="1" applyFill="1" applyAlignment="1">
      <alignment horizontal="center" vertical="center"/>
    </xf>
    <xf numFmtId="0" fontId="17" fillId="4" borderId="13" xfId="0" applyFont="1" applyFill="1" applyBorder="1" applyAlignment="1">
      <alignment vertical="center"/>
    </xf>
    <xf numFmtId="166" fontId="17" fillId="4" borderId="13" xfId="0" applyNumberFormat="1" applyFont="1" applyFill="1" applyBorder="1" applyAlignment="1">
      <alignment horizontal="center" vertical="center"/>
    </xf>
    <xf numFmtId="166" fontId="17" fillId="4" borderId="14" xfId="0" applyNumberFormat="1" applyFont="1" applyFill="1" applyBorder="1" applyAlignment="1">
      <alignment horizontal="center" vertical="center"/>
    </xf>
    <xf numFmtId="167" fontId="17" fillId="4" borderId="13" xfId="0" applyNumberFormat="1" applyFont="1" applyFill="1" applyBorder="1" applyAlignment="1">
      <alignment horizontal="center" vertical="center"/>
    </xf>
    <xf numFmtId="166" fontId="18" fillId="4" borderId="0" xfId="0" applyNumberFormat="1" applyFont="1" applyFill="1" applyAlignment="1">
      <alignment horizontal="center" vertical="center"/>
    </xf>
    <xf numFmtId="166" fontId="18" fillId="4" borderId="7" xfId="0" applyNumberFormat="1" applyFont="1" applyFill="1" applyBorder="1" applyAlignment="1">
      <alignment horizontal="center" vertical="center"/>
    </xf>
    <xf numFmtId="167" fontId="18" fillId="4" borderId="0" xfId="0" applyNumberFormat="1" applyFont="1" applyFill="1" applyAlignment="1">
      <alignment horizontal="center" vertical="center"/>
    </xf>
    <xf numFmtId="167" fontId="18" fillId="4" borderId="18" xfId="0" applyNumberFormat="1" applyFont="1" applyFill="1" applyBorder="1" applyAlignment="1">
      <alignment horizontal="center" vertical="center"/>
    </xf>
    <xf numFmtId="166" fontId="18" fillId="4" borderId="18" xfId="0" applyNumberFormat="1" applyFont="1" applyFill="1" applyBorder="1" applyAlignment="1">
      <alignment horizontal="center" vertical="center"/>
    </xf>
    <xf numFmtId="166" fontId="18" fillId="4" borderId="19" xfId="0" applyNumberFormat="1" applyFont="1" applyFill="1" applyBorder="1" applyAlignment="1">
      <alignment horizontal="center" vertical="center"/>
    </xf>
    <xf numFmtId="0" fontId="17" fillId="0" borderId="0" xfId="0" applyFont="1" applyAlignment="1">
      <alignment horizontal="center" vertical="center"/>
    </xf>
    <xf numFmtId="0" fontId="17" fillId="5" borderId="0" xfId="0" applyFont="1" applyFill="1" applyAlignment="1">
      <alignment horizontal="left" vertical="center"/>
    </xf>
    <xf numFmtId="3" fontId="17" fillId="5" borderId="0" xfId="0" applyNumberFormat="1" applyFont="1" applyFill="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4" fillId="0" borderId="0" xfId="0" applyFont="1" applyAlignment="1">
      <alignment vertical="center" wrapText="1"/>
    </xf>
    <xf numFmtId="0" fontId="16" fillId="9" borderId="0" xfId="0" applyFont="1" applyFill="1" applyAlignment="1">
      <alignment horizontal="center" vertical="center"/>
    </xf>
    <xf numFmtId="0" fontId="16" fillId="9" borderId="0" xfId="0" applyFont="1" applyFill="1" applyAlignment="1">
      <alignment horizontal="center" vertical="center" wrapText="1"/>
    </xf>
    <xf numFmtId="0" fontId="16" fillId="9" borderId="7" xfId="0" applyFont="1" applyFill="1" applyBorder="1" applyAlignment="1">
      <alignment horizontal="center" vertical="center" wrapText="1"/>
    </xf>
    <xf numFmtId="0" fontId="21" fillId="9" borderId="0" xfId="0" applyFont="1" applyFill="1" applyAlignment="1">
      <alignment vertical="center"/>
    </xf>
    <xf numFmtId="0" fontId="16" fillId="10" borderId="24" xfId="0" applyFont="1" applyFill="1" applyBorder="1" applyAlignment="1">
      <alignment vertical="center"/>
    </xf>
    <xf numFmtId="166" fontId="16" fillId="10" borderId="24" xfId="0" applyNumberFormat="1" applyFont="1" applyFill="1" applyBorder="1" applyAlignment="1">
      <alignment horizontal="center" vertical="center"/>
    </xf>
    <xf numFmtId="0" fontId="16" fillId="7" borderId="0" xfId="0" applyFont="1" applyFill="1" applyAlignment="1">
      <alignment horizontal="left" vertical="center"/>
    </xf>
    <xf numFmtId="0" fontId="16" fillId="7" borderId="0" xfId="0" applyFont="1" applyFill="1" applyAlignment="1">
      <alignment horizontal="right" vertical="center"/>
    </xf>
    <xf numFmtId="0" fontId="16" fillId="10" borderId="0" xfId="0" applyFont="1" applyFill="1" applyAlignment="1">
      <alignment vertical="center"/>
    </xf>
    <xf numFmtId="3" fontId="16" fillId="10" borderId="0" xfId="0" applyNumberFormat="1" applyFont="1" applyFill="1" applyAlignment="1">
      <alignment vertical="center"/>
    </xf>
    <xf numFmtId="3" fontId="16" fillId="10" borderId="0" xfId="0" applyNumberFormat="1" applyFont="1" applyFill="1" applyAlignment="1">
      <alignment horizontal="right" vertical="center"/>
    </xf>
    <xf numFmtId="0" fontId="16" fillId="7" borderId="0" xfId="0" applyFont="1" applyFill="1" applyAlignment="1">
      <alignment horizontal="center" vertical="center"/>
    </xf>
    <xf numFmtId="0" fontId="16" fillId="10" borderId="0" xfId="0" applyFont="1" applyFill="1" applyAlignment="1">
      <alignment horizontal="left" vertical="center"/>
    </xf>
    <xf numFmtId="3" fontId="16" fillId="10" borderId="0" xfId="0" applyNumberFormat="1" applyFont="1" applyFill="1" applyAlignment="1">
      <alignment horizontal="center" vertical="center"/>
    </xf>
    <xf numFmtId="165" fontId="16" fillId="10" borderId="0" xfId="0" applyNumberFormat="1" applyFont="1" applyFill="1" applyAlignment="1">
      <alignment horizontal="center" vertical="center"/>
    </xf>
    <xf numFmtId="0" fontId="17" fillId="9" borderId="0" xfId="0" applyFont="1" applyFill="1" applyAlignment="1">
      <alignment vertical="center"/>
    </xf>
    <xf numFmtId="0" fontId="16" fillId="9" borderId="0" xfId="0" applyFont="1" applyFill="1" applyAlignment="1">
      <alignment horizontal="right" vertical="center"/>
    </xf>
    <xf numFmtId="3" fontId="16" fillId="9" borderId="0" xfId="0" applyNumberFormat="1" applyFont="1" applyFill="1" applyAlignment="1">
      <alignment horizontal="right" vertical="center"/>
    </xf>
    <xf numFmtId="0" fontId="16" fillId="9" borderId="5" xfId="0" applyFont="1" applyFill="1" applyBorder="1" applyAlignment="1">
      <alignment horizontal="center" vertical="center" wrapText="1"/>
    </xf>
    <xf numFmtId="0" fontId="16" fillId="9" borderId="2"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9" borderId="3" xfId="0" applyFont="1" applyFill="1" applyBorder="1" applyAlignment="1">
      <alignment horizontal="right" vertical="center" wrapText="1"/>
    </xf>
    <xf numFmtId="0" fontId="17" fillId="0" borderId="0" xfId="0" applyFont="1" applyAlignment="1">
      <alignment horizontal="left" vertical="center" wrapText="1"/>
    </xf>
    <xf numFmtId="3" fontId="17" fillId="0" borderId="0" xfId="0" applyNumberFormat="1" applyFont="1" applyAlignment="1">
      <alignment horizontal="right" vertical="center" wrapText="1"/>
    </xf>
    <xf numFmtId="0" fontId="17" fillId="0" borderId="25" xfId="0" applyFont="1" applyBorder="1" applyAlignment="1">
      <alignment horizontal="left" vertical="center" wrapText="1"/>
    </xf>
    <xf numFmtId="3" fontId="17" fillId="0" borderId="25" xfId="0" applyNumberFormat="1" applyFont="1" applyBorder="1" applyAlignment="1">
      <alignment horizontal="right" vertical="center"/>
    </xf>
    <xf numFmtId="0" fontId="17" fillId="8" borderId="26" xfId="0" applyFont="1" applyFill="1" applyBorder="1" applyAlignment="1">
      <alignment horizontal="left" vertical="center" wrapText="1"/>
    </xf>
    <xf numFmtId="3" fontId="17" fillId="8" borderId="26" xfId="0" applyNumberFormat="1" applyFont="1" applyFill="1" applyBorder="1" applyAlignment="1">
      <alignment horizontal="right" vertical="center" wrapText="1"/>
    </xf>
    <xf numFmtId="3" fontId="17" fillId="8" borderId="26" xfId="0" applyNumberFormat="1" applyFont="1" applyFill="1" applyBorder="1" applyAlignment="1">
      <alignment horizontal="right" vertical="center"/>
    </xf>
    <xf numFmtId="0" fontId="17" fillId="8" borderId="25" xfId="0" applyFont="1" applyFill="1" applyBorder="1" applyAlignment="1">
      <alignment horizontal="left" vertical="center"/>
    </xf>
    <xf numFmtId="3" fontId="17" fillId="8" borderId="25" xfId="0" applyNumberFormat="1" applyFont="1" applyFill="1" applyBorder="1" applyAlignment="1">
      <alignment horizontal="right" vertical="center"/>
    </xf>
    <xf numFmtId="0" fontId="17" fillId="0" borderId="26" xfId="0" applyFont="1" applyBorder="1" applyAlignment="1">
      <alignment horizontal="left" vertical="center" wrapText="1"/>
    </xf>
    <xf numFmtId="3" fontId="17" fillId="0" borderId="26" xfId="0" applyNumberFormat="1" applyFont="1" applyBorder="1" applyAlignment="1">
      <alignment horizontal="right" vertical="center"/>
    </xf>
    <xf numFmtId="0" fontId="17" fillId="0" borderId="25" xfId="0" applyFont="1" applyBorder="1" applyAlignment="1">
      <alignment horizontal="left" vertical="center"/>
    </xf>
    <xf numFmtId="3" fontId="16" fillId="10" borderId="0" xfId="1" applyNumberFormat="1" applyFont="1" applyFill="1" applyAlignment="1">
      <alignment vertical="center" wrapText="1"/>
    </xf>
    <xf numFmtId="3" fontId="16" fillId="10" borderId="0" xfId="1" applyNumberFormat="1" applyFont="1" applyFill="1" applyAlignment="1">
      <alignment vertical="center"/>
    </xf>
    <xf numFmtId="0" fontId="16" fillId="7" borderId="0" xfId="0" applyFont="1" applyFill="1" applyAlignment="1">
      <alignment horizontal="left" vertical="center" wrapText="1"/>
    </xf>
    <xf numFmtId="166" fontId="16" fillId="10" borderId="0" xfId="0" applyNumberFormat="1" applyFont="1" applyFill="1" applyAlignment="1">
      <alignment horizontal="center" vertical="center"/>
    </xf>
    <xf numFmtId="0" fontId="11" fillId="0" borderId="0" xfId="0" applyFont="1" applyAlignment="1">
      <alignment horizontal="left" vertical="center" wrapText="1"/>
    </xf>
    <xf numFmtId="0" fontId="19" fillId="0" borderId="27" xfId="0" applyFont="1" applyBorder="1" applyAlignment="1">
      <alignment horizontal="left" vertical="center" wrapText="1"/>
    </xf>
    <xf numFmtId="0" fontId="20" fillId="0" borderId="28" xfId="0" applyFont="1" applyBorder="1" applyAlignment="1">
      <alignment horizontal="left" vertical="center" wrapText="1"/>
    </xf>
    <xf numFmtId="3" fontId="20" fillId="4" borderId="28" xfId="0" applyNumberFormat="1" applyFont="1" applyFill="1" applyBorder="1" applyAlignment="1">
      <alignment horizontal="center" vertical="center" wrapText="1"/>
    </xf>
    <xf numFmtId="3" fontId="17" fillId="4" borderId="28" xfId="0" applyNumberFormat="1" applyFont="1" applyFill="1" applyBorder="1" applyAlignment="1">
      <alignment horizontal="center" vertical="center"/>
    </xf>
    <xf numFmtId="0" fontId="19" fillId="11" borderId="27" xfId="0" applyFont="1" applyFill="1" applyBorder="1" applyAlignment="1">
      <alignment horizontal="left" vertical="center" wrapText="1"/>
    </xf>
    <xf numFmtId="0" fontId="20" fillId="11" borderId="28" xfId="0" applyFont="1" applyFill="1" applyBorder="1" applyAlignment="1">
      <alignment horizontal="left" vertical="center" wrapText="1"/>
    </xf>
    <xf numFmtId="3" fontId="20" fillId="11" borderId="28" xfId="0" applyNumberFormat="1" applyFont="1" applyFill="1" applyBorder="1" applyAlignment="1">
      <alignment horizontal="center" vertical="center" wrapText="1"/>
    </xf>
    <xf numFmtId="3" fontId="17" fillId="11" borderId="28" xfId="0" applyNumberFormat="1" applyFont="1" applyFill="1" applyBorder="1" applyAlignment="1">
      <alignment horizontal="center" vertical="center"/>
    </xf>
    <xf numFmtId="0" fontId="24" fillId="0" borderId="0" xfId="0" applyFont="1" applyAlignment="1">
      <alignment vertical="center"/>
    </xf>
    <xf numFmtId="0" fontId="23" fillId="9" borderId="0" xfId="0" applyFont="1" applyFill="1" applyAlignment="1">
      <alignment vertical="center"/>
    </xf>
    <xf numFmtId="3" fontId="24" fillId="0" borderId="0" xfId="0" applyNumberFormat="1" applyFont="1" applyAlignment="1">
      <alignment vertical="center"/>
    </xf>
    <xf numFmtId="0" fontId="24" fillId="2" borderId="0" xfId="0" applyFont="1" applyFill="1" applyAlignment="1">
      <alignment vertical="center"/>
    </xf>
    <xf numFmtId="3" fontId="24" fillId="2" borderId="0" xfId="0" applyNumberFormat="1" applyFont="1" applyFill="1" applyAlignment="1">
      <alignment vertical="center"/>
    </xf>
    <xf numFmtId="0" fontId="25" fillId="0" borderId="0" xfId="0" applyFont="1" applyAlignment="1">
      <alignment vertical="center"/>
    </xf>
    <xf numFmtId="0" fontId="25" fillId="0" borderId="0" xfId="0" applyFont="1"/>
    <xf numFmtId="0" fontId="22" fillId="0" borderId="0" xfId="0" applyFont="1" applyAlignment="1">
      <alignment horizontal="center" vertical="center" wrapText="1"/>
    </xf>
    <xf numFmtId="0" fontId="2" fillId="0" borderId="0" xfId="0" applyFont="1" applyAlignment="1">
      <alignment horizontal="center" vertical="center" wrapText="1"/>
    </xf>
    <xf numFmtId="0" fontId="16" fillId="9" borderId="0" xfId="0" applyFont="1" applyFill="1" applyAlignment="1">
      <alignment horizontal="center" vertical="center"/>
    </xf>
    <xf numFmtId="0" fontId="18" fillId="4" borderId="8" xfId="0" applyFont="1" applyFill="1" applyBorder="1" applyAlignment="1">
      <alignment horizontal="left" vertical="center" wrapText="1"/>
    </xf>
    <xf numFmtId="0" fontId="18" fillId="4" borderId="11" xfId="0" applyFont="1" applyFill="1" applyBorder="1" applyAlignment="1">
      <alignment horizontal="left" vertical="center" wrapText="1"/>
    </xf>
    <xf numFmtId="0" fontId="18" fillId="4" borderId="12" xfId="0" applyFont="1" applyFill="1" applyBorder="1" applyAlignment="1">
      <alignment horizontal="left" vertical="center" wrapText="1"/>
    </xf>
    <xf numFmtId="0" fontId="11" fillId="0" borderId="9" xfId="0" applyFont="1" applyBorder="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1" fillId="0" borderId="0" xfId="0" applyFont="1" applyAlignment="1">
      <alignment horizontal="left" vertical="center"/>
    </xf>
    <xf numFmtId="0" fontId="16" fillId="7" borderId="0" xfId="0" applyFont="1" applyFill="1" applyAlignment="1">
      <alignment horizontal="center" vertical="center"/>
    </xf>
    <xf numFmtId="0" fontId="18" fillId="2" borderId="0" xfId="0" applyFont="1" applyFill="1" applyAlignment="1">
      <alignment horizontal="left" vertical="center"/>
    </xf>
    <xf numFmtId="0" fontId="18" fillId="0" borderId="0" xfId="0" applyFont="1" applyAlignment="1">
      <alignment horizontal="left" vertical="center"/>
    </xf>
    <xf numFmtId="0" fontId="16" fillId="10" borderId="0" xfId="0" applyFont="1" applyFill="1" applyAlignment="1">
      <alignment horizontal="left" vertical="center"/>
    </xf>
    <xf numFmtId="0" fontId="18" fillId="2" borderId="0" xfId="0" applyFont="1" applyFill="1" applyAlignment="1">
      <alignment horizontal="center" vertical="center"/>
    </xf>
    <xf numFmtId="0" fontId="18" fillId="0" borderId="0" xfId="0" applyFont="1" applyAlignment="1">
      <alignment horizontal="center" vertical="center"/>
    </xf>
    <xf numFmtId="0" fontId="16" fillId="10" borderId="0" xfId="0" applyFont="1" applyFill="1" applyAlignment="1">
      <alignment horizontal="center" vertical="center"/>
    </xf>
    <xf numFmtId="0" fontId="23" fillId="9" borderId="0" xfId="0" applyFont="1" applyFill="1" applyAlignment="1">
      <alignment horizontal="center" vertical="center"/>
    </xf>
    <xf numFmtId="0" fontId="24" fillId="0" borderId="0" xfId="0" applyFont="1" applyAlignment="1">
      <alignment horizontal="left" vertical="center"/>
    </xf>
    <xf numFmtId="0" fontId="24" fillId="2" borderId="0" xfId="0" applyFont="1" applyFill="1" applyAlignment="1">
      <alignment horizontal="left" vertical="center"/>
    </xf>
    <xf numFmtId="0" fontId="16" fillId="10" borderId="0" xfId="0" applyFont="1" applyFill="1" applyAlignment="1">
      <alignment horizontal="left" vertical="center" wrapText="1"/>
    </xf>
    <xf numFmtId="0" fontId="11" fillId="0" borderId="0" xfId="0" applyFont="1" applyAlignment="1">
      <alignment horizontal="left" vertical="center" wrapText="1"/>
    </xf>
    <xf numFmtId="0" fontId="18" fillId="3" borderId="0" xfId="0" applyFont="1" applyFill="1" applyAlignment="1">
      <alignment horizontal="center" vertical="center"/>
    </xf>
    <xf numFmtId="0" fontId="16" fillId="7" borderId="0" xfId="0" applyFont="1" applyFill="1" applyAlignment="1">
      <alignment horizontal="center" vertical="center" wrapText="1"/>
    </xf>
    <xf numFmtId="0" fontId="17" fillId="0" borderId="0" xfId="0" applyFont="1" applyAlignment="1">
      <alignment horizontal="center" vertical="center"/>
    </xf>
    <xf numFmtId="0" fontId="11" fillId="0" borderId="1" xfId="0" applyFont="1" applyBorder="1" applyAlignment="1">
      <alignment horizontal="left" vertical="center"/>
    </xf>
    <xf numFmtId="0" fontId="16" fillId="9" borderId="20" xfId="0" applyFont="1" applyFill="1" applyBorder="1" applyAlignment="1">
      <alignment horizontal="center" vertical="center" wrapText="1"/>
    </xf>
    <xf numFmtId="0" fontId="16" fillId="9" borderId="21" xfId="0" applyFont="1" applyFill="1" applyBorder="1" applyAlignment="1">
      <alignment horizontal="center" vertical="center" wrapText="1"/>
    </xf>
    <xf numFmtId="0" fontId="16" fillId="9" borderId="22" xfId="0" applyFont="1" applyFill="1" applyBorder="1" applyAlignment="1">
      <alignment horizontal="center" vertical="center" wrapText="1"/>
    </xf>
    <xf numFmtId="0" fontId="16" fillId="9" borderId="23" xfId="0" applyFont="1" applyFill="1" applyBorder="1" applyAlignment="1">
      <alignment horizontal="center" vertical="center" wrapText="1"/>
    </xf>
    <xf numFmtId="0" fontId="17" fillId="0" borderId="0" xfId="0" applyFont="1" applyAlignment="1">
      <alignment horizontal="left" vertical="center"/>
    </xf>
    <xf numFmtId="0" fontId="17" fillId="0" borderId="25" xfId="0" applyFont="1" applyBorder="1" applyAlignment="1">
      <alignment horizontal="left" vertical="center"/>
    </xf>
    <xf numFmtId="0" fontId="17" fillId="8" borderId="26" xfId="0" applyFont="1" applyFill="1" applyBorder="1" applyAlignment="1">
      <alignment horizontal="left" vertical="center"/>
    </xf>
    <xf numFmtId="0" fontId="17" fillId="8" borderId="25" xfId="0" applyFont="1" applyFill="1" applyBorder="1" applyAlignment="1">
      <alignment horizontal="left" vertical="center"/>
    </xf>
    <xf numFmtId="0" fontId="17" fillId="0" borderId="26" xfId="0" applyFont="1" applyBorder="1" applyAlignment="1">
      <alignment horizontal="left" vertical="center"/>
    </xf>
    <xf numFmtId="3" fontId="16" fillId="10" borderId="0" xfId="1" applyNumberFormat="1" applyFont="1" applyFill="1" applyAlignment="1">
      <alignment horizontal="left" vertical="center" wrapText="1"/>
    </xf>
    <xf numFmtId="0" fontId="16" fillId="7" borderId="0" xfId="5" applyFont="1" applyFill="1" applyBorder="1" applyAlignment="1">
      <alignment horizontal="center" vertical="center"/>
    </xf>
  </cellXfs>
  <cellStyles count="7">
    <cellStyle name="Comma 2" xfId="3" xr:uid="{00000000-0005-0000-0000-000032000000}"/>
    <cellStyle name="Good" xfId="5" builtinId="26"/>
    <cellStyle name="Normal" xfId="0" builtinId="0"/>
    <cellStyle name="Normal 2" xfId="1" xr:uid="{00000000-0005-0000-0000-000002000000}"/>
    <cellStyle name="Normal 4" xfId="6" xr:uid="{9E83CBD8-16BE-4DCB-B971-8C32B7309A87}"/>
    <cellStyle name="Normal 5" xfId="4" xr:uid="{00000000-0005-0000-0000-000034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15</xdr:col>
      <xdr:colOff>66675</xdr:colOff>
      <xdr:row>25</xdr:row>
      <xdr:rowOff>30944</xdr:rowOff>
    </xdr:to>
    <xdr:sp macro="" textlink="">
      <xdr:nvSpPr>
        <xdr:cNvPr id="4" name="Subtitle 2">
          <a:extLst>
            <a:ext uri="{FF2B5EF4-FFF2-40B4-BE49-F238E27FC236}">
              <a16:creationId xmlns:a16="http://schemas.microsoft.com/office/drawing/2014/main" id="{00000000-0008-0000-0000-000004000000}"/>
            </a:ext>
          </a:extLst>
        </xdr:cNvPr>
        <xdr:cNvSpPr>
          <a:spLocks noGrp="1"/>
        </xdr:cNvSpPr>
      </xdr:nvSpPr>
      <xdr:spPr>
        <a:xfrm>
          <a:off x="0" y="2771775"/>
          <a:ext cx="9210675" cy="2316944"/>
        </a:xfrm>
        <a:prstGeom prst="rect">
          <a:avLst/>
        </a:prstGeom>
      </xdr:spPr>
      <xdr:txBody>
        <a:bodyPr vert="horz" wrap="square" lIns="91440" tIns="45720" rIns="91440" bIns="45720" rtlCol="0">
          <a:normAutofit fontScale="92500" lnSpcReduction="20000"/>
        </a:bodyPr>
        <a:lstStyle>
          <a:lvl1pPr marL="0" indent="0" algn="ctr" defTabSz="914400" rtl="0" eaLnBrk="1" latinLnBrk="0" hangingPunct="1">
            <a:lnSpc>
              <a:spcPct val="90000"/>
            </a:lnSpc>
            <a:spcBef>
              <a:spcPts val="1000"/>
            </a:spcBef>
            <a:buFont typeface="Arial" panose="020B0604020202020204" pitchFamily="34" charset="0"/>
            <a:buNone/>
            <a:defRPr sz="2400" kern="1200">
              <a:solidFill>
                <a:schemeClr val="tx1"/>
              </a:solidFill>
              <a:latin typeface="+mn-lt"/>
              <a:ea typeface="+mn-ea"/>
              <a:cs typeface="+mn-cs"/>
            </a:defRPr>
          </a:lvl1pPr>
          <a:lvl2pPr marL="457200" indent="0" algn="ctr" defTabSz="914400" rtl="0" eaLnBrk="1" latinLnBrk="0" hangingPunct="1">
            <a:lnSpc>
              <a:spcPct val="90000"/>
            </a:lnSpc>
            <a:spcBef>
              <a:spcPts val="500"/>
            </a:spcBef>
            <a:buFont typeface="Arial" panose="020B0604020202020204" pitchFamily="34" charset="0"/>
            <a:buNone/>
            <a:defRPr sz="2000" kern="1200">
              <a:solidFill>
                <a:schemeClr val="tx1"/>
              </a:solidFill>
              <a:latin typeface="+mn-lt"/>
              <a:ea typeface="+mn-ea"/>
              <a:cs typeface="+mn-cs"/>
            </a:defRPr>
          </a:lvl2pPr>
          <a:lvl3pPr marL="914400" indent="0" algn="ctr"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3pPr>
          <a:lvl4pPr marL="13716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4pPr>
          <a:lvl5pPr marL="18288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5pPr>
          <a:lvl6pPr marL="22860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6pPr>
          <a:lvl7pPr marL="27432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7pPr>
          <a:lvl8pPr marL="32004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8pPr>
          <a:lvl9pPr marL="36576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9pPr>
        </a:lstStyle>
        <a:p>
          <a:pPr marL="0" marR="0" lvl="0" indent="0" algn="ctr"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endParaRPr kumimoji="0" lang="en-US" sz="2400" b="0" i="0" u="none" strike="noStrike" kern="120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500" b="0" i="0" u="none" strike="noStrike" kern="120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Tahoma" panose="020B0604030504040204" pitchFamily="34" charset="0"/>
            </a:rPr>
            <a:t> May 2026</a:t>
          </a:r>
          <a:endParaRPr kumimoji="0" lang="el-GR" sz="15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0" marR="0" lvl="0" indent="0" algn="ctr" defTabSz="914400" rtl="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0" marR="0" lvl="0" indent="0" algn="ctr" defTabSz="914400" rtl="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0" marR="0" lvl="0" indent="0" algn="ctr"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kumimoji="0" lang="el-GR"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r>
            <a:rPr kumimoji="0" lang="en-US"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 INSETE - Republishing is permitted provided the source is referenced  </a:t>
          </a:r>
          <a:endParaRPr kumimoji="0" lang="el-GR"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0" marR="0" lvl="0" indent="0" algn="ctr"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endParaRPr kumimoji="0" lang="el-GR" sz="2400" b="0" i="0" u="none" strike="noStrike" kern="120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6</xdr:col>
      <xdr:colOff>95250</xdr:colOff>
      <xdr:row>4</xdr:row>
      <xdr:rowOff>47626</xdr:rowOff>
    </xdr:from>
    <xdr:to>
      <xdr:col>9</xdr:col>
      <xdr:colOff>66450</xdr:colOff>
      <xdr:row>11</xdr:row>
      <xdr:rowOff>41943</xdr:rowOff>
    </xdr:to>
    <xdr:pic>
      <xdr:nvPicPr>
        <xdr:cNvPr id="5" name="Picture 4">
          <a:extLst>
            <a:ext uri="{FF2B5EF4-FFF2-40B4-BE49-F238E27FC236}">
              <a16:creationId xmlns:a16="http://schemas.microsoft.com/office/drawing/2014/main" id="{ACA48C5E-8B4C-4CF6-B754-AC21DF3E51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52850" y="1104901"/>
          <a:ext cx="1800000" cy="13278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133349</xdr:rowOff>
    </xdr:from>
    <xdr:to>
      <xdr:col>14</xdr:col>
      <xdr:colOff>28574</xdr:colOff>
      <xdr:row>19</xdr:row>
      <xdr:rowOff>76200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0" y="133349"/>
          <a:ext cx="8562974" cy="3562351"/>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Explanatory notes</a:t>
          </a:r>
          <a:r>
            <a:rPr kumimoji="0" lang="el-GR" sz="1000" b="1"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l-GR" sz="1000" b="1"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The data below are presented in the pages that follow</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Key figures of incoming tourism, 2016-202</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5</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Development of employment, 2010-20</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25</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Hotel capacity per Regional Area, 2010-202</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5,</a:t>
          </a:r>
          <a:endPar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Short-term rental capacity per month and Regional Area, 2019-2024,</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Rooms for rent capacity per Regional Area, </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2017-</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201</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9</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Arrivals</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 </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overnight stays and occupancy in hotel and similar establishments per Regional Area, </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2010-20</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24,</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Arrivals and overnight stays in short stay accommodation establishments per Regional Area, 2020-2024,</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International and domestic air arrivals per airport and per month, 2010-202</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5</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Domestic traffic </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Embarked and Disembarked</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 </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in ports, </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2013-20</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24</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Cruise ship traffic, 2013-20</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5</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Admissions to museums and archaeological sites per Regional Area, 2</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010-20</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5</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O2"/>
  <sheetViews>
    <sheetView showGridLines="0" tabSelected="1" zoomScaleNormal="100" workbookViewId="0">
      <selection activeCell="D12" sqref="D12"/>
    </sheetView>
  </sheetViews>
  <sheetFormatPr defaultRowHeight="14.4" x14ac:dyDescent="0.3"/>
  <sheetData>
    <row r="1" spans="1:15" ht="38.25" customHeight="1" x14ac:dyDescent="0.3">
      <c r="A1" s="130" t="s">
        <v>60</v>
      </c>
      <c r="B1" s="131"/>
      <c r="C1" s="131"/>
      <c r="D1" s="131"/>
      <c r="E1" s="131"/>
      <c r="F1" s="131"/>
      <c r="G1" s="131"/>
      <c r="H1" s="131"/>
      <c r="I1" s="131"/>
      <c r="J1" s="131"/>
      <c r="K1" s="131"/>
      <c r="L1" s="131"/>
      <c r="M1" s="131"/>
      <c r="N1" s="131"/>
      <c r="O1" s="131"/>
    </row>
    <row r="2" spans="1:15" ht="15" customHeight="1" x14ac:dyDescent="0.3">
      <c r="A2" s="1"/>
      <c r="B2" s="1"/>
      <c r="C2" s="1"/>
      <c r="D2" s="1"/>
      <c r="E2" s="1"/>
      <c r="F2" s="1"/>
      <c r="G2" s="1"/>
      <c r="H2" s="1"/>
      <c r="I2" s="1"/>
      <c r="J2" s="1"/>
      <c r="K2" s="1"/>
      <c r="L2" s="1"/>
      <c r="M2" s="1"/>
      <c r="N2" s="1"/>
      <c r="O2" s="1"/>
    </row>
  </sheetData>
  <mergeCells count="1">
    <mergeCell ref="A1:O1"/>
  </mergeCells>
  <pageMargins left="0.70866141732283472" right="0.70866141732283472" top="0.74803149606299213" bottom="0.74803149606299213" header="0.31496062992125984" footer="0.31496062992125984"/>
  <pageSetup paperSize="9" scale="95" orientation="landscape" verticalDpi="597" r:id="rId1"/>
  <colBreaks count="1" manualBreakCount="1">
    <brk id="15"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3:D219"/>
  <sheetViews>
    <sheetView showGridLines="0" zoomScaleNormal="100" workbookViewId="0">
      <selection activeCell="C6" sqref="C6:C17"/>
    </sheetView>
  </sheetViews>
  <sheetFormatPr defaultRowHeight="15" customHeight="1" x14ac:dyDescent="0.3"/>
  <cols>
    <col min="1" max="1" width="10.44140625" style="21" bestFit="1" customWidth="1"/>
    <col min="2" max="2" width="9.6640625" style="15" bestFit="1" customWidth="1"/>
    <col min="3" max="3" width="10.44140625" style="15" bestFit="1" customWidth="1"/>
    <col min="4" max="4" width="9.6640625" style="15" bestFit="1" customWidth="1"/>
    <col min="5" max="16384" width="8.88671875" style="15"/>
  </cols>
  <sheetData>
    <row r="3" spans="1:4" ht="15" customHeight="1" x14ac:dyDescent="0.3">
      <c r="A3" s="132" t="s">
        <v>38</v>
      </c>
      <c r="B3" s="132"/>
      <c r="C3" s="132" t="s">
        <v>39</v>
      </c>
      <c r="D3" s="132"/>
    </row>
    <row r="4" spans="1:4" ht="15" customHeight="1" x14ac:dyDescent="0.3">
      <c r="A4" s="89"/>
      <c r="B4" s="90" t="s">
        <v>8</v>
      </c>
      <c r="C4" s="89"/>
      <c r="D4" s="90" t="s">
        <v>8</v>
      </c>
    </row>
    <row r="5" spans="1:4" ht="15" customHeight="1" x14ac:dyDescent="0.3">
      <c r="A5" s="74">
        <v>2025</v>
      </c>
      <c r="B5" s="91">
        <v>20357</v>
      </c>
      <c r="C5" s="74">
        <v>2025</v>
      </c>
      <c r="D5" s="91">
        <v>51890</v>
      </c>
    </row>
    <row r="6" spans="1:4" ht="15" customHeight="1" x14ac:dyDescent="0.3">
      <c r="A6" s="66" t="s">
        <v>19</v>
      </c>
      <c r="B6" s="67">
        <v>0</v>
      </c>
      <c r="C6" s="66" t="s">
        <v>19</v>
      </c>
      <c r="D6" s="67">
        <v>3434</v>
      </c>
    </row>
    <row r="7" spans="1:4" ht="15" customHeight="1" x14ac:dyDescent="0.3">
      <c r="A7" s="66" t="s">
        <v>20</v>
      </c>
      <c r="B7" s="67">
        <v>0</v>
      </c>
      <c r="C7" s="66" t="s">
        <v>20</v>
      </c>
      <c r="D7" s="67">
        <v>3318</v>
      </c>
    </row>
    <row r="8" spans="1:4" ht="15" customHeight="1" x14ac:dyDescent="0.3">
      <c r="A8" s="66" t="s">
        <v>21</v>
      </c>
      <c r="B8" s="67">
        <v>0</v>
      </c>
      <c r="C8" s="66" t="s">
        <v>21</v>
      </c>
      <c r="D8" s="67">
        <v>4001</v>
      </c>
    </row>
    <row r="9" spans="1:4" ht="15" customHeight="1" x14ac:dyDescent="0.3">
      <c r="A9" s="66" t="s">
        <v>22</v>
      </c>
      <c r="B9" s="67">
        <v>0</v>
      </c>
      <c r="C9" s="66" t="s">
        <v>22</v>
      </c>
      <c r="D9" s="67">
        <v>3960</v>
      </c>
    </row>
    <row r="10" spans="1:4" ht="15" customHeight="1" x14ac:dyDescent="0.3">
      <c r="A10" s="66" t="s">
        <v>23</v>
      </c>
      <c r="B10" s="67">
        <v>0</v>
      </c>
      <c r="C10" s="66" t="s">
        <v>23</v>
      </c>
      <c r="D10" s="67">
        <v>6779</v>
      </c>
    </row>
    <row r="11" spans="1:4" ht="15" customHeight="1" x14ac:dyDescent="0.3">
      <c r="A11" s="66" t="s">
        <v>24</v>
      </c>
      <c r="B11" s="67">
        <v>5203</v>
      </c>
      <c r="C11" s="66" t="s">
        <v>24</v>
      </c>
      <c r="D11" s="67">
        <v>4116</v>
      </c>
    </row>
    <row r="12" spans="1:4" ht="15" customHeight="1" x14ac:dyDescent="0.3">
      <c r="A12" s="66" t="s">
        <v>25</v>
      </c>
      <c r="B12" s="67">
        <v>4523</v>
      </c>
      <c r="C12" s="66" t="s">
        <v>25</v>
      </c>
      <c r="D12" s="67">
        <v>4400</v>
      </c>
    </row>
    <row r="13" spans="1:4" ht="15" customHeight="1" x14ac:dyDescent="0.3">
      <c r="A13" s="66" t="s">
        <v>26</v>
      </c>
      <c r="B13" s="67">
        <v>5053</v>
      </c>
      <c r="C13" s="66" t="s">
        <v>26</v>
      </c>
      <c r="D13" s="67">
        <v>4217</v>
      </c>
    </row>
    <row r="14" spans="1:4" ht="15" customHeight="1" x14ac:dyDescent="0.3">
      <c r="A14" s="66" t="s">
        <v>27</v>
      </c>
      <c r="B14" s="67">
        <v>4896</v>
      </c>
      <c r="C14" s="66" t="s">
        <v>27</v>
      </c>
      <c r="D14" s="67">
        <v>4106</v>
      </c>
    </row>
    <row r="15" spans="1:4" ht="15" customHeight="1" x14ac:dyDescent="0.3">
      <c r="A15" s="66" t="s">
        <v>28</v>
      </c>
      <c r="B15" s="67">
        <v>682</v>
      </c>
      <c r="C15" s="66" t="s">
        <v>28</v>
      </c>
      <c r="D15" s="67">
        <v>4290</v>
      </c>
    </row>
    <row r="16" spans="1:4" ht="15" customHeight="1" x14ac:dyDescent="0.3">
      <c r="A16" s="66" t="s">
        <v>29</v>
      </c>
      <c r="B16" s="67">
        <v>0</v>
      </c>
      <c r="C16" s="66" t="s">
        <v>29</v>
      </c>
      <c r="D16" s="67">
        <v>4401</v>
      </c>
    </row>
    <row r="17" spans="1:4" ht="15" customHeight="1" x14ac:dyDescent="0.3">
      <c r="A17" s="66" t="s">
        <v>30</v>
      </c>
      <c r="B17" s="67">
        <v>0</v>
      </c>
      <c r="C17" s="66" t="s">
        <v>30</v>
      </c>
      <c r="D17" s="67">
        <v>4868</v>
      </c>
    </row>
    <row r="18" spans="1:4" ht="15" customHeight="1" x14ac:dyDescent="0.3">
      <c r="A18" s="74">
        <v>2024</v>
      </c>
      <c r="B18" s="91">
        <v>16930</v>
      </c>
      <c r="C18" s="74">
        <v>2024</v>
      </c>
      <c r="D18" s="91">
        <v>42680</v>
      </c>
    </row>
    <row r="19" spans="1:4" ht="15" customHeight="1" x14ac:dyDescent="0.3">
      <c r="A19" s="66" t="s">
        <v>19</v>
      </c>
      <c r="B19" s="67">
        <v>0</v>
      </c>
      <c r="C19" s="66" t="s">
        <v>19</v>
      </c>
      <c r="D19" s="67">
        <v>3123</v>
      </c>
    </row>
    <row r="20" spans="1:4" ht="15" customHeight="1" x14ac:dyDescent="0.3">
      <c r="A20" s="66" t="s">
        <v>20</v>
      </c>
      <c r="B20" s="67">
        <v>0</v>
      </c>
      <c r="C20" s="66" t="s">
        <v>20</v>
      </c>
      <c r="D20" s="67">
        <v>3678</v>
      </c>
    </row>
    <row r="21" spans="1:4" ht="15" customHeight="1" x14ac:dyDescent="0.3">
      <c r="A21" s="66" t="s">
        <v>21</v>
      </c>
      <c r="B21" s="67">
        <v>0</v>
      </c>
      <c r="C21" s="66" t="s">
        <v>21</v>
      </c>
      <c r="D21" s="67">
        <v>3822</v>
      </c>
    </row>
    <row r="22" spans="1:4" ht="15" customHeight="1" x14ac:dyDescent="0.3">
      <c r="A22" s="66" t="s">
        <v>22</v>
      </c>
      <c r="B22" s="67">
        <v>0</v>
      </c>
      <c r="C22" s="66" t="s">
        <v>22</v>
      </c>
      <c r="D22" s="67">
        <v>3739</v>
      </c>
    </row>
    <row r="23" spans="1:4" ht="15" customHeight="1" x14ac:dyDescent="0.3">
      <c r="A23" s="66" t="s">
        <v>23</v>
      </c>
      <c r="B23" s="67">
        <v>2191</v>
      </c>
      <c r="C23" s="66" t="s">
        <v>23</v>
      </c>
      <c r="D23" s="67">
        <v>4127</v>
      </c>
    </row>
    <row r="24" spans="1:4" ht="15" customHeight="1" x14ac:dyDescent="0.3">
      <c r="A24" s="66" t="s">
        <v>24</v>
      </c>
      <c r="B24" s="67">
        <v>3248</v>
      </c>
      <c r="C24" s="66" t="s">
        <v>24</v>
      </c>
      <c r="D24" s="67">
        <v>4082</v>
      </c>
    </row>
    <row r="25" spans="1:4" ht="15" customHeight="1" x14ac:dyDescent="0.3">
      <c r="A25" s="66" t="s">
        <v>25</v>
      </c>
      <c r="B25" s="67">
        <v>4042</v>
      </c>
      <c r="C25" s="66" t="s">
        <v>25</v>
      </c>
      <c r="D25" s="67">
        <v>4176</v>
      </c>
    </row>
    <row r="26" spans="1:4" ht="15" customHeight="1" x14ac:dyDescent="0.3">
      <c r="A26" s="66" t="s">
        <v>26</v>
      </c>
      <c r="B26" s="67">
        <v>3792</v>
      </c>
      <c r="C26" s="66" t="s">
        <v>26</v>
      </c>
      <c r="D26" s="67">
        <v>4051</v>
      </c>
    </row>
    <row r="27" spans="1:4" ht="15" customHeight="1" x14ac:dyDescent="0.3">
      <c r="A27" s="66" t="s">
        <v>27</v>
      </c>
      <c r="B27" s="67">
        <v>3056</v>
      </c>
      <c r="C27" s="66" t="s">
        <v>27</v>
      </c>
      <c r="D27" s="67">
        <v>4256</v>
      </c>
    </row>
    <row r="28" spans="1:4" ht="15" customHeight="1" x14ac:dyDescent="0.3">
      <c r="A28" s="66" t="s">
        <v>28</v>
      </c>
      <c r="B28" s="67">
        <v>451</v>
      </c>
      <c r="C28" s="66" t="s">
        <v>28</v>
      </c>
      <c r="D28" s="67">
        <v>3896</v>
      </c>
    </row>
    <row r="29" spans="1:4" ht="15" customHeight="1" x14ac:dyDescent="0.3">
      <c r="A29" s="66" t="s">
        <v>29</v>
      </c>
      <c r="B29" s="67">
        <v>150</v>
      </c>
      <c r="C29" s="66" t="s">
        <v>29</v>
      </c>
      <c r="D29" s="67">
        <v>1815</v>
      </c>
    </row>
    <row r="30" spans="1:4" ht="15" customHeight="1" x14ac:dyDescent="0.3">
      <c r="A30" s="66" t="s">
        <v>30</v>
      </c>
      <c r="B30" s="67">
        <v>0</v>
      </c>
      <c r="C30" s="66" t="s">
        <v>30</v>
      </c>
      <c r="D30" s="67">
        <v>1915</v>
      </c>
    </row>
    <row r="31" spans="1:4" ht="15" customHeight="1" x14ac:dyDescent="0.3">
      <c r="A31" s="74">
        <v>2023</v>
      </c>
      <c r="B31" s="91">
        <v>8787</v>
      </c>
      <c r="C31" s="74">
        <v>2023</v>
      </c>
      <c r="D31" s="91">
        <v>26776</v>
      </c>
    </row>
    <row r="32" spans="1:4" ht="15" customHeight="1" x14ac:dyDescent="0.3">
      <c r="A32" s="66" t="s">
        <v>19</v>
      </c>
      <c r="B32" s="67">
        <v>0</v>
      </c>
      <c r="C32" s="66" t="s">
        <v>19</v>
      </c>
      <c r="D32" s="67">
        <v>3270</v>
      </c>
    </row>
    <row r="33" spans="1:4" ht="15" customHeight="1" x14ac:dyDescent="0.3">
      <c r="A33" s="66" t="s">
        <v>20</v>
      </c>
      <c r="B33" s="67">
        <v>0</v>
      </c>
      <c r="C33" s="66" t="s">
        <v>20</v>
      </c>
      <c r="D33" s="67">
        <v>3235</v>
      </c>
    </row>
    <row r="34" spans="1:4" ht="15" customHeight="1" x14ac:dyDescent="0.3">
      <c r="A34" s="66" t="s">
        <v>21</v>
      </c>
      <c r="B34" s="67">
        <v>0</v>
      </c>
      <c r="C34" s="66" t="s">
        <v>21</v>
      </c>
      <c r="D34" s="67">
        <v>3859</v>
      </c>
    </row>
    <row r="35" spans="1:4" ht="15" customHeight="1" x14ac:dyDescent="0.3">
      <c r="A35" s="66" t="s">
        <v>22</v>
      </c>
      <c r="B35" s="67">
        <v>0</v>
      </c>
      <c r="C35" s="66" t="s">
        <v>22</v>
      </c>
      <c r="D35" s="67">
        <v>3975</v>
      </c>
    </row>
    <row r="36" spans="1:4" ht="15" customHeight="1" x14ac:dyDescent="0.3">
      <c r="A36" s="66" t="s">
        <v>23</v>
      </c>
      <c r="B36" s="67">
        <v>1493</v>
      </c>
      <c r="C36" s="66" t="s">
        <v>23</v>
      </c>
      <c r="D36" s="67">
        <v>3782</v>
      </c>
    </row>
    <row r="37" spans="1:4" ht="15" customHeight="1" x14ac:dyDescent="0.3">
      <c r="A37" s="66" t="s">
        <v>24</v>
      </c>
      <c r="B37" s="67">
        <v>3648</v>
      </c>
      <c r="C37" s="66" t="s">
        <v>24</v>
      </c>
      <c r="D37" s="67">
        <v>4286</v>
      </c>
    </row>
    <row r="38" spans="1:4" ht="15" customHeight="1" x14ac:dyDescent="0.3">
      <c r="A38" s="66" t="s">
        <v>25</v>
      </c>
      <c r="B38" s="67">
        <v>3646</v>
      </c>
      <c r="C38" s="66" t="s">
        <v>25</v>
      </c>
      <c r="D38" s="67">
        <v>4369</v>
      </c>
    </row>
    <row r="39" spans="1:4" ht="15" customHeight="1" x14ac:dyDescent="0.3">
      <c r="A39" s="66" t="s">
        <v>26</v>
      </c>
      <c r="B39" s="67">
        <v>0</v>
      </c>
      <c r="C39" s="66" t="s">
        <v>26</v>
      </c>
      <c r="D39" s="67">
        <v>0</v>
      </c>
    </row>
    <row r="40" spans="1:4" ht="15" customHeight="1" x14ac:dyDescent="0.3">
      <c r="A40" s="66" t="s">
        <v>27</v>
      </c>
      <c r="B40" s="67">
        <v>0</v>
      </c>
      <c r="C40" s="66" t="s">
        <v>27</v>
      </c>
      <c r="D40" s="67">
        <v>0</v>
      </c>
    </row>
    <row r="41" spans="1:4" ht="15" customHeight="1" x14ac:dyDescent="0.3">
      <c r="A41" s="66" t="s">
        <v>28</v>
      </c>
      <c r="B41" s="67">
        <v>0</v>
      </c>
      <c r="C41" s="66" t="s">
        <v>28</v>
      </c>
      <c r="D41" s="67">
        <v>0</v>
      </c>
    </row>
    <row r="42" spans="1:4" ht="15" customHeight="1" x14ac:dyDescent="0.3">
      <c r="A42" s="66" t="s">
        <v>29</v>
      </c>
      <c r="B42" s="67">
        <v>0</v>
      </c>
      <c r="C42" s="66" t="s">
        <v>29</v>
      </c>
      <c r="D42" s="67">
        <v>0</v>
      </c>
    </row>
    <row r="43" spans="1:4" ht="15" customHeight="1" x14ac:dyDescent="0.3">
      <c r="A43" s="66" t="s">
        <v>30</v>
      </c>
      <c r="B43" s="67">
        <v>0</v>
      </c>
      <c r="C43" s="66" t="s">
        <v>30</v>
      </c>
      <c r="D43" s="67">
        <v>0</v>
      </c>
    </row>
    <row r="44" spans="1:4" ht="15" customHeight="1" x14ac:dyDescent="0.3">
      <c r="A44" s="74">
        <v>2022</v>
      </c>
      <c r="B44" s="91">
        <v>6766</v>
      </c>
      <c r="C44" s="74">
        <v>2022</v>
      </c>
      <c r="D44" s="91">
        <v>21114</v>
      </c>
    </row>
    <row r="45" spans="1:4" ht="15" customHeight="1" x14ac:dyDescent="0.3">
      <c r="A45" s="66" t="s">
        <v>19</v>
      </c>
      <c r="B45" s="67">
        <v>0</v>
      </c>
      <c r="C45" s="66" t="s">
        <v>19</v>
      </c>
      <c r="D45" s="67">
        <v>1937</v>
      </c>
    </row>
    <row r="46" spans="1:4" ht="15" customHeight="1" x14ac:dyDescent="0.3">
      <c r="A46" s="66" t="s">
        <v>20</v>
      </c>
      <c r="B46" s="67">
        <v>0</v>
      </c>
      <c r="C46" s="66" t="s">
        <v>20</v>
      </c>
      <c r="D46" s="67">
        <v>1913</v>
      </c>
    </row>
    <row r="47" spans="1:4" ht="15" customHeight="1" x14ac:dyDescent="0.3">
      <c r="A47" s="66" t="s">
        <v>21</v>
      </c>
      <c r="B47" s="67">
        <v>0</v>
      </c>
      <c r="C47" s="66" t="s">
        <v>21</v>
      </c>
      <c r="D47" s="67">
        <v>2174</v>
      </c>
    </row>
    <row r="48" spans="1:4" ht="15" customHeight="1" x14ac:dyDescent="0.3">
      <c r="A48" s="66" t="s">
        <v>22</v>
      </c>
      <c r="B48" s="67">
        <v>0</v>
      </c>
      <c r="C48" s="66" t="s">
        <v>22</v>
      </c>
      <c r="D48" s="67">
        <v>3294</v>
      </c>
    </row>
    <row r="49" spans="1:4" ht="15" customHeight="1" x14ac:dyDescent="0.3">
      <c r="A49" s="66" t="s">
        <v>23</v>
      </c>
      <c r="B49" s="67">
        <v>563</v>
      </c>
      <c r="C49" s="66" t="s">
        <v>23</v>
      </c>
      <c r="D49" s="67">
        <v>3253</v>
      </c>
    </row>
    <row r="50" spans="1:4" ht="15" customHeight="1" x14ac:dyDescent="0.3">
      <c r="A50" s="66" t="s">
        <v>24</v>
      </c>
      <c r="B50" s="67">
        <v>2444</v>
      </c>
      <c r="C50" s="66" t="s">
        <v>24</v>
      </c>
      <c r="D50" s="67">
        <v>3384</v>
      </c>
    </row>
    <row r="51" spans="1:4" ht="15" customHeight="1" x14ac:dyDescent="0.3">
      <c r="A51" s="66" t="s">
        <v>25</v>
      </c>
      <c r="B51" s="67">
        <v>0</v>
      </c>
      <c r="C51" s="66" t="s">
        <v>25</v>
      </c>
      <c r="D51" s="67">
        <v>0</v>
      </c>
    </row>
    <row r="52" spans="1:4" ht="15" customHeight="1" x14ac:dyDescent="0.3">
      <c r="A52" s="66" t="s">
        <v>26</v>
      </c>
      <c r="B52" s="67">
        <v>2153</v>
      </c>
      <c r="C52" s="66" t="s">
        <v>26</v>
      </c>
      <c r="D52" s="67">
        <v>3467</v>
      </c>
    </row>
    <row r="53" spans="1:4" ht="15" customHeight="1" x14ac:dyDescent="0.3">
      <c r="A53" s="66" t="s">
        <v>27</v>
      </c>
      <c r="B53" s="67">
        <v>1606</v>
      </c>
      <c r="C53" s="66" t="s">
        <v>27</v>
      </c>
      <c r="D53" s="67">
        <v>1692</v>
      </c>
    </row>
    <row r="54" spans="1:4" ht="15" customHeight="1" x14ac:dyDescent="0.3">
      <c r="A54" s="66" t="s">
        <v>28</v>
      </c>
      <c r="B54" s="67">
        <v>0</v>
      </c>
      <c r="C54" s="66" t="s">
        <v>28</v>
      </c>
      <c r="D54" s="67">
        <v>0</v>
      </c>
    </row>
    <row r="55" spans="1:4" ht="15" customHeight="1" x14ac:dyDescent="0.3">
      <c r="A55" s="66" t="s">
        <v>29</v>
      </c>
      <c r="B55" s="67">
        <v>0</v>
      </c>
      <c r="C55" s="66" t="s">
        <v>29</v>
      </c>
      <c r="D55" s="67">
        <v>0</v>
      </c>
    </row>
    <row r="56" spans="1:4" ht="15" customHeight="1" x14ac:dyDescent="0.3">
      <c r="A56" s="66" t="s">
        <v>30</v>
      </c>
      <c r="B56" s="67">
        <v>0</v>
      </c>
      <c r="C56" s="66" t="s">
        <v>30</v>
      </c>
      <c r="D56" s="67">
        <v>0</v>
      </c>
    </row>
    <row r="57" spans="1:4" ht="15" customHeight="1" x14ac:dyDescent="0.3">
      <c r="A57" s="74">
        <v>2021</v>
      </c>
      <c r="B57" s="91">
        <f>SUM(B58:B69)</f>
        <v>6759</v>
      </c>
      <c r="C57" s="74">
        <v>2021</v>
      </c>
      <c r="D57" s="91">
        <f>SUM(D58:D69)</f>
        <v>21428</v>
      </c>
    </row>
    <row r="58" spans="1:4" ht="15" customHeight="1" x14ac:dyDescent="0.3">
      <c r="A58" s="66" t="s">
        <v>19</v>
      </c>
      <c r="B58" s="67">
        <v>0</v>
      </c>
      <c r="C58" s="66" t="s">
        <v>19</v>
      </c>
      <c r="D58" s="67">
        <v>638</v>
      </c>
    </row>
    <row r="59" spans="1:4" ht="15" customHeight="1" x14ac:dyDescent="0.3">
      <c r="A59" s="66" t="s">
        <v>20</v>
      </c>
      <c r="B59" s="67">
        <v>0</v>
      </c>
      <c r="C59" s="66" t="s">
        <v>20</v>
      </c>
      <c r="D59" s="67">
        <v>676</v>
      </c>
    </row>
    <row r="60" spans="1:4" ht="15" customHeight="1" x14ac:dyDescent="0.3">
      <c r="A60" s="66" t="s">
        <v>21</v>
      </c>
      <c r="B60" s="67">
        <v>0</v>
      </c>
      <c r="C60" s="66" t="s">
        <v>21</v>
      </c>
      <c r="D60" s="67">
        <v>747</v>
      </c>
    </row>
    <row r="61" spans="1:4" ht="15" customHeight="1" x14ac:dyDescent="0.3">
      <c r="A61" s="66" t="s">
        <v>22</v>
      </c>
      <c r="B61" s="67">
        <v>0</v>
      </c>
      <c r="C61" s="66" t="s">
        <v>22</v>
      </c>
      <c r="D61" s="67">
        <v>1207</v>
      </c>
    </row>
    <row r="62" spans="1:4" ht="15" customHeight="1" x14ac:dyDescent="0.3">
      <c r="A62" s="66" t="s">
        <v>23</v>
      </c>
      <c r="B62" s="67">
        <v>0</v>
      </c>
      <c r="C62" s="66" t="s">
        <v>23</v>
      </c>
      <c r="D62" s="67">
        <v>1358</v>
      </c>
    </row>
    <row r="63" spans="1:4" ht="15" customHeight="1" x14ac:dyDescent="0.3">
      <c r="A63" s="66" t="s">
        <v>24</v>
      </c>
      <c r="B63" s="67">
        <v>429</v>
      </c>
      <c r="C63" s="66" t="s">
        <v>24</v>
      </c>
      <c r="D63" s="67">
        <v>2242</v>
      </c>
    </row>
    <row r="64" spans="1:4" ht="15" customHeight="1" x14ac:dyDescent="0.3">
      <c r="A64" s="66" t="s">
        <v>25</v>
      </c>
      <c r="B64" s="67">
        <v>2340</v>
      </c>
      <c r="C64" s="66" t="s">
        <v>25</v>
      </c>
      <c r="D64" s="67">
        <v>2829</v>
      </c>
    </row>
    <row r="65" spans="1:4" ht="15" customHeight="1" x14ac:dyDescent="0.3">
      <c r="A65" s="66" t="s">
        <v>26</v>
      </c>
      <c r="B65" s="67">
        <v>2429</v>
      </c>
      <c r="C65" s="66" t="s">
        <v>26</v>
      </c>
      <c r="D65" s="67">
        <v>2947</v>
      </c>
    </row>
    <row r="66" spans="1:4" ht="15" customHeight="1" x14ac:dyDescent="0.3">
      <c r="A66" s="66" t="s">
        <v>27</v>
      </c>
      <c r="B66" s="67">
        <v>1561</v>
      </c>
      <c r="C66" s="66" t="s">
        <v>27</v>
      </c>
      <c r="D66" s="67">
        <v>2784</v>
      </c>
    </row>
    <row r="67" spans="1:4" ht="15" customHeight="1" x14ac:dyDescent="0.3">
      <c r="A67" s="66" t="s">
        <v>28</v>
      </c>
      <c r="B67" s="67">
        <v>0</v>
      </c>
      <c r="C67" s="66" t="s">
        <v>28</v>
      </c>
      <c r="D67" s="67">
        <v>0</v>
      </c>
    </row>
    <row r="68" spans="1:4" ht="15" customHeight="1" x14ac:dyDescent="0.3">
      <c r="A68" s="66" t="s">
        <v>29</v>
      </c>
      <c r="B68" s="67">
        <v>0</v>
      </c>
      <c r="C68" s="66" t="s">
        <v>29</v>
      </c>
      <c r="D68" s="67">
        <v>2927</v>
      </c>
    </row>
    <row r="69" spans="1:4" ht="15" customHeight="1" x14ac:dyDescent="0.3">
      <c r="A69" s="66" t="s">
        <v>30</v>
      </c>
      <c r="B69" s="67">
        <v>0</v>
      </c>
      <c r="C69" s="66" t="s">
        <v>30</v>
      </c>
      <c r="D69" s="67">
        <v>3073</v>
      </c>
    </row>
    <row r="70" spans="1:4" ht="15" customHeight="1" x14ac:dyDescent="0.3">
      <c r="A70" s="74">
        <v>2020</v>
      </c>
      <c r="B70" s="91">
        <f>SUM(B71:B82)</f>
        <v>4</v>
      </c>
      <c r="C70" s="74">
        <v>2020</v>
      </c>
      <c r="D70" s="91">
        <f>SUM(D71:D82)</f>
        <v>17573</v>
      </c>
    </row>
    <row r="71" spans="1:4" ht="15" customHeight="1" x14ac:dyDescent="0.3">
      <c r="A71" s="66" t="s">
        <v>19</v>
      </c>
      <c r="B71" s="67">
        <v>4</v>
      </c>
      <c r="C71" s="66" t="s">
        <v>19</v>
      </c>
      <c r="D71" s="67">
        <v>3779</v>
      </c>
    </row>
    <row r="72" spans="1:4" ht="15" customHeight="1" x14ac:dyDescent="0.3">
      <c r="A72" s="66" t="s">
        <v>20</v>
      </c>
      <c r="B72" s="67">
        <v>0</v>
      </c>
      <c r="C72" s="66" t="s">
        <v>20</v>
      </c>
      <c r="D72" s="67">
        <v>3561</v>
      </c>
    </row>
    <row r="73" spans="1:4" ht="15" customHeight="1" x14ac:dyDescent="0.3">
      <c r="A73" s="66" t="s">
        <v>21</v>
      </c>
      <c r="B73" s="67">
        <v>0</v>
      </c>
      <c r="C73" s="66" t="s">
        <v>21</v>
      </c>
      <c r="D73" s="67">
        <v>1742</v>
      </c>
    </row>
    <row r="74" spans="1:4" ht="15" customHeight="1" x14ac:dyDescent="0.3">
      <c r="A74" s="66" t="s">
        <v>22</v>
      </c>
      <c r="B74" s="67">
        <v>0</v>
      </c>
      <c r="C74" s="66" t="s">
        <v>22</v>
      </c>
      <c r="D74" s="67">
        <v>106</v>
      </c>
    </row>
    <row r="75" spans="1:4" ht="15" customHeight="1" x14ac:dyDescent="0.3">
      <c r="A75" s="66" t="s">
        <v>23</v>
      </c>
      <c r="B75" s="67">
        <v>0</v>
      </c>
      <c r="C75" s="66" t="s">
        <v>23</v>
      </c>
      <c r="D75" s="67">
        <v>420</v>
      </c>
    </row>
    <row r="76" spans="1:4" ht="15" customHeight="1" x14ac:dyDescent="0.3">
      <c r="A76" s="66" t="s">
        <v>24</v>
      </c>
      <c r="B76" s="67">
        <v>0</v>
      </c>
      <c r="C76" s="66" t="s">
        <v>24</v>
      </c>
      <c r="D76" s="67">
        <v>638</v>
      </c>
    </row>
    <row r="77" spans="1:4" ht="15" customHeight="1" x14ac:dyDescent="0.3">
      <c r="A77" s="66" t="s">
        <v>25</v>
      </c>
      <c r="B77" s="67">
        <v>0</v>
      </c>
      <c r="C77" s="66" t="s">
        <v>25</v>
      </c>
      <c r="D77" s="67">
        <v>1610</v>
      </c>
    </row>
    <row r="78" spans="1:4" ht="15" customHeight="1" x14ac:dyDescent="0.3">
      <c r="A78" s="66" t="s">
        <v>26</v>
      </c>
      <c r="B78" s="67">
        <v>0</v>
      </c>
      <c r="C78" s="66" t="s">
        <v>26</v>
      </c>
      <c r="D78" s="67">
        <v>1970</v>
      </c>
    </row>
    <row r="79" spans="1:4" ht="15" customHeight="1" x14ac:dyDescent="0.3">
      <c r="A79" s="66" t="s">
        <v>27</v>
      </c>
      <c r="B79" s="67">
        <v>0</v>
      </c>
      <c r="C79" s="66" t="s">
        <v>27</v>
      </c>
      <c r="D79" s="67">
        <v>1552</v>
      </c>
    </row>
    <row r="80" spans="1:4" ht="15" customHeight="1" x14ac:dyDescent="0.3">
      <c r="A80" s="66" t="s">
        <v>28</v>
      </c>
      <c r="B80" s="67">
        <v>0</v>
      </c>
      <c r="C80" s="66" t="s">
        <v>28</v>
      </c>
      <c r="D80" s="67">
        <v>1201</v>
      </c>
    </row>
    <row r="81" spans="1:4" ht="15" customHeight="1" x14ac:dyDescent="0.3">
      <c r="A81" s="66" t="s">
        <v>29</v>
      </c>
      <c r="B81" s="67">
        <v>0</v>
      </c>
      <c r="C81" s="66" t="s">
        <v>29</v>
      </c>
      <c r="D81" s="67">
        <v>387</v>
      </c>
    </row>
    <row r="82" spans="1:4" ht="15" customHeight="1" x14ac:dyDescent="0.3">
      <c r="A82" s="66" t="s">
        <v>30</v>
      </c>
      <c r="B82" s="67">
        <v>0</v>
      </c>
      <c r="C82" s="66" t="s">
        <v>30</v>
      </c>
      <c r="D82" s="67">
        <v>607</v>
      </c>
    </row>
    <row r="83" spans="1:4" ht="15" customHeight="1" x14ac:dyDescent="0.3">
      <c r="A83" s="74">
        <v>2019</v>
      </c>
      <c r="B83" s="91">
        <f>SUM(B84:B95)</f>
        <v>14776</v>
      </c>
      <c r="C83" s="74">
        <v>2019</v>
      </c>
      <c r="D83" s="91">
        <f>SUM(D84:D95)</f>
        <v>50993</v>
      </c>
    </row>
    <row r="84" spans="1:4" ht="15" customHeight="1" x14ac:dyDescent="0.3">
      <c r="A84" s="66" t="s">
        <v>19</v>
      </c>
      <c r="B84" s="67">
        <v>0</v>
      </c>
      <c r="C84" s="66" t="s">
        <v>19</v>
      </c>
      <c r="D84" s="67">
        <v>3692</v>
      </c>
    </row>
    <row r="85" spans="1:4" ht="15" customHeight="1" x14ac:dyDescent="0.3">
      <c r="A85" s="66" t="s">
        <v>20</v>
      </c>
      <c r="B85" s="67">
        <v>0</v>
      </c>
      <c r="C85" s="66" t="s">
        <v>20</v>
      </c>
      <c r="D85" s="67">
        <v>3360</v>
      </c>
    </row>
    <row r="86" spans="1:4" ht="15" customHeight="1" x14ac:dyDescent="0.3">
      <c r="A86" s="66" t="s">
        <v>21</v>
      </c>
      <c r="B86" s="67">
        <v>0</v>
      </c>
      <c r="C86" s="66" t="s">
        <v>21</v>
      </c>
      <c r="D86" s="67">
        <v>3701</v>
      </c>
    </row>
    <row r="87" spans="1:4" ht="15" customHeight="1" x14ac:dyDescent="0.3">
      <c r="A87" s="66" t="s">
        <v>22</v>
      </c>
      <c r="B87" s="67">
        <v>266</v>
      </c>
      <c r="C87" s="66" t="s">
        <v>22</v>
      </c>
      <c r="D87" s="67">
        <v>4136</v>
      </c>
    </row>
    <row r="88" spans="1:4" ht="15" customHeight="1" x14ac:dyDescent="0.3">
      <c r="A88" s="66" t="s">
        <v>23</v>
      </c>
      <c r="B88" s="67">
        <v>1897</v>
      </c>
      <c r="C88" s="66" t="s">
        <v>23</v>
      </c>
      <c r="D88" s="67">
        <v>4537</v>
      </c>
    </row>
    <row r="89" spans="1:4" ht="15" customHeight="1" x14ac:dyDescent="0.3">
      <c r="A89" s="66" t="s">
        <v>24</v>
      </c>
      <c r="B89" s="67">
        <v>3211</v>
      </c>
      <c r="C89" s="66" t="s">
        <v>24</v>
      </c>
      <c r="D89" s="67">
        <v>4529</v>
      </c>
    </row>
    <row r="90" spans="1:4" ht="15" customHeight="1" x14ac:dyDescent="0.3">
      <c r="A90" s="66" t="s">
        <v>25</v>
      </c>
      <c r="B90" s="67">
        <v>3534</v>
      </c>
      <c r="C90" s="66" t="s">
        <v>25</v>
      </c>
      <c r="D90" s="67">
        <v>5207</v>
      </c>
    </row>
    <row r="91" spans="1:4" ht="15" customHeight="1" x14ac:dyDescent="0.3">
      <c r="A91" s="66" t="s">
        <v>26</v>
      </c>
      <c r="B91" s="67">
        <v>3187</v>
      </c>
      <c r="C91" s="66" t="s">
        <v>26</v>
      </c>
      <c r="D91" s="67">
        <v>4857</v>
      </c>
    </row>
    <row r="92" spans="1:4" ht="15" customHeight="1" x14ac:dyDescent="0.3">
      <c r="A92" s="66" t="s">
        <v>27</v>
      </c>
      <c r="B92" s="67">
        <v>2496</v>
      </c>
      <c r="C92" s="66" t="s">
        <v>27</v>
      </c>
      <c r="D92" s="67">
        <v>4684</v>
      </c>
    </row>
    <row r="93" spans="1:4" ht="15" customHeight="1" x14ac:dyDescent="0.3">
      <c r="A93" s="66" t="s">
        <v>28</v>
      </c>
      <c r="B93" s="67">
        <v>185</v>
      </c>
      <c r="C93" s="66" t="s">
        <v>28</v>
      </c>
      <c r="D93" s="67">
        <v>4233</v>
      </c>
    </row>
    <row r="94" spans="1:4" ht="15" customHeight="1" x14ac:dyDescent="0.3">
      <c r="A94" s="66" t="s">
        <v>29</v>
      </c>
      <c r="B94" s="67">
        <v>0</v>
      </c>
      <c r="C94" s="66" t="s">
        <v>29</v>
      </c>
      <c r="D94" s="67">
        <v>4088</v>
      </c>
    </row>
    <row r="95" spans="1:4" ht="15" customHeight="1" x14ac:dyDescent="0.3">
      <c r="A95" s="66" t="s">
        <v>30</v>
      </c>
      <c r="B95" s="67">
        <v>0</v>
      </c>
      <c r="C95" s="66" t="s">
        <v>30</v>
      </c>
      <c r="D95" s="67">
        <v>3969</v>
      </c>
    </row>
    <row r="96" spans="1:4" ht="15" customHeight="1" x14ac:dyDescent="0.3">
      <c r="A96" s="74">
        <v>2018</v>
      </c>
      <c r="B96" s="91">
        <f>SUM(B97:B108)</f>
        <v>9845</v>
      </c>
      <c r="C96" s="74">
        <v>2018</v>
      </c>
      <c r="D96" s="91">
        <f>SUM(D97:D108)</f>
        <v>44456</v>
      </c>
    </row>
    <row r="97" spans="1:4" ht="15" customHeight="1" x14ac:dyDescent="0.3">
      <c r="A97" s="66" t="s">
        <v>19</v>
      </c>
      <c r="B97" s="67">
        <v>0</v>
      </c>
      <c r="C97" s="66" t="s">
        <v>19</v>
      </c>
      <c r="D97" s="67">
        <v>2734</v>
      </c>
    </row>
    <row r="98" spans="1:4" ht="15" customHeight="1" x14ac:dyDescent="0.3">
      <c r="A98" s="66" t="s">
        <v>20</v>
      </c>
      <c r="B98" s="67">
        <v>179</v>
      </c>
      <c r="C98" s="66" t="s">
        <v>20</v>
      </c>
      <c r="D98" s="67">
        <v>2631</v>
      </c>
    </row>
    <row r="99" spans="1:4" ht="15" customHeight="1" x14ac:dyDescent="0.3">
      <c r="A99" s="66" t="s">
        <v>21</v>
      </c>
      <c r="B99" s="67">
        <v>220</v>
      </c>
      <c r="C99" s="66" t="s">
        <v>21</v>
      </c>
      <c r="D99" s="67">
        <v>3127</v>
      </c>
    </row>
    <row r="100" spans="1:4" ht="15" customHeight="1" x14ac:dyDescent="0.3">
      <c r="A100" s="66" t="s">
        <v>22</v>
      </c>
      <c r="B100" s="67">
        <v>589</v>
      </c>
      <c r="C100" s="66" t="s">
        <v>22</v>
      </c>
      <c r="D100" s="67">
        <v>3448</v>
      </c>
    </row>
    <row r="101" spans="1:4" ht="15" customHeight="1" x14ac:dyDescent="0.3">
      <c r="A101" s="66" t="s">
        <v>23</v>
      </c>
      <c r="B101" s="67">
        <v>1073</v>
      </c>
      <c r="C101" s="66" t="s">
        <v>23</v>
      </c>
      <c r="D101" s="67">
        <v>3674</v>
      </c>
    </row>
    <row r="102" spans="1:4" ht="15" customHeight="1" x14ac:dyDescent="0.3">
      <c r="A102" s="66" t="s">
        <v>24</v>
      </c>
      <c r="B102" s="67">
        <v>1839</v>
      </c>
      <c r="C102" s="66" t="s">
        <v>24</v>
      </c>
      <c r="D102" s="67">
        <v>3826</v>
      </c>
    </row>
    <row r="103" spans="1:4" ht="15" customHeight="1" x14ac:dyDescent="0.3">
      <c r="A103" s="66" t="s">
        <v>25</v>
      </c>
      <c r="B103" s="67">
        <v>2243</v>
      </c>
      <c r="C103" s="66" t="s">
        <v>25</v>
      </c>
      <c r="D103" s="67">
        <v>4226</v>
      </c>
    </row>
    <row r="104" spans="1:4" ht="15" customHeight="1" x14ac:dyDescent="0.3">
      <c r="A104" s="66" t="s">
        <v>26</v>
      </c>
      <c r="B104" s="67">
        <v>1984</v>
      </c>
      <c r="C104" s="66" t="s">
        <v>26</v>
      </c>
      <c r="D104" s="67">
        <v>4425</v>
      </c>
    </row>
    <row r="105" spans="1:4" ht="15" customHeight="1" x14ac:dyDescent="0.3">
      <c r="A105" s="66" t="s">
        <v>27</v>
      </c>
      <c r="B105" s="67">
        <v>1621</v>
      </c>
      <c r="C105" s="66" t="s">
        <v>27</v>
      </c>
      <c r="D105" s="67">
        <v>4240</v>
      </c>
    </row>
    <row r="106" spans="1:4" ht="15" customHeight="1" x14ac:dyDescent="0.3">
      <c r="A106" s="66" t="s">
        <v>28</v>
      </c>
      <c r="B106" s="67">
        <v>97</v>
      </c>
      <c r="C106" s="66" t="s">
        <v>28</v>
      </c>
      <c r="D106" s="67">
        <v>3925</v>
      </c>
    </row>
    <row r="107" spans="1:4" ht="15" customHeight="1" x14ac:dyDescent="0.3">
      <c r="A107" s="66" t="s">
        <v>29</v>
      </c>
      <c r="B107" s="67">
        <v>0</v>
      </c>
      <c r="C107" s="66" t="s">
        <v>29</v>
      </c>
      <c r="D107" s="67">
        <v>3963</v>
      </c>
    </row>
    <row r="108" spans="1:4" ht="15" customHeight="1" x14ac:dyDescent="0.3">
      <c r="A108" s="66" t="s">
        <v>30</v>
      </c>
      <c r="B108" s="67">
        <v>0</v>
      </c>
      <c r="C108" s="66" t="s">
        <v>30</v>
      </c>
      <c r="D108" s="67">
        <v>4237</v>
      </c>
    </row>
    <row r="109" spans="1:4" ht="15" customHeight="1" x14ac:dyDescent="0.3">
      <c r="A109" s="74">
        <v>2017</v>
      </c>
      <c r="B109" s="91">
        <f>SUM(B110:B121)</f>
        <v>3232</v>
      </c>
      <c r="C109" s="74">
        <v>2017</v>
      </c>
      <c r="D109" s="91">
        <f>SUM(D110:D121)</f>
        <v>44239</v>
      </c>
    </row>
    <row r="110" spans="1:4" s="51" customFormat="1" ht="15" customHeight="1" x14ac:dyDescent="0.3">
      <c r="A110" s="66" t="s">
        <v>19</v>
      </c>
      <c r="B110" s="67">
        <v>0</v>
      </c>
      <c r="C110" s="66" t="s">
        <v>19</v>
      </c>
      <c r="D110" s="67">
        <v>2596</v>
      </c>
    </row>
    <row r="111" spans="1:4" s="51" customFormat="1" ht="15" customHeight="1" x14ac:dyDescent="0.3">
      <c r="A111" s="66" t="s">
        <v>20</v>
      </c>
      <c r="B111" s="67">
        <v>0</v>
      </c>
      <c r="C111" s="66" t="s">
        <v>20</v>
      </c>
      <c r="D111" s="67">
        <v>2993</v>
      </c>
    </row>
    <row r="112" spans="1:4" s="51" customFormat="1" ht="15" customHeight="1" x14ac:dyDescent="0.3">
      <c r="A112" s="66" t="s">
        <v>21</v>
      </c>
      <c r="B112" s="67">
        <v>0</v>
      </c>
      <c r="C112" s="66" t="s">
        <v>21</v>
      </c>
      <c r="D112" s="67">
        <v>3631</v>
      </c>
    </row>
    <row r="113" spans="1:4" s="51" customFormat="1" ht="15" customHeight="1" x14ac:dyDescent="0.3">
      <c r="A113" s="66" t="s">
        <v>22</v>
      </c>
      <c r="B113" s="67">
        <v>0</v>
      </c>
      <c r="C113" s="66" t="s">
        <v>22</v>
      </c>
      <c r="D113" s="67">
        <v>4172</v>
      </c>
    </row>
    <row r="114" spans="1:4" s="51" customFormat="1" ht="15" customHeight="1" x14ac:dyDescent="0.3">
      <c r="A114" s="66" t="s">
        <v>23</v>
      </c>
      <c r="B114" s="67">
        <v>0</v>
      </c>
      <c r="C114" s="66" t="s">
        <v>23</v>
      </c>
      <c r="D114" s="67">
        <v>4248</v>
      </c>
    </row>
    <row r="115" spans="1:4" s="51" customFormat="1" ht="15" customHeight="1" x14ac:dyDescent="0.3">
      <c r="A115" s="66" t="s">
        <v>24</v>
      </c>
      <c r="B115" s="67">
        <v>611</v>
      </c>
      <c r="C115" s="66" t="s">
        <v>24</v>
      </c>
      <c r="D115" s="67">
        <v>3896</v>
      </c>
    </row>
    <row r="116" spans="1:4" s="51" customFormat="1" ht="15" customHeight="1" x14ac:dyDescent="0.3">
      <c r="A116" s="66" t="s">
        <v>25</v>
      </c>
      <c r="B116" s="67">
        <v>829</v>
      </c>
      <c r="C116" s="66" t="s">
        <v>25</v>
      </c>
      <c r="D116" s="67">
        <v>4375</v>
      </c>
    </row>
    <row r="117" spans="1:4" s="51" customFormat="1" ht="15" customHeight="1" x14ac:dyDescent="0.3">
      <c r="A117" s="66" t="s">
        <v>26</v>
      </c>
      <c r="B117" s="67">
        <v>654</v>
      </c>
      <c r="C117" s="66" t="s">
        <v>26</v>
      </c>
      <c r="D117" s="67">
        <v>3668</v>
      </c>
    </row>
    <row r="118" spans="1:4" s="51" customFormat="1" ht="15" customHeight="1" x14ac:dyDescent="0.3">
      <c r="A118" s="66" t="s">
        <v>27</v>
      </c>
      <c r="B118" s="67">
        <v>653</v>
      </c>
      <c r="C118" s="66" t="s">
        <v>27</v>
      </c>
      <c r="D118" s="67">
        <v>3773</v>
      </c>
    </row>
    <row r="119" spans="1:4" s="51" customFormat="1" ht="15" customHeight="1" x14ac:dyDescent="0.3">
      <c r="A119" s="66" t="s">
        <v>28</v>
      </c>
      <c r="B119" s="67">
        <v>485</v>
      </c>
      <c r="C119" s="66" t="s">
        <v>28</v>
      </c>
      <c r="D119" s="67">
        <v>4098</v>
      </c>
    </row>
    <row r="120" spans="1:4" s="51" customFormat="1" ht="15" customHeight="1" x14ac:dyDescent="0.3">
      <c r="A120" s="66" t="s">
        <v>29</v>
      </c>
      <c r="B120" s="67">
        <v>0</v>
      </c>
      <c r="C120" s="66" t="s">
        <v>29</v>
      </c>
      <c r="D120" s="67">
        <v>3515</v>
      </c>
    </row>
    <row r="121" spans="1:4" s="51" customFormat="1" ht="15" customHeight="1" x14ac:dyDescent="0.3">
      <c r="A121" s="66" t="s">
        <v>30</v>
      </c>
      <c r="B121" s="67">
        <v>0</v>
      </c>
      <c r="C121" s="66" t="s">
        <v>30</v>
      </c>
      <c r="D121" s="67">
        <v>3274</v>
      </c>
    </row>
    <row r="122" spans="1:4" ht="15" customHeight="1" x14ac:dyDescent="0.3">
      <c r="A122" s="74">
        <v>2016</v>
      </c>
      <c r="B122" s="91">
        <f>SUM(B123:B134)</f>
        <v>3</v>
      </c>
      <c r="C122" s="74">
        <v>2016</v>
      </c>
      <c r="D122" s="91">
        <f>SUM(D123:D134)</f>
        <v>48083</v>
      </c>
    </row>
    <row r="123" spans="1:4" s="51" customFormat="1" ht="15" customHeight="1" x14ac:dyDescent="0.3">
      <c r="A123" s="66" t="s">
        <v>19</v>
      </c>
      <c r="B123" s="67">
        <v>0</v>
      </c>
      <c r="C123" s="66" t="s">
        <v>19</v>
      </c>
      <c r="D123" s="67">
        <v>2702</v>
      </c>
    </row>
    <row r="124" spans="1:4" s="51" customFormat="1" ht="15" customHeight="1" x14ac:dyDescent="0.3">
      <c r="A124" s="66" t="s">
        <v>20</v>
      </c>
      <c r="B124" s="67">
        <v>0</v>
      </c>
      <c r="C124" s="66" t="s">
        <v>20</v>
      </c>
      <c r="D124" s="67">
        <v>3727</v>
      </c>
    </row>
    <row r="125" spans="1:4" s="51" customFormat="1" ht="15" customHeight="1" x14ac:dyDescent="0.3">
      <c r="A125" s="66" t="s">
        <v>21</v>
      </c>
      <c r="B125" s="67">
        <v>0</v>
      </c>
      <c r="C125" s="66" t="s">
        <v>21</v>
      </c>
      <c r="D125" s="67">
        <v>3372</v>
      </c>
    </row>
    <row r="126" spans="1:4" s="51" customFormat="1" ht="15" customHeight="1" x14ac:dyDescent="0.3">
      <c r="A126" s="66" t="s">
        <v>22</v>
      </c>
      <c r="B126" s="67">
        <v>0</v>
      </c>
      <c r="C126" s="66" t="s">
        <v>22</v>
      </c>
      <c r="D126" s="67">
        <v>4374</v>
      </c>
    </row>
    <row r="127" spans="1:4" s="51" customFormat="1" ht="15" customHeight="1" x14ac:dyDescent="0.3">
      <c r="A127" s="66" t="s">
        <v>23</v>
      </c>
      <c r="B127" s="67">
        <v>0</v>
      </c>
      <c r="C127" s="66" t="s">
        <v>23</v>
      </c>
      <c r="D127" s="67">
        <v>4706</v>
      </c>
    </row>
    <row r="128" spans="1:4" s="51" customFormat="1" ht="15" customHeight="1" x14ac:dyDescent="0.3">
      <c r="A128" s="66" t="s">
        <v>24</v>
      </c>
      <c r="B128" s="67">
        <v>0</v>
      </c>
      <c r="C128" s="66" t="s">
        <v>24</v>
      </c>
      <c r="D128" s="67">
        <v>4879</v>
      </c>
    </row>
    <row r="129" spans="1:4" s="51" customFormat="1" ht="15" customHeight="1" x14ac:dyDescent="0.3">
      <c r="A129" s="66" t="s">
        <v>25</v>
      </c>
      <c r="B129" s="67">
        <v>0</v>
      </c>
      <c r="C129" s="66" t="s">
        <v>25</v>
      </c>
      <c r="D129" s="67">
        <v>5331</v>
      </c>
    </row>
    <row r="130" spans="1:4" s="51" customFormat="1" ht="15" customHeight="1" x14ac:dyDescent="0.3">
      <c r="A130" s="66" t="s">
        <v>26</v>
      </c>
      <c r="B130" s="67">
        <v>3</v>
      </c>
      <c r="C130" s="66" t="s">
        <v>26</v>
      </c>
      <c r="D130" s="67">
        <v>4200</v>
      </c>
    </row>
    <row r="131" spans="1:4" s="51" customFormat="1" ht="15" customHeight="1" x14ac:dyDescent="0.3">
      <c r="A131" s="66" t="s">
        <v>27</v>
      </c>
      <c r="B131" s="67">
        <v>0</v>
      </c>
      <c r="C131" s="66" t="s">
        <v>27</v>
      </c>
      <c r="D131" s="67">
        <v>4448</v>
      </c>
    </row>
    <row r="132" spans="1:4" s="51" customFormat="1" ht="15" customHeight="1" x14ac:dyDescent="0.3">
      <c r="A132" s="66" t="s">
        <v>28</v>
      </c>
      <c r="B132" s="67">
        <v>0</v>
      </c>
      <c r="C132" s="66" t="s">
        <v>28</v>
      </c>
      <c r="D132" s="67">
        <v>3726</v>
      </c>
    </row>
    <row r="133" spans="1:4" s="51" customFormat="1" ht="15" customHeight="1" x14ac:dyDescent="0.3">
      <c r="A133" s="66" t="s">
        <v>29</v>
      </c>
      <c r="B133" s="67">
        <v>0</v>
      </c>
      <c r="C133" s="66" t="s">
        <v>29</v>
      </c>
      <c r="D133" s="67">
        <v>3437</v>
      </c>
    </row>
    <row r="134" spans="1:4" s="51" customFormat="1" ht="15" customHeight="1" x14ac:dyDescent="0.3">
      <c r="A134" s="66" t="s">
        <v>30</v>
      </c>
      <c r="B134" s="67">
        <v>0</v>
      </c>
      <c r="C134" s="66" t="s">
        <v>30</v>
      </c>
      <c r="D134" s="67">
        <v>3181</v>
      </c>
    </row>
    <row r="135" spans="1:4" ht="15" customHeight="1" x14ac:dyDescent="0.3">
      <c r="A135" s="74">
        <v>2015</v>
      </c>
      <c r="B135" s="90">
        <v>0</v>
      </c>
      <c r="C135" s="74">
        <v>2015</v>
      </c>
      <c r="D135" s="91">
        <f>SUM(D136:D147)</f>
        <v>43048</v>
      </c>
    </row>
    <row r="136" spans="1:4" ht="15" customHeight="1" x14ac:dyDescent="0.3">
      <c r="A136" s="66" t="s">
        <v>19</v>
      </c>
      <c r="B136" s="67">
        <v>0</v>
      </c>
      <c r="C136" s="66" t="s">
        <v>19</v>
      </c>
      <c r="D136" s="67">
        <v>2792</v>
      </c>
    </row>
    <row r="137" spans="1:4" ht="15" customHeight="1" x14ac:dyDescent="0.3">
      <c r="A137" s="66" t="s">
        <v>20</v>
      </c>
      <c r="B137" s="67">
        <v>0</v>
      </c>
      <c r="C137" s="66" t="s">
        <v>20</v>
      </c>
      <c r="D137" s="67">
        <v>2975</v>
      </c>
    </row>
    <row r="138" spans="1:4" ht="15" customHeight="1" x14ac:dyDescent="0.3">
      <c r="A138" s="66" t="s">
        <v>21</v>
      </c>
      <c r="B138" s="67">
        <v>0</v>
      </c>
      <c r="C138" s="66" t="s">
        <v>21</v>
      </c>
      <c r="D138" s="67">
        <v>3229</v>
      </c>
    </row>
    <row r="139" spans="1:4" ht="15" customHeight="1" x14ac:dyDescent="0.3">
      <c r="A139" s="66" t="s">
        <v>22</v>
      </c>
      <c r="B139" s="67">
        <v>0</v>
      </c>
      <c r="C139" s="66" t="s">
        <v>22</v>
      </c>
      <c r="D139" s="67">
        <v>4019</v>
      </c>
    </row>
    <row r="140" spans="1:4" ht="15" customHeight="1" x14ac:dyDescent="0.3">
      <c r="A140" s="66" t="s">
        <v>23</v>
      </c>
      <c r="B140" s="67">
        <v>0</v>
      </c>
      <c r="C140" s="66" t="s">
        <v>23</v>
      </c>
      <c r="D140" s="67">
        <v>3979</v>
      </c>
    </row>
    <row r="141" spans="1:4" ht="15" customHeight="1" x14ac:dyDescent="0.3">
      <c r="A141" s="66" t="s">
        <v>24</v>
      </c>
      <c r="B141" s="67">
        <v>0</v>
      </c>
      <c r="C141" s="66" t="s">
        <v>24</v>
      </c>
      <c r="D141" s="67">
        <v>4159</v>
      </c>
    </row>
    <row r="142" spans="1:4" ht="15" customHeight="1" x14ac:dyDescent="0.3">
      <c r="A142" s="66" t="s">
        <v>25</v>
      </c>
      <c r="B142" s="67">
        <v>0</v>
      </c>
      <c r="C142" s="66" t="s">
        <v>25</v>
      </c>
      <c r="D142" s="67">
        <v>4302</v>
      </c>
    </row>
    <row r="143" spans="1:4" ht="15" customHeight="1" x14ac:dyDescent="0.3">
      <c r="A143" s="66" t="s">
        <v>26</v>
      </c>
      <c r="B143" s="67">
        <v>0</v>
      </c>
      <c r="C143" s="66" t="s">
        <v>26</v>
      </c>
      <c r="D143" s="67">
        <v>4118</v>
      </c>
    </row>
    <row r="144" spans="1:4" ht="15" customHeight="1" x14ac:dyDescent="0.3">
      <c r="A144" s="66" t="s">
        <v>27</v>
      </c>
      <c r="B144" s="67">
        <v>0</v>
      </c>
      <c r="C144" s="66" t="s">
        <v>27</v>
      </c>
      <c r="D144" s="67">
        <v>4030</v>
      </c>
    </row>
    <row r="145" spans="1:4" ht="15" customHeight="1" x14ac:dyDescent="0.3">
      <c r="A145" s="66" t="s">
        <v>28</v>
      </c>
      <c r="B145" s="67">
        <v>0</v>
      </c>
      <c r="C145" s="66" t="s">
        <v>28</v>
      </c>
      <c r="D145" s="67">
        <v>3465</v>
      </c>
    </row>
    <row r="146" spans="1:4" ht="15" customHeight="1" x14ac:dyDescent="0.3">
      <c r="A146" s="66" t="s">
        <v>29</v>
      </c>
      <c r="B146" s="67">
        <v>0</v>
      </c>
      <c r="C146" s="66" t="s">
        <v>29</v>
      </c>
      <c r="D146" s="67">
        <v>3140</v>
      </c>
    </row>
    <row r="147" spans="1:4" ht="15" customHeight="1" x14ac:dyDescent="0.3">
      <c r="A147" s="66" t="s">
        <v>30</v>
      </c>
      <c r="B147" s="67">
        <v>0</v>
      </c>
      <c r="C147" s="66" t="s">
        <v>30</v>
      </c>
      <c r="D147" s="67">
        <v>2840</v>
      </c>
    </row>
    <row r="148" spans="1:4" ht="15" customHeight="1" x14ac:dyDescent="0.3">
      <c r="A148" s="74">
        <v>2014</v>
      </c>
      <c r="B148" s="90">
        <v>0</v>
      </c>
      <c r="C148" s="74">
        <v>2014</v>
      </c>
      <c r="D148" s="91">
        <f>SUM(D149:D160)</f>
        <v>39424</v>
      </c>
    </row>
    <row r="149" spans="1:4" ht="15" customHeight="1" x14ac:dyDescent="0.3">
      <c r="A149" s="66" t="s">
        <v>19</v>
      </c>
      <c r="B149" s="67">
        <v>0</v>
      </c>
      <c r="C149" s="66" t="s">
        <v>19</v>
      </c>
      <c r="D149" s="67">
        <v>2254</v>
      </c>
    </row>
    <row r="150" spans="1:4" ht="15" customHeight="1" x14ac:dyDescent="0.3">
      <c r="A150" s="66" t="s">
        <v>20</v>
      </c>
      <c r="B150" s="67">
        <v>0</v>
      </c>
      <c r="C150" s="66" t="s">
        <v>20</v>
      </c>
      <c r="D150" s="67">
        <v>2553</v>
      </c>
    </row>
    <row r="151" spans="1:4" ht="15" customHeight="1" x14ac:dyDescent="0.3">
      <c r="A151" s="66" t="s">
        <v>21</v>
      </c>
      <c r="B151" s="67">
        <v>0</v>
      </c>
      <c r="C151" s="66" t="s">
        <v>21</v>
      </c>
      <c r="D151" s="67">
        <v>3240</v>
      </c>
    </row>
    <row r="152" spans="1:4" ht="15" customHeight="1" x14ac:dyDescent="0.3">
      <c r="A152" s="66" t="s">
        <v>22</v>
      </c>
      <c r="B152" s="67">
        <v>0</v>
      </c>
      <c r="C152" s="66" t="s">
        <v>22</v>
      </c>
      <c r="D152" s="67">
        <v>3791</v>
      </c>
    </row>
    <row r="153" spans="1:4" ht="15" customHeight="1" x14ac:dyDescent="0.3">
      <c r="A153" s="66" t="s">
        <v>23</v>
      </c>
      <c r="B153" s="67">
        <v>0</v>
      </c>
      <c r="C153" s="66" t="s">
        <v>23</v>
      </c>
      <c r="D153" s="67">
        <v>3647</v>
      </c>
    </row>
    <row r="154" spans="1:4" ht="15" customHeight="1" x14ac:dyDescent="0.3">
      <c r="A154" s="66" t="s">
        <v>24</v>
      </c>
      <c r="B154" s="67">
        <v>0</v>
      </c>
      <c r="C154" s="66" t="s">
        <v>24</v>
      </c>
      <c r="D154" s="67">
        <v>3664</v>
      </c>
    </row>
    <row r="155" spans="1:4" ht="15" customHeight="1" x14ac:dyDescent="0.3">
      <c r="A155" s="66" t="s">
        <v>25</v>
      </c>
      <c r="B155" s="67">
        <v>0</v>
      </c>
      <c r="C155" s="66" t="s">
        <v>25</v>
      </c>
      <c r="D155" s="67">
        <v>3819</v>
      </c>
    </row>
    <row r="156" spans="1:4" ht="15" customHeight="1" x14ac:dyDescent="0.3">
      <c r="A156" s="66" t="s">
        <v>26</v>
      </c>
      <c r="B156" s="67">
        <v>0</v>
      </c>
      <c r="C156" s="66" t="s">
        <v>26</v>
      </c>
      <c r="D156" s="67">
        <v>3422</v>
      </c>
    </row>
    <row r="157" spans="1:4" ht="15" customHeight="1" x14ac:dyDescent="0.3">
      <c r="A157" s="66" t="s">
        <v>27</v>
      </c>
      <c r="B157" s="67">
        <v>0</v>
      </c>
      <c r="C157" s="66" t="s">
        <v>27</v>
      </c>
      <c r="D157" s="67">
        <v>3334</v>
      </c>
    </row>
    <row r="158" spans="1:4" ht="15" customHeight="1" x14ac:dyDescent="0.3">
      <c r="A158" s="66" t="s">
        <v>28</v>
      </c>
      <c r="B158" s="67">
        <v>0</v>
      </c>
      <c r="C158" s="66" t="s">
        <v>28</v>
      </c>
      <c r="D158" s="67">
        <v>3384</v>
      </c>
    </row>
    <row r="159" spans="1:4" ht="15" customHeight="1" x14ac:dyDescent="0.3">
      <c r="A159" s="66" t="s">
        <v>29</v>
      </c>
      <c r="B159" s="67">
        <v>0</v>
      </c>
      <c r="C159" s="66" t="s">
        <v>29</v>
      </c>
      <c r="D159" s="67">
        <v>3228</v>
      </c>
    </row>
    <row r="160" spans="1:4" ht="15" customHeight="1" x14ac:dyDescent="0.3">
      <c r="A160" s="66" t="s">
        <v>30</v>
      </c>
      <c r="B160" s="67">
        <v>0</v>
      </c>
      <c r="C160" s="66" t="s">
        <v>30</v>
      </c>
      <c r="D160" s="67">
        <v>3088</v>
      </c>
    </row>
    <row r="161" spans="1:4" ht="15" customHeight="1" x14ac:dyDescent="0.3">
      <c r="A161" s="74">
        <v>2013</v>
      </c>
      <c r="B161" s="90">
        <v>0</v>
      </c>
      <c r="C161" s="74">
        <v>2013</v>
      </c>
      <c r="D161" s="91">
        <f>SUM(D162:D173)</f>
        <v>31866</v>
      </c>
    </row>
    <row r="162" spans="1:4" ht="15" customHeight="1" x14ac:dyDescent="0.3">
      <c r="A162" s="66" t="s">
        <v>19</v>
      </c>
      <c r="B162" s="67">
        <v>0</v>
      </c>
      <c r="C162" s="66" t="s">
        <v>19</v>
      </c>
      <c r="D162" s="67">
        <v>2279</v>
      </c>
    </row>
    <row r="163" spans="1:4" ht="15" customHeight="1" x14ac:dyDescent="0.3">
      <c r="A163" s="66" t="s">
        <v>20</v>
      </c>
      <c r="B163" s="67">
        <v>0</v>
      </c>
      <c r="C163" s="66" t="s">
        <v>20</v>
      </c>
      <c r="D163" s="67">
        <v>2053</v>
      </c>
    </row>
    <row r="164" spans="1:4" ht="15" customHeight="1" x14ac:dyDescent="0.3">
      <c r="A164" s="66" t="s">
        <v>21</v>
      </c>
      <c r="B164" s="67">
        <v>0</v>
      </c>
      <c r="C164" s="66" t="s">
        <v>21</v>
      </c>
      <c r="D164" s="67">
        <v>2482</v>
      </c>
    </row>
    <row r="165" spans="1:4" ht="15" customHeight="1" x14ac:dyDescent="0.3">
      <c r="A165" s="66" t="s">
        <v>22</v>
      </c>
      <c r="B165" s="67">
        <v>0</v>
      </c>
      <c r="C165" s="66" t="s">
        <v>22</v>
      </c>
      <c r="D165" s="67">
        <v>2701</v>
      </c>
    </row>
    <row r="166" spans="1:4" ht="15" customHeight="1" x14ac:dyDescent="0.3">
      <c r="A166" s="66" t="s">
        <v>23</v>
      </c>
      <c r="B166" s="67">
        <v>0</v>
      </c>
      <c r="C166" s="66" t="s">
        <v>23</v>
      </c>
      <c r="D166" s="67">
        <v>2983</v>
      </c>
    </row>
    <row r="167" spans="1:4" ht="15" customHeight="1" x14ac:dyDescent="0.3">
      <c r="A167" s="66" t="s">
        <v>24</v>
      </c>
      <c r="B167" s="67">
        <v>0</v>
      </c>
      <c r="C167" s="66" t="s">
        <v>24</v>
      </c>
      <c r="D167" s="67">
        <v>2848</v>
      </c>
    </row>
    <row r="168" spans="1:4" ht="15" customHeight="1" x14ac:dyDescent="0.3">
      <c r="A168" s="66" t="s">
        <v>25</v>
      </c>
      <c r="B168" s="67">
        <v>0</v>
      </c>
      <c r="C168" s="66" t="s">
        <v>25</v>
      </c>
      <c r="D168" s="67">
        <v>3042</v>
      </c>
    </row>
    <row r="169" spans="1:4" ht="15" customHeight="1" x14ac:dyDescent="0.3">
      <c r="A169" s="66" t="s">
        <v>26</v>
      </c>
      <c r="B169" s="67">
        <v>0</v>
      </c>
      <c r="C169" s="66" t="s">
        <v>26</v>
      </c>
      <c r="D169" s="67">
        <v>2786</v>
      </c>
    </row>
    <row r="170" spans="1:4" ht="15" customHeight="1" x14ac:dyDescent="0.3">
      <c r="A170" s="66" t="s">
        <v>27</v>
      </c>
      <c r="B170" s="67">
        <v>0</v>
      </c>
      <c r="C170" s="66" t="s">
        <v>27</v>
      </c>
      <c r="D170" s="67">
        <v>2793</v>
      </c>
    </row>
    <row r="171" spans="1:4" ht="15" customHeight="1" x14ac:dyDescent="0.3">
      <c r="A171" s="66" t="s">
        <v>28</v>
      </c>
      <c r="B171" s="67">
        <v>0</v>
      </c>
      <c r="C171" s="66" t="s">
        <v>28</v>
      </c>
      <c r="D171" s="67">
        <v>2624</v>
      </c>
    </row>
    <row r="172" spans="1:4" ht="15" customHeight="1" x14ac:dyDescent="0.3">
      <c r="A172" s="66" t="s">
        <v>29</v>
      </c>
      <c r="B172" s="67">
        <v>0</v>
      </c>
      <c r="C172" s="66" t="s">
        <v>29</v>
      </c>
      <c r="D172" s="67">
        <v>2585</v>
      </c>
    </row>
    <row r="173" spans="1:4" ht="15" customHeight="1" x14ac:dyDescent="0.3">
      <c r="A173" s="66" t="s">
        <v>30</v>
      </c>
      <c r="B173" s="67">
        <v>0</v>
      </c>
      <c r="C173" s="66" t="s">
        <v>30</v>
      </c>
      <c r="D173" s="67">
        <v>2690</v>
      </c>
    </row>
    <row r="174" spans="1:4" ht="15" customHeight="1" x14ac:dyDescent="0.3">
      <c r="A174" s="74">
        <v>2012</v>
      </c>
      <c r="B174" s="91">
        <f>SUM(B175:B186)</f>
        <v>125</v>
      </c>
      <c r="C174" s="74">
        <v>2012</v>
      </c>
      <c r="D174" s="91">
        <f>SUM(D175:D186)</f>
        <v>35208</v>
      </c>
    </row>
    <row r="175" spans="1:4" ht="15" customHeight="1" x14ac:dyDescent="0.3">
      <c r="A175" s="66" t="s">
        <v>19</v>
      </c>
      <c r="B175" s="67">
        <v>0</v>
      </c>
      <c r="C175" s="66" t="s">
        <v>19</v>
      </c>
      <c r="D175" s="67">
        <v>2912</v>
      </c>
    </row>
    <row r="176" spans="1:4" ht="15" customHeight="1" x14ac:dyDescent="0.3">
      <c r="A176" s="66" t="s">
        <v>20</v>
      </c>
      <c r="B176" s="67">
        <v>0</v>
      </c>
      <c r="C176" s="66" t="s">
        <v>20</v>
      </c>
      <c r="D176" s="67">
        <v>2385</v>
      </c>
    </row>
    <row r="177" spans="1:4" ht="15" customHeight="1" x14ac:dyDescent="0.3">
      <c r="A177" s="66" t="s">
        <v>21</v>
      </c>
      <c r="B177" s="67">
        <v>0</v>
      </c>
      <c r="C177" s="66" t="s">
        <v>21</v>
      </c>
      <c r="D177" s="67">
        <v>3174</v>
      </c>
    </row>
    <row r="178" spans="1:4" ht="15" customHeight="1" x14ac:dyDescent="0.3">
      <c r="A178" s="66" t="s">
        <v>22</v>
      </c>
      <c r="B178" s="67">
        <v>0</v>
      </c>
      <c r="C178" s="66" t="s">
        <v>22</v>
      </c>
      <c r="D178" s="67">
        <v>3449</v>
      </c>
    </row>
    <row r="179" spans="1:4" ht="15" customHeight="1" x14ac:dyDescent="0.3">
      <c r="A179" s="66" t="s">
        <v>23</v>
      </c>
      <c r="B179" s="67">
        <v>0</v>
      </c>
      <c r="C179" s="66" t="s">
        <v>23</v>
      </c>
      <c r="D179" s="67">
        <v>3002</v>
      </c>
    </row>
    <row r="180" spans="1:4" ht="15" customHeight="1" x14ac:dyDescent="0.3">
      <c r="A180" s="66" t="s">
        <v>24</v>
      </c>
      <c r="B180" s="67">
        <v>1</v>
      </c>
      <c r="C180" s="66" t="s">
        <v>24</v>
      </c>
      <c r="D180" s="67">
        <v>3085</v>
      </c>
    </row>
    <row r="181" spans="1:4" ht="15" customHeight="1" x14ac:dyDescent="0.3">
      <c r="A181" s="66" t="s">
        <v>25</v>
      </c>
      <c r="B181" s="67">
        <v>0</v>
      </c>
      <c r="C181" s="66" t="s">
        <v>25</v>
      </c>
      <c r="D181" s="67">
        <v>3177</v>
      </c>
    </row>
    <row r="182" spans="1:4" ht="15" customHeight="1" x14ac:dyDescent="0.3">
      <c r="A182" s="66" t="s">
        <v>26</v>
      </c>
      <c r="B182" s="67">
        <v>0</v>
      </c>
      <c r="C182" s="66" t="s">
        <v>26</v>
      </c>
      <c r="D182" s="67">
        <v>2932</v>
      </c>
    </row>
    <row r="183" spans="1:4" ht="15" customHeight="1" x14ac:dyDescent="0.3">
      <c r="A183" s="66" t="s">
        <v>27</v>
      </c>
      <c r="B183" s="67">
        <v>0</v>
      </c>
      <c r="C183" s="66" t="s">
        <v>27</v>
      </c>
      <c r="D183" s="67">
        <v>3115</v>
      </c>
    </row>
    <row r="184" spans="1:4" ht="15" customHeight="1" x14ac:dyDescent="0.3">
      <c r="A184" s="66" t="s">
        <v>28</v>
      </c>
      <c r="B184" s="67">
        <v>0</v>
      </c>
      <c r="C184" s="66" t="s">
        <v>28</v>
      </c>
      <c r="D184" s="67">
        <v>3038</v>
      </c>
    </row>
    <row r="185" spans="1:4" ht="15" customHeight="1" x14ac:dyDescent="0.3">
      <c r="A185" s="66" t="s">
        <v>29</v>
      </c>
      <c r="B185" s="67">
        <v>124</v>
      </c>
      <c r="C185" s="66" t="s">
        <v>29</v>
      </c>
      <c r="D185" s="67">
        <v>2523</v>
      </c>
    </row>
    <row r="186" spans="1:4" ht="15" customHeight="1" x14ac:dyDescent="0.3">
      <c r="A186" s="66" t="s">
        <v>30</v>
      </c>
      <c r="B186" s="67">
        <v>0</v>
      </c>
      <c r="C186" s="66" t="s">
        <v>30</v>
      </c>
      <c r="D186" s="67">
        <v>2416</v>
      </c>
    </row>
    <row r="187" spans="1:4" ht="15" customHeight="1" x14ac:dyDescent="0.3">
      <c r="A187" s="74">
        <v>2011</v>
      </c>
      <c r="B187" s="91">
        <f>SUM(B188:B199)</f>
        <v>150</v>
      </c>
      <c r="C187" s="74">
        <v>2011</v>
      </c>
      <c r="D187" s="91">
        <f>SUM(D188:D199)</f>
        <v>44016</v>
      </c>
    </row>
    <row r="188" spans="1:4" ht="15" customHeight="1" x14ac:dyDescent="0.3">
      <c r="A188" s="66" t="s">
        <v>19</v>
      </c>
      <c r="B188" s="67">
        <v>0</v>
      </c>
      <c r="C188" s="66" t="s">
        <v>19</v>
      </c>
      <c r="D188" s="67">
        <v>3834</v>
      </c>
    </row>
    <row r="189" spans="1:4" ht="15" customHeight="1" x14ac:dyDescent="0.3">
      <c r="A189" s="66" t="s">
        <v>20</v>
      </c>
      <c r="B189" s="67">
        <v>0</v>
      </c>
      <c r="C189" s="66" t="s">
        <v>20</v>
      </c>
      <c r="D189" s="67">
        <v>3249</v>
      </c>
    </row>
    <row r="190" spans="1:4" ht="15" customHeight="1" x14ac:dyDescent="0.3">
      <c r="A190" s="66" t="s">
        <v>21</v>
      </c>
      <c r="B190" s="67">
        <v>0</v>
      </c>
      <c r="C190" s="66" t="s">
        <v>21</v>
      </c>
      <c r="D190" s="67">
        <v>3681</v>
      </c>
    </row>
    <row r="191" spans="1:4" ht="15" customHeight="1" x14ac:dyDescent="0.3">
      <c r="A191" s="66" t="s">
        <v>22</v>
      </c>
      <c r="B191" s="67">
        <v>0</v>
      </c>
      <c r="C191" s="66" t="s">
        <v>22</v>
      </c>
      <c r="D191" s="67">
        <v>4093</v>
      </c>
    </row>
    <row r="192" spans="1:4" ht="15" customHeight="1" x14ac:dyDescent="0.3">
      <c r="A192" s="66" t="s">
        <v>23</v>
      </c>
      <c r="B192" s="67">
        <v>0</v>
      </c>
      <c r="C192" s="66" t="s">
        <v>23</v>
      </c>
      <c r="D192" s="67">
        <v>4550</v>
      </c>
    </row>
    <row r="193" spans="1:4" ht="15" customHeight="1" x14ac:dyDescent="0.3">
      <c r="A193" s="66" t="s">
        <v>24</v>
      </c>
      <c r="B193" s="67">
        <v>0</v>
      </c>
      <c r="C193" s="66" t="s">
        <v>24</v>
      </c>
      <c r="D193" s="67">
        <v>4091</v>
      </c>
    </row>
    <row r="194" spans="1:4" ht="15" customHeight="1" x14ac:dyDescent="0.3">
      <c r="A194" s="66" t="s">
        <v>25</v>
      </c>
      <c r="B194" s="67">
        <v>0</v>
      </c>
      <c r="C194" s="66" t="s">
        <v>25</v>
      </c>
      <c r="D194" s="67">
        <v>4220</v>
      </c>
    </row>
    <row r="195" spans="1:4" ht="15" customHeight="1" x14ac:dyDescent="0.3">
      <c r="A195" s="66" t="s">
        <v>26</v>
      </c>
      <c r="B195" s="67">
        <v>0</v>
      </c>
      <c r="C195" s="66" t="s">
        <v>26</v>
      </c>
      <c r="D195" s="67">
        <v>3836</v>
      </c>
    </row>
    <row r="196" spans="1:4" ht="15" customHeight="1" x14ac:dyDescent="0.3">
      <c r="A196" s="66" t="s">
        <v>27</v>
      </c>
      <c r="B196" s="67">
        <v>0</v>
      </c>
      <c r="C196" s="66" t="s">
        <v>27</v>
      </c>
      <c r="D196" s="67">
        <v>3772</v>
      </c>
    </row>
    <row r="197" spans="1:4" ht="15" customHeight="1" x14ac:dyDescent="0.3">
      <c r="A197" s="66" t="s">
        <v>28</v>
      </c>
      <c r="B197" s="67">
        <v>0</v>
      </c>
      <c r="C197" s="66" t="s">
        <v>28</v>
      </c>
      <c r="D197" s="67">
        <v>2920</v>
      </c>
    </row>
    <row r="198" spans="1:4" ht="15" customHeight="1" x14ac:dyDescent="0.3">
      <c r="A198" s="66" t="s">
        <v>29</v>
      </c>
      <c r="B198" s="67">
        <v>148</v>
      </c>
      <c r="C198" s="66" t="s">
        <v>29</v>
      </c>
      <c r="D198" s="67">
        <v>2949</v>
      </c>
    </row>
    <row r="199" spans="1:4" ht="15" customHeight="1" x14ac:dyDescent="0.3">
      <c r="A199" s="66" t="s">
        <v>30</v>
      </c>
      <c r="B199" s="67">
        <v>2</v>
      </c>
      <c r="C199" s="66" t="s">
        <v>30</v>
      </c>
      <c r="D199" s="67">
        <v>2821</v>
      </c>
    </row>
    <row r="200" spans="1:4" ht="15" customHeight="1" x14ac:dyDescent="0.3">
      <c r="A200" s="74">
        <v>2010</v>
      </c>
      <c r="B200" s="91">
        <f>SUM(B201:B212)</f>
        <v>269</v>
      </c>
      <c r="C200" s="74">
        <v>2010</v>
      </c>
      <c r="D200" s="91">
        <f>SUM(D201:D212)</f>
        <v>59579</v>
      </c>
    </row>
    <row r="201" spans="1:4" ht="15" customHeight="1" x14ac:dyDescent="0.3">
      <c r="A201" s="66" t="s">
        <v>19</v>
      </c>
      <c r="B201" s="67">
        <v>0</v>
      </c>
      <c r="C201" s="66" t="s">
        <v>19</v>
      </c>
      <c r="D201" s="67">
        <v>5292</v>
      </c>
    </row>
    <row r="202" spans="1:4" ht="15" customHeight="1" x14ac:dyDescent="0.3">
      <c r="A202" s="66" t="s">
        <v>20</v>
      </c>
      <c r="B202" s="67">
        <v>0</v>
      </c>
      <c r="C202" s="66" t="s">
        <v>20</v>
      </c>
      <c r="D202" s="67">
        <v>5086</v>
      </c>
    </row>
    <row r="203" spans="1:4" ht="15" customHeight="1" x14ac:dyDescent="0.3">
      <c r="A203" s="66" t="s">
        <v>21</v>
      </c>
      <c r="B203" s="67">
        <v>0</v>
      </c>
      <c r="C203" s="66" t="s">
        <v>21</v>
      </c>
      <c r="D203" s="67">
        <v>5768</v>
      </c>
    </row>
    <row r="204" spans="1:4" ht="15" customHeight="1" x14ac:dyDescent="0.3">
      <c r="A204" s="66" t="s">
        <v>22</v>
      </c>
      <c r="B204" s="67">
        <v>0</v>
      </c>
      <c r="C204" s="66" t="s">
        <v>22</v>
      </c>
      <c r="D204" s="67">
        <v>6011</v>
      </c>
    </row>
    <row r="205" spans="1:4" ht="15" customHeight="1" x14ac:dyDescent="0.3">
      <c r="A205" s="66" t="s">
        <v>23</v>
      </c>
      <c r="B205" s="67">
        <v>269</v>
      </c>
      <c r="C205" s="66" t="s">
        <v>23</v>
      </c>
      <c r="D205" s="67">
        <v>5125</v>
      </c>
    </row>
    <row r="206" spans="1:4" ht="15" customHeight="1" x14ac:dyDescent="0.3">
      <c r="A206" s="66" t="s">
        <v>24</v>
      </c>
      <c r="B206" s="67">
        <v>0</v>
      </c>
      <c r="C206" s="66" t="s">
        <v>24</v>
      </c>
      <c r="D206" s="67">
        <v>4993</v>
      </c>
    </row>
    <row r="207" spans="1:4" ht="15" customHeight="1" x14ac:dyDescent="0.3">
      <c r="A207" s="66" t="s">
        <v>25</v>
      </c>
      <c r="B207" s="67">
        <v>0</v>
      </c>
      <c r="C207" s="66" t="s">
        <v>25</v>
      </c>
      <c r="D207" s="67">
        <v>5597</v>
      </c>
    </row>
    <row r="208" spans="1:4" ht="15" customHeight="1" x14ac:dyDescent="0.3">
      <c r="A208" s="66" t="s">
        <v>26</v>
      </c>
      <c r="B208" s="67">
        <v>0</v>
      </c>
      <c r="C208" s="66" t="s">
        <v>26</v>
      </c>
      <c r="D208" s="67">
        <v>4962</v>
      </c>
    </row>
    <row r="209" spans="1:4" ht="15" customHeight="1" x14ac:dyDescent="0.3">
      <c r="A209" s="66" t="s">
        <v>27</v>
      </c>
      <c r="B209" s="67">
        <v>0</v>
      </c>
      <c r="C209" s="66" t="s">
        <v>27</v>
      </c>
      <c r="D209" s="67">
        <v>4383</v>
      </c>
    </row>
    <row r="210" spans="1:4" ht="15" customHeight="1" x14ac:dyDescent="0.3">
      <c r="A210" s="66" t="s">
        <v>28</v>
      </c>
      <c r="B210" s="67">
        <v>0</v>
      </c>
      <c r="C210" s="66" t="s">
        <v>28</v>
      </c>
      <c r="D210" s="67">
        <v>4225</v>
      </c>
    </row>
    <row r="211" spans="1:4" ht="15" customHeight="1" x14ac:dyDescent="0.3">
      <c r="A211" s="66" t="s">
        <v>29</v>
      </c>
      <c r="B211" s="67">
        <v>0</v>
      </c>
      <c r="C211" s="66" t="s">
        <v>29</v>
      </c>
      <c r="D211" s="67">
        <v>4033</v>
      </c>
    </row>
    <row r="212" spans="1:4" ht="15" customHeight="1" x14ac:dyDescent="0.3">
      <c r="A212" s="66" t="s">
        <v>30</v>
      </c>
      <c r="B212" s="67">
        <v>0</v>
      </c>
      <c r="C212" s="66" t="s">
        <v>30</v>
      </c>
      <c r="D212" s="67">
        <v>4104</v>
      </c>
    </row>
    <row r="213" spans="1:4" ht="15" customHeight="1" x14ac:dyDescent="0.3">
      <c r="A213" s="68" t="s">
        <v>107</v>
      </c>
      <c r="B213" s="3"/>
      <c r="C213" s="3"/>
      <c r="D213" s="4"/>
    </row>
    <row r="214" spans="1:4" ht="15" customHeight="1" x14ac:dyDescent="0.3">
      <c r="A214" s="4"/>
      <c r="B214" s="4"/>
      <c r="C214" s="4"/>
      <c r="D214" s="4"/>
    </row>
    <row r="215" spans="1:4" ht="15" customHeight="1" x14ac:dyDescent="0.3">
      <c r="A215" s="15"/>
    </row>
    <row r="216" spans="1:4" ht="15" customHeight="1" x14ac:dyDescent="0.3">
      <c r="A216" s="15"/>
    </row>
    <row r="217" spans="1:4" ht="15" customHeight="1" x14ac:dyDescent="0.3">
      <c r="A217" s="15"/>
    </row>
    <row r="218" spans="1:4" ht="15" customHeight="1" x14ac:dyDescent="0.3">
      <c r="A218" s="15"/>
    </row>
    <row r="219" spans="1:4" ht="15" customHeight="1" x14ac:dyDescent="0.3">
      <c r="A219" s="15"/>
    </row>
  </sheetData>
  <mergeCells count="2">
    <mergeCell ref="A3:B3"/>
    <mergeCell ref="C3:D3"/>
  </mergeCells>
  <pageMargins left="0.70866141732283472" right="0.70866141732283472" top="0.74803149606299213" bottom="0.74803149606299213" header="0.31496062992125984" footer="0.31496062992125984"/>
  <pageSetup paperSize="9" fitToHeight="0" orientation="landscape" verticalDpi="597" r:id="rId1"/>
  <headerFooter>
    <oddHeader>&amp;R&amp;G</oddHeader>
    <oddFooter>&amp;L&amp;F&amp;C&amp;P / &amp;N&amp;R&amp;A</oddFooter>
  </headerFooter>
  <rowBreaks count="3" manualBreakCount="3">
    <brk id="134" max="5" man="1"/>
    <brk id="160" max="5" man="1"/>
    <brk id="186" max="5" man="1"/>
  </rowBreaks>
  <ignoredErrors>
    <ignoredError sqref="B122" formulaRange="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pageSetUpPr fitToPage="1"/>
  </sheetPr>
  <dimension ref="A2:F22"/>
  <sheetViews>
    <sheetView showGridLines="0" zoomScaleNormal="100" workbookViewId="0">
      <selection activeCell="C5" sqref="C5:E5"/>
    </sheetView>
  </sheetViews>
  <sheetFormatPr defaultRowHeight="15" customHeight="1" x14ac:dyDescent="0.3"/>
  <cols>
    <col min="1" max="1" width="7" style="15" bestFit="1" customWidth="1"/>
    <col min="2" max="2" width="10.5546875" style="15" bestFit="1" customWidth="1"/>
    <col min="3" max="3" width="26" style="15" customWidth="1"/>
    <col min="4" max="4" width="24.6640625" style="15" bestFit="1" customWidth="1"/>
    <col min="5" max="5" width="18.109375" style="15" bestFit="1" customWidth="1"/>
    <col min="6" max="16384" width="8.88671875" style="15"/>
  </cols>
  <sheetData>
    <row r="2" spans="1:5" ht="15" customHeight="1" x14ac:dyDescent="0.3">
      <c r="A2" s="158" t="s">
        <v>137</v>
      </c>
      <c r="B2" s="159"/>
      <c r="C2" s="159"/>
      <c r="D2" s="159"/>
      <c r="E2" s="159"/>
    </row>
    <row r="3" spans="1:5" ht="15" customHeight="1" x14ac:dyDescent="0.3">
      <c r="A3" s="92"/>
      <c r="B3" s="93"/>
      <c r="C3" s="94" t="s">
        <v>36</v>
      </c>
      <c r="D3" s="94" t="s">
        <v>37</v>
      </c>
      <c r="E3" s="94" t="s">
        <v>18</v>
      </c>
    </row>
    <row r="4" spans="1:5" ht="20.399999999999999" x14ac:dyDescent="0.3">
      <c r="A4" s="95" t="s">
        <v>15</v>
      </c>
      <c r="B4" s="96" t="s">
        <v>14</v>
      </c>
      <c r="C4" s="97" t="s">
        <v>17</v>
      </c>
      <c r="D4" s="97" t="s">
        <v>17</v>
      </c>
      <c r="E4" s="97" t="s">
        <v>17</v>
      </c>
    </row>
    <row r="5" spans="1:5" ht="15" customHeight="1" x14ac:dyDescent="0.3">
      <c r="A5" s="115">
        <v>2024</v>
      </c>
      <c r="B5" s="116" t="s">
        <v>16</v>
      </c>
      <c r="C5" s="117">
        <v>1066049</v>
      </c>
      <c r="D5" s="117">
        <v>1057605</v>
      </c>
      <c r="E5" s="118">
        <v>2123654</v>
      </c>
    </row>
    <row r="6" spans="1:5" ht="15" customHeight="1" x14ac:dyDescent="0.3">
      <c r="A6" s="119">
        <v>2023</v>
      </c>
      <c r="B6" s="120" t="s">
        <v>16</v>
      </c>
      <c r="C6" s="121">
        <v>1016985</v>
      </c>
      <c r="D6" s="121">
        <v>1025282</v>
      </c>
      <c r="E6" s="122">
        <v>2042267</v>
      </c>
    </row>
    <row r="7" spans="1:5" ht="15" customHeight="1" x14ac:dyDescent="0.3">
      <c r="A7" s="115">
        <v>2022</v>
      </c>
      <c r="B7" s="116" t="s">
        <v>16</v>
      </c>
      <c r="C7" s="117">
        <v>848270</v>
      </c>
      <c r="D7" s="117">
        <v>842204</v>
      </c>
      <c r="E7" s="118">
        <v>1690474</v>
      </c>
    </row>
    <row r="8" spans="1:5" ht="15" customHeight="1" x14ac:dyDescent="0.3">
      <c r="A8" s="119">
        <v>2021</v>
      </c>
      <c r="B8" s="120" t="s">
        <v>16</v>
      </c>
      <c r="C8" s="121">
        <v>574112</v>
      </c>
      <c r="D8" s="121">
        <v>573514</v>
      </c>
      <c r="E8" s="122">
        <v>1147626</v>
      </c>
    </row>
    <row r="9" spans="1:5" ht="15" customHeight="1" x14ac:dyDescent="0.3">
      <c r="A9" s="115">
        <v>2020</v>
      </c>
      <c r="B9" s="116" t="s">
        <v>16</v>
      </c>
      <c r="C9" s="117">
        <v>218245</v>
      </c>
      <c r="D9" s="117">
        <v>194932</v>
      </c>
      <c r="E9" s="118">
        <f>SUM(C9:D9)</f>
        <v>413177</v>
      </c>
    </row>
    <row r="10" spans="1:5" ht="15" customHeight="1" x14ac:dyDescent="0.3">
      <c r="A10" s="119">
        <v>2019</v>
      </c>
      <c r="B10" s="120" t="s">
        <v>16</v>
      </c>
      <c r="C10" s="121">
        <v>881237</v>
      </c>
      <c r="D10" s="121">
        <v>879402</v>
      </c>
      <c r="E10" s="122">
        <f t="shared" ref="E10:E16" si="0">SUM(C10:D10)</f>
        <v>1760639</v>
      </c>
    </row>
    <row r="11" spans="1:5" ht="15" customHeight="1" x14ac:dyDescent="0.3">
      <c r="A11" s="115">
        <v>2018</v>
      </c>
      <c r="B11" s="116" t="s">
        <v>16</v>
      </c>
      <c r="C11" s="117">
        <v>932483</v>
      </c>
      <c r="D11" s="117">
        <v>947323</v>
      </c>
      <c r="E11" s="118">
        <f t="shared" si="0"/>
        <v>1879806</v>
      </c>
    </row>
    <row r="12" spans="1:5" ht="15" customHeight="1" x14ac:dyDescent="0.3">
      <c r="A12" s="119">
        <v>2017</v>
      </c>
      <c r="B12" s="120" t="s">
        <v>16</v>
      </c>
      <c r="C12" s="121">
        <v>899337</v>
      </c>
      <c r="D12" s="121">
        <v>877325</v>
      </c>
      <c r="E12" s="122">
        <f t="shared" si="0"/>
        <v>1776662</v>
      </c>
    </row>
    <row r="13" spans="1:5" ht="15" customHeight="1" x14ac:dyDescent="0.3">
      <c r="A13" s="115">
        <v>2016</v>
      </c>
      <c r="B13" s="116" t="s">
        <v>16</v>
      </c>
      <c r="C13" s="117">
        <v>797571</v>
      </c>
      <c r="D13" s="117">
        <v>817753</v>
      </c>
      <c r="E13" s="118">
        <f t="shared" si="0"/>
        <v>1615324</v>
      </c>
    </row>
    <row r="14" spans="1:5" ht="15" customHeight="1" x14ac:dyDescent="0.3">
      <c r="A14" s="119">
        <v>2015</v>
      </c>
      <c r="B14" s="120" t="s">
        <v>16</v>
      </c>
      <c r="C14" s="121">
        <v>762591</v>
      </c>
      <c r="D14" s="121">
        <v>798182</v>
      </c>
      <c r="E14" s="122">
        <f t="shared" si="0"/>
        <v>1560773</v>
      </c>
    </row>
    <row r="15" spans="1:5" ht="15" customHeight="1" x14ac:dyDescent="0.3">
      <c r="A15" s="115">
        <v>2014</v>
      </c>
      <c r="B15" s="116" t="s">
        <v>16</v>
      </c>
      <c r="C15" s="117">
        <v>808323</v>
      </c>
      <c r="D15" s="117">
        <v>806997</v>
      </c>
      <c r="E15" s="118">
        <f t="shared" si="0"/>
        <v>1615320</v>
      </c>
    </row>
    <row r="16" spans="1:5" ht="15" customHeight="1" thickBot="1" x14ac:dyDescent="0.35">
      <c r="A16" s="119">
        <v>2013</v>
      </c>
      <c r="B16" s="120" t="s">
        <v>16</v>
      </c>
      <c r="C16" s="121">
        <v>799402</v>
      </c>
      <c r="D16" s="121">
        <v>799943</v>
      </c>
      <c r="E16" s="122">
        <f t="shared" si="0"/>
        <v>1599345</v>
      </c>
    </row>
    <row r="17" spans="1:6" ht="15" customHeight="1" x14ac:dyDescent="0.3">
      <c r="A17" s="157" t="s">
        <v>108</v>
      </c>
      <c r="B17" s="157"/>
      <c r="C17" s="157"/>
    </row>
    <row r="19" spans="1:6" ht="15" customHeight="1" x14ac:dyDescent="0.3">
      <c r="C19" s="156"/>
      <c r="D19" s="156"/>
      <c r="E19" s="156"/>
    </row>
    <row r="22" spans="1:6" ht="15" customHeight="1" x14ac:dyDescent="0.3">
      <c r="C22" s="156"/>
      <c r="D22" s="156"/>
      <c r="E22" s="156"/>
      <c r="F22" s="156"/>
    </row>
  </sheetData>
  <mergeCells count="4">
    <mergeCell ref="C19:E19"/>
    <mergeCell ref="C22:F22"/>
    <mergeCell ref="A17:C17"/>
    <mergeCell ref="A2:E2"/>
  </mergeCells>
  <pageMargins left="0.70866141732283472" right="0.70866141732283472" top="0.74803149606299213" bottom="0.74803149606299213" header="0.31496062992125984" footer="0.31496062992125984"/>
  <pageSetup paperSize="9" orientation="landscape" r:id="rId1"/>
  <headerFooter>
    <oddHeader>&amp;R&amp;G</oddHeader>
    <oddFooter>&amp;L&amp;F&amp;C&amp;P / &amp;N&amp;R&amp;A</oddFooter>
  </headerFooter>
  <colBreaks count="1" manualBreakCount="1">
    <brk id="5" max="1048575" man="1"/>
  </col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0587-5AC1-4A85-AE80-34B30C0CB46C}">
  <sheetPr>
    <tabColor rgb="FFC00000"/>
    <pageSetUpPr fitToPage="1"/>
  </sheetPr>
  <dimension ref="A2:F22"/>
  <sheetViews>
    <sheetView showGridLines="0" zoomScaleNormal="100" workbookViewId="0">
      <selection activeCell="C5" sqref="C5:E7"/>
    </sheetView>
  </sheetViews>
  <sheetFormatPr defaultRowHeight="15" customHeight="1" x14ac:dyDescent="0.3"/>
  <cols>
    <col min="1" max="1" width="7" style="15" bestFit="1" customWidth="1"/>
    <col min="2" max="2" width="10.5546875" style="15" bestFit="1" customWidth="1"/>
    <col min="3" max="3" width="26" style="15" customWidth="1"/>
    <col min="4" max="4" width="24.6640625" style="15" bestFit="1" customWidth="1"/>
    <col min="5" max="5" width="18.109375" style="15" bestFit="1" customWidth="1"/>
    <col min="6" max="16384" width="8.88671875" style="15"/>
  </cols>
  <sheetData>
    <row r="2" spans="1:5" ht="15" customHeight="1" x14ac:dyDescent="0.3">
      <c r="A2" s="160" t="s">
        <v>138</v>
      </c>
      <c r="B2" s="159"/>
      <c r="C2" s="159"/>
      <c r="D2" s="159"/>
      <c r="E2" s="161"/>
    </row>
    <row r="3" spans="1:5" ht="15" customHeight="1" x14ac:dyDescent="0.3">
      <c r="A3" s="92"/>
      <c r="B3" s="93"/>
      <c r="C3" s="94" t="s">
        <v>36</v>
      </c>
      <c r="D3" s="94" t="s">
        <v>37</v>
      </c>
      <c r="E3" s="94" t="s">
        <v>18</v>
      </c>
    </row>
    <row r="4" spans="1:5" ht="20.399999999999999" x14ac:dyDescent="0.3">
      <c r="A4" s="95" t="s">
        <v>15</v>
      </c>
      <c r="B4" s="96" t="s">
        <v>14</v>
      </c>
      <c r="C4" s="97" t="s">
        <v>17</v>
      </c>
      <c r="D4" s="97" t="s">
        <v>17</v>
      </c>
      <c r="E4" s="97" t="s">
        <v>17</v>
      </c>
    </row>
    <row r="5" spans="1:5" ht="15" customHeight="1" x14ac:dyDescent="0.3">
      <c r="A5" s="115">
        <v>2024</v>
      </c>
      <c r="B5" s="116" t="s">
        <v>16</v>
      </c>
      <c r="C5" s="117">
        <v>468135</v>
      </c>
      <c r="D5" s="117">
        <v>487885</v>
      </c>
      <c r="E5" s="118">
        <v>956020</v>
      </c>
    </row>
    <row r="6" spans="1:5" ht="15" customHeight="1" x14ac:dyDescent="0.3">
      <c r="A6" s="119">
        <v>2023</v>
      </c>
      <c r="B6" s="120" t="s">
        <v>16</v>
      </c>
      <c r="C6" s="121">
        <v>497120</v>
      </c>
      <c r="D6" s="121">
        <v>461267</v>
      </c>
      <c r="E6" s="122">
        <v>958387</v>
      </c>
    </row>
    <row r="7" spans="1:5" ht="15" customHeight="1" x14ac:dyDescent="0.3">
      <c r="A7" s="115">
        <v>2022</v>
      </c>
      <c r="B7" s="116" t="s">
        <v>16</v>
      </c>
      <c r="C7" s="117">
        <v>452873</v>
      </c>
      <c r="D7" s="117">
        <v>432834</v>
      </c>
      <c r="E7" s="118">
        <v>885707</v>
      </c>
    </row>
    <row r="8" spans="1:5" ht="15" customHeight="1" x14ac:dyDescent="0.3">
      <c r="A8" s="119">
        <v>2021</v>
      </c>
      <c r="B8" s="120" t="s">
        <v>16</v>
      </c>
      <c r="C8" s="121">
        <v>379355</v>
      </c>
      <c r="D8" s="121">
        <v>346978</v>
      </c>
      <c r="E8" s="122">
        <v>726333</v>
      </c>
    </row>
    <row r="9" spans="1:5" ht="15" customHeight="1" x14ac:dyDescent="0.3">
      <c r="A9" s="115">
        <v>2020</v>
      </c>
      <c r="B9" s="116" t="s">
        <v>16</v>
      </c>
      <c r="C9" s="117">
        <v>218245</v>
      </c>
      <c r="D9" s="117">
        <v>194932</v>
      </c>
      <c r="E9" s="118">
        <f>SUM(C9:D9)</f>
        <v>413177</v>
      </c>
    </row>
    <row r="10" spans="1:5" ht="15" customHeight="1" x14ac:dyDescent="0.3">
      <c r="A10" s="119">
        <v>2019</v>
      </c>
      <c r="B10" s="120" t="s">
        <v>16</v>
      </c>
      <c r="C10" s="121">
        <v>501103</v>
      </c>
      <c r="D10" s="121">
        <v>455607</v>
      </c>
      <c r="E10" s="122">
        <f t="shared" ref="E10:E16" si="0">SUM(C10:D10)</f>
        <v>956710</v>
      </c>
    </row>
    <row r="11" spans="1:5" ht="15" customHeight="1" x14ac:dyDescent="0.3">
      <c r="A11" s="115">
        <v>2018</v>
      </c>
      <c r="B11" s="116" t="s">
        <v>16</v>
      </c>
      <c r="C11" s="117">
        <v>499532</v>
      </c>
      <c r="D11" s="117">
        <v>455847</v>
      </c>
      <c r="E11" s="118">
        <f t="shared" si="0"/>
        <v>955379</v>
      </c>
    </row>
    <row r="12" spans="1:5" ht="15" customHeight="1" x14ac:dyDescent="0.3">
      <c r="A12" s="119">
        <v>2017</v>
      </c>
      <c r="B12" s="120" t="s">
        <v>16</v>
      </c>
      <c r="C12" s="121">
        <v>475750</v>
      </c>
      <c r="D12" s="121">
        <v>443222</v>
      </c>
      <c r="E12" s="122">
        <f t="shared" si="0"/>
        <v>918972</v>
      </c>
    </row>
    <row r="13" spans="1:5" ht="15" customHeight="1" x14ac:dyDescent="0.3">
      <c r="A13" s="115">
        <v>2016</v>
      </c>
      <c r="B13" s="116" t="s">
        <v>16</v>
      </c>
      <c r="C13" s="117">
        <v>431586</v>
      </c>
      <c r="D13" s="117">
        <v>404980</v>
      </c>
      <c r="E13" s="118">
        <f t="shared" si="0"/>
        <v>836566</v>
      </c>
    </row>
    <row r="14" spans="1:5" ht="15" customHeight="1" x14ac:dyDescent="0.3">
      <c r="A14" s="119">
        <v>2015</v>
      </c>
      <c r="B14" s="120" t="s">
        <v>16</v>
      </c>
      <c r="C14" s="121">
        <v>495147</v>
      </c>
      <c r="D14" s="121">
        <v>475865</v>
      </c>
      <c r="E14" s="122">
        <f t="shared" si="0"/>
        <v>971012</v>
      </c>
    </row>
    <row r="15" spans="1:5" ht="15" customHeight="1" x14ac:dyDescent="0.3">
      <c r="A15" s="115">
        <v>2014</v>
      </c>
      <c r="B15" s="116" t="s">
        <v>16</v>
      </c>
      <c r="C15" s="117">
        <v>495081</v>
      </c>
      <c r="D15" s="117">
        <v>433894</v>
      </c>
      <c r="E15" s="118">
        <f t="shared" si="0"/>
        <v>928975</v>
      </c>
    </row>
    <row r="16" spans="1:5" ht="15" customHeight="1" thickBot="1" x14ac:dyDescent="0.35">
      <c r="A16" s="119">
        <v>2013</v>
      </c>
      <c r="B16" s="120" t="s">
        <v>16</v>
      </c>
      <c r="C16" s="121">
        <v>394924</v>
      </c>
      <c r="D16" s="121">
        <v>385218</v>
      </c>
      <c r="E16" s="122">
        <f t="shared" si="0"/>
        <v>780142</v>
      </c>
    </row>
    <row r="17" spans="1:6" ht="15" customHeight="1" x14ac:dyDescent="0.3">
      <c r="A17" s="157" t="s">
        <v>108</v>
      </c>
      <c r="B17" s="157"/>
      <c r="C17" s="157"/>
    </row>
    <row r="19" spans="1:6" ht="15" customHeight="1" x14ac:dyDescent="0.3">
      <c r="C19" s="156"/>
      <c r="D19" s="156"/>
      <c r="E19" s="156"/>
    </row>
    <row r="22" spans="1:6" ht="15" customHeight="1" x14ac:dyDescent="0.3">
      <c r="C22" s="156"/>
      <c r="D22" s="156"/>
      <c r="E22" s="156"/>
      <c r="F22" s="156"/>
    </row>
  </sheetData>
  <mergeCells count="4">
    <mergeCell ref="A17:C17"/>
    <mergeCell ref="C19:E19"/>
    <mergeCell ref="C22:F22"/>
    <mergeCell ref="A2:E2"/>
  </mergeCells>
  <pageMargins left="0.70866141732283472" right="0.70866141732283472" top="0.74803149606299213" bottom="0.74803149606299213" header="0.31496062992125984" footer="0.31496062992125984"/>
  <pageSetup paperSize="9" orientation="landscape" r:id="rId1"/>
  <headerFooter>
    <oddHeader>&amp;R&amp;G</oddHeader>
    <oddFooter>&amp;L&amp;F&amp;C&amp;P / &amp;N&amp;R&amp;A</oddFooter>
  </headerFooter>
  <colBreaks count="1" manualBreakCount="1">
    <brk id="5" max="1048575" man="1"/>
  </col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2CD65-75E2-48C6-8FBF-576CFE9DCEF6}">
  <sheetPr>
    <tabColor theme="6"/>
  </sheetPr>
  <dimension ref="A3:O13"/>
  <sheetViews>
    <sheetView showGridLines="0" zoomScaleNormal="100" workbookViewId="0">
      <pane xSplit="1" topLeftCell="B1" activePane="topRight" state="frozen"/>
      <selection pane="topRight" activeCell="N17" sqref="N17"/>
    </sheetView>
  </sheetViews>
  <sheetFormatPr defaultRowHeight="15" customHeight="1" x14ac:dyDescent="0.3"/>
  <cols>
    <col min="1" max="1" width="17.88671875" style="15" customWidth="1"/>
    <col min="2" max="2" width="10.77734375" style="15" customWidth="1"/>
    <col min="3" max="16384" width="8.88671875" style="15"/>
  </cols>
  <sheetData>
    <row r="3" spans="1:15" ht="15" customHeight="1" x14ac:dyDescent="0.3">
      <c r="A3" s="168" t="s">
        <v>141</v>
      </c>
      <c r="B3" s="168"/>
      <c r="C3" s="168"/>
      <c r="D3" s="168"/>
      <c r="E3" s="168"/>
      <c r="F3" s="168"/>
      <c r="G3" s="168"/>
      <c r="H3" s="168"/>
      <c r="I3" s="168"/>
      <c r="J3" s="168"/>
      <c r="K3" s="168"/>
      <c r="L3" s="168"/>
      <c r="M3" s="168"/>
      <c r="N3" s="168"/>
      <c r="O3" s="168"/>
    </row>
    <row r="4" spans="1:15" ht="15" customHeight="1" x14ac:dyDescent="0.3">
      <c r="A4" s="17" t="s">
        <v>96</v>
      </c>
      <c r="B4" s="17"/>
      <c r="C4" s="18">
        <v>2013</v>
      </c>
      <c r="D4" s="18">
        <v>2014</v>
      </c>
      <c r="E4" s="18">
        <v>2015</v>
      </c>
      <c r="F4" s="18">
        <v>2016</v>
      </c>
      <c r="G4" s="18">
        <v>2017</v>
      </c>
      <c r="H4" s="18">
        <v>2018</v>
      </c>
      <c r="I4" s="18">
        <v>2019</v>
      </c>
      <c r="J4" s="18">
        <v>2020</v>
      </c>
      <c r="K4" s="18">
        <v>2021</v>
      </c>
      <c r="L4" s="18">
        <v>2022</v>
      </c>
      <c r="M4" s="18">
        <v>2023</v>
      </c>
      <c r="N4" s="18">
        <v>2024</v>
      </c>
      <c r="O4" s="18">
        <v>2025</v>
      </c>
    </row>
    <row r="5" spans="1:15" ht="15" customHeight="1" x14ac:dyDescent="0.3">
      <c r="A5" s="162" t="s">
        <v>97</v>
      </c>
      <c r="B5" s="98" t="s">
        <v>70</v>
      </c>
      <c r="C5" s="99">
        <v>14</v>
      </c>
      <c r="D5" s="99">
        <v>13</v>
      </c>
      <c r="E5" s="19">
        <v>6</v>
      </c>
      <c r="F5" s="19">
        <v>7</v>
      </c>
      <c r="G5" s="19">
        <v>8</v>
      </c>
      <c r="H5" s="19">
        <v>14</v>
      </c>
      <c r="I5" s="19">
        <v>5</v>
      </c>
      <c r="J5" s="19">
        <v>1</v>
      </c>
      <c r="K5" s="19">
        <v>2</v>
      </c>
      <c r="L5" s="19">
        <v>11</v>
      </c>
      <c r="M5" s="19">
        <v>7</v>
      </c>
      <c r="N5" s="19">
        <v>15</v>
      </c>
      <c r="O5" s="19">
        <v>11</v>
      </c>
    </row>
    <row r="6" spans="1:15" ht="15" customHeight="1" x14ac:dyDescent="0.3">
      <c r="A6" s="163"/>
      <c r="B6" s="100" t="s">
        <v>71</v>
      </c>
      <c r="C6" s="101">
        <v>4650</v>
      </c>
      <c r="D6" s="101">
        <v>3096</v>
      </c>
      <c r="E6" s="101">
        <v>3090</v>
      </c>
      <c r="F6" s="101">
        <v>7623</v>
      </c>
      <c r="G6" s="101">
        <v>9088</v>
      </c>
      <c r="H6" s="101">
        <v>12650</v>
      </c>
      <c r="I6" s="101">
        <v>1053</v>
      </c>
      <c r="J6" s="101">
        <v>102</v>
      </c>
      <c r="K6" s="101">
        <v>558</v>
      </c>
      <c r="L6" s="101">
        <v>4323</v>
      </c>
      <c r="M6" s="101">
        <v>4166</v>
      </c>
      <c r="N6" s="101">
        <v>7594</v>
      </c>
      <c r="O6" s="101">
        <v>4507</v>
      </c>
    </row>
    <row r="7" spans="1:15" ht="15" customHeight="1" x14ac:dyDescent="0.3">
      <c r="A7" s="164" t="s">
        <v>9</v>
      </c>
      <c r="B7" s="102" t="s">
        <v>70</v>
      </c>
      <c r="C7" s="103">
        <v>4</v>
      </c>
      <c r="D7" s="103">
        <v>4</v>
      </c>
      <c r="E7" s="104">
        <v>5</v>
      </c>
      <c r="F7" s="104">
        <v>4</v>
      </c>
      <c r="G7" s="104">
        <v>0</v>
      </c>
      <c r="H7" s="104">
        <v>0</v>
      </c>
      <c r="I7" s="104">
        <v>0</v>
      </c>
      <c r="J7" s="104">
        <v>0</v>
      </c>
      <c r="K7" s="104">
        <v>0</v>
      </c>
      <c r="L7" s="104">
        <v>0</v>
      </c>
      <c r="M7" s="104">
        <v>9</v>
      </c>
      <c r="N7" s="104">
        <v>18</v>
      </c>
      <c r="O7" s="104">
        <v>17</v>
      </c>
    </row>
    <row r="8" spans="1:15" ht="15" customHeight="1" x14ac:dyDescent="0.3">
      <c r="A8" s="165"/>
      <c r="B8" s="105" t="s">
        <v>71</v>
      </c>
      <c r="C8" s="106">
        <v>908</v>
      </c>
      <c r="D8" s="106">
        <v>1112</v>
      </c>
      <c r="E8" s="106">
        <v>967</v>
      </c>
      <c r="F8" s="106">
        <v>556</v>
      </c>
      <c r="G8" s="106">
        <v>0</v>
      </c>
      <c r="H8" s="106">
        <v>0</v>
      </c>
      <c r="I8" s="106">
        <v>0</v>
      </c>
      <c r="J8" s="106">
        <v>0</v>
      </c>
      <c r="K8" s="106">
        <v>0</v>
      </c>
      <c r="L8" s="106">
        <v>0</v>
      </c>
      <c r="M8" s="106">
        <v>479</v>
      </c>
      <c r="N8" s="106">
        <v>979</v>
      </c>
      <c r="O8" s="106">
        <v>813</v>
      </c>
    </row>
    <row r="9" spans="1:15" ht="15" customHeight="1" x14ac:dyDescent="0.3">
      <c r="A9" s="166" t="s">
        <v>98</v>
      </c>
      <c r="B9" s="107" t="s">
        <v>70</v>
      </c>
      <c r="C9" s="108">
        <v>0</v>
      </c>
      <c r="D9" s="108">
        <v>0</v>
      </c>
      <c r="E9" s="108">
        <v>0</v>
      </c>
      <c r="F9" s="108">
        <v>0</v>
      </c>
      <c r="G9" s="108">
        <v>0</v>
      </c>
      <c r="H9" s="108">
        <v>0</v>
      </c>
      <c r="I9" s="108">
        <v>0</v>
      </c>
      <c r="J9" s="108">
        <v>0</v>
      </c>
      <c r="K9" s="108">
        <v>1</v>
      </c>
      <c r="L9" s="108">
        <v>13</v>
      </c>
      <c r="M9" s="108">
        <v>9</v>
      </c>
      <c r="N9" s="108">
        <v>15</v>
      </c>
      <c r="O9" s="108">
        <v>12</v>
      </c>
    </row>
    <row r="10" spans="1:15" ht="15" customHeight="1" x14ac:dyDescent="0.3">
      <c r="A10" s="163"/>
      <c r="B10" s="109" t="s">
        <v>71</v>
      </c>
      <c r="C10" s="101">
        <v>0</v>
      </c>
      <c r="D10" s="101">
        <v>0</v>
      </c>
      <c r="E10" s="101">
        <v>0</v>
      </c>
      <c r="F10" s="101">
        <v>0</v>
      </c>
      <c r="G10" s="101">
        <v>0</v>
      </c>
      <c r="H10" s="101">
        <v>0</v>
      </c>
      <c r="I10" s="101">
        <v>1084</v>
      </c>
      <c r="J10" s="101">
        <v>0</v>
      </c>
      <c r="K10" s="101">
        <v>97</v>
      </c>
      <c r="L10" s="101">
        <v>1348</v>
      </c>
      <c r="M10" s="101">
        <v>2125</v>
      </c>
      <c r="N10" s="101">
        <v>1656</v>
      </c>
      <c r="O10" s="101">
        <v>1587</v>
      </c>
    </row>
    <row r="11" spans="1:15" ht="15" customHeight="1" x14ac:dyDescent="0.3">
      <c r="A11" s="167" t="s">
        <v>99</v>
      </c>
      <c r="B11" s="110" t="s">
        <v>70</v>
      </c>
      <c r="C11" s="111">
        <f>C5+C7+C9</f>
        <v>18</v>
      </c>
      <c r="D11" s="111">
        <f t="shared" ref="D11:K12" si="0">D5+D7+D9</f>
        <v>17</v>
      </c>
      <c r="E11" s="111">
        <f t="shared" si="0"/>
        <v>11</v>
      </c>
      <c r="F11" s="111">
        <f t="shared" si="0"/>
        <v>11</v>
      </c>
      <c r="G11" s="111">
        <f t="shared" si="0"/>
        <v>8</v>
      </c>
      <c r="H11" s="111">
        <f t="shared" si="0"/>
        <v>14</v>
      </c>
      <c r="I11" s="111">
        <f t="shared" si="0"/>
        <v>5</v>
      </c>
      <c r="J11" s="111">
        <f t="shared" si="0"/>
        <v>1</v>
      </c>
      <c r="K11" s="111">
        <f t="shared" si="0"/>
        <v>3</v>
      </c>
      <c r="L11" s="111">
        <f t="shared" ref="L11:M11" si="1">L5+L7+L9</f>
        <v>24</v>
      </c>
      <c r="M11" s="111">
        <f t="shared" si="1"/>
        <v>25</v>
      </c>
      <c r="N11" s="111">
        <f t="shared" ref="N11:O11" si="2">N5+N7+N9</f>
        <v>48</v>
      </c>
      <c r="O11" s="111">
        <f t="shared" si="2"/>
        <v>40</v>
      </c>
    </row>
    <row r="12" spans="1:15" ht="15" customHeight="1" x14ac:dyDescent="0.3">
      <c r="A12" s="167"/>
      <c r="B12" s="111" t="s">
        <v>71</v>
      </c>
      <c r="C12" s="111">
        <f>C6+C8+C10</f>
        <v>5558</v>
      </c>
      <c r="D12" s="111">
        <f t="shared" si="0"/>
        <v>4208</v>
      </c>
      <c r="E12" s="111">
        <f t="shared" si="0"/>
        <v>4057</v>
      </c>
      <c r="F12" s="111">
        <f t="shared" si="0"/>
        <v>8179</v>
      </c>
      <c r="G12" s="111">
        <f t="shared" si="0"/>
        <v>9088</v>
      </c>
      <c r="H12" s="111">
        <f t="shared" si="0"/>
        <v>12650</v>
      </c>
      <c r="I12" s="111">
        <f t="shared" si="0"/>
        <v>2137</v>
      </c>
      <c r="J12" s="111">
        <f t="shared" si="0"/>
        <v>102</v>
      </c>
      <c r="K12" s="111">
        <f t="shared" si="0"/>
        <v>655</v>
      </c>
      <c r="L12" s="111">
        <f t="shared" ref="L12:M12" si="3">L6+L8+L10</f>
        <v>5671</v>
      </c>
      <c r="M12" s="111">
        <f t="shared" si="3"/>
        <v>6770</v>
      </c>
      <c r="N12" s="111">
        <f t="shared" ref="N12:O12" si="4">N6+N8+N10</f>
        <v>10229</v>
      </c>
      <c r="O12" s="111">
        <f t="shared" si="4"/>
        <v>6907</v>
      </c>
    </row>
    <row r="13" spans="1:15" ht="15" customHeight="1" x14ac:dyDescent="0.3">
      <c r="A13" s="20" t="s">
        <v>72</v>
      </c>
      <c r="B13" s="20"/>
      <c r="C13" s="20"/>
      <c r="D13" s="20"/>
    </row>
  </sheetData>
  <mergeCells count="5">
    <mergeCell ref="A5:A6"/>
    <mergeCell ref="A7:A8"/>
    <mergeCell ref="A9:A10"/>
    <mergeCell ref="A11:A12"/>
    <mergeCell ref="A3:O3"/>
  </mergeCells>
  <pageMargins left="0.7" right="0.7" top="0.75" bottom="0.75" header="0.3" footer="0.3"/>
  <pageSetup paperSize="9" orientation="landscape" verticalDpi="597" r:id="rId1"/>
  <headerFooter>
    <oddHeader>&amp;R&amp;G</oddHeader>
    <oddFooter>&amp;L&amp;F&amp;C&amp;P&amp;R&amp;A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3:T15"/>
  <sheetViews>
    <sheetView showGridLines="0" zoomScaleNormal="100" workbookViewId="0">
      <pane xSplit="1" topLeftCell="B1" activePane="topRight" state="frozen"/>
      <selection activeCell="E9" sqref="E9"/>
      <selection pane="topRight" activeCell="R5" sqref="R5:R14"/>
    </sheetView>
  </sheetViews>
  <sheetFormatPr defaultRowHeight="15" customHeight="1" x14ac:dyDescent="0.3"/>
  <cols>
    <col min="1" max="1" width="14.88671875" style="15" customWidth="1"/>
    <col min="2" max="2" width="17.33203125" style="15" bestFit="1" customWidth="1"/>
    <col min="3" max="8" width="8.33203125" style="15" bestFit="1" customWidth="1"/>
    <col min="9" max="13" width="9.109375" style="15" bestFit="1" customWidth="1"/>
    <col min="14" max="18" width="9.109375" style="15" customWidth="1"/>
    <col min="19" max="16384" width="8.88671875" style="15"/>
  </cols>
  <sheetData>
    <row r="3" spans="1:20" ht="15" customHeight="1" x14ac:dyDescent="0.3">
      <c r="A3" s="142" t="s">
        <v>144</v>
      </c>
      <c r="B3" s="142"/>
      <c r="C3" s="142"/>
      <c r="D3" s="142"/>
      <c r="E3" s="142"/>
      <c r="F3" s="142"/>
      <c r="G3" s="142"/>
      <c r="H3" s="142"/>
      <c r="I3" s="142"/>
      <c r="J3" s="142"/>
      <c r="K3" s="142"/>
      <c r="L3" s="142"/>
      <c r="M3" s="142"/>
      <c r="N3" s="142"/>
      <c r="O3" s="142"/>
      <c r="P3" s="142"/>
      <c r="Q3" s="142"/>
      <c r="R3" s="142"/>
    </row>
    <row r="4" spans="1:20" ht="15" customHeight="1" x14ac:dyDescent="0.3">
      <c r="A4" s="112" t="s">
        <v>94</v>
      </c>
      <c r="B4" s="81"/>
      <c r="C4" s="85">
        <v>2010</v>
      </c>
      <c r="D4" s="85">
        <v>2011</v>
      </c>
      <c r="E4" s="85">
        <v>2012</v>
      </c>
      <c r="F4" s="85">
        <v>2013</v>
      </c>
      <c r="G4" s="85">
        <v>2014</v>
      </c>
      <c r="H4" s="85">
        <v>2015</v>
      </c>
      <c r="I4" s="85">
        <v>2016</v>
      </c>
      <c r="J4" s="85">
        <v>2017</v>
      </c>
      <c r="K4" s="85">
        <v>2018</v>
      </c>
      <c r="L4" s="85">
        <v>2019</v>
      </c>
      <c r="M4" s="85">
        <v>2020</v>
      </c>
      <c r="N4" s="85">
        <v>2021</v>
      </c>
      <c r="O4" s="85">
        <v>2022</v>
      </c>
      <c r="P4" s="85">
        <v>2023</v>
      </c>
      <c r="Q4" s="85">
        <v>2024</v>
      </c>
      <c r="R4" s="85">
        <v>2025</v>
      </c>
      <c r="S4" s="65"/>
      <c r="T4" s="65"/>
    </row>
    <row r="5" spans="1:20" ht="15" customHeight="1" x14ac:dyDescent="0.3">
      <c r="A5" s="143" t="s">
        <v>6</v>
      </c>
      <c r="B5" s="13" t="s">
        <v>10</v>
      </c>
      <c r="C5" s="14">
        <v>0</v>
      </c>
      <c r="D5" s="14">
        <v>3979</v>
      </c>
      <c r="E5" s="14">
        <v>6832</v>
      </c>
      <c r="F5" s="14">
        <v>7179</v>
      </c>
      <c r="G5" s="14">
        <v>8131</v>
      </c>
      <c r="H5" s="14">
        <v>7861</v>
      </c>
      <c r="I5" s="14">
        <v>7392</v>
      </c>
      <c r="J5" s="14">
        <v>10304</v>
      </c>
      <c r="K5" s="14">
        <v>9963</v>
      </c>
      <c r="L5" s="14">
        <v>12080</v>
      </c>
      <c r="M5" s="14">
        <v>3908</v>
      </c>
      <c r="N5" s="14">
        <v>5200</v>
      </c>
      <c r="O5" s="14">
        <v>10243</v>
      </c>
      <c r="P5" s="14">
        <v>13167</v>
      </c>
      <c r="Q5" s="14">
        <v>16193</v>
      </c>
      <c r="R5" s="14">
        <v>11493</v>
      </c>
    </row>
    <row r="6" spans="1:20" ht="15" customHeight="1" x14ac:dyDescent="0.3">
      <c r="A6" s="143"/>
      <c r="B6" s="13" t="s">
        <v>90</v>
      </c>
      <c r="C6" s="14">
        <v>0</v>
      </c>
      <c r="D6" s="14">
        <v>0</v>
      </c>
      <c r="E6" s="14">
        <v>0</v>
      </c>
      <c r="F6" s="14">
        <v>0</v>
      </c>
      <c r="G6" s="14">
        <v>0</v>
      </c>
      <c r="H6" s="14">
        <v>0</v>
      </c>
      <c r="I6" s="14">
        <v>0</v>
      </c>
      <c r="J6" s="14">
        <v>0</v>
      </c>
      <c r="K6" s="14">
        <v>0</v>
      </c>
      <c r="L6" s="14">
        <v>0</v>
      </c>
      <c r="M6" s="14">
        <v>0</v>
      </c>
      <c r="N6" s="14">
        <v>0</v>
      </c>
      <c r="O6" s="14">
        <v>0</v>
      </c>
      <c r="P6" s="14">
        <v>0</v>
      </c>
      <c r="Q6" s="14">
        <v>0</v>
      </c>
      <c r="R6" s="14">
        <v>0</v>
      </c>
    </row>
    <row r="7" spans="1:20" ht="15" customHeight="1" x14ac:dyDescent="0.3">
      <c r="A7" s="144" t="s">
        <v>7</v>
      </c>
      <c r="B7" s="15" t="s">
        <v>10</v>
      </c>
      <c r="C7" s="16">
        <v>21</v>
      </c>
      <c r="D7" s="16">
        <v>1633</v>
      </c>
      <c r="E7" s="16">
        <v>918</v>
      </c>
      <c r="F7" s="16">
        <v>5109</v>
      </c>
      <c r="G7" s="16">
        <v>4213</v>
      </c>
      <c r="H7" s="16">
        <v>4265</v>
      </c>
      <c r="I7" s="16">
        <v>5420</v>
      </c>
      <c r="J7" s="16">
        <v>4274</v>
      </c>
      <c r="K7" s="16">
        <v>4803</v>
      </c>
      <c r="L7" s="16">
        <v>2992</v>
      </c>
      <c r="M7" s="16">
        <v>1089</v>
      </c>
      <c r="N7" s="16">
        <v>1306</v>
      </c>
      <c r="O7" s="16">
        <v>3718</v>
      </c>
      <c r="P7" s="16">
        <v>3486</v>
      </c>
      <c r="Q7" s="16">
        <v>4549</v>
      </c>
      <c r="R7" s="16">
        <v>4962</v>
      </c>
    </row>
    <row r="8" spans="1:20" ht="15" customHeight="1" x14ac:dyDescent="0.3">
      <c r="A8" s="144"/>
      <c r="B8" s="15" t="s">
        <v>90</v>
      </c>
      <c r="C8" s="16">
        <v>0</v>
      </c>
      <c r="D8" s="16">
        <v>24</v>
      </c>
      <c r="E8" s="16">
        <v>0</v>
      </c>
      <c r="F8" s="16">
        <v>110</v>
      </c>
      <c r="G8" s="16">
        <v>1402</v>
      </c>
      <c r="H8" s="16">
        <v>439</v>
      </c>
      <c r="I8" s="16">
        <v>674</v>
      </c>
      <c r="J8" s="16">
        <v>1299</v>
      </c>
      <c r="K8" s="16">
        <v>686</v>
      </c>
      <c r="L8" s="16">
        <v>1679</v>
      </c>
      <c r="M8" s="16">
        <v>381</v>
      </c>
      <c r="N8" s="16">
        <v>1542</v>
      </c>
      <c r="O8" s="16">
        <v>3216</v>
      </c>
      <c r="P8" s="16">
        <v>4139</v>
      </c>
      <c r="Q8" s="16">
        <v>3808</v>
      </c>
      <c r="R8" s="16">
        <v>2047</v>
      </c>
    </row>
    <row r="9" spans="1:20" ht="15" customHeight="1" x14ac:dyDescent="0.3">
      <c r="A9" s="143" t="s">
        <v>8</v>
      </c>
      <c r="B9" s="13" t="s">
        <v>10</v>
      </c>
      <c r="C9" s="14">
        <v>25298</v>
      </c>
      <c r="D9" s="14">
        <v>13651</v>
      </c>
      <c r="E9" s="14">
        <v>22349</v>
      </c>
      <c r="F9" s="14">
        <v>28734</v>
      </c>
      <c r="G9" s="14">
        <v>32123</v>
      </c>
      <c r="H9" s="14">
        <v>32386</v>
      </c>
      <c r="I9" s="14">
        <v>34194</v>
      </c>
      <c r="J9" s="14">
        <v>37024</v>
      </c>
      <c r="K9" s="14">
        <v>42740</v>
      </c>
      <c r="L9" s="14">
        <v>35414</v>
      </c>
      <c r="M9" s="14">
        <v>9147</v>
      </c>
      <c r="N9" s="14">
        <v>18800</v>
      </c>
      <c r="O9" s="14">
        <v>41380</v>
      </c>
      <c r="P9" s="14">
        <v>44216</v>
      </c>
      <c r="Q9" s="14">
        <v>52781</v>
      </c>
      <c r="R9" s="14">
        <v>55713</v>
      </c>
    </row>
    <row r="10" spans="1:20" ht="15" customHeight="1" x14ac:dyDescent="0.3">
      <c r="A10" s="143"/>
      <c r="B10" s="13" t="s">
        <v>90</v>
      </c>
      <c r="C10" s="14">
        <v>21231</v>
      </c>
      <c r="D10" s="14">
        <v>17973</v>
      </c>
      <c r="E10" s="14">
        <v>31440</v>
      </c>
      <c r="F10" s="14">
        <v>38731</v>
      </c>
      <c r="G10" s="14">
        <v>41608</v>
      </c>
      <c r="H10" s="14">
        <v>43481</v>
      </c>
      <c r="I10" s="14">
        <v>42512</v>
      </c>
      <c r="J10" s="14">
        <v>37106</v>
      </c>
      <c r="K10" s="14">
        <v>44638</v>
      </c>
      <c r="L10" s="14">
        <v>45069</v>
      </c>
      <c r="M10" s="14">
        <v>10985</v>
      </c>
      <c r="N10" s="14">
        <v>18570</v>
      </c>
      <c r="O10" s="14">
        <v>41697</v>
      </c>
      <c r="P10" s="14">
        <v>44642</v>
      </c>
      <c r="Q10" s="14">
        <v>44836</v>
      </c>
      <c r="R10" s="14">
        <v>37036</v>
      </c>
    </row>
    <row r="11" spans="1:20" ht="15" customHeight="1" x14ac:dyDescent="0.3">
      <c r="A11" s="144" t="s">
        <v>9</v>
      </c>
      <c r="B11" s="15" t="s">
        <v>10</v>
      </c>
      <c r="C11" s="16">
        <v>0</v>
      </c>
      <c r="D11" s="16">
        <v>3336</v>
      </c>
      <c r="E11" s="16">
        <v>2782</v>
      </c>
      <c r="F11" s="16">
        <v>5569</v>
      </c>
      <c r="G11" s="16">
        <v>5547</v>
      </c>
      <c r="H11" s="16">
        <v>11547</v>
      </c>
      <c r="I11" s="16">
        <v>7247</v>
      </c>
      <c r="J11" s="16">
        <v>6775</v>
      </c>
      <c r="K11" s="16">
        <v>7770</v>
      </c>
      <c r="L11" s="16">
        <v>8570</v>
      </c>
      <c r="M11" s="16">
        <v>2020</v>
      </c>
      <c r="N11" s="16">
        <v>3940</v>
      </c>
      <c r="O11" s="16">
        <v>8215</v>
      </c>
      <c r="P11" s="16">
        <v>10985</v>
      </c>
      <c r="Q11" s="16">
        <v>11698</v>
      </c>
      <c r="R11" s="16">
        <v>13460</v>
      </c>
    </row>
    <row r="12" spans="1:20" ht="15" customHeight="1" x14ac:dyDescent="0.3">
      <c r="A12" s="144"/>
      <c r="B12" s="15" t="s">
        <v>90</v>
      </c>
      <c r="C12" s="16">
        <v>21565</v>
      </c>
      <c r="D12" s="16">
        <v>14550</v>
      </c>
      <c r="E12" s="16">
        <v>11098</v>
      </c>
      <c r="F12" s="16">
        <v>7581</v>
      </c>
      <c r="G12" s="16">
        <v>38094</v>
      </c>
      <c r="H12" s="16">
        <v>36757</v>
      </c>
      <c r="I12" s="16">
        <v>38010</v>
      </c>
      <c r="J12" s="16">
        <v>41281</v>
      </c>
      <c r="K12" s="16">
        <v>45727</v>
      </c>
      <c r="L12" s="16">
        <v>41723</v>
      </c>
      <c r="M12" s="16">
        <v>18273</v>
      </c>
      <c r="N12" s="16">
        <v>26620</v>
      </c>
      <c r="O12" s="16">
        <v>39558</v>
      </c>
      <c r="P12" s="16">
        <v>42021</v>
      </c>
      <c r="Q12" s="16">
        <v>43956</v>
      </c>
      <c r="R12" s="16">
        <v>45085</v>
      </c>
    </row>
    <row r="13" spans="1:20" ht="15" customHeight="1" x14ac:dyDescent="0.3">
      <c r="A13" s="145" t="s">
        <v>2</v>
      </c>
      <c r="B13" s="82" t="s">
        <v>10</v>
      </c>
      <c r="C13" s="87">
        <f>C5+C7+C9+C11</f>
        <v>25319</v>
      </c>
      <c r="D13" s="87">
        <f t="shared" ref="D13:I14" si="0">D5+D7+D9+D11</f>
        <v>22599</v>
      </c>
      <c r="E13" s="87">
        <f t="shared" si="0"/>
        <v>32881</v>
      </c>
      <c r="F13" s="87">
        <f t="shared" si="0"/>
        <v>46591</v>
      </c>
      <c r="G13" s="87">
        <f t="shared" si="0"/>
        <v>50014</v>
      </c>
      <c r="H13" s="87">
        <f t="shared" si="0"/>
        <v>56059</v>
      </c>
      <c r="I13" s="87">
        <f t="shared" si="0"/>
        <v>54253</v>
      </c>
      <c r="J13" s="87">
        <f t="shared" ref="J13:K14" si="1">J5+J7+J9+J11</f>
        <v>58377</v>
      </c>
      <c r="K13" s="87">
        <f t="shared" si="1"/>
        <v>65276</v>
      </c>
      <c r="L13" s="87">
        <f t="shared" ref="L13:M13" si="2">L5+L7+L9+L11</f>
        <v>59056</v>
      </c>
      <c r="M13" s="87">
        <f t="shared" si="2"/>
        <v>16164</v>
      </c>
      <c r="N13" s="87">
        <f t="shared" ref="N13:O13" si="3">N5+N7+N9+N11</f>
        <v>29246</v>
      </c>
      <c r="O13" s="87">
        <f t="shared" si="3"/>
        <v>63556</v>
      </c>
      <c r="P13" s="87">
        <f t="shared" ref="P13" si="4">P5+P7+P9+P11</f>
        <v>71854</v>
      </c>
      <c r="Q13" s="87">
        <v>85221</v>
      </c>
      <c r="R13" s="87">
        <v>85628</v>
      </c>
    </row>
    <row r="14" spans="1:20" ht="15" customHeight="1" x14ac:dyDescent="0.3">
      <c r="A14" s="145"/>
      <c r="B14" s="82" t="s">
        <v>90</v>
      </c>
      <c r="C14" s="87">
        <f>C6+C8+C10+C12</f>
        <v>42796</v>
      </c>
      <c r="D14" s="87">
        <f t="shared" si="0"/>
        <v>32547</v>
      </c>
      <c r="E14" s="87">
        <f t="shared" si="0"/>
        <v>42538</v>
      </c>
      <c r="F14" s="87">
        <f t="shared" si="0"/>
        <v>46422</v>
      </c>
      <c r="G14" s="87">
        <f t="shared" si="0"/>
        <v>81104</v>
      </c>
      <c r="H14" s="87">
        <f t="shared" si="0"/>
        <v>80677</v>
      </c>
      <c r="I14" s="87">
        <f t="shared" si="0"/>
        <v>81196</v>
      </c>
      <c r="J14" s="87">
        <f t="shared" ref="J14" si="5">J6+J8+J10+J12</f>
        <v>79686</v>
      </c>
      <c r="K14" s="87">
        <f t="shared" si="1"/>
        <v>91051</v>
      </c>
      <c r="L14" s="87">
        <f t="shared" ref="L14:M14" si="6">L6+L8+L10+L12</f>
        <v>88471</v>
      </c>
      <c r="M14" s="87">
        <f t="shared" si="6"/>
        <v>29639</v>
      </c>
      <c r="N14" s="87">
        <f t="shared" ref="N14:O14" si="7">N6+N8+N10+N12</f>
        <v>46732</v>
      </c>
      <c r="O14" s="87">
        <f t="shared" si="7"/>
        <v>84471</v>
      </c>
      <c r="P14" s="87">
        <f t="shared" ref="P14" si="8">P6+P8+P10+P12</f>
        <v>90802</v>
      </c>
      <c r="Q14" s="87">
        <v>92600</v>
      </c>
      <c r="R14" s="87">
        <v>84168</v>
      </c>
    </row>
    <row r="15" spans="1:20" ht="15" customHeight="1" x14ac:dyDescent="0.3">
      <c r="A15" s="68" t="s">
        <v>108</v>
      </c>
    </row>
  </sheetData>
  <mergeCells count="6">
    <mergeCell ref="A3:R3"/>
    <mergeCell ref="A13:A14"/>
    <mergeCell ref="A5:A6"/>
    <mergeCell ref="A7:A8"/>
    <mergeCell ref="A9:A10"/>
    <mergeCell ref="A11:A12"/>
  </mergeCells>
  <pageMargins left="0.70866141732283472" right="0.70866141732283472" top="0.74803149606299213" bottom="0.74803149606299213" header="0.31496062992125984" footer="0.31496062992125984"/>
  <pageSetup paperSize="9" orientation="landscape" verticalDpi="597" r:id="rId1"/>
  <headerFooter>
    <oddHeader>&amp;R&amp;G</oddHeader>
    <oddFooter>&amp;L&amp;F&amp;C&amp;P / &amp;N&amp;R&amp;A</oddFooter>
  </headerFooter>
  <colBreaks count="1" manualBreakCount="1">
    <brk id="8"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
  <sheetViews>
    <sheetView showGridLines="0" zoomScaleNormal="100" workbookViewId="0">
      <selection activeCell="Q12" sqref="Q12"/>
    </sheetView>
  </sheetViews>
  <sheetFormatPr defaultRowHeight="14.4" x14ac:dyDescent="0.3"/>
  <sheetData/>
  <pageMargins left="0.70866141732283472" right="0.70866141732283472" top="0.74803149606299213" bottom="0.74803149606299213" header="0.31496062992125984" footer="0.31496062992125984"/>
  <pageSetup paperSize="9" scale="95" orientation="landscape" verticalDpi="597" r:id="rId1"/>
  <headerFooter>
    <oddHeader>&amp;R&amp;G</oddHeader>
    <oddFooter>&amp;L&amp;F&amp;C&amp;P / &amp;N&amp;R&amp;A</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3:H120"/>
  <sheetViews>
    <sheetView showGridLines="0" zoomScaleNormal="100" workbookViewId="0">
      <selection activeCell="C17" sqref="C17:H23"/>
    </sheetView>
  </sheetViews>
  <sheetFormatPr defaultRowHeight="15" customHeight="1" x14ac:dyDescent="0.3"/>
  <cols>
    <col min="1" max="1" width="13.44140625" style="15" customWidth="1"/>
    <col min="2" max="2" width="20.44140625" style="15" customWidth="1"/>
    <col min="3" max="3" width="10.88671875" style="15" customWidth="1"/>
    <col min="4" max="4" width="12.109375" style="15" customWidth="1"/>
    <col min="5" max="5" width="15.5546875" style="15" customWidth="1"/>
    <col min="6" max="6" width="12" style="15" customWidth="1"/>
    <col min="7" max="8" width="16.109375" style="15" customWidth="1"/>
    <col min="9" max="16384" width="8.88671875" style="15"/>
  </cols>
  <sheetData>
    <row r="3" spans="1:8" ht="15" customHeight="1" x14ac:dyDescent="0.3">
      <c r="A3" s="132" t="s">
        <v>142</v>
      </c>
      <c r="B3" s="132"/>
      <c r="C3" s="132"/>
      <c r="D3" s="132"/>
      <c r="E3" s="132"/>
      <c r="F3" s="132"/>
      <c r="G3" s="132"/>
      <c r="H3" s="132"/>
    </row>
    <row r="4" spans="1:8" ht="40.799999999999997" x14ac:dyDescent="0.3">
      <c r="A4" s="74" t="s">
        <v>95</v>
      </c>
      <c r="B4" s="75" t="s">
        <v>40</v>
      </c>
      <c r="C4" s="75" t="s">
        <v>53</v>
      </c>
      <c r="D4" s="75" t="s">
        <v>52</v>
      </c>
      <c r="E4" s="76" t="s">
        <v>59</v>
      </c>
      <c r="F4" s="75" t="s">
        <v>91</v>
      </c>
      <c r="G4" s="75" t="s">
        <v>92</v>
      </c>
      <c r="H4" s="75" t="s">
        <v>93</v>
      </c>
    </row>
    <row r="5" spans="1:8" ht="15" customHeight="1" x14ac:dyDescent="0.3">
      <c r="A5" s="133" t="s">
        <v>61</v>
      </c>
      <c r="B5" s="45" t="s">
        <v>46</v>
      </c>
      <c r="C5" s="46">
        <v>270.62669774705802</v>
      </c>
      <c r="D5" s="46">
        <v>55.274174384047697</v>
      </c>
      <c r="E5" s="47">
        <v>433.83273002923403</v>
      </c>
      <c r="F5" s="48">
        <v>204.24509054058612</v>
      </c>
      <c r="G5" s="46">
        <v>127.40895409233651</v>
      </c>
      <c r="H5" s="47">
        <v>1.6030670057346559</v>
      </c>
    </row>
    <row r="6" spans="1:8" ht="15" customHeight="1" x14ac:dyDescent="0.3">
      <c r="A6" s="134"/>
      <c r="B6" s="13" t="s">
        <v>42</v>
      </c>
      <c r="C6" s="39">
        <v>67.559756336206405</v>
      </c>
      <c r="D6" s="39">
        <v>59.654652522439498</v>
      </c>
      <c r="E6" s="49">
        <v>424.365960491598</v>
      </c>
      <c r="F6" s="50">
        <v>882.99093658023708</v>
      </c>
      <c r="G6" s="39">
        <v>140.57360409711887</v>
      </c>
      <c r="H6" s="49">
        <v>6.2813423775504837</v>
      </c>
    </row>
    <row r="7" spans="1:8" ht="15" customHeight="1" x14ac:dyDescent="0.3">
      <c r="A7" s="134"/>
      <c r="B7" s="51" t="s">
        <v>114</v>
      </c>
      <c r="C7" s="52">
        <v>25.273110308826499</v>
      </c>
      <c r="D7" s="52">
        <v>24.562684928645901</v>
      </c>
      <c r="E7" s="53">
        <v>138.60121692208199</v>
      </c>
      <c r="F7" s="54">
        <v>971.89006926731577</v>
      </c>
      <c r="G7" s="52">
        <v>177.21839298463308</v>
      </c>
      <c r="H7" s="53">
        <v>5.4841376952988741</v>
      </c>
    </row>
    <row r="8" spans="1:8" ht="15" customHeight="1" x14ac:dyDescent="0.3">
      <c r="A8" s="134"/>
      <c r="B8" s="13" t="s">
        <v>47</v>
      </c>
      <c r="C8" s="39">
        <v>49.558166208918998</v>
      </c>
      <c r="D8" s="39">
        <v>31.790840640644198</v>
      </c>
      <c r="E8" s="49">
        <v>310.06992887673999</v>
      </c>
      <c r="F8" s="50">
        <v>641.48541143806074</v>
      </c>
      <c r="G8" s="39">
        <v>102.52797088646992</v>
      </c>
      <c r="H8" s="49">
        <v>6.256686891310693</v>
      </c>
    </row>
    <row r="9" spans="1:8" ht="15" customHeight="1" x14ac:dyDescent="0.3">
      <c r="A9" s="135"/>
      <c r="B9" s="55" t="s">
        <v>43</v>
      </c>
      <c r="C9" s="56">
        <v>1336.0792793277301</v>
      </c>
      <c r="D9" s="56">
        <v>239.62082021013069</v>
      </c>
      <c r="E9" s="57">
        <v>2269.6642706781058</v>
      </c>
      <c r="F9" s="58">
        <v>179.34625880187275</v>
      </c>
      <c r="G9" s="56">
        <v>105.57544712925289</v>
      </c>
      <c r="H9" s="57">
        <v>1.6987496968144917</v>
      </c>
    </row>
    <row r="10" spans="1:8" ht="15" customHeight="1" x14ac:dyDescent="0.3">
      <c r="A10" s="7"/>
      <c r="B10" s="8" t="s">
        <v>2</v>
      </c>
      <c r="C10" s="59">
        <v>1749.0970099287399</v>
      </c>
      <c r="D10" s="59">
        <v>410.90317268590798</v>
      </c>
      <c r="E10" s="60">
        <v>3576.5341069977599</v>
      </c>
      <c r="F10" s="61">
        <v>234.92303191499286</v>
      </c>
      <c r="G10" s="59">
        <v>114.88864928813199</v>
      </c>
      <c r="H10" s="60">
        <v>2.0447888748854881</v>
      </c>
    </row>
    <row r="11" spans="1:8" ht="15" customHeight="1" x14ac:dyDescent="0.3">
      <c r="A11" s="9"/>
      <c r="B11" s="10" t="s">
        <v>44</v>
      </c>
      <c r="C11" s="11">
        <v>4.1895215883405869E-2</v>
      </c>
      <c r="D11" s="11">
        <v>1.8175834570407574E-2</v>
      </c>
      <c r="E11" s="12">
        <v>1.5340357111254537E-2</v>
      </c>
      <c r="F11" s="62"/>
      <c r="G11" s="63"/>
      <c r="H11" s="64"/>
    </row>
    <row r="12" spans="1:8" ht="15" customHeight="1" x14ac:dyDescent="0.3">
      <c r="A12" s="136" t="s">
        <v>102</v>
      </c>
      <c r="B12" s="136"/>
      <c r="C12" s="136"/>
      <c r="D12" s="136"/>
      <c r="E12" s="136"/>
      <c r="F12" s="2"/>
    </row>
    <row r="15" spans="1:8" ht="15" customHeight="1" x14ac:dyDescent="0.3">
      <c r="A15" s="132" t="s">
        <v>136</v>
      </c>
      <c r="B15" s="132"/>
      <c r="C15" s="132"/>
      <c r="D15" s="132"/>
      <c r="E15" s="132"/>
      <c r="F15" s="132"/>
      <c r="G15" s="132"/>
      <c r="H15" s="132"/>
    </row>
    <row r="16" spans="1:8" ht="40.799999999999997" x14ac:dyDescent="0.3">
      <c r="A16" s="74" t="s">
        <v>95</v>
      </c>
      <c r="B16" s="75" t="s">
        <v>40</v>
      </c>
      <c r="C16" s="75" t="s">
        <v>53</v>
      </c>
      <c r="D16" s="75" t="s">
        <v>52</v>
      </c>
      <c r="E16" s="76" t="s">
        <v>59</v>
      </c>
      <c r="F16" s="75" t="s">
        <v>91</v>
      </c>
      <c r="G16" s="75" t="s">
        <v>92</v>
      </c>
      <c r="H16" s="75" t="s">
        <v>93</v>
      </c>
    </row>
    <row r="17" spans="1:8" ht="15" customHeight="1" x14ac:dyDescent="0.3">
      <c r="A17" s="133" t="s">
        <v>61</v>
      </c>
      <c r="B17" s="45" t="s">
        <v>46</v>
      </c>
      <c r="C17" s="46">
        <v>226.988540845014</v>
      </c>
      <c r="D17" s="46">
        <v>44.6023034420759</v>
      </c>
      <c r="E17" s="47">
        <v>372.65509382813298</v>
      </c>
      <c r="F17" s="48">
        <v>196.49583752569256</v>
      </c>
      <c r="G17" s="46">
        <v>119.68789419700325</v>
      </c>
      <c r="H17" s="47">
        <v>1.6417352719253744</v>
      </c>
    </row>
    <row r="18" spans="1:8" ht="15" customHeight="1" x14ac:dyDescent="0.3">
      <c r="A18" s="134"/>
      <c r="B18" s="13" t="s">
        <v>42</v>
      </c>
      <c r="C18" s="39">
        <v>109.890269811713</v>
      </c>
      <c r="D18" s="39">
        <v>68.718789967975695</v>
      </c>
      <c r="E18" s="49">
        <v>1214.51615607844</v>
      </c>
      <c r="F18" s="50">
        <v>625.29999999999995</v>
      </c>
      <c r="G18" s="39">
        <v>56.581206947351191</v>
      </c>
      <c r="H18" s="49">
        <v>11.051372597651399</v>
      </c>
    </row>
    <row r="19" spans="1:8" ht="15" customHeight="1" x14ac:dyDescent="0.3">
      <c r="A19" s="134"/>
      <c r="B19" s="51" t="s">
        <v>114</v>
      </c>
      <c r="C19" s="52">
        <v>41.5144429446988</v>
      </c>
      <c r="D19" s="52">
        <v>27.9898253024643</v>
      </c>
      <c r="E19" s="53">
        <v>379.26415969352502</v>
      </c>
      <c r="F19" s="54">
        <v>674.2</v>
      </c>
      <c r="G19" s="52">
        <v>73.800343605054223</v>
      </c>
      <c r="H19" s="53">
        <v>9.135458821276103</v>
      </c>
    </row>
    <row r="20" spans="1:8" ht="15" customHeight="1" x14ac:dyDescent="0.3">
      <c r="A20" s="134"/>
      <c r="B20" s="13" t="s">
        <v>47</v>
      </c>
      <c r="C20" s="39">
        <v>56.452056464517902</v>
      </c>
      <c r="D20" s="39">
        <v>20.599189856469</v>
      </c>
      <c r="E20" s="49">
        <v>353.75110702168899</v>
      </c>
      <c r="F20" s="50">
        <v>364.9</v>
      </c>
      <c r="G20" s="39">
        <v>58.230743162610182</v>
      </c>
      <c r="H20" s="49">
        <v>6.2664493046398446</v>
      </c>
    </row>
    <row r="21" spans="1:8" ht="15" customHeight="1" x14ac:dyDescent="0.3">
      <c r="A21" s="135"/>
      <c r="B21" s="55" t="s">
        <v>43</v>
      </c>
      <c r="C21" s="56">
        <v>1617.2372922619163</v>
      </c>
      <c r="D21" s="56">
        <v>231.93385332446113</v>
      </c>
      <c r="E21" s="57">
        <v>3070.6195334635031</v>
      </c>
      <c r="F21" s="58">
        <v>143.41361928407645</v>
      </c>
      <c r="G21" s="56">
        <v>75.533243632711319</v>
      </c>
      <c r="H21" s="57">
        <v>1.8986821217613916</v>
      </c>
    </row>
    <row r="22" spans="1:8" ht="15" customHeight="1" x14ac:dyDescent="0.3">
      <c r="A22" s="7"/>
      <c r="B22" s="8" t="s">
        <v>2</v>
      </c>
      <c r="C22" s="59">
        <v>2052.0826023278601</v>
      </c>
      <c r="D22" s="59">
        <v>393.84396189344602</v>
      </c>
      <c r="E22" s="60">
        <v>5390.8060500852898</v>
      </c>
      <c r="F22" s="61">
        <v>191.92402949407287</v>
      </c>
      <c r="G22" s="59">
        <v>73.058455124204457</v>
      </c>
      <c r="H22" s="60">
        <v>2.6269927165553755</v>
      </c>
    </row>
    <row r="23" spans="1:8" ht="20.399999999999999" x14ac:dyDescent="0.3">
      <c r="A23" s="9"/>
      <c r="B23" s="10" t="s">
        <v>44</v>
      </c>
      <c r="C23" s="11">
        <v>5.2143443383161937E-2</v>
      </c>
      <c r="D23" s="11">
        <v>1.9124210240048175E-2</v>
      </c>
      <c r="E23" s="12">
        <v>2.3332998611481422E-2</v>
      </c>
      <c r="F23" s="62"/>
      <c r="G23" s="63"/>
      <c r="H23" s="64"/>
    </row>
    <row r="24" spans="1:8" ht="15" customHeight="1" x14ac:dyDescent="0.3">
      <c r="A24" s="136" t="s">
        <v>102</v>
      </c>
      <c r="B24" s="136"/>
      <c r="C24" s="136"/>
      <c r="D24" s="136"/>
      <c r="E24" s="136"/>
      <c r="F24" s="2"/>
    </row>
    <row r="27" spans="1:8" ht="15" customHeight="1" x14ac:dyDescent="0.3">
      <c r="A27" s="132" t="s">
        <v>115</v>
      </c>
      <c r="B27" s="132"/>
      <c r="C27" s="132"/>
      <c r="D27" s="132"/>
      <c r="E27" s="132"/>
      <c r="F27" s="132"/>
      <c r="G27" s="132"/>
      <c r="H27" s="132"/>
    </row>
    <row r="28" spans="1:8" ht="40.799999999999997" x14ac:dyDescent="0.3">
      <c r="A28" s="74" t="s">
        <v>95</v>
      </c>
      <c r="B28" s="75" t="s">
        <v>40</v>
      </c>
      <c r="C28" s="75" t="s">
        <v>53</v>
      </c>
      <c r="D28" s="75" t="s">
        <v>52</v>
      </c>
      <c r="E28" s="76" t="s">
        <v>59</v>
      </c>
      <c r="F28" s="75" t="s">
        <v>91</v>
      </c>
      <c r="G28" s="75" t="s">
        <v>92</v>
      </c>
      <c r="H28" s="75" t="s">
        <v>93</v>
      </c>
    </row>
    <row r="29" spans="1:8" ht="15" customHeight="1" x14ac:dyDescent="0.3">
      <c r="A29" s="133" t="s">
        <v>61</v>
      </c>
      <c r="B29" s="45" t="s">
        <v>46</v>
      </c>
      <c r="C29" s="46">
        <v>219.02614587305399</v>
      </c>
      <c r="D29" s="46">
        <v>42.290726287421101</v>
      </c>
      <c r="E29" s="47">
        <v>419.81691785768999</v>
      </c>
      <c r="F29" s="48">
        <v>193.08528723293387</v>
      </c>
      <c r="G29" s="46">
        <v>100.73611731330195</v>
      </c>
      <c r="H29" s="47">
        <v>1.9167433923665573</v>
      </c>
    </row>
    <row r="30" spans="1:8" ht="15" customHeight="1" x14ac:dyDescent="0.3">
      <c r="A30" s="134"/>
      <c r="B30" s="13" t="s">
        <v>42</v>
      </c>
      <c r="C30" s="39">
        <v>79.989393244991604</v>
      </c>
      <c r="D30" s="39">
        <v>46.309081750303399</v>
      </c>
      <c r="E30" s="49">
        <v>754.29810229183704</v>
      </c>
      <c r="F30" s="50">
        <v>578.94028035026952</v>
      </c>
      <c r="G30" s="39">
        <v>61.393607659358089</v>
      </c>
      <c r="H30" s="49">
        <v>9.4299765467850456</v>
      </c>
    </row>
    <row r="31" spans="1:8" ht="15" customHeight="1" x14ac:dyDescent="0.3">
      <c r="A31" s="134"/>
      <c r="B31" s="51" t="s">
        <v>114</v>
      </c>
      <c r="C31" s="52">
        <v>76.219468577050307</v>
      </c>
      <c r="D31" s="52">
        <v>41.487567195062802</v>
      </c>
      <c r="E31" s="53">
        <v>459.80406641577298</v>
      </c>
      <c r="F31" s="54">
        <v>544.31719309513414</v>
      </c>
      <c r="G31" s="52">
        <v>90.228795753076511</v>
      </c>
      <c r="H31" s="53">
        <v>6.0326328036642858</v>
      </c>
    </row>
    <row r="32" spans="1:8" ht="15" customHeight="1" x14ac:dyDescent="0.3">
      <c r="A32" s="134"/>
      <c r="B32" s="13" t="s">
        <v>47</v>
      </c>
      <c r="C32" s="39">
        <v>57.207283906729401</v>
      </c>
      <c r="D32" s="39">
        <v>29.4367197703748</v>
      </c>
      <c r="E32" s="49">
        <v>389.468451511583</v>
      </c>
      <c r="F32" s="50">
        <v>514.56244310371994</v>
      </c>
      <c r="G32" s="39">
        <v>75.58178244252305</v>
      </c>
      <c r="H32" s="49">
        <v>6.8080220719195701</v>
      </c>
    </row>
    <row r="33" spans="1:8" ht="15" customHeight="1" x14ac:dyDescent="0.3">
      <c r="A33" s="135"/>
      <c r="B33" s="55" t="s">
        <v>43</v>
      </c>
      <c r="C33" s="56">
        <v>1279.9674494195249</v>
      </c>
      <c r="D33" s="56">
        <v>170.94963015034389</v>
      </c>
      <c r="E33" s="57">
        <v>2296.1159030580866</v>
      </c>
      <c r="F33" s="58">
        <v>133.55779494851285</v>
      </c>
      <c r="G33" s="56">
        <v>74.451655477262406</v>
      </c>
      <c r="H33" s="57">
        <v>1.7938861680423144</v>
      </c>
    </row>
    <row r="34" spans="1:8" ht="15" customHeight="1" x14ac:dyDescent="0.3">
      <c r="A34" s="7"/>
      <c r="B34" s="8" t="s">
        <v>2</v>
      </c>
      <c r="C34" s="59">
        <v>1712.4097410213501</v>
      </c>
      <c r="D34" s="59">
        <v>330.473725153506</v>
      </c>
      <c r="E34" s="60">
        <v>4319.5034411349698</v>
      </c>
      <c r="F34" s="61">
        <v>192.98752934937067</v>
      </c>
      <c r="G34" s="59">
        <v>76.507341563009035</v>
      </c>
      <c r="H34" s="60">
        <v>2.5224707251190033</v>
      </c>
    </row>
    <row r="35" spans="1:8" ht="20.399999999999999" x14ac:dyDescent="0.3">
      <c r="A35" s="9"/>
      <c r="B35" s="10" t="s">
        <v>44</v>
      </c>
      <c r="C35" s="11">
        <v>4.7388471939749176E-2</v>
      </c>
      <c r="D35" s="11">
        <v>1.6736020124468138E-2</v>
      </c>
      <c r="E35" s="12">
        <v>1.8950364725622629E-2</v>
      </c>
      <c r="F35" s="62"/>
      <c r="G35" s="63"/>
      <c r="H35" s="64"/>
    </row>
    <row r="36" spans="1:8" ht="15" customHeight="1" x14ac:dyDescent="0.3">
      <c r="A36" s="136" t="s">
        <v>102</v>
      </c>
      <c r="B36" s="136"/>
      <c r="C36" s="136"/>
      <c r="D36" s="136"/>
      <c r="E36" s="136"/>
      <c r="F36" s="2"/>
    </row>
    <row r="39" spans="1:8" ht="15" customHeight="1" x14ac:dyDescent="0.3">
      <c r="A39" s="132" t="s">
        <v>113</v>
      </c>
      <c r="B39" s="132"/>
      <c r="C39" s="132"/>
      <c r="D39" s="132"/>
      <c r="E39" s="132"/>
      <c r="F39" s="132"/>
      <c r="G39" s="132"/>
      <c r="H39" s="132"/>
    </row>
    <row r="40" spans="1:8" ht="40.799999999999997" x14ac:dyDescent="0.3">
      <c r="A40" s="74" t="s">
        <v>95</v>
      </c>
      <c r="B40" s="75" t="s">
        <v>40</v>
      </c>
      <c r="C40" s="75" t="s">
        <v>53</v>
      </c>
      <c r="D40" s="75" t="s">
        <v>52</v>
      </c>
      <c r="E40" s="76" t="s">
        <v>59</v>
      </c>
      <c r="F40" s="75" t="s">
        <v>91</v>
      </c>
      <c r="G40" s="75" t="s">
        <v>92</v>
      </c>
      <c r="H40" s="75" t="s">
        <v>93</v>
      </c>
    </row>
    <row r="41" spans="1:8" ht="15" customHeight="1" x14ac:dyDescent="0.3">
      <c r="A41" s="133" t="s">
        <v>61</v>
      </c>
      <c r="B41" s="45" t="s">
        <v>46</v>
      </c>
      <c r="C41" s="46">
        <v>195.95712047267401</v>
      </c>
      <c r="D41" s="46">
        <v>45.664790876969803</v>
      </c>
      <c r="E41" s="47">
        <v>325.60592111175799</v>
      </c>
      <c r="F41" s="48">
        <v>233.03460862672608</v>
      </c>
      <c r="G41" s="46">
        <v>140.24557883054047</v>
      </c>
      <c r="H41" s="47">
        <v>1.661618216915794</v>
      </c>
    </row>
    <row r="42" spans="1:8" ht="15" customHeight="1" x14ac:dyDescent="0.3">
      <c r="A42" s="134"/>
      <c r="B42" s="13" t="s">
        <v>42</v>
      </c>
      <c r="C42" s="39">
        <v>49.806232057174</v>
      </c>
      <c r="D42" s="39">
        <v>40.364078410702497</v>
      </c>
      <c r="E42" s="49">
        <v>483.02005511328599</v>
      </c>
      <c r="F42" s="50">
        <v>810.42224523966024</v>
      </c>
      <c r="G42" s="39">
        <v>83.566050691695679</v>
      </c>
      <c r="H42" s="49">
        <v>9.6979842715026781</v>
      </c>
    </row>
    <row r="43" spans="1:8" ht="15" customHeight="1" x14ac:dyDescent="0.3">
      <c r="A43" s="134"/>
      <c r="B43" s="51" t="s">
        <v>114</v>
      </c>
      <c r="C43" s="52">
        <v>52.337984952642302</v>
      </c>
      <c r="D43" s="52">
        <v>35.150042787493398</v>
      </c>
      <c r="E43" s="53">
        <v>420.41298486151902</v>
      </c>
      <c r="F43" s="54">
        <v>671.59717400848922</v>
      </c>
      <c r="G43" s="52">
        <v>83.60836618562476</v>
      </c>
      <c r="H43" s="53">
        <v>8.0326551593823705</v>
      </c>
    </row>
    <row r="44" spans="1:8" ht="15" customHeight="1" x14ac:dyDescent="0.3">
      <c r="A44" s="134"/>
      <c r="B44" s="13" t="s">
        <v>47</v>
      </c>
      <c r="C44" s="39">
        <v>44.998727852574703</v>
      </c>
      <c r="D44" s="39">
        <v>17.957697981576299</v>
      </c>
      <c r="E44" s="49">
        <v>243.279481616103</v>
      </c>
      <c r="F44" s="50">
        <v>399.07123686717313</v>
      </c>
      <c r="G44" s="39">
        <v>73.81509473089757</v>
      </c>
      <c r="H44" s="49">
        <v>5.4063635401680195</v>
      </c>
    </row>
    <row r="45" spans="1:8" ht="15" customHeight="1" x14ac:dyDescent="0.3">
      <c r="A45" s="135"/>
      <c r="B45" s="55" t="s">
        <v>43</v>
      </c>
      <c r="C45" s="56">
        <v>739.91766580757508</v>
      </c>
      <c r="D45" s="56">
        <v>121.12063221440198</v>
      </c>
      <c r="E45" s="57">
        <v>1705.8640246657237</v>
      </c>
      <c r="F45" s="58">
        <v>163.69474309307941</v>
      </c>
      <c r="G45" s="56">
        <v>71.002512781249621</v>
      </c>
      <c r="H45" s="57">
        <v>2.3054781680389769</v>
      </c>
    </row>
    <row r="46" spans="1:8" ht="15" customHeight="1" x14ac:dyDescent="0.3">
      <c r="A46" s="7"/>
      <c r="B46" s="8" t="s">
        <v>2</v>
      </c>
      <c r="C46" s="59">
        <v>1083.0177311426401</v>
      </c>
      <c r="D46" s="59">
        <v>260.25724227114398</v>
      </c>
      <c r="E46" s="60">
        <v>3178.18246736839</v>
      </c>
      <c r="F46" s="61">
        <v>240.30746199931468</v>
      </c>
      <c r="G46" s="59">
        <v>81.888703667364666</v>
      </c>
      <c r="H46" s="60">
        <v>2.9345618044639421</v>
      </c>
    </row>
    <row r="47" spans="1:8" ht="20.399999999999999" x14ac:dyDescent="0.3">
      <c r="A47" s="9"/>
      <c r="B47" s="10" t="s">
        <v>44</v>
      </c>
      <c r="C47" s="11">
        <v>3.4527616645239068E-2</v>
      </c>
      <c r="D47" s="11">
        <v>1.5080867491508285E-2</v>
      </c>
      <c r="E47" s="12">
        <v>1.4649451501984434E-2</v>
      </c>
      <c r="F47" s="62"/>
      <c r="G47" s="63"/>
      <c r="H47" s="64"/>
    </row>
    <row r="48" spans="1:8" ht="15" customHeight="1" x14ac:dyDescent="0.3">
      <c r="A48" s="136" t="s">
        <v>102</v>
      </c>
      <c r="B48" s="136"/>
      <c r="C48" s="136"/>
      <c r="D48" s="136"/>
      <c r="E48" s="136"/>
      <c r="F48" s="2"/>
    </row>
    <row r="51" spans="1:8" ht="15" customHeight="1" x14ac:dyDescent="0.3">
      <c r="A51" s="132" t="s">
        <v>110</v>
      </c>
      <c r="B51" s="132"/>
      <c r="C51" s="132"/>
      <c r="D51" s="132"/>
      <c r="E51" s="132"/>
      <c r="F51" s="132"/>
      <c r="G51" s="132"/>
      <c r="H51" s="132"/>
    </row>
    <row r="52" spans="1:8" ht="40.799999999999997" x14ac:dyDescent="0.3">
      <c r="A52" s="74" t="s">
        <v>95</v>
      </c>
      <c r="B52" s="75" t="s">
        <v>40</v>
      </c>
      <c r="C52" s="75" t="s">
        <v>53</v>
      </c>
      <c r="D52" s="75" t="s">
        <v>52</v>
      </c>
      <c r="E52" s="76" t="s">
        <v>59</v>
      </c>
      <c r="F52" s="75" t="s">
        <v>91</v>
      </c>
      <c r="G52" s="75" t="s">
        <v>92</v>
      </c>
      <c r="H52" s="75" t="s">
        <v>93</v>
      </c>
    </row>
    <row r="53" spans="1:8" ht="15" customHeight="1" x14ac:dyDescent="0.3">
      <c r="A53" s="133" t="s">
        <v>61</v>
      </c>
      <c r="B53" s="45" t="s">
        <v>42</v>
      </c>
      <c r="C53" s="46">
        <v>38.261877185689102</v>
      </c>
      <c r="D53" s="46">
        <v>20.175810780038098</v>
      </c>
      <c r="E53" s="47">
        <v>386.91074446586498</v>
      </c>
      <c r="F53" s="48">
        <f>D53/C53*1000</f>
        <v>527.30844025562749</v>
      </c>
      <c r="G53" s="46">
        <f>D53/E53*1000</f>
        <v>52.145904626895415</v>
      </c>
      <c r="H53" s="47">
        <f>F53/G53</f>
        <v>10.112173602673611</v>
      </c>
    </row>
    <row r="54" spans="1:8" ht="15" customHeight="1" x14ac:dyDescent="0.3">
      <c r="A54" s="134"/>
      <c r="B54" s="13" t="s">
        <v>46</v>
      </c>
      <c r="C54" s="39">
        <v>59.708558726763002</v>
      </c>
      <c r="D54" s="39">
        <v>12.906363510398201</v>
      </c>
      <c r="E54" s="49">
        <v>128.78047318256401</v>
      </c>
      <c r="F54" s="50">
        <f t="shared" ref="F54:F58" si="0">D54/C54*1000</f>
        <v>216.15600486121292</v>
      </c>
      <c r="G54" s="39">
        <f t="shared" ref="G54:G58" si="1">D54/E54*1000</f>
        <v>100.21987954727933</v>
      </c>
      <c r="H54" s="49">
        <f t="shared" ref="H54:H58" si="2">F54/G54</f>
        <v>2.1568176477326539</v>
      </c>
    </row>
    <row r="55" spans="1:8" ht="15" customHeight="1" x14ac:dyDescent="0.3">
      <c r="A55" s="134"/>
      <c r="B55" s="51" t="s">
        <v>41</v>
      </c>
      <c r="C55" s="52">
        <v>31.951831931264</v>
      </c>
      <c r="D55" s="52">
        <v>21.019331649322499</v>
      </c>
      <c r="E55" s="53">
        <v>232.550592571876</v>
      </c>
      <c r="F55" s="54">
        <f t="shared" si="0"/>
        <v>657.84433564060078</v>
      </c>
      <c r="G55" s="52">
        <f t="shared" si="1"/>
        <v>90.386059295144179</v>
      </c>
      <c r="H55" s="53">
        <f t="shared" si="2"/>
        <v>7.2781614860815402</v>
      </c>
    </row>
    <row r="56" spans="1:8" ht="15" customHeight="1" x14ac:dyDescent="0.3">
      <c r="A56" s="134"/>
      <c r="B56" s="13" t="s">
        <v>47</v>
      </c>
      <c r="C56" s="39">
        <v>29.066394244959898</v>
      </c>
      <c r="D56" s="39">
        <v>7.8425607721133099</v>
      </c>
      <c r="E56" s="49">
        <v>167.02503673186399</v>
      </c>
      <c r="F56" s="50">
        <f t="shared" si="0"/>
        <v>269.81539939282999</v>
      </c>
      <c r="G56" s="39">
        <f t="shared" si="1"/>
        <v>46.954402319356923</v>
      </c>
      <c r="H56" s="49">
        <f t="shared" si="2"/>
        <v>5.7463280558380943</v>
      </c>
    </row>
    <row r="57" spans="1:8" ht="15" customHeight="1" x14ac:dyDescent="0.3">
      <c r="A57" s="135"/>
      <c r="B57" s="55" t="s">
        <v>43</v>
      </c>
      <c r="C57" s="56">
        <f>C58-SUM(C53:C56)</f>
        <v>265.66380907857302</v>
      </c>
      <c r="D57" s="56">
        <f>D58-SUM(D53:D56)</f>
        <v>65.188753733241896</v>
      </c>
      <c r="E57" s="57">
        <f>E58-SUM(E53:E56)</f>
        <v>1056.452225939991</v>
      </c>
      <c r="F57" s="58">
        <f t="shared" si="0"/>
        <v>245.38063336267831</v>
      </c>
      <c r="G57" s="56">
        <f t="shared" si="1"/>
        <v>61.705349406821895</v>
      </c>
      <c r="H57" s="57">
        <f t="shared" si="2"/>
        <v>3.9766509017701148</v>
      </c>
    </row>
    <row r="58" spans="1:8" ht="15" customHeight="1" x14ac:dyDescent="0.3">
      <c r="A58" s="7"/>
      <c r="B58" s="8" t="s">
        <v>2</v>
      </c>
      <c r="C58" s="59">
        <v>424.65247116724902</v>
      </c>
      <c r="D58" s="59">
        <v>127.13282044511401</v>
      </c>
      <c r="E58" s="60">
        <v>1971.7190728921601</v>
      </c>
      <c r="F58" s="61">
        <f t="shared" si="0"/>
        <v>299.38085629329322</v>
      </c>
      <c r="G58" s="59">
        <f t="shared" si="1"/>
        <v>64.478161312621907</v>
      </c>
      <c r="H58" s="60">
        <f t="shared" si="2"/>
        <v>4.6431357563337956</v>
      </c>
    </row>
    <row r="59" spans="1:8" ht="20.399999999999999" x14ac:dyDescent="0.3">
      <c r="A59" s="9"/>
      <c r="B59" s="10" t="s">
        <v>44</v>
      </c>
      <c r="C59" s="11">
        <v>2.5931583596128627E-2</v>
      </c>
      <c r="D59" s="11">
        <v>1.230902866023441E-2</v>
      </c>
      <c r="E59" s="12">
        <v>1.5010330601006355E-2</v>
      </c>
      <c r="F59" s="62"/>
      <c r="G59" s="63"/>
      <c r="H59" s="64"/>
    </row>
    <row r="60" spans="1:8" ht="15" customHeight="1" x14ac:dyDescent="0.3">
      <c r="A60" s="136" t="s">
        <v>102</v>
      </c>
      <c r="B60" s="136"/>
      <c r="C60" s="136"/>
      <c r="D60" s="136"/>
      <c r="E60" s="136"/>
      <c r="F60" s="2"/>
    </row>
    <row r="63" spans="1:8" ht="15" customHeight="1" x14ac:dyDescent="0.3">
      <c r="A63" s="132" t="s">
        <v>89</v>
      </c>
      <c r="B63" s="132"/>
      <c r="C63" s="132"/>
      <c r="D63" s="132"/>
      <c r="E63" s="132"/>
      <c r="F63" s="132"/>
      <c r="G63" s="132"/>
      <c r="H63" s="132"/>
    </row>
    <row r="64" spans="1:8" ht="40.799999999999997" x14ac:dyDescent="0.3">
      <c r="A64" s="74" t="s">
        <v>95</v>
      </c>
      <c r="B64" s="75" t="s">
        <v>40</v>
      </c>
      <c r="C64" s="75" t="s">
        <v>53</v>
      </c>
      <c r="D64" s="75" t="s">
        <v>52</v>
      </c>
      <c r="E64" s="76" t="s">
        <v>59</v>
      </c>
      <c r="F64" s="75" t="s">
        <v>91</v>
      </c>
      <c r="G64" s="75" t="s">
        <v>92</v>
      </c>
      <c r="H64" s="75" t="s">
        <v>93</v>
      </c>
    </row>
    <row r="65" spans="1:8" ht="15" customHeight="1" x14ac:dyDescent="0.3">
      <c r="A65" s="133" t="s">
        <v>61</v>
      </c>
      <c r="B65" s="45" t="s">
        <v>42</v>
      </c>
      <c r="C65" s="46">
        <v>22.856999999999999</v>
      </c>
      <c r="D65" s="46">
        <v>17.682295199999999</v>
      </c>
      <c r="E65" s="47">
        <v>288.11200000000002</v>
      </c>
      <c r="F65" s="48">
        <f>D65/C65*1000</f>
        <v>773.60525003281271</v>
      </c>
      <c r="G65" s="46">
        <f>D65/E65*1000</f>
        <v>61.372991059032586</v>
      </c>
      <c r="H65" s="47">
        <f>F65/G65</f>
        <v>12.604978781117385</v>
      </c>
    </row>
    <row r="66" spans="1:8" ht="15" customHeight="1" x14ac:dyDescent="0.3">
      <c r="A66" s="134"/>
      <c r="B66" s="13" t="s">
        <v>46</v>
      </c>
      <c r="C66" s="39">
        <v>64.924000000000007</v>
      </c>
      <c r="D66" s="39">
        <v>12.968773300000001</v>
      </c>
      <c r="E66" s="49">
        <v>136.66800000000001</v>
      </c>
      <c r="F66" s="50">
        <f t="shared" ref="F66:F70" si="3">D66/C66*1000</f>
        <v>199.75314675620726</v>
      </c>
      <c r="G66" s="39">
        <f t="shared" ref="G66:G70" si="4">D66/E66*1000</f>
        <v>94.892537389879124</v>
      </c>
      <c r="H66" s="49">
        <f t="shared" ref="H66:H70" si="5">F66/G66</f>
        <v>2.1050458998213295</v>
      </c>
    </row>
    <row r="67" spans="1:8" ht="15" customHeight="1" x14ac:dyDescent="0.3">
      <c r="A67" s="134"/>
      <c r="B67" s="51" t="s">
        <v>41</v>
      </c>
      <c r="C67" s="52">
        <v>11.388999999999999</v>
      </c>
      <c r="D67" s="52">
        <v>7.994632199999999</v>
      </c>
      <c r="E67" s="53">
        <v>95.427000000000007</v>
      </c>
      <c r="F67" s="54">
        <f t="shared" si="3"/>
        <v>701.96085696724913</v>
      </c>
      <c r="G67" s="52">
        <f t="shared" si="4"/>
        <v>83.777465497186313</v>
      </c>
      <c r="H67" s="53">
        <f t="shared" si="5"/>
        <v>8.3788743524453437</v>
      </c>
    </row>
    <row r="68" spans="1:8" ht="15" customHeight="1" x14ac:dyDescent="0.3">
      <c r="A68" s="134"/>
      <c r="B68" s="13" t="s">
        <v>47</v>
      </c>
      <c r="C68" s="39">
        <v>19.122</v>
      </c>
      <c r="D68" s="39">
        <v>4.9818314000000008</v>
      </c>
      <c r="E68" s="49">
        <v>110.88</v>
      </c>
      <c r="F68" s="50">
        <f t="shared" si="3"/>
        <v>260.52878360004189</v>
      </c>
      <c r="G68" s="39">
        <f t="shared" si="4"/>
        <v>44.929936868686873</v>
      </c>
      <c r="H68" s="49">
        <f t="shared" si="5"/>
        <v>5.7985566363351122</v>
      </c>
    </row>
    <row r="69" spans="1:8" ht="15" customHeight="1" x14ac:dyDescent="0.3">
      <c r="A69" s="135"/>
      <c r="B69" s="55" t="s">
        <v>43</v>
      </c>
      <c r="C69" s="56">
        <f>C70-SUM(C65:C68)</f>
        <v>146.63500000000002</v>
      </c>
      <c r="D69" s="56">
        <f>D70-SUM(D65:D68)</f>
        <v>38.386130499999993</v>
      </c>
      <c r="E69" s="57">
        <f>E70-SUM(E65:E68)</f>
        <v>616.44100000000003</v>
      </c>
      <c r="F69" s="58">
        <f t="shared" si="3"/>
        <v>261.78013775701567</v>
      </c>
      <c r="G69" s="56">
        <f t="shared" si="4"/>
        <v>62.270566850679934</v>
      </c>
      <c r="H69" s="57">
        <f t="shared" si="5"/>
        <v>4.2039144815357865</v>
      </c>
    </row>
    <row r="70" spans="1:8" ht="15" customHeight="1" x14ac:dyDescent="0.3">
      <c r="A70" s="7"/>
      <c r="B70" s="8" t="s">
        <v>2</v>
      </c>
      <c r="C70" s="59">
        <v>264.92700000000002</v>
      </c>
      <c r="D70" s="59">
        <v>82.013662599999989</v>
      </c>
      <c r="E70" s="60">
        <v>1247.528</v>
      </c>
      <c r="F70" s="61">
        <f t="shared" si="3"/>
        <v>309.57079723848454</v>
      </c>
      <c r="G70" s="59">
        <f t="shared" si="4"/>
        <v>65.740939361681654</v>
      </c>
      <c r="H70" s="60">
        <f t="shared" si="5"/>
        <v>4.7089500126449932</v>
      </c>
    </row>
    <row r="71" spans="1:8" ht="20.399999999999999" x14ac:dyDescent="0.3">
      <c r="A71" s="9"/>
      <c r="B71" s="10" t="s">
        <v>44</v>
      </c>
      <c r="C71" s="11">
        <v>3.1966680816323381E-2</v>
      </c>
      <c r="D71" s="11">
        <v>1.9028993828558285E-2</v>
      </c>
      <c r="E71" s="12">
        <v>1.9476384434248397E-2</v>
      </c>
      <c r="F71" s="62"/>
      <c r="G71" s="63"/>
      <c r="H71" s="64"/>
    </row>
    <row r="72" spans="1:8" ht="15" customHeight="1" x14ac:dyDescent="0.3">
      <c r="A72" s="136" t="s">
        <v>102</v>
      </c>
      <c r="B72" s="136"/>
      <c r="C72" s="136"/>
      <c r="D72" s="136"/>
      <c r="E72" s="136"/>
      <c r="F72" s="2"/>
    </row>
    <row r="75" spans="1:8" ht="15" customHeight="1" x14ac:dyDescent="0.3">
      <c r="A75" s="132" t="s">
        <v>87</v>
      </c>
      <c r="B75" s="132"/>
      <c r="C75" s="132"/>
      <c r="D75" s="132"/>
      <c r="E75" s="132"/>
      <c r="F75" s="132"/>
      <c r="G75" s="132"/>
      <c r="H75" s="132"/>
    </row>
    <row r="76" spans="1:8" ht="40.799999999999997" x14ac:dyDescent="0.3">
      <c r="A76" s="74" t="s">
        <v>95</v>
      </c>
      <c r="B76" s="75" t="s">
        <v>40</v>
      </c>
      <c r="C76" s="75" t="s">
        <v>53</v>
      </c>
      <c r="D76" s="75" t="s">
        <v>52</v>
      </c>
      <c r="E76" s="76" t="s">
        <v>59</v>
      </c>
      <c r="F76" s="75" t="s">
        <v>91</v>
      </c>
      <c r="G76" s="75" t="s">
        <v>92</v>
      </c>
      <c r="H76" s="75" t="s">
        <v>93</v>
      </c>
    </row>
    <row r="77" spans="1:8" ht="15" customHeight="1" x14ac:dyDescent="0.3">
      <c r="A77" s="133" t="s">
        <v>61</v>
      </c>
      <c r="B77" s="45" t="s">
        <v>46</v>
      </c>
      <c r="C77" s="46">
        <v>176.58099999999999</v>
      </c>
      <c r="D77" s="46">
        <v>30.635967400000006</v>
      </c>
      <c r="E77" s="47">
        <v>264.56900000000002</v>
      </c>
      <c r="F77" s="48">
        <f>D77/C77*1000</f>
        <v>173.49526506249259</v>
      </c>
      <c r="G77" s="46">
        <f>D77/E77*1000</f>
        <v>115.79575611655184</v>
      </c>
      <c r="H77" s="47">
        <f>F77/G77</f>
        <v>1.4982869051596717</v>
      </c>
    </row>
    <row r="78" spans="1:8" ht="15" customHeight="1" x14ac:dyDescent="0.3">
      <c r="A78" s="134"/>
      <c r="B78" s="13" t="s">
        <v>42</v>
      </c>
      <c r="C78" s="39">
        <v>62.433</v>
      </c>
      <c r="D78" s="39">
        <v>38.418038799999998</v>
      </c>
      <c r="E78" s="49">
        <v>687.29100000000005</v>
      </c>
      <c r="F78" s="50">
        <f t="shared" ref="F78:F82" si="6">D78/C78*1000</f>
        <v>615.34827414988865</v>
      </c>
      <c r="G78" s="39">
        <f t="shared" ref="G78:G82" si="7">D78/E78*1000</f>
        <v>55.897776633187391</v>
      </c>
      <c r="H78" s="49">
        <f t="shared" ref="H78:H82" si="8">F78/G78</f>
        <v>11.008457065974726</v>
      </c>
    </row>
    <row r="79" spans="1:8" ht="15" customHeight="1" x14ac:dyDescent="0.3">
      <c r="A79" s="134"/>
      <c r="B79" s="51" t="s">
        <v>41</v>
      </c>
      <c r="C79" s="52">
        <v>57.81</v>
      </c>
      <c r="D79" s="52">
        <v>28.754665699999997</v>
      </c>
      <c r="E79" s="53">
        <v>381.70400000000001</v>
      </c>
      <c r="F79" s="54">
        <f t="shared" si="6"/>
        <v>497.39951046531735</v>
      </c>
      <c r="G79" s="52">
        <f t="shared" si="7"/>
        <v>75.332366702994975</v>
      </c>
      <c r="H79" s="53">
        <f t="shared" si="8"/>
        <v>6.6027330911606992</v>
      </c>
    </row>
    <row r="80" spans="1:8" ht="15" customHeight="1" x14ac:dyDescent="0.3">
      <c r="A80" s="134"/>
      <c r="B80" s="13" t="s">
        <v>47</v>
      </c>
      <c r="C80" s="39">
        <v>69.400000000000006</v>
      </c>
      <c r="D80" s="39">
        <v>22.0385396</v>
      </c>
      <c r="E80" s="49">
        <v>342.34699999999998</v>
      </c>
      <c r="F80" s="50">
        <f t="shared" si="6"/>
        <v>317.55820749279536</v>
      </c>
      <c r="G80" s="39">
        <f t="shared" si="7"/>
        <v>64.374858257849496</v>
      </c>
      <c r="H80" s="49">
        <f t="shared" si="8"/>
        <v>4.9329538904899124</v>
      </c>
    </row>
    <row r="81" spans="1:8" ht="15" customHeight="1" x14ac:dyDescent="0.3">
      <c r="A81" s="135"/>
      <c r="B81" s="55" t="s">
        <v>43</v>
      </c>
      <c r="C81" s="56">
        <f>C82-SUM(C77:C80)</f>
        <v>666.93299999999999</v>
      </c>
      <c r="D81" s="56">
        <f>D82-SUM(D77:D80)</f>
        <v>141.48098870000001</v>
      </c>
      <c r="E81" s="57">
        <f>E82-SUM(E77:E80)</f>
        <v>2326.6129999999998</v>
      </c>
      <c r="F81" s="58">
        <f t="shared" si="6"/>
        <v>212.13673442459739</v>
      </c>
      <c r="G81" s="56">
        <f t="shared" si="7"/>
        <v>60.809850499416974</v>
      </c>
      <c r="H81" s="57">
        <f t="shared" si="8"/>
        <v>3.4885258339293448</v>
      </c>
    </row>
    <row r="82" spans="1:8" ht="15" customHeight="1" x14ac:dyDescent="0.3">
      <c r="A82" s="7"/>
      <c r="B82" s="8" t="s">
        <v>2</v>
      </c>
      <c r="C82" s="59">
        <v>1033.1569999999999</v>
      </c>
      <c r="D82" s="59">
        <v>261.32820020000003</v>
      </c>
      <c r="E82" s="60">
        <v>4002.5239999999999</v>
      </c>
      <c r="F82" s="61">
        <f t="shared" si="6"/>
        <v>252.94142148773136</v>
      </c>
      <c r="G82" s="59">
        <f t="shared" si="7"/>
        <v>65.290851522689195</v>
      </c>
      <c r="H82" s="60">
        <f t="shared" si="8"/>
        <v>3.8740714141219588</v>
      </c>
    </row>
    <row r="83" spans="1:8" ht="20.399999999999999" x14ac:dyDescent="0.3">
      <c r="A83" s="9"/>
      <c r="B83" s="10" t="s">
        <v>44</v>
      </c>
      <c r="C83" s="11">
        <v>2.8195158570800738E-2</v>
      </c>
      <c r="D83" s="11">
        <v>1.4781077324195365E-2</v>
      </c>
      <c r="E83" s="12">
        <v>1.7217845416955577E-2</v>
      </c>
      <c r="F83" s="62"/>
      <c r="G83" s="63"/>
      <c r="H83" s="64"/>
    </row>
    <row r="84" spans="1:8" ht="15" customHeight="1" x14ac:dyDescent="0.3">
      <c r="A84" s="136" t="s">
        <v>102</v>
      </c>
      <c r="B84" s="136"/>
      <c r="C84" s="136"/>
      <c r="D84" s="136"/>
      <c r="E84" s="136"/>
      <c r="F84" s="2"/>
    </row>
    <row r="87" spans="1:8" ht="15" customHeight="1" x14ac:dyDescent="0.3">
      <c r="A87" s="132" t="s">
        <v>82</v>
      </c>
      <c r="B87" s="132"/>
      <c r="C87" s="132"/>
      <c r="D87" s="132"/>
      <c r="E87" s="132"/>
      <c r="F87" s="132"/>
      <c r="G87" s="132"/>
      <c r="H87" s="132"/>
    </row>
    <row r="88" spans="1:8" ht="40.799999999999997" x14ac:dyDescent="0.3">
      <c r="A88" s="74" t="s">
        <v>95</v>
      </c>
      <c r="B88" s="75" t="s">
        <v>40</v>
      </c>
      <c r="C88" s="75" t="s">
        <v>53</v>
      </c>
      <c r="D88" s="75" t="s">
        <v>52</v>
      </c>
      <c r="E88" s="76" t="s">
        <v>59</v>
      </c>
      <c r="F88" s="75" t="s">
        <v>91</v>
      </c>
      <c r="G88" s="75" t="s">
        <v>92</v>
      </c>
      <c r="H88" s="75" t="s">
        <v>93</v>
      </c>
    </row>
    <row r="89" spans="1:8" ht="15" customHeight="1" x14ac:dyDescent="0.3">
      <c r="A89" s="133" t="s">
        <v>61</v>
      </c>
      <c r="B89" s="45" t="s">
        <v>46</v>
      </c>
      <c r="C89" s="46">
        <v>230.958</v>
      </c>
      <c r="D89" s="46">
        <v>40.198600699999993</v>
      </c>
      <c r="E89" s="47">
        <v>315.72300000000001</v>
      </c>
      <c r="F89" s="48">
        <f>D89/C89*1000</f>
        <v>174.0515621887962</v>
      </c>
      <c r="G89" s="46">
        <f>D89/E89*1000</f>
        <v>127.3223702422693</v>
      </c>
      <c r="H89" s="47">
        <f>F89/G89</f>
        <v>1.3670147819083991</v>
      </c>
    </row>
    <row r="90" spans="1:8" ht="15" customHeight="1" x14ac:dyDescent="0.3">
      <c r="A90" s="134"/>
      <c r="B90" s="13" t="s">
        <v>42</v>
      </c>
      <c r="C90" s="39">
        <v>82.745000000000005</v>
      </c>
      <c r="D90" s="39">
        <v>52.720298900000003</v>
      </c>
      <c r="E90" s="49">
        <v>895.95799999999997</v>
      </c>
      <c r="F90" s="50">
        <f t="shared" ref="F90:F94" si="9">D90/C90*1000</f>
        <v>637.1418079642275</v>
      </c>
      <c r="G90" s="39">
        <f t="shared" ref="G90:G94" si="10">D90/E90*1000</f>
        <v>58.842377544483121</v>
      </c>
      <c r="H90" s="49">
        <f t="shared" ref="H90:H94" si="11">F90/G90</f>
        <v>10.827941265333251</v>
      </c>
    </row>
    <row r="91" spans="1:8" ht="15" customHeight="1" x14ac:dyDescent="0.3">
      <c r="A91" s="134"/>
      <c r="B91" s="51" t="s">
        <v>41</v>
      </c>
      <c r="C91" s="52">
        <v>40.588000000000001</v>
      </c>
      <c r="D91" s="52">
        <v>14.1281543</v>
      </c>
      <c r="E91" s="53">
        <v>264.62400000000002</v>
      </c>
      <c r="F91" s="54">
        <f t="shared" si="9"/>
        <v>348.08697891002265</v>
      </c>
      <c r="G91" s="52">
        <f t="shared" si="10"/>
        <v>53.38954252070863</v>
      </c>
      <c r="H91" s="53">
        <f t="shared" si="11"/>
        <v>6.519759534837883</v>
      </c>
    </row>
    <row r="92" spans="1:8" ht="15" customHeight="1" x14ac:dyDescent="0.3">
      <c r="A92" s="134"/>
      <c r="B92" s="13" t="s">
        <v>47</v>
      </c>
      <c r="C92" s="39">
        <v>62.673999999999999</v>
      </c>
      <c r="D92" s="39">
        <v>18.782392099999999</v>
      </c>
      <c r="E92" s="49">
        <v>318.80599999999998</v>
      </c>
      <c r="F92" s="50">
        <f t="shared" si="9"/>
        <v>299.68395347352964</v>
      </c>
      <c r="G92" s="39">
        <f t="shared" si="10"/>
        <v>58.91480116434446</v>
      </c>
      <c r="H92" s="49">
        <f t="shared" si="11"/>
        <v>5.0867345310655123</v>
      </c>
    </row>
    <row r="93" spans="1:8" ht="15" customHeight="1" x14ac:dyDescent="0.3">
      <c r="A93" s="135"/>
      <c r="B93" s="55" t="s">
        <v>43</v>
      </c>
      <c r="C93" s="56">
        <f>C94-SUM(C89:C92)</f>
        <v>406.214</v>
      </c>
      <c r="D93" s="56">
        <f>D94-SUM(D89:D92)</f>
        <v>96.080399599999978</v>
      </c>
      <c r="E93" s="57">
        <f>E94-SUM(E89:E92)</f>
        <v>1567.1499999999999</v>
      </c>
      <c r="F93" s="58">
        <f t="shared" si="9"/>
        <v>236.5265589073739</v>
      </c>
      <c r="G93" s="56">
        <f t="shared" si="10"/>
        <v>61.30900015952524</v>
      </c>
      <c r="H93" s="57">
        <f t="shared" si="11"/>
        <v>3.8579418730029</v>
      </c>
    </row>
    <row r="94" spans="1:8" ht="15" customHeight="1" x14ac:dyDescent="0.3">
      <c r="A94" s="7"/>
      <c r="B94" s="8" t="s">
        <v>2</v>
      </c>
      <c r="C94" s="59">
        <v>823.17899999999997</v>
      </c>
      <c r="D94" s="59">
        <v>221.90984559999998</v>
      </c>
      <c r="E94" s="60">
        <v>3362.261</v>
      </c>
      <c r="F94" s="61">
        <f t="shared" si="9"/>
        <v>269.57666024036081</v>
      </c>
      <c r="G94" s="59">
        <f t="shared" si="10"/>
        <v>66.000184280756315</v>
      </c>
      <c r="H94" s="60">
        <f t="shared" si="11"/>
        <v>4.0844834477069982</v>
      </c>
    </row>
    <row r="95" spans="1:8" ht="20.399999999999999" x14ac:dyDescent="0.3">
      <c r="A95" s="9"/>
      <c r="B95" s="10" t="s">
        <v>44</v>
      </c>
      <c r="C95" s="11">
        <v>2.3633474731074081E-2</v>
      </c>
      <c r="D95" s="11">
        <v>1.4176657120898224E-2</v>
      </c>
      <c r="E95" s="12">
        <v>1.481093944456267E-2</v>
      </c>
      <c r="F95" s="62"/>
      <c r="G95" s="63"/>
      <c r="H95" s="64"/>
    </row>
    <row r="96" spans="1:8" ht="15" customHeight="1" x14ac:dyDescent="0.3">
      <c r="A96" s="136" t="s">
        <v>102</v>
      </c>
      <c r="B96" s="136"/>
      <c r="C96" s="136"/>
      <c r="D96" s="136"/>
      <c r="E96" s="136"/>
      <c r="F96" s="2"/>
    </row>
    <row r="99" spans="1:8" ht="15" customHeight="1" x14ac:dyDescent="0.3">
      <c r="A99" s="132" t="s">
        <v>58</v>
      </c>
      <c r="B99" s="132"/>
      <c r="C99" s="132"/>
      <c r="D99" s="132"/>
      <c r="E99" s="132"/>
      <c r="F99" s="132"/>
      <c r="G99" s="132"/>
      <c r="H99" s="132"/>
    </row>
    <row r="100" spans="1:8" ht="40.799999999999997" x14ac:dyDescent="0.3">
      <c r="A100" s="74" t="s">
        <v>95</v>
      </c>
      <c r="B100" s="75" t="s">
        <v>40</v>
      </c>
      <c r="C100" s="75" t="s">
        <v>53</v>
      </c>
      <c r="D100" s="75" t="s">
        <v>52</v>
      </c>
      <c r="E100" s="76" t="s">
        <v>59</v>
      </c>
      <c r="F100" s="75" t="s">
        <v>91</v>
      </c>
      <c r="G100" s="75" t="s">
        <v>92</v>
      </c>
      <c r="H100" s="75" t="s">
        <v>93</v>
      </c>
    </row>
    <row r="101" spans="1:8" ht="15" customHeight="1" x14ac:dyDescent="0.3">
      <c r="A101" s="133" t="s">
        <v>61</v>
      </c>
      <c r="B101" s="45" t="s">
        <v>46</v>
      </c>
      <c r="C101" s="46">
        <v>203.09</v>
      </c>
      <c r="D101" s="46">
        <v>33.420666900000001</v>
      </c>
      <c r="E101" s="47">
        <v>324.488</v>
      </c>
      <c r="F101" s="48">
        <f>D101/C101*1000</f>
        <v>164.56086907282486</v>
      </c>
      <c r="G101" s="46">
        <f>D101/E101*1000</f>
        <v>102.99507809225611</v>
      </c>
      <c r="H101" s="47">
        <f>F101/G101</f>
        <v>1.597754690038899</v>
      </c>
    </row>
    <row r="102" spans="1:8" ht="15" customHeight="1" x14ac:dyDescent="0.3">
      <c r="A102" s="134"/>
      <c r="B102" s="13" t="s">
        <v>42</v>
      </c>
      <c r="C102" s="39">
        <v>75.119</v>
      </c>
      <c r="D102" s="39">
        <v>42.462723699999998</v>
      </c>
      <c r="E102" s="49">
        <v>829.61099999999999</v>
      </c>
      <c r="F102" s="50">
        <f t="shared" ref="F102:F106" si="12">D102/C102*1000</f>
        <v>565.27274990348644</v>
      </c>
      <c r="G102" s="39">
        <f t="shared" ref="G102:G106" si="13">D102/E102*1000</f>
        <v>51.183896669643964</v>
      </c>
      <c r="H102" s="49">
        <f t="shared" ref="H102:H106" si="14">F102/G102</f>
        <v>11.043956921684261</v>
      </c>
    </row>
    <row r="103" spans="1:8" ht="15" customHeight="1" x14ac:dyDescent="0.3">
      <c r="A103" s="134"/>
      <c r="B103" s="51" t="s">
        <v>41</v>
      </c>
      <c r="C103" s="52">
        <v>55.887</v>
      </c>
      <c r="D103" s="52">
        <v>30.239059900000001</v>
      </c>
      <c r="E103" s="53">
        <v>436.67200000000003</v>
      </c>
      <c r="F103" s="54">
        <f t="shared" si="12"/>
        <v>541.07502460321723</v>
      </c>
      <c r="G103" s="52">
        <f t="shared" si="13"/>
        <v>69.248909707973027</v>
      </c>
      <c r="H103" s="53">
        <f t="shared" si="14"/>
        <v>7.8134807737040823</v>
      </c>
    </row>
    <row r="104" spans="1:8" ht="15" customHeight="1" x14ac:dyDescent="0.3">
      <c r="A104" s="134"/>
      <c r="B104" s="13" t="s">
        <v>47</v>
      </c>
      <c r="C104" s="39">
        <v>53.314</v>
      </c>
      <c r="D104" s="39">
        <v>17.706122499999996</v>
      </c>
      <c r="E104" s="49">
        <v>316.447</v>
      </c>
      <c r="F104" s="50">
        <f t="shared" si="12"/>
        <v>332.11018681772134</v>
      </c>
      <c r="G104" s="39">
        <f t="shared" si="13"/>
        <v>55.952884685271137</v>
      </c>
      <c r="H104" s="49">
        <f t="shared" si="14"/>
        <v>5.9355328806692427</v>
      </c>
    </row>
    <row r="105" spans="1:8" ht="15" customHeight="1" x14ac:dyDescent="0.3">
      <c r="A105" s="135"/>
      <c r="B105" s="55" t="s">
        <v>43</v>
      </c>
      <c r="C105" s="56">
        <v>325.98999999999995</v>
      </c>
      <c r="D105" s="56">
        <v>92.551956300000015</v>
      </c>
      <c r="E105" s="57">
        <v>1736.0160000000001</v>
      </c>
      <c r="F105" s="58">
        <f t="shared" si="12"/>
        <v>283.91041535016421</v>
      </c>
      <c r="G105" s="56">
        <f t="shared" si="13"/>
        <v>53.312847519838527</v>
      </c>
      <c r="H105" s="57">
        <f t="shared" si="14"/>
        <v>5.3253658087671418</v>
      </c>
    </row>
    <row r="106" spans="1:8" ht="15" customHeight="1" x14ac:dyDescent="0.3">
      <c r="A106" s="7"/>
      <c r="B106" s="8" t="s">
        <v>2</v>
      </c>
      <c r="C106" s="59">
        <f>SUM(C101:C105)</f>
        <v>713.4</v>
      </c>
      <c r="D106" s="59">
        <f>SUM(D101:D105)</f>
        <v>216.38052930000001</v>
      </c>
      <c r="E106" s="60">
        <f>SUM(E101:E105)</f>
        <v>3643.2339999999999</v>
      </c>
      <c r="F106" s="61">
        <f t="shared" si="12"/>
        <v>303.30884398654337</v>
      </c>
      <c r="G106" s="59">
        <f t="shared" si="13"/>
        <v>59.392432465221837</v>
      </c>
      <c r="H106" s="60">
        <f t="shared" si="14"/>
        <v>5.1068601065321007</v>
      </c>
    </row>
    <row r="107" spans="1:8" ht="20.399999999999999" x14ac:dyDescent="0.3">
      <c r="A107" s="9"/>
      <c r="B107" s="10" t="s">
        <v>44</v>
      </c>
      <c r="C107" s="11">
        <v>2.2997081975248832E-2</v>
      </c>
      <c r="D107" s="11">
        <v>1.5235423837146834E-2</v>
      </c>
      <c r="E107" s="12">
        <v>1.7360718181124543E-2</v>
      </c>
      <c r="F107" s="62"/>
      <c r="G107" s="63"/>
      <c r="H107" s="64"/>
    </row>
    <row r="108" spans="1:8" ht="15" customHeight="1" x14ac:dyDescent="0.3">
      <c r="A108" s="136" t="s">
        <v>102</v>
      </c>
      <c r="B108" s="136"/>
      <c r="C108" s="136"/>
      <c r="D108" s="136"/>
      <c r="E108" s="136"/>
      <c r="F108" s="2"/>
    </row>
    <row r="111" spans="1:8" ht="15" customHeight="1" x14ac:dyDescent="0.3">
      <c r="A111" s="132" t="s">
        <v>45</v>
      </c>
      <c r="B111" s="132"/>
      <c r="C111" s="132"/>
      <c r="D111" s="132"/>
      <c r="E111" s="132"/>
      <c r="F111" s="132"/>
      <c r="G111" s="132"/>
      <c r="H111" s="132"/>
    </row>
    <row r="112" spans="1:8" ht="40.799999999999997" x14ac:dyDescent="0.3">
      <c r="A112" s="74" t="s">
        <v>95</v>
      </c>
      <c r="B112" s="75" t="s">
        <v>40</v>
      </c>
      <c r="C112" s="75" t="s">
        <v>53</v>
      </c>
      <c r="D112" s="75" t="s">
        <v>52</v>
      </c>
      <c r="E112" s="76" t="s">
        <v>59</v>
      </c>
      <c r="F112" s="75" t="s">
        <v>91</v>
      </c>
      <c r="G112" s="75" t="s">
        <v>92</v>
      </c>
      <c r="H112" s="75" t="s">
        <v>93</v>
      </c>
    </row>
    <row r="113" spans="1:8" ht="15" customHeight="1" x14ac:dyDescent="0.3">
      <c r="A113" s="133" t="s">
        <v>61</v>
      </c>
      <c r="B113" s="45" t="s">
        <v>46</v>
      </c>
      <c r="C113" s="46">
        <v>192.63499999999999</v>
      </c>
      <c r="D113" s="46">
        <v>34.269759000000001</v>
      </c>
      <c r="E113" s="47">
        <v>294.803</v>
      </c>
      <c r="F113" s="48">
        <f>D113/C113*1000</f>
        <v>177.89996106626523</v>
      </c>
      <c r="G113" s="46">
        <f>D113/E113*1000</f>
        <v>116.24630346366897</v>
      </c>
      <c r="H113" s="47">
        <f>F113/G113</f>
        <v>1.5303709087133699</v>
      </c>
    </row>
    <row r="114" spans="1:8" ht="15" customHeight="1" x14ac:dyDescent="0.3">
      <c r="A114" s="134"/>
      <c r="B114" s="13" t="s">
        <v>42</v>
      </c>
      <c r="C114" s="39">
        <v>72.807000000000002</v>
      </c>
      <c r="D114" s="39">
        <v>39.381785499999992</v>
      </c>
      <c r="E114" s="49">
        <v>803.779</v>
      </c>
      <c r="F114" s="50">
        <f t="shared" ref="F114:F118" si="15">D114/C114*1000</f>
        <v>540.90658178471836</v>
      </c>
      <c r="G114" s="39">
        <f t="shared" ref="G114:G118" si="16">D114/E114*1000</f>
        <v>48.995788021334214</v>
      </c>
      <c r="H114" s="49">
        <f t="shared" ref="H114:H118" si="17">F114/G114</f>
        <v>11.039858804785252</v>
      </c>
    </row>
    <row r="115" spans="1:8" ht="15" customHeight="1" x14ac:dyDescent="0.3">
      <c r="A115" s="134"/>
      <c r="B115" s="51" t="s">
        <v>47</v>
      </c>
      <c r="C115" s="52">
        <v>50.289000000000001</v>
      </c>
      <c r="D115" s="52">
        <v>20.714687399999988</v>
      </c>
      <c r="E115" s="53">
        <v>386.834</v>
      </c>
      <c r="F115" s="54">
        <f t="shared" si="15"/>
        <v>411.91289148720375</v>
      </c>
      <c r="G115" s="52">
        <f t="shared" si="16"/>
        <v>53.549293495401102</v>
      </c>
      <c r="H115" s="53">
        <f t="shared" si="17"/>
        <v>7.692218974328382</v>
      </c>
    </row>
    <row r="116" spans="1:8" ht="15" customHeight="1" x14ac:dyDescent="0.3">
      <c r="A116" s="134"/>
      <c r="B116" s="13" t="s">
        <v>41</v>
      </c>
      <c r="C116" s="39">
        <v>47.908000000000001</v>
      </c>
      <c r="D116" s="39">
        <v>24.461932699999995</v>
      </c>
      <c r="E116" s="49">
        <v>375.34</v>
      </c>
      <c r="F116" s="50">
        <f t="shared" si="15"/>
        <v>510.60225223344736</v>
      </c>
      <c r="G116" s="39">
        <f t="shared" si="16"/>
        <v>65.172730590930882</v>
      </c>
      <c r="H116" s="49">
        <f t="shared" si="17"/>
        <v>7.8345996493278776</v>
      </c>
    </row>
    <row r="117" spans="1:8" ht="15" customHeight="1" x14ac:dyDescent="0.3">
      <c r="A117" s="135"/>
      <c r="B117" s="55" t="s">
        <v>43</v>
      </c>
      <c r="C117" s="56">
        <v>352.91899999999998</v>
      </c>
      <c r="D117" s="56">
        <v>99.00078339999996</v>
      </c>
      <c r="E117" s="57">
        <v>1761.1750000000002</v>
      </c>
      <c r="F117" s="58">
        <f t="shared" si="15"/>
        <v>280.51984563030038</v>
      </c>
      <c r="G117" s="56">
        <f t="shared" si="16"/>
        <v>56.212916603971749</v>
      </c>
      <c r="H117" s="57">
        <f t="shared" si="17"/>
        <v>4.9903093911067433</v>
      </c>
    </row>
    <row r="118" spans="1:8" ht="15" customHeight="1" x14ac:dyDescent="0.3">
      <c r="A118" s="7"/>
      <c r="B118" s="8" t="s">
        <v>2</v>
      </c>
      <c r="C118" s="59">
        <f>SUM(C113:C117)</f>
        <v>716.55799999999999</v>
      </c>
      <c r="D118" s="59">
        <f>SUM(D113:D117)</f>
        <v>217.82894799999994</v>
      </c>
      <c r="E118" s="60">
        <f>SUM(E113:E117)</f>
        <v>3621.931</v>
      </c>
      <c r="F118" s="61">
        <f t="shared" si="15"/>
        <v>303.99346319488433</v>
      </c>
      <c r="G118" s="59">
        <f t="shared" si="16"/>
        <v>60.141661450756501</v>
      </c>
      <c r="H118" s="60">
        <f t="shared" si="17"/>
        <v>5.0546236313040946</v>
      </c>
    </row>
    <row r="119" spans="1:8" ht="20.399999999999999" x14ac:dyDescent="0.3">
      <c r="A119" s="9"/>
      <c r="B119" s="10" t="s">
        <v>44</v>
      </c>
      <c r="C119" s="11">
        <v>2.5252388025296574E-2</v>
      </c>
      <c r="D119" s="11">
        <v>1.7085593666763463E-2</v>
      </c>
      <c r="E119" s="12">
        <v>1.9022564615767543E-2</v>
      </c>
      <c r="F119" s="62"/>
      <c r="G119" s="63"/>
      <c r="H119" s="64"/>
    </row>
    <row r="120" spans="1:8" ht="15" customHeight="1" x14ac:dyDescent="0.3">
      <c r="A120" s="136" t="s">
        <v>102</v>
      </c>
      <c r="B120" s="136"/>
      <c r="C120" s="136"/>
      <c r="D120" s="136"/>
      <c r="E120" s="136"/>
      <c r="F120" s="2"/>
    </row>
  </sheetData>
  <mergeCells count="30">
    <mergeCell ref="A3:H3"/>
    <mergeCell ref="A5:A9"/>
    <mergeCell ref="A12:E12"/>
    <mergeCell ref="A84:E84"/>
    <mergeCell ref="A75:H75"/>
    <mergeCell ref="A77:A81"/>
    <mergeCell ref="A51:H51"/>
    <mergeCell ref="A53:A57"/>
    <mergeCell ref="A60:E60"/>
    <mergeCell ref="A36:E36"/>
    <mergeCell ref="A39:H39"/>
    <mergeCell ref="A41:A45"/>
    <mergeCell ref="A63:H63"/>
    <mergeCell ref="A65:A69"/>
    <mergeCell ref="A72:E72"/>
    <mergeCell ref="A48:E48"/>
    <mergeCell ref="A120:E120"/>
    <mergeCell ref="A99:H99"/>
    <mergeCell ref="A101:A105"/>
    <mergeCell ref="A108:E108"/>
    <mergeCell ref="A87:H87"/>
    <mergeCell ref="A89:A93"/>
    <mergeCell ref="A96:E96"/>
    <mergeCell ref="A111:H111"/>
    <mergeCell ref="A113:A117"/>
    <mergeCell ref="A15:H15"/>
    <mergeCell ref="A17:A21"/>
    <mergeCell ref="A24:E24"/>
    <mergeCell ref="A27:H27"/>
    <mergeCell ref="A29:A33"/>
  </mergeCells>
  <pageMargins left="0.70866141732283472" right="0.70866141732283472" top="0.74803149606299213" bottom="0.74803149606299213" header="0.31496062992125984" footer="0.31496062992125984"/>
  <pageSetup paperSize="9" scale="96" orientation="landscape" r:id="rId1"/>
  <headerFooter>
    <oddHeader>&amp;R&amp;G</oddHeader>
    <oddFooter>&amp;L&amp;F&amp;C&amp;P / &amp;N&amp;R&amp;A</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3:Q24"/>
  <sheetViews>
    <sheetView showGridLines="0" zoomScaleNormal="100" workbookViewId="0">
      <pane xSplit="1" topLeftCell="B1" activePane="topRight" state="frozen"/>
      <selection activeCell="E9" sqref="E9"/>
      <selection pane="topRight" activeCell="N13" sqref="N13"/>
    </sheetView>
  </sheetViews>
  <sheetFormatPr defaultRowHeight="15" customHeight="1" x14ac:dyDescent="0.3"/>
  <cols>
    <col min="1" max="1" width="45.109375" style="15" bestFit="1" customWidth="1"/>
    <col min="2" max="16384" width="8.88671875" style="15"/>
  </cols>
  <sheetData>
    <row r="3" spans="1:17" ht="15" customHeight="1" x14ac:dyDescent="0.3">
      <c r="A3" s="132" t="s">
        <v>143</v>
      </c>
      <c r="B3" s="132"/>
      <c r="C3" s="132"/>
      <c r="D3" s="132"/>
      <c r="E3" s="132"/>
      <c r="F3" s="132"/>
      <c r="G3" s="132"/>
      <c r="H3" s="132"/>
      <c r="I3" s="132"/>
      <c r="J3" s="132"/>
      <c r="K3" s="132"/>
      <c r="L3" s="132"/>
      <c r="M3" s="132"/>
      <c r="N3" s="132"/>
      <c r="O3" s="132"/>
      <c r="P3" s="132"/>
      <c r="Q3" s="132"/>
    </row>
    <row r="4" spans="1:17" ht="15" customHeight="1" x14ac:dyDescent="0.3">
      <c r="A4" s="77"/>
      <c r="B4" s="74">
        <v>2010</v>
      </c>
      <c r="C4" s="74">
        <v>2011</v>
      </c>
      <c r="D4" s="74">
        <v>2012</v>
      </c>
      <c r="E4" s="74">
        <v>2013</v>
      </c>
      <c r="F4" s="74">
        <v>2014</v>
      </c>
      <c r="G4" s="74">
        <v>2015</v>
      </c>
      <c r="H4" s="74">
        <v>2016</v>
      </c>
      <c r="I4" s="74">
        <v>2017</v>
      </c>
      <c r="J4" s="74">
        <v>2018</v>
      </c>
      <c r="K4" s="74">
        <v>2019</v>
      </c>
      <c r="L4" s="74">
        <v>2020</v>
      </c>
      <c r="M4" s="74">
        <v>2021</v>
      </c>
      <c r="N4" s="74">
        <v>2022</v>
      </c>
      <c r="O4" s="74">
        <v>2023</v>
      </c>
      <c r="P4" s="74">
        <v>2024</v>
      </c>
      <c r="Q4" s="74">
        <v>2025</v>
      </c>
    </row>
    <row r="5" spans="1:17" ht="15" customHeight="1" x14ac:dyDescent="0.3">
      <c r="A5" s="35" t="s">
        <v>85</v>
      </c>
      <c r="B5" s="36">
        <v>12.806842500000002</v>
      </c>
      <c r="C5" s="36">
        <v>9.7285325</v>
      </c>
      <c r="D5" s="36">
        <v>8.7325399999999984</v>
      </c>
      <c r="E5" s="36">
        <v>8.8097474999999985</v>
      </c>
      <c r="F5" s="36">
        <v>9.5216975000000073</v>
      </c>
      <c r="G5" s="36">
        <v>9.7409775000000067</v>
      </c>
      <c r="H5" s="37">
        <v>8.7218499999999999</v>
      </c>
      <c r="I5" s="37">
        <v>12.095062499999994</v>
      </c>
      <c r="J5" s="37">
        <f>14450.885/1000</f>
        <v>14.450885</v>
      </c>
      <c r="K5" s="37">
        <v>13.215975000000002</v>
      </c>
      <c r="L5" s="37">
        <v>10.951352500000011</v>
      </c>
      <c r="M5" s="37">
        <v>9.0026410527029359</v>
      </c>
      <c r="N5" s="37">
        <v>11.926424668839458</v>
      </c>
      <c r="O5" s="37">
        <v>13.712378085694287</v>
      </c>
      <c r="P5" s="37">
        <v>12.555253212286166</v>
      </c>
      <c r="Q5" s="37">
        <v>15.415373201375532</v>
      </c>
    </row>
    <row r="6" spans="1:17" ht="15" customHeight="1" x14ac:dyDescent="0.3">
      <c r="A6" s="38" t="s">
        <v>62</v>
      </c>
      <c r="B6" s="39">
        <f>B7-B5</f>
        <v>120.47491499999943</v>
      </c>
      <c r="C6" s="39">
        <f t="shared" ref="C6:J6" si="0">C7-C5</f>
        <v>111.3474224999982</v>
      </c>
      <c r="D6" s="39">
        <f t="shared" si="0"/>
        <v>103.78875999999997</v>
      </c>
      <c r="E6" s="39">
        <f t="shared" si="0"/>
        <v>95.108757500001332</v>
      </c>
      <c r="F6" s="39">
        <f t="shared" si="0"/>
        <v>94.424687500000346</v>
      </c>
      <c r="G6" s="39">
        <f t="shared" si="0"/>
        <v>95.531004999999624</v>
      </c>
      <c r="H6" s="39">
        <f t="shared" si="0"/>
        <v>97.817190000000167</v>
      </c>
      <c r="I6" s="39">
        <f t="shared" si="0"/>
        <v>92.5394500000005</v>
      </c>
      <c r="J6" s="39">
        <f t="shared" si="0"/>
        <v>94.482772499999186</v>
      </c>
      <c r="K6" s="39">
        <v>99.532205000000573</v>
      </c>
      <c r="L6" s="39">
        <v>97.801477500000104</v>
      </c>
      <c r="M6" s="39">
        <v>94.872054588188618</v>
      </c>
      <c r="N6" s="39">
        <f>N7-N5</f>
        <v>105.90657689009284</v>
      </c>
      <c r="O6" s="39">
        <f>O7-O5</f>
        <v>108.32698150194602</v>
      </c>
      <c r="P6" s="39">
        <v>111.97870127162994</v>
      </c>
      <c r="Q6" s="39">
        <v>111.22065365335979</v>
      </c>
    </row>
    <row r="7" spans="1:17" ht="15" customHeight="1" x14ac:dyDescent="0.3">
      <c r="A7" s="35" t="s">
        <v>63</v>
      </c>
      <c r="B7" s="36">
        <v>133.28175749999943</v>
      </c>
      <c r="C7" s="36">
        <v>121.0759549999982</v>
      </c>
      <c r="D7" s="36">
        <v>112.52129999999997</v>
      </c>
      <c r="E7" s="36">
        <v>103.91850500000133</v>
      </c>
      <c r="F7" s="36">
        <v>103.94638500000035</v>
      </c>
      <c r="G7" s="36">
        <v>105.27198249999962</v>
      </c>
      <c r="H7" s="37">
        <v>106.53904000000017</v>
      </c>
      <c r="I7" s="37">
        <v>104.6345125000005</v>
      </c>
      <c r="J7" s="37">
        <v>108.93365749999919</v>
      </c>
      <c r="K7" s="37">
        <v>112.74818000000057</v>
      </c>
      <c r="L7" s="37">
        <v>108.75283000000012</v>
      </c>
      <c r="M7" s="37">
        <v>103.87469564089156</v>
      </c>
      <c r="N7" s="37">
        <v>117.8330015589323</v>
      </c>
      <c r="O7" s="37">
        <v>122.03935958764031</v>
      </c>
      <c r="P7" s="37">
        <v>124.53395448391611</v>
      </c>
      <c r="Q7" s="37">
        <v>126.63602685473532</v>
      </c>
    </row>
    <row r="8" spans="1:17" ht="15" customHeight="1" x14ac:dyDescent="0.3">
      <c r="A8" s="78" t="s">
        <v>64</v>
      </c>
      <c r="B8" s="79">
        <v>4389.7539024999469</v>
      </c>
      <c r="C8" s="79">
        <v>4054.3311224999634</v>
      </c>
      <c r="D8" s="79">
        <v>3694.9760949999863</v>
      </c>
      <c r="E8" s="79">
        <v>3513.1972749999732</v>
      </c>
      <c r="F8" s="79">
        <v>3536.2398724999625</v>
      </c>
      <c r="G8" s="79">
        <v>3610.6925649999803</v>
      </c>
      <c r="H8" s="79">
        <v>3673.5592624999863</v>
      </c>
      <c r="I8" s="79">
        <v>3752.6738349998004</v>
      </c>
      <c r="J8" s="79">
        <v>3828.0211174997803</v>
      </c>
      <c r="K8" s="79">
        <v>3911.0299925000186</v>
      </c>
      <c r="L8" s="79">
        <v>3875.4790050002653</v>
      </c>
      <c r="M8" s="113">
        <v>3927.9804227906716</v>
      </c>
      <c r="N8" s="113">
        <v>4140.6331686931735</v>
      </c>
      <c r="O8" s="113">
        <v>4193.4603782170425</v>
      </c>
      <c r="P8" s="113">
        <v>4275.9529162760173</v>
      </c>
      <c r="Q8" s="113">
        <v>4339.7172146297426</v>
      </c>
    </row>
    <row r="9" spans="1:17" ht="20.399999999999999" x14ac:dyDescent="0.3">
      <c r="A9" s="40" t="s">
        <v>86</v>
      </c>
      <c r="B9" s="41">
        <f t="shared" ref="B9:J9" si="1">B5/B7</f>
        <v>9.6088487578654985E-2</v>
      </c>
      <c r="C9" s="41">
        <f t="shared" si="1"/>
        <v>8.0350656742704571E-2</v>
      </c>
      <c r="D9" s="41">
        <f t="shared" si="1"/>
        <v>7.7607884018403628E-2</v>
      </c>
      <c r="E9" s="41">
        <f t="shared" si="1"/>
        <v>8.4775541180080349E-2</v>
      </c>
      <c r="F9" s="41">
        <f t="shared" si="1"/>
        <v>9.1602007130887481E-2</v>
      </c>
      <c r="G9" s="41">
        <f t="shared" si="1"/>
        <v>9.253152898493236E-2</v>
      </c>
      <c r="H9" s="42">
        <f t="shared" si="1"/>
        <v>8.1865295576156738E-2</v>
      </c>
      <c r="I9" s="42">
        <f t="shared" si="1"/>
        <v>0.11559343290293378</v>
      </c>
      <c r="J9" s="42">
        <f t="shared" si="1"/>
        <v>0.1326576682693327</v>
      </c>
      <c r="K9" s="42">
        <f t="shared" ref="K9" si="2">K5/K7</f>
        <v>0.1172167479776608</v>
      </c>
      <c r="L9" s="42">
        <v>0.10069947145283484</v>
      </c>
      <c r="M9" s="42">
        <v>8.6668278517284383E-2</v>
      </c>
      <c r="N9" s="42">
        <f>N5/N7</f>
        <v>0.1012146386076285</v>
      </c>
      <c r="O9" s="42">
        <f>O5/O7</f>
        <v>0.11236029205681791</v>
      </c>
      <c r="P9" s="42">
        <v>0.10081791158336428</v>
      </c>
      <c r="Q9" s="42">
        <v>0.12172976035531</v>
      </c>
    </row>
    <row r="10" spans="1:17" ht="20.399999999999999" x14ac:dyDescent="0.3">
      <c r="A10" s="43" t="s">
        <v>65</v>
      </c>
      <c r="B10" s="44">
        <f>B6/B7</f>
        <v>0.90391151242134504</v>
      </c>
      <c r="C10" s="44">
        <f t="shared" ref="C10:J10" si="3">C6/C7</f>
        <v>0.91964934325729542</v>
      </c>
      <c r="D10" s="44">
        <f t="shared" si="3"/>
        <v>0.92239211598159632</v>
      </c>
      <c r="E10" s="44">
        <f t="shared" si="3"/>
        <v>0.91522445881991965</v>
      </c>
      <c r="F10" s="44">
        <f t="shared" si="3"/>
        <v>0.9083979928691126</v>
      </c>
      <c r="G10" s="44">
        <f t="shared" si="3"/>
        <v>0.90746847101506767</v>
      </c>
      <c r="H10" s="44">
        <f t="shared" si="3"/>
        <v>0.91813470442384326</v>
      </c>
      <c r="I10" s="44">
        <f t="shared" si="3"/>
        <v>0.88440656709706622</v>
      </c>
      <c r="J10" s="44">
        <f t="shared" si="3"/>
        <v>0.86734233173066733</v>
      </c>
      <c r="K10" s="44">
        <f t="shared" ref="K10" si="4">K6/K7</f>
        <v>0.8827832520223392</v>
      </c>
      <c r="L10" s="44">
        <v>0.89930052854716513</v>
      </c>
      <c r="M10" s="44">
        <v>0.91333172148271558</v>
      </c>
      <c r="N10" s="44">
        <f>N6/N7</f>
        <v>0.89878536139237153</v>
      </c>
      <c r="O10" s="44">
        <f>O6/O7</f>
        <v>0.88763970794318214</v>
      </c>
      <c r="P10" s="44">
        <v>0.89918208841663572</v>
      </c>
      <c r="Q10" s="44">
        <v>0.87827023964468998</v>
      </c>
    </row>
    <row r="11" spans="1:17" ht="15" customHeight="1" x14ac:dyDescent="0.3">
      <c r="A11" s="141" t="s">
        <v>103</v>
      </c>
      <c r="B11" s="141"/>
      <c r="C11" s="141"/>
      <c r="D11" s="141"/>
      <c r="E11" s="141"/>
      <c r="F11" s="141"/>
      <c r="G11" s="141"/>
      <c r="H11" s="141"/>
    </row>
    <row r="12" spans="1:17" ht="21" customHeight="1" x14ac:dyDescent="0.3">
      <c r="A12" s="139" t="s">
        <v>100</v>
      </c>
      <c r="B12" s="140"/>
      <c r="C12" s="140"/>
      <c r="D12" s="140"/>
    </row>
    <row r="13" spans="1:17" ht="15" customHeight="1" x14ac:dyDescent="0.3">
      <c r="A13" s="137" t="s">
        <v>101</v>
      </c>
      <c r="B13" s="137"/>
      <c r="C13" s="137"/>
      <c r="D13" s="137"/>
      <c r="E13" s="137"/>
      <c r="F13" s="137"/>
      <c r="G13" s="137"/>
      <c r="H13" s="137"/>
    </row>
    <row r="14" spans="1:17" ht="15" customHeight="1" x14ac:dyDescent="0.3">
      <c r="A14" s="137"/>
      <c r="B14" s="137"/>
      <c r="C14" s="137"/>
      <c r="D14" s="137"/>
      <c r="E14" s="137"/>
      <c r="F14" s="137"/>
      <c r="G14" s="137"/>
      <c r="H14" s="137"/>
    </row>
    <row r="15" spans="1:17" ht="15" customHeight="1" x14ac:dyDescent="0.3">
      <c r="A15" s="137"/>
      <c r="B15" s="137"/>
      <c r="C15" s="137"/>
      <c r="D15" s="137"/>
      <c r="E15" s="137"/>
      <c r="F15" s="137"/>
      <c r="G15" s="137"/>
      <c r="H15" s="137"/>
    </row>
    <row r="16" spans="1:17" ht="15" customHeight="1" x14ac:dyDescent="0.3">
      <c r="A16" s="137"/>
      <c r="B16" s="137"/>
      <c r="C16" s="137"/>
      <c r="D16" s="137"/>
      <c r="E16" s="137"/>
      <c r="F16" s="137"/>
      <c r="G16" s="137"/>
      <c r="H16" s="137"/>
    </row>
    <row r="17" spans="1:8" ht="15" customHeight="1" x14ac:dyDescent="0.3">
      <c r="A17" s="137"/>
      <c r="B17" s="137"/>
      <c r="C17" s="137"/>
      <c r="D17" s="137"/>
      <c r="E17" s="137"/>
      <c r="F17" s="137"/>
      <c r="G17" s="137"/>
      <c r="H17" s="137"/>
    </row>
    <row r="18" spans="1:8" ht="15" customHeight="1" x14ac:dyDescent="0.3">
      <c r="A18" s="73"/>
      <c r="B18" s="73"/>
      <c r="C18" s="73"/>
      <c r="D18" s="73"/>
      <c r="E18" s="73"/>
      <c r="F18" s="73"/>
      <c r="G18" s="73"/>
      <c r="H18" s="73"/>
    </row>
    <row r="19" spans="1:8" ht="15" customHeight="1" x14ac:dyDescent="0.3">
      <c r="A19" s="137"/>
      <c r="B19" s="138"/>
      <c r="C19" s="138"/>
      <c r="D19" s="138"/>
    </row>
    <row r="20" spans="1:8" ht="15" customHeight="1" x14ac:dyDescent="0.3">
      <c r="A20" s="137"/>
      <c r="B20" s="137"/>
      <c r="C20" s="137"/>
      <c r="D20" s="137"/>
      <c r="E20" s="137"/>
      <c r="F20" s="137"/>
      <c r="G20" s="137"/>
      <c r="H20" s="137"/>
    </row>
    <row r="21" spans="1:8" ht="15" customHeight="1" x14ac:dyDescent="0.3">
      <c r="A21" s="137"/>
      <c r="B21" s="137"/>
      <c r="C21" s="137"/>
      <c r="D21" s="137"/>
      <c r="E21" s="137"/>
      <c r="F21" s="137"/>
      <c r="G21" s="137"/>
      <c r="H21" s="137"/>
    </row>
    <row r="22" spans="1:8" ht="15" customHeight="1" x14ac:dyDescent="0.3">
      <c r="A22" s="137"/>
      <c r="B22" s="137"/>
      <c r="C22" s="137"/>
      <c r="D22" s="137"/>
      <c r="E22" s="137"/>
      <c r="F22" s="137"/>
      <c r="G22" s="137"/>
      <c r="H22" s="137"/>
    </row>
    <row r="23" spans="1:8" ht="15" customHeight="1" x14ac:dyDescent="0.3">
      <c r="A23" s="137"/>
      <c r="B23" s="137"/>
      <c r="C23" s="137"/>
      <c r="D23" s="137"/>
      <c r="E23" s="137"/>
      <c r="F23" s="137"/>
      <c r="G23" s="137"/>
      <c r="H23" s="137"/>
    </row>
    <row r="24" spans="1:8" ht="15" customHeight="1" x14ac:dyDescent="0.3">
      <c r="A24" s="137"/>
      <c r="B24" s="137"/>
      <c r="C24" s="137"/>
      <c r="D24" s="137"/>
      <c r="E24" s="137"/>
      <c r="F24" s="137"/>
      <c r="G24" s="137"/>
      <c r="H24" s="137"/>
    </row>
  </sheetData>
  <mergeCells count="8">
    <mergeCell ref="A3:Q3"/>
    <mergeCell ref="A19:D19"/>
    <mergeCell ref="A20:H21"/>
    <mergeCell ref="A22:H24"/>
    <mergeCell ref="A12:D12"/>
    <mergeCell ref="A13:H14"/>
    <mergeCell ref="A11:H11"/>
    <mergeCell ref="A15:H17"/>
  </mergeCells>
  <pageMargins left="0.70866141732283472" right="0.70866141732283472" top="0.74803149606299213" bottom="0.74803149606299213" header="0.31496062992125984" footer="0.31496062992125984"/>
  <pageSetup paperSize="9" orientation="landscape" r:id="rId1"/>
  <headerFooter>
    <oddHeader>&amp;R&amp;G</oddHeader>
    <oddFooter>&amp;L&amp;F&amp;C&amp;P / &amp;N&amp;R&amp;A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3:H336"/>
  <sheetViews>
    <sheetView showGridLines="0" zoomScaleNormal="100" workbookViewId="0">
      <selection activeCell="C6" sqref="C6:G17"/>
    </sheetView>
  </sheetViews>
  <sheetFormatPr defaultRowHeight="15" customHeight="1" x14ac:dyDescent="0.3"/>
  <cols>
    <col min="1" max="1" width="14.6640625" style="15" customWidth="1"/>
    <col min="2" max="2" width="10.6640625" style="15" bestFit="1" customWidth="1"/>
    <col min="3" max="7" width="7" style="15" bestFit="1" customWidth="1"/>
    <col min="8" max="8" width="8.33203125" style="15" bestFit="1" customWidth="1"/>
    <col min="9" max="9" width="10.6640625" style="15" bestFit="1" customWidth="1"/>
    <col min="10" max="10" width="10.33203125" style="15" bestFit="1" customWidth="1"/>
    <col min="11" max="11" width="8.6640625" style="15" bestFit="1" customWidth="1"/>
    <col min="12" max="12" width="10.6640625" style="15" bestFit="1" customWidth="1"/>
    <col min="13" max="17" width="6.109375" style="15" bestFit="1" customWidth="1"/>
    <col min="18" max="18" width="8" style="15" bestFit="1" customWidth="1"/>
    <col min="19" max="16384" width="8.88671875" style="15"/>
  </cols>
  <sheetData>
    <row r="3" spans="1:8" ht="15" customHeight="1" x14ac:dyDescent="0.3">
      <c r="A3" s="142" t="s">
        <v>66</v>
      </c>
      <c r="B3" s="142"/>
      <c r="C3" s="142"/>
      <c r="D3" s="142"/>
      <c r="E3" s="142"/>
      <c r="F3" s="142"/>
      <c r="G3" s="142"/>
      <c r="H3" s="142"/>
    </row>
    <row r="4" spans="1:8" ht="15" customHeight="1" x14ac:dyDescent="0.3">
      <c r="A4" s="142" t="s">
        <v>145</v>
      </c>
      <c r="B4" s="142"/>
      <c r="C4" s="142"/>
      <c r="D4" s="142"/>
      <c r="E4" s="142"/>
      <c r="F4" s="142"/>
      <c r="G4" s="142"/>
      <c r="H4" s="142"/>
    </row>
    <row r="5" spans="1:8" ht="15" customHeight="1" x14ac:dyDescent="0.3">
      <c r="A5" s="80" t="s">
        <v>94</v>
      </c>
      <c r="B5" s="81"/>
      <c r="C5" s="81" t="s">
        <v>32</v>
      </c>
      <c r="D5" s="81" t="s">
        <v>33</v>
      </c>
      <c r="E5" s="81" t="s">
        <v>34</v>
      </c>
      <c r="F5" s="81" t="s">
        <v>35</v>
      </c>
      <c r="G5" s="81" t="s">
        <v>0</v>
      </c>
      <c r="H5" s="81" t="s">
        <v>2</v>
      </c>
    </row>
    <row r="6" spans="1:8" ht="15" customHeight="1" x14ac:dyDescent="0.3">
      <c r="A6" s="143" t="s">
        <v>6</v>
      </c>
      <c r="B6" s="13" t="s">
        <v>3</v>
      </c>
      <c r="C6" s="29">
        <v>0</v>
      </c>
      <c r="D6" s="29">
        <v>2</v>
      </c>
      <c r="E6" s="29">
        <v>7</v>
      </c>
      <c r="F6" s="27">
        <v>6</v>
      </c>
      <c r="G6" s="29">
        <v>2</v>
      </c>
      <c r="H6" s="30">
        <f>SUM(C6:G6)</f>
        <v>17</v>
      </c>
    </row>
    <row r="7" spans="1:8" ht="15" customHeight="1" x14ac:dyDescent="0.3">
      <c r="A7" s="143"/>
      <c r="B7" s="13" t="s">
        <v>4</v>
      </c>
      <c r="C7" s="29">
        <v>0</v>
      </c>
      <c r="D7" s="29">
        <v>160</v>
      </c>
      <c r="E7" s="29">
        <v>130</v>
      </c>
      <c r="F7" s="29">
        <v>66</v>
      </c>
      <c r="G7" s="29">
        <v>20</v>
      </c>
      <c r="H7" s="30">
        <f t="shared" ref="H7:H17" si="0">SUM(C7:G7)</f>
        <v>376</v>
      </c>
    </row>
    <row r="8" spans="1:8" ht="15" customHeight="1" x14ac:dyDescent="0.3">
      <c r="A8" s="143"/>
      <c r="B8" s="13" t="s">
        <v>5</v>
      </c>
      <c r="C8" s="29">
        <v>0</v>
      </c>
      <c r="D8" s="29">
        <v>357</v>
      </c>
      <c r="E8" s="29">
        <v>264</v>
      </c>
      <c r="F8" s="29">
        <v>121</v>
      </c>
      <c r="G8" s="29">
        <v>43</v>
      </c>
      <c r="H8" s="30">
        <f t="shared" si="0"/>
        <v>785</v>
      </c>
    </row>
    <row r="9" spans="1:8" ht="15" customHeight="1" x14ac:dyDescent="0.3">
      <c r="A9" s="144" t="s">
        <v>7</v>
      </c>
      <c r="B9" s="15" t="s">
        <v>3</v>
      </c>
      <c r="C9" s="31">
        <v>5</v>
      </c>
      <c r="D9" s="31">
        <v>17</v>
      </c>
      <c r="E9" s="31">
        <v>26</v>
      </c>
      <c r="F9" s="31">
        <v>16</v>
      </c>
      <c r="G9" s="31">
        <v>6</v>
      </c>
      <c r="H9" s="32">
        <f t="shared" si="0"/>
        <v>70</v>
      </c>
    </row>
    <row r="10" spans="1:8" ht="15" customHeight="1" x14ac:dyDescent="0.3">
      <c r="A10" s="144"/>
      <c r="B10" s="15" t="s">
        <v>4</v>
      </c>
      <c r="C10" s="31">
        <v>512</v>
      </c>
      <c r="D10" s="31">
        <v>388</v>
      </c>
      <c r="E10" s="31">
        <v>661</v>
      </c>
      <c r="F10" s="31">
        <v>272</v>
      </c>
      <c r="G10" s="31">
        <v>103</v>
      </c>
      <c r="H10" s="32">
        <f t="shared" si="0"/>
        <v>1936</v>
      </c>
    </row>
    <row r="11" spans="1:8" ht="15" customHeight="1" x14ac:dyDescent="0.3">
      <c r="A11" s="144"/>
      <c r="B11" s="15" t="s">
        <v>5</v>
      </c>
      <c r="C11" s="31">
        <v>1062</v>
      </c>
      <c r="D11" s="31">
        <v>859</v>
      </c>
      <c r="E11" s="31">
        <v>1349</v>
      </c>
      <c r="F11" s="31">
        <v>505</v>
      </c>
      <c r="G11" s="31">
        <v>193</v>
      </c>
      <c r="H11" s="32">
        <f t="shared" si="0"/>
        <v>3968</v>
      </c>
    </row>
    <row r="12" spans="1:8" ht="15" customHeight="1" x14ac:dyDescent="0.3">
      <c r="A12" s="143" t="s">
        <v>8</v>
      </c>
      <c r="B12" s="13" t="s">
        <v>3</v>
      </c>
      <c r="C12" s="29">
        <v>14</v>
      </c>
      <c r="D12" s="29">
        <v>62</v>
      </c>
      <c r="E12" s="29">
        <v>103</v>
      </c>
      <c r="F12" s="29">
        <v>49</v>
      </c>
      <c r="G12" s="29">
        <v>2</v>
      </c>
      <c r="H12" s="30">
        <f t="shared" si="0"/>
        <v>230</v>
      </c>
    </row>
    <row r="13" spans="1:8" ht="15" customHeight="1" x14ac:dyDescent="0.3">
      <c r="A13" s="143"/>
      <c r="B13" s="13" t="s">
        <v>4</v>
      </c>
      <c r="C13" s="29">
        <v>793</v>
      </c>
      <c r="D13" s="29">
        <v>747</v>
      </c>
      <c r="E13" s="29">
        <v>1540</v>
      </c>
      <c r="F13" s="29">
        <v>687</v>
      </c>
      <c r="G13" s="29">
        <v>22</v>
      </c>
      <c r="H13" s="30">
        <f t="shared" si="0"/>
        <v>3789</v>
      </c>
    </row>
    <row r="14" spans="1:8" ht="15" customHeight="1" x14ac:dyDescent="0.3">
      <c r="A14" s="143"/>
      <c r="B14" s="13" t="s">
        <v>5</v>
      </c>
      <c r="C14" s="29">
        <v>1685</v>
      </c>
      <c r="D14" s="29">
        <v>1633</v>
      </c>
      <c r="E14" s="29">
        <v>3222</v>
      </c>
      <c r="F14" s="29">
        <v>1365</v>
      </c>
      <c r="G14" s="29">
        <v>44</v>
      </c>
      <c r="H14" s="30">
        <f t="shared" si="0"/>
        <v>7949</v>
      </c>
    </row>
    <row r="15" spans="1:8" ht="15" customHeight="1" x14ac:dyDescent="0.3">
      <c r="A15" s="144" t="s">
        <v>9</v>
      </c>
      <c r="B15" s="15" t="s">
        <v>3</v>
      </c>
      <c r="C15" s="31">
        <v>2</v>
      </c>
      <c r="D15" s="31">
        <v>24</v>
      </c>
      <c r="E15" s="31">
        <v>40</v>
      </c>
      <c r="F15" s="31">
        <v>43</v>
      </c>
      <c r="G15" s="31">
        <v>6</v>
      </c>
      <c r="H15" s="32">
        <f t="shared" si="0"/>
        <v>115</v>
      </c>
    </row>
    <row r="16" spans="1:8" ht="15" customHeight="1" x14ac:dyDescent="0.3">
      <c r="A16" s="144"/>
      <c r="B16" s="15" t="s">
        <v>4</v>
      </c>
      <c r="C16" s="31">
        <v>299</v>
      </c>
      <c r="D16" s="31">
        <v>958</v>
      </c>
      <c r="E16" s="31">
        <v>1035</v>
      </c>
      <c r="F16" s="31">
        <v>835</v>
      </c>
      <c r="G16" s="31">
        <v>107</v>
      </c>
      <c r="H16" s="32">
        <f t="shared" si="0"/>
        <v>3234</v>
      </c>
    </row>
    <row r="17" spans="1:8" ht="15" customHeight="1" x14ac:dyDescent="0.3">
      <c r="A17" s="144"/>
      <c r="B17" s="15" t="s">
        <v>5</v>
      </c>
      <c r="C17" s="31">
        <v>692</v>
      </c>
      <c r="D17" s="31">
        <v>2329</v>
      </c>
      <c r="E17" s="31">
        <v>2092</v>
      </c>
      <c r="F17" s="31">
        <v>1632</v>
      </c>
      <c r="G17" s="31">
        <v>198</v>
      </c>
      <c r="H17" s="32">
        <f t="shared" si="0"/>
        <v>6943</v>
      </c>
    </row>
    <row r="18" spans="1:8" ht="15" customHeight="1" x14ac:dyDescent="0.3">
      <c r="A18" s="145" t="s">
        <v>2</v>
      </c>
      <c r="B18" s="82" t="s">
        <v>3</v>
      </c>
      <c r="C18" s="83">
        <f>C6+C9+C12+C15</f>
        <v>21</v>
      </c>
      <c r="D18" s="83">
        <f t="shared" ref="D18:H18" si="1">D6+D9+D12+D15</f>
        <v>105</v>
      </c>
      <c r="E18" s="83">
        <f t="shared" si="1"/>
        <v>176</v>
      </c>
      <c r="F18" s="83">
        <f t="shared" si="1"/>
        <v>114</v>
      </c>
      <c r="G18" s="83">
        <f t="shared" si="1"/>
        <v>16</v>
      </c>
      <c r="H18" s="83">
        <f t="shared" si="1"/>
        <v>432</v>
      </c>
    </row>
    <row r="19" spans="1:8" ht="15" customHeight="1" x14ac:dyDescent="0.3">
      <c r="A19" s="145"/>
      <c r="B19" s="82" t="s">
        <v>4</v>
      </c>
      <c r="C19" s="83">
        <f>C7+C10+C13+C16</f>
        <v>1604</v>
      </c>
      <c r="D19" s="83">
        <f t="shared" ref="D19:H19" si="2">D7+D10+D13+D16</f>
        <v>2253</v>
      </c>
      <c r="E19" s="83">
        <f t="shared" si="2"/>
        <v>3366</v>
      </c>
      <c r="F19" s="83">
        <f t="shared" si="2"/>
        <v>1860</v>
      </c>
      <c r="G19" s="83">
        <f t="shared" si="2"/>
        <v>252</v>
      </c>
      <c r="H19" s="83">
        <f t="shared" si="2"/>
        <v>9335</v>
      </c>
    </row>
    <row r="20" spans="1:8" ht="15" customHeight="1" x14ac:dyDescent="0.3">
      <c r="A20" s="145"/>
      <c r="B20" s="82" t="s">
        <v>5</v>
      </c>
      <c r="C20" s="83">
        <f>C8+C11+C14+C17</f>
        <v>3439</v>
      </c>
      <c r="D20" s="83">
        <f t="shared" ref="D20:H20" si="3">D8+D11+D14+D17</f>
        <v>5178</v>
      </c>
      <c r="E20" s="83">
        <f t="shared" si="3"/>
        <v>6927</v>
      </c>
      <c r="F20" s="83">
        <f t="shared" si="3"/>
        <v>3623</v>
      </c>
      <c r="G20" s="83">
        <f t="shared" si="3"/>
        <v>478</v>
      </c>
      <c r="H20" s="83">
        <f t="shared" si="3"/>
        <v>19645</v>
      </c>
    </row>
    <row r="21" spans="1:8" ht="15" customHeight="1" x14ac:dyDescent="0.3">
      <c r="A21" s="68" t="s">
        <v>104</v>
      </c>
      <c r="B21" s="70"/>
      <c r="C21" s="70"/>
      <c r="D21" s="70"/>
      <c r="E21" s="70"/>
      <c r="F21" s="70"/>
      <c r="G21" s="70"/>
      <c r="H21" s="70"/>
    </row>
    <row r="24" spans="1:8" ht="15" customHeight="1" x14ac:dyDescent="0.3">
      <c r="A24" s="142" t="s">
        <v>66</v>
      </c>
      <c r="B24" s="142"/>
      <c r="C24" s="142"/>
      <c r="D24" s="142"/>
      <c r="E24" s="142"/>
      <c r="F24" s="142"/>
      <c r="G24" s="142"/>
      <c r="H24" s="142"/>
    </row>
    <row r="25" spans="1:8" ht="15" customHeight="1" x14ac:dyDescent="0.3">
      <c r="A25" s="142" t="s">
        <v>131</v>
      </c>
      <c r="B25" s="142"/>
      <c r="C25" s="142"/>
      <c r="D25" s="142"/>
      <c r="E25" s="142"/>
      <c r="F25" s="142"/>
      <c r="G25" s="142"/>
      <c r="H25" s="142"/>
    </row>
    <row r="26" spans="1:8" ht="15" customHeight="1" x14ac:dyDescent="0.3">
      <c r="A26" s="80" t="s">
        <v>94</v>
      </c>
      <c r="B26" s="81"/>
      <c r="C26" s="81" t="s">
        <v>32</v>
      </c>
      <c r="D26" s="81" t="s">
        <v>33</v>
      </c>
      <c r="E26" s="81" t="s">
        <v>34</v>
      </c>
      <c r="F26" s="81" t="s">
        <v>35</v>
      </c>
      <c r="G26" s="81" t="s">
        <v>0</v>
      </c>
      <c r="H26" s="81" t="s">
        <v>2</v>
      </c>
    </row>
    <row r="27" spans="1:8" ht="15" customHeight="1" x14ac:dyDescent="0.3">
      <c r="A27" s="143" t="s">
        <v>6</v>
      </c>
      <c r="B27" s="13" t="s">
        <v>3</v>
      </c>
      <c r="C27" s="29">
        <v>0</v>
      </c>
      <c r="D27" s="29">
        <v>2</v>
      </c>
      <c r="E27" s="29">
        <v>7</v>
      </c>
      <c r="F27" s="27">
        <v>7</v>
      </c>
      <c r="G27" s="29">
        <v>1</v>
      </c>
      <c r="H27" s="30">
        <f>SUM(C27:G27)</f>
        <v>17</v>
      </c>
    </row>
    <row r="28" spans="1:8" ht="15" customHeight="1" x14ac:dyDescent="0.3">
      <c r="A28" s="143"/>
      <c r="B28" s="13" t="s">
        <v>4</v>
      </c>
      <c r="C28" s="29">
        <v>0</v>
      </c>
      <c r="D28" s="29">
        <v>165</v>
      </c>
      <c r="E28" s="29">
        <v>130</v>
      </c>
      <c r="F28" s="29">
        <v>80</v>
      </c>
      <c r="G28" s="29">
        <v>6</v>
      </c>
      <c r="H28" s="30">
        <f t="shared" ref="H28:H38" si="4">SUM(C28:G28)</f>
        <v>381</v>
      </c>
    </row>
    <row r="29" spans="1:8" ht="15" customHeight="1" x14ac:dyDescent="0.3">
      <c r="A29" s="143"/>
      <c r="B29" s="13" t="s">
        <v>5</v>
      </c>
      <c r="C29" s="29">
        <v>0</v>
      </c>
      <c r="D29" s="29">
        <v>356</v>
      </c>
      <c r="E29" s="29">
        <v>264</v>
      </c>
      <c r="F29" s="29">
        <v>145</v>
      </c>
      <c r="G29" s="29">
        <v>10</v>
      </c>
      <c r="H29" s="30">
        <f t="shared" si="4"/>
        <v>775</v>
      </c>
    </row>
    <row r="30" spans="1:8" ht="15" customHeight="1" x14ac:dyDescent="0.3">
      <c r="A30" s="144" t="s">
        <v>7</v>
      </c>
      <c r="B30" s="15" t="s">
        <v>3</v>
      </c>
      <c r="C30" s="31">
        <v>5</v>
      </c>
      <c r="D30" s="31">
        <v>16</v>
      </c>
      <c r="E30" s="31">
        <v>25</v>
      </c>
      <c r="F30" s="31">
        <v>16</v>
      </c>
      <c r="G30" s="31">
        <v>6</v>
      </c>
      <c r="H30" s="32">
        <f t="shared" si="4"/>
        <v>68</v>
      </c>
    </row>
    <row r="31" spans="1:8" ht="15" customHeight="1" x14ac:dyDescent="0.3">
      <c r="A31" s="144"/>
      <c r="B31" s="15" t="s">
        <v>4</v>
      </c>
      <c r="C31" s="31">
        <v>512</v>
      </c>
      <c r="D31" s="31">
        <v>366</v>
      </c>
      <c r="E31" s="31">
        <v>635</v>
      </c>
      <c r="F31" s="31">
        <v>272</v>
      </c>
      <c r="G31" s="31">
        <v>103</v>
      </c>
      <c r="H31" s="32">
        <f t="shared" si="4"/>
        <v>1888</v>
      </c>
    </row>
    <row r="32" spans="1:8" ht="15" customHeight="1" x14ac:dyDescent="0.3">
      <c r="A32" s="144"/>
      <c r="B32" s="15" t="s">
        <v>5</v>
      </c>
      <c r="C32" s="31">
        <v>1062</v>
      </c>
      <c r="D32" s="31">
        <v>791</v>
      </c>
      <c r="E32" s="31">
        <v>1297</v>
      </c>
      <c r="F32" s="31">
        <v>505</v>
      </c>
      <c r="G32" s="31">
        <v>193</v>
      </c>
      <c r="H32" s="32">
        <f t="shared" si="4"/>
        <v>3848</v>
      </c>
    </row>
    <row r="33" spans="1:8" ht="15" customHeight="1" x14ac:dyDescent="0.3">
      <c r="A33" s="143" t="s">
        <v>8</v>
      </c>
      <c r="B33" s="13" t="s">
        <v>3</v>
      </c>
      <c r="C33" s="29">
        <v>14</v>
      </c>
      <c r="D33" s="29">
        <v>61</v>
      </c>
      <c r="E33" s="29">
        <v>105</v>
      </c>
      <c r="F33" s="29">
        <v>49</v>
      </c>
      <c r="G33" s="29">
        <v>2</v>
      </c>
      <c r="H33" s="30">
        <f t="shared" si="4"/>
        <v>231</v>
      </c>
    </row>
    <row r="34" spans="1:8" ht="15" customHeight="1" x14ac:dyDescent="0.3">
      <c r="A34" s="143"/>
      <c r="B34" s="13" t="s">
        <v>4</v>
      </c>
      <c r="C34" s="29">
        <v>793</v>
      </c>
      <c r="D34" s="29">
        <v>737</v>
      </c>
      <c r="E34" s="29">
        <v>1554</v>
      </c>
      <c r="F34" s="29">
        <v>691</v>
      </c>
      <c r="G34" s="29">
        <v>22</v>
      </c>
      <c r="H34" s="30">
        <f t="shared" si="4"/>
        <v>3797</v>
      </c>
    </row>
    <row r="35" spans="1:8" ht="15" customHeight="1" x14ac:dyDescent="0.3">
      <c r="A35" s="143"/>
      <c r="B35" s="13" t="s">
        <v>5</v>
      </c>
      <c r="C35" s="29">
        <v>1681</v>
      </c>
      <c r="D35" s="29">
        <v>1609</v>
      </c>
      <c r="E35" s="29">
        <v>3243</v>
      </c>
      <c r="F35" s="29">
        <v>1372</v>
      </c>
      <c r="G35" s="29">
        <v>44</v>
      </c>
      <c r="H35" s="30">
        <f t="shared" si="4"/>
        <v>7949</v>
      </c>
    </row>
    <row r="36" spans="1:8" ht="15" customHeight="1" x14ac:dyDescent="0.3">
      <c r="A36" s="144" t="s">
        <v>9</v>
      </c>
      <c r="B36" s="15" t="s">
        <v>3</v>
      </c>
      <c r="C36" s="31">
        <v>2</v>
      </c>
      <c r="D36" s="31">
        <v>22</v>
      </c>
      <c r="E36" s="31">
        <v>42</v>
      </c>
      <c r="F36" s="31">
        <v>44</v>
      </c>
      <c r="G36" s="31">
        <v>7</v>
      </c>
      <c r="H36" s="32">
        <f t="shared" si="4"/>
        <v>117</v>
      </c>
    </row>
    <row r="37" spans="1:8" ht="15" customHeight="1" x14ac:dyDescent="0.3">
      <c r="A37" s="144"/>
      <c r="B37" s="15" t="s">
        <v>4</v>
      </c>
      <c r="C37" s="31">
        <v>299</v>
      </c>
      <c r="D37" s="31">
        <v>615</v>
      </c>
      <c r="E37" s="31">
        <v>1309</v>
      </c>
      <c r="F37" s="31">
        <v>844</v>
      </c>
      <c r="G37" s="31">
        <v>126</v>
      </c>
      <c r="H37" s="32">
        <f t="shared" si="4"/>
        <v>3193</v>
      </c>
    </row>
    <row r="38" spans="1:8" ht="15" customHeight="1" x14ac:dyDescent="0.3">
      <c r="A38" s="144"/>
      <c r="B38" s="15" t="s">
        <v>5</v>
      </c>
      <c r="C38" s="31">
        <v>692</v>
      </c>
      <c r="D38" s="31">
        <v>1318</v>
      </c>
      <c r="E38" s="31">
        <v>2614</v>
      </c>
      <c r="F38" s="31">
        <v>1674</v>
      </c>
      <c r="G38" s="31">
        <v>243</v>
      </c>
      <c r="H38" s="32">
        <f t="shared" si="4"/>
        <v>6541</v>
      </c>
    </row>
    <row r="39" spans="1:8" ht="15" customHeight="1" x14ac:dyDescent="0.3">
      <c r="A39" s="145" t="s">
        <v>2</v>
      </c>
      <c r="B39" s="82" t="s">
        <v>3</v>
      </c>
      <c r="C39" s="83">
        <f>C27+C30+C33+C36</f>
        <v>21</v>
      </c>
      <c r="D39" s="83">
        <f t="shared" ref="D39:H39" si="5">D27+D30+D33+D36</f>
        <v>101</v>
      </c>
      <c r="E39" s="83">
        <f t="shared" si="5"/>
        <v>179</v>
      </c>
      <c r="F39" s="83">
        <f t="shared" si="5"/>
        <v>116</v>
      </c>
      <c r="G39" s="83">
        <f t="shared" si="5"/>
        <v>16</v>
      </c>
      <c r="H39" s="83">
        <f t="shared" si="5"/>
        <v>433</v>
      </c>
    </row>
    <row r="40" spans="1:8" ht="15" customHeight="1" x14ac:dyDescent="0.3">
      <c r="A40" s="145"/>
      <c r="B40" s="82" t="s">
        <v>4</v>
      </c>
      <c r="C40" s="83">
        <f>C28+C31+C34+C37</f>
        <v>1604</v>
      </c>
      <c r="D40" s="83">
        <f t="shared" ref="D40:H40" si="6">D28+D31+D34+D37</f>
        <v>1883</v>
      </c>
      <c r="E40" s="83">
        <f t="shared" si="6"/>
        <v>3628</v>
      </c>
      <c r="F40" s="83">
        <f t="shared" si="6"/>
        <v>1887</v>
      </c>
      <c r="G40" s="83">
        <f t="shared" si="6"/>
        <v>257</v>
      </c>
      <c r="H40" s="83">
        <f t="shared" si="6"/>
        <v>9259</v>
      </c>
    </row>
    <row r="41" spans="1:8" ht="15" customHeight="1" x14ac:dyDescent="0.3">
      <c r="A41" s="145"/>
      <c r="B41" s="82" t="s">
        <v>5</v>
      </c>
      <c r="C41" s="83">
        <f>C29+C32+C35+C38</f>
        <v>3435</v>
      </c>
      <c r="D41" s="83">
        <f t="shared" ref="D41:H41" si="7">D29+D32+D35+D38</f>
        <v>4074</v>
      </c>
      <c r="E41" s="83">
        <f t="shared" si="7"/>
        <v>7418</v>
      </c>
      <c r="F41" s="83">
        <f t="shared" si="7"/>
        <v>3696</v>
      </c>
      <c r="G41" s="83">
        <f t="shared" si="7"/>
        <v>490</v>
      </c>
      <c r="H41" s="83">
        <f t="shared" si="7"/>
        <v>19113</v>
      </c>
    </row>
    <row r="42" spans="1:8" ht="15" customHeight="1" x14ac:dyDescent="0.3">
      <c r="A42" s="68" t="s">
        <v>104</v>
      </c>
      <c r="B42" s="70"/>
      <c r="C42" s="70"/>
      <c r="D42" s="70"/>
      <c r="E42" s="70"/>
      <c r="F42" s="70"/>
      <c r="G42" s="70"/>
      <c r="H42" s="70"/>
    </row>
    <row r="45" spans="1:8" ht="15" customHeight="1" x14ac:dyDescent="0.3">
      <c r="A45" s="142" t="s">
        <v>66</v>
      </c>
      <c r="B45" s="142"/>
      <c r="C45" s="142"/>
      <c r="D45" s="142"/>
      <c r="E45" s="142"/>
      <c r="F45" s="142"/>
      <c r="G45" s="142"/>
      <c r="H45" s="142"/>
    </row>
    <row r="46" spans="1:8" ht="15" customHeight="1" x14ac:dyDescent="0.3">
      <c r="A46" s="142" t="s">
        <v>116</v>
      </c>
      <c r="B46" s="142"/>
      <c r="C46" s="142"/>
      <c r="D46" s="142"/>
      <c r="E46" s="142"/>
      <c r="F46" s="142"/>
      <c r="G46" s="142"/>
      <c r="H46" s="142"/>
    </row>
    <row r="47" spans="1:8" ht="15" customHeight="1" x14ac:dyDescent="0.3">
      <c r="A47" s="80" t="s">
        <v>94</v>
      </c>
      <c r="B47" s="81"/>
      <c r="C47" s="81" t="s">
        <v>32</v>
      </c>
      <c r="D47" s="81" t="s">
        <v>33</v>
      </c>
      <c r="E47" s="81" t="s">
        <v>34</v>
      </c>
      <c r="F47" s="81" t="s">
        <v>35</v>
      </c>
      <c r="G47" s="81" t="s">
        <v>0</v>
      </c>
      <c r="H47" s="81" t="s">
        <v>2</v>
      </c>
    </row>
    <row r="48" spans="1:8" ht="15" customHeight="1" x14ac:dyDescent="0.3">
      <c r="A48" s="143" t="s">
        <v>6</v>
      </c>
      <c r="B48" s="13" t="s">
        <v>3</v>
      </c>
      <c r="C48" s="29">
        <v>0</v>
      </c>
      <c r="D48" s="29">
        <v>2</v>
      </c>
      <c r="E48" s="29">
        <v>7</v>
      </c>
      <c r="F48" s="27">
        <v>7</v>
      </c>
      <c r="G48" s="29">
        <v>1</v>
      </c>
      <c r="H48" s="30">
        <f>SUM(C48:G48)</f>
        <v>17</v>
      </c>
    </row>
    <row r="49" spans="1:8" ht="15" customHeight="1" x14ac:dyDescent="0.3">
      <c r="A49" s="143"/>
      <c r="B49" s="13" t="s">
        <v>4</v>
      </c>
      <c r="C49" s="29">
        <v>0</v>
      </c>
      <c r="D49" s="29">
        <v>165</v>
      </c>
      <c r="E49" s="29">
        <v>130</v>
      </c>
      <c r="F49" s="29">
        <v>80</v>
      </c>
      <c r="G49" s="29">
        <v>6</v>
      </c>
      <c r="H49" s="30">
        <f t="shared" ref="H49:H59" si="8">SUM(C49:G49)</f>
        <v>381</v>
      </c>
    </row>
    <row r="50" spans="1:8" ht="15" customHeight="1" x14ac:dyDescent="0.3">
      <c r="A50" s="143"/>
      <c r="B50" s="13" t="s">
        <v>5</v>
      </c>
      <c r="C50" s="29">
        <v>0</v>
      </c>
      <c r="D50" s="29">
        <v>356</v>
      </c>
      <c r="E50" s="29">
        <v>264</v>
      </c>
      <c r="F50" s="29">
        <v>145</v>
      </c>
      <c r="G50" s="29">
        <v>10</v>
      </c>
      <c r="H50" s="30">
        <f t="shared" si="8"/>
        <v>775</v>
      </c>
    </row>
    <row r="51" spans="1:8" ht="15" customHeight="1" x14ac:dyDescent="0.3">
      <c r="A51" s="144" t="s">
        <v>7</v>
      </c>
      <c r="B51" s="15" t="s">
        <v>3</v>
      </c>
      <c r="C51" s="31">
        <v>5</v>
      </c>
      <c r="D51" s="31">
        <v>14</v>
      </c>
      <c r="E51" s="31">
        <v>27</v>
      </c>
      <c r="F51" s="31">
        <v>17</v>
      </c>
      <c r="G51" s="31">
        <v>7</v>
      </c>
      <c r="H51" s="32">
        <f t="shared" si="8"/>
        <v>70</v>
      </c>
    </row>
    <row r="52" spans="1:8" ht="15" customHeight="1" x14ac:dyDescent="0.3">
      <c r="A52" s="144"/>
      <c r="B52" s="15" t="s">
        <v>4</v>
      </c>
      <c r="C52" s="31">
        <v>512</v>
      </c>
      <c r="D52" s="31">
        <v>325</v>
      </c>
      <c r="E52" s="31">
        <v>703</v>
      </c>
      <c r="F52" s="31">
        <v>324</v>
      </c>
      <c r="G52" s="31">
        <v>133</v>
      </c>
      <c r="H52" s="32">
        <f t="shared" si="8"/>
        <v>1997</v>
      </c>
    </row>
    <row r="53" spans="1:8" ht="15" customHeight="1" x14ac:dyDescent="0.3">
      <c r="A53" s="144"/>
      <c r="B53" s="15" t="s">
        <v>5</v>
      </c>
      <c r="C53" s="31">
        <v>1056</v>
      </c>
      <c r="D53" s="31">
        <v>679</v>
      </c>
      <c r="E53" s="31">
        <v>1427</v>
      </c>
      <c r="F53" s="31">
        <v>590</v>
      </c>
      <c r="G53" s="31">
        <v>256</v>
      </c>
      <c r="H53" s="32">
        <f t="shared" si="8"/>
        <v>4008</v>
      </c>
    </row>
    <row r="54" spans="1:8" ht="15" customHeight="1" x14ac:dyDescent="0.3">
      <c r="A54" s="143" t="s">
        <v>8</v>
      </c>
      <c r="B54" s="13" t="s">
        <v>3</v>
      </c>
      <c r="C54" s="29">
        <v>13</v>
      </c>
      <c r="D54" s="29">
        <v>62</v>
      </c>
      <c r="E54" s="29">
        <v>103</v>
      </c>
      <c r="F54" s="29">
        <v>50</v>
      </c>
      <c r="G54" s="29">
        <v>3</v>
      </c>
      <c r="H54" s="30">
        <f t="shared" si="8"/>
        <v>231</v>
      </c>
    </row>
    <row r="55" spans="1:8" ht="15" customHeight="1" x14ac:dyDescent="0.3">
      <c r="A55" s="143"/>
      <c r="B55" s="13" t="s">
        <v>4</v>
      </c>
      <c r="C55" s="29">
        <v>773</v>
      </c>
      <c r="D55" s="29">
        <v>737</v>
      </c>
      <c r="E55" s="29">
        <v>1513</v>
      </c>
      <c r="F55" s="29">
        <v>731</v>
      </c>
      <c r="G55" s="29">
        <v>28</v>
      </c>
      <c r="H55" s="30">
        <f t="shared" si="8"/>
        <v>3782</v>
      </c>
    </row>
    <row r="56" spans="1:8" ht="15" customHeight="1" x14ac:dyDescent="0.3">
      <c r="A56" s="143"/>
      <c r="B56" s="13" t="s">
        <v>5</v>
      </c>
      <c r="C56" s="29">
        <v>1639</v>
      </c>
      <c r="D56" s="29">
        <v>1615</v>
      </c>
      <c r="E56" s="29">
        <v>3129</v>
      </c>
      <c r="F56" s="29">
        <v>1450</v>
      </c>
      <c r="G56" s="29">
        <v>56</v>
      </c>
      <c r="H56" s="30">
        <f t="shared" si="8"/>
        <v>7889</v>
      </c>
    </row>
    <row r="57" spans="1:8" ht="15" customHeight="1" x14ac:dyDescent="0.3">
      <c r="A57" s="144" t="s">
        <v>9</v>
      </c>
      <c r="B57" s="15" t="s">
        <v>3</v>
      </c>
      <c r="C57" s="31">
        <v>2</v>
      </c>
      <c r="D57" s="31">
        <v>21</v>
      </c>
      <c r="E57" s="31">
        <v>41</v>
      </c>
      <c r="F57" s="31">
        <v>45</v>
      </c>
      <c r="G57" s="31">
        <v>7</v>
      </c>
      <c r="H57" s="32">
        <f t="shared" si="8"/>
        <v>116</v>
      </c>
    </row>
    <row r="58" spans="1:8" ht="15" customHeight="1" x14ac:dyDescent="0.3">
      <c r="A58" s="144"/>
      <c r="B58" s="15" t="s">
        <v>4</v>
      </c>
      <c r="C58" s="31">
        <v>256</v>
      </c>
      <c r="D58" s="31">
        <v>570</v>
      </c>
      <c r="E58" s="31">
        <v>1316</v>
      </c>
      <c r="F58" s="31">
        <v>858</v>
      </c>
      <c r="G58" s="31">
        <v>126</v>
      </c>
      <c r="H58" s="32">
        <f t="shared" si="8"/>
        <v>3126</v>
      </c>
    </row>
    <row r="59" spans="1:8" ht="15" customHeight="1" x14ac:dyDescent="0.3">
      <c r="A59" s="144"/>
      <c r="B59" s="15" t="s">
        <v>5</v>
      </c>
      <c r="C59" s="31">
        <v>567</v>
      </c>
      <c r="D59" s="31">
        <v>1218</v>
      </c>
      <c r="E59" s="31">
        <v>2633</v>
      </c>
      <c r="F59" s="31">
        <v>1693</v>
      </c>
      <c r="G59" s="31">
        <v>243</v>
      </c>
      <c r="H59" s="32">
        <f t="shared" si="8"/>
        <v>6354</v>
      </c>
    </row>
    <row r="60" spans="1:8" ht="15" customHeight="1" x14ac:dyDescent="0.3">
      <c r="A60" s="145" t="s">
        <v>2</v>
      </c>
      <c r="B60" s="82" t="s">
        <v>3</v>
      </c>
      <c r="C60" s="83">
        <f>C48+C51+C54+C57</f>
        <v>20</v>
      </c>
      <c r="D60" s="83">
        <f t="shared" ref="D60:H60" si="9">D48+D51+D54+D57</f>
        <v>99</v>
      </c>
      <c r="E60" s="83">
        <f t="shared" si="9"/>
        <v>178</v>
      </c>
      <c r="F60" s="83">
        <f t="shared" si="9"/>
        <v>119</v>
      </c>
      <c r="G60" s="83">
        <f t="shared" si="9"/>
        <v>18</v>
      </c>
      <c r="H60" s="83">
        <f t="shared" si="9"/>
        <v>434</v>
      </c>
    </row>
    <row r="61" spans="1:8" ht="15" customHeight="1" x14ac:dyDescent="0.3">
      <c r="A61" s="145"/>
      <c r="B61" s="82" t="s">
        <v>4</v>
      </c>
      <c r="C61" s="83">
        <f>C49+C52+C55+C58</f>
        <v>1541</v>
      </c>
      <c r="D61" s="83">
        <f t="shared" ref="D61:H61" si="10">D49+D52+D55+D58</f>
        <v>1797</v>
      </c>
      <c r="E61" s="83">
        <f t="shared" si="10"/>
        <v>3662</v>
      </c>
      <c r="F61" s="83">
        <f t="shared" si="10"/>
        <v>1993</v>
      </c>
      <c r="G61" s="83">
        <f t="shared" si="10"/>
        <v>293</v>
      </c>
      <c r="H61" s="83">
        <f t="shared" si="10"/>
        <v>9286</v>
      </c>
    </row>
    <row r="62" spans="1:8" ht="15" customHeight="1" x14ac:dyDescent="0.3">
      <c r="A62" s="145"/>
      <c r="B62" s="82" t="s">
        <v>5</v>
      </c>
      <c r="C62" s="83">
        <f>C50+C53+C56+C59</f>
        <v>3262</v>
      </c>
      <c r="D62" s="83">
        <f t="shared" ref="D62:H62" si="11">D50+D53+D56+D59</f>
        <v>3868</v>
      </c>
      <c r="E62" s="83">
        <f t="shared" si="11"/>
        <v>7453</v>
      </c>
      <c r="F62" s="83">
        <f t="shared" si="11"/>
        <v>3878</v>
      </c>
      <c r="G62" s="83">
        <f t="shared" si="11"/>
        <v>565</v>
      </c>
      <c r="H62" s="83">
        <f t="shared" si="11"/>
        <v>19026</v>
      </c>
    </row>
    <row r="63" spans="1:8" ht="15" customHeight="1" x14ac:dyDescent="0.3">
      <c r="A63" s="68" t="s">
        <v>104</v>
      </c>
      <c r="B63" s="70"/>
      <c r="C63" s="70"/>
      <c r="D63" s="70"/>
      <c r="E63" s="70"/>
      <c r="F63" s="70"/>
      <c r="G63" s="70"/>
      <c r="H63" s="70"/>
    </row>
    <row r="66" spans="1:8" ht="15" customHeight="1" x14ac:dyDescent="0.3">
      <c r="A66" s="142" t="s">
        <v>66</v>
      </c>
      <c r="B66" s="142"/>
      <c r="C66" s="142"/>
      <c r="D66" s="142"/>
      <c r="E66" s="142"/>
      <c r="F66" s="142"/>
      <c r="G66" s="142"/>
      <c r="H66" s="142"/>
    </row>
    <row r="67" spans="1:8" ht="15" customHeight="1" x14ac:dyDescent="0.3">
      <c r="A67" s="142" t="s">
        <v>112</v>
      </c>
      <c r="B67" s="142"/>
      <c r="C67" s="142"/>
      <c r="D67" s="142"/>
      <c r="E67" s="142"/>
      <c r="F67" s="142"/>
      <c r="G67" s="142"/>
      <c r="H67" s="142"/>
    </row>
    <row r="68" spans="1:8" ht="15" customHeight="1" x14ac:dyDescent="0.3">
      <c r="A68" s="80" t="s">
        <v>94</v>
      </c>
      <c r="B68" s="81"/>
      <c r="C68" s="81" t="s">
        <v>32</v>
      </c>
      <c r="D68" s="81" t="s">
        <v>33</v>
      </c>
      <c r="E68" s="81" t="s">
        <v>34</v>
      </c>
      <c r="F68" s="81" t="s">
        <v>35</v>
      </c>
      <c r="G68" s="81" t="s">
        <v>0</v>
      </c>
      <c r="H68" s="81" t="s">
        <v>2</v>
      </c>
    </row>
    <row r="69" spans="1:8" ht="15" customHeight="1" x14ac:dyDescent="0.3">
      <c r="A69" s="143" t="s">
        <v>6</v>
      </c>
      <c r="B69" s="13" t="s">
        <v>3</v>
      </c>
      <c r="C69" s="29">
        <v>0</v>
      </c>
      <c r="D69" s="29">
        <v>2</v>
      </c>
      <c r="E69" s="29">
        <v>7</v>
      </c>
      <c r="F69" s="27">
        <v>8</v>
      </c>
      <c r="G69" s="29">
        <v>1</v>
      </c>
      <c r="H69" s="30">
        <f>SUM(C69:G69)</f>
        <v>18</v>
      </c>
    </row>
    <row r="70" spans="1:8" ht="15" customHeight="1" x14ac:dyDescent="0.3">
      <c r="A70" s="143"/>
      <c r="B70" s="13" t="s">
        <v>4</v>
      </c>
      <c r="C70" s="29">
        <v>0</v>
      </c>
      <c r="D70" s="29">
        <v>159</v>
      </c>
      <c r="E70" s="29">
        <v>130</v>
      </c>
      <c r="F70" s="29">
        <v>90</v>
      </c>
      <c r="G70" s="29">
        <v>6</v>
      </c>
      <c r="H70" s="30">
        <f t="shared" ref="H70:H80" si="12">SUM(C70:G70)</f>
        <v>385</v>
      </c>
    </row>
    <row r="71" spans="1:8" ht="15" customHeight="1" x14ac:dyDescent="0.3">
      <c r="A71" s="143"/>
      <c r="B71" s="13" t="s">
        <v>5</v>
      </c>
      <c r="C71" s="29">
        <v>0</v>
      </c>
      <c r="D71" s="29">
        <v>356</v>
      </c>
      <c r="E71" s="29">
        <v>264</v>
      </c>
      <c r="F71" s="29">
        <v>162</v>
      </c>
      <c r="G71" s="29">
        <v>10</v>
      </c>
      <c r="H71" s="30">
        <f t="shared" si="12"/>
        <v>792</v>
      </c>
    </row>
    <row r="72" spans="1:8" ht="15" customHeight="1" x14ac:dyDescent="0.3">
      <c r="A72" s="144" t="s">
        <v>7</v>
      </c>
      <c r="B72" s="15" t="s">
        <v>3</v>
      </c>
      <c r="C72" s="31">
        <v>4</v>
      </c>
      <c r="D72" s="31">
        <v>15</v>
      </c>
      <c r="E72" s="31">
        <v>23</v>
      </c>
      <c r="F72" s="31">
        <v>17</v>
      </c>
      <c r="G72" s="31">
        <v>7</v>
      </c>
      <c r="H72" s="32">
        <f t="shared" si="12"/>
        <v>66</v>
      </c>
    </row>
    <row r="73" spans="1:8" ht="15" customHeight="1" x14ac:dyDescent="0.3">
      <c r="A73" s="144"/>
      <c r="B73" s="15" t="s">
        <v>4</v>
      </c>
      <c r="C73" s="31">
        <v>490</v>
      </c>
      <c r="D73" s="31">
        <v>348</v>
      </c>
      <c r="E73" s="31">
        <v>609</v>
      </c>
      <c r="F73" s="31">
        <v>324</v>
      </c>
      <c r="G73" s="31">
        <v>133</v>
      </c>
      <c r="H73" s="32">
        <f t="shared" si="12"/>
        <v>1904</v>
      </c>
    </row>
    <row r="74" spans="1:8" ht="15" customHeight="1" x14ac:dyDescent="0.3">
      <c r="A74" s="144"/>
      <c r="B74" s="15" t="s">
        <v>5</v>
      </c>
      <c r="C74" s="31">
        <v>1012</v>
      </c>
      <c r="D74" s="31">
        <v>729</v>
      </c>
      <c r="E74" s="31">
        <v>1245</v>
      </c>
      <c r="F74" s="31">
        <v>590</v>
      </c>
      <c r="G74" s="31">
        <v>256</v>
      </c>
      <c r="H74" s="32">
        <f t="shared" si="12"/>
        <v>3832</v>
      </c>
    </row>
    <row r="75" spans="1:8" ht="15" customHeight="1" x14ac:dyDescent="0.3">
      <c r="A75" s="143" t="s">
        <v>8</v>
      </c>
      <c r="B75" s="13" t="s">
        <v>3</v>
      </c>
      <c r="C75" s="29">
        <v>12</v>
      </c>
      <c r="D75" s="29">
        <v>61</v>
      </c>
      <c r="E75" s="29">
        <v>104</v>
      </c>
      <c r="F75" s="29">
        <v>54</v>
      </c>
      <c r="G75" s="29">
        <v>3</v>
      </c>
      <c r="H75" s="30">
        <f t="shared" si="12"/>
        <v>234</v>
      </c>
    </row>
    <row r="76" spans="1:8" ht="15" customHeight="1" x14ac:dyDescent="0.3">
      <c r="A76" s="143"/>
      <c r="B76" s="13" t="s">
        <v>4</v>
      </c>
      <c r="C76" s="29">
        <v>764</v>
      </c>
      <c r="D76" s="29">
        <v>725</v>
      </c>
      <c r="E76" s="29">
        <v>1429</v>
      </c>
      <c r="F76" s="29">
        <v>833</v>
      </c>
      <c r="G76" s="29">
        <v>28</v>
      </c>
      <c r="H76" s="30">
        <f t="shared" si="12"/>
        <v>3779</v>
      </c>
    </row>
    <row r="77" spans="1:8" ht="15" customHeight="1" x14ac:dyDescent="0.3">
      <c r="A77" s="143"/>
      <c r="B77" s="13" t="s">
        <v>5</v>
      </c>
      <c r="C77" s="29">
        <v>1620</v>
      </c>
      <c r="D77" s="29">
        <v>1576</v>
      </c>
      <c r="E77" s="29">
        <v>2965</v>
      </c>
      <c r="F77" s="29">
        <v>1656</v>
      </c>
      <c r="G77" s="29">
        <v>56</v>
      </c>
      <c r="H77" s="30">
        <f t="shared" si="12"/>
        <v>7873</v>
      </c>
    </row>
    <row r="78" spans="1:8" ht="15" customHeight="1" x14ac:dyDescent="0.3">
      <c r="A78" s="144" t="s">
        <v>9</v>
      </c>
      <c r="B78" s="15" t="s">
        <v>3</v>
      </c>
      <c r="C78" s="31">
        <v>2</v>
      </c>
      <c r="D78" s="31">
        <v>20</v>
      </c>
      <c r="E78" s="31">
        <v>42</v>
      </c>
      <c r="F78" s="31">
        <v>46</v>
      </c>
      <c r="G78" s="31">
        <v>7</v>
      </c>
      <c r="H78" s="32">
        <f t="shared" si="12"/>
        <v>117</v>
      </c>
    </row>
    <row r="79" spans="1:8" ht="15" customHeight="1" x14ac:dyDescent="0.3">
      <c r="A79" s="144"/>
      <c r="B79" s="15" t="s">
        <v>4</v>
      </c>
      <c r="C79" s="31">
        <v>233</v>
      </c>
      <c r="D79" s="31">
        <v>552</v>
      </c>
      <c r="E79" s="31">
        <v>1313</v>
      </c>
      <c r="F79" s="31">
        <v>874</v>
      </c>
      <c r="G79" s="31">
        <v>126</v>
      </c>
      <c r="H79" s="32">
        <f t="shared" si="12"/>
        <v>3098</v>
      </c>
    </row>
    <row r="80" spans="1:8" ht="15" customHeight="1" x14ac:dyDescent="0.3">
      <c r="A80" s="144"/>
      <c r="B80" s="15" t="s">
        <v>5</v>
      </c>
      <c r="C80" s="31">
        <v>507</v>
      </c>
      <c r="D80" s="31">
        <v>1185</v>
      </c>
      <c r="E80" s="31">
        <v>2624</v>
      </c>
      <c r="F80" s="31">
        <v>1743</v>
      </c>
      <c r="G80" s="31">
        <v>243</v>
      </c>
      <c r="H80" s="32">
        <f t="shared" si="12"/>
        <v>6302</v>
      </c>
    </row>
    <row r="81" spans="1:8" ht="15" customHeight="1" x14ac:dyDescent="0.3">
      <c r="A81" s="145" t="s">
        <v>2</v>
      </c>
      <c r="B81" s="82" t="s">
        <v>3</v>
      </c>
      <c r="C81" s="83">
        <f>C69+C72+C75+C78</f>
        <v>18</v>
      </c>
      <c r="D81" s="83">
        <f t="shared" ref="D81:H81" si="13">D69+D72+D75+D78</f>
        <v>98</v>
      </c>
      <c r="E81" s="83">
        <f t="shared" si="13"/>
        <v>176</v>
      </c>
      <c r="F81" s="83">
        <f t="shared" si="13"/>
        <v>125</v>
      </c>
      <c r="G81" s="83">
        <f t="shared" si="13"/>
        <v>18</v>
      </c>
      <c r="H81" s="83">
        <f t="shared" si="13"/>
        <v>435</v>
      </c>
    </row>
    <row r="82" spans="1:8" ht="15" customHeight="1" x14ac:dyDescent="0.3">
      <c r="A82" s="145"/>
      <c r="B82" s="82" t="s">
        <v>4</v>
      </c>
      <c r="C82" s="83">
        <f>C70+C73+C76+C79</f>
        <v>1487</v>
      </c>
      <c r="D82" s="83">
        <f t="shared" ref="D82:H82" si="14">D70+D73+D76+D79</f>
        <v>1784</v>
      </c>
      <c r="E82" s="83">
        <f t="shared" si="14"/>
        <v>3481</v>
      </c>
      <c r="F82" s="83">
        <f t="shared" si="14"/>
        <v>2121</v>
      </c>
      <c r="G82" s="83">
        <f t="shared" si="14"/>
        <v>293</v>
      </c>
      <c r="H82" s="83">
        <f t="shared" si="14"/>
        <v>9166</v>
      </c>
    </row>
    <row r="83" spans="1:8" ht="15" customHeight="1" x14ac:dyDescent="0.3">
      <c r="A83" s="145"/>
      <c r="B83" s="82" t="s">
        <v>5</v>
      </c>
      <c r="C83" s="83">
        <f>C71+C74+C77+C80</f>
        <v>3139</v>
      </c>
      <c r="D83" s="83">
        <f t="shared" ref="D83:H83" si="15">D71+D74+D77+D80</f>
        <v>3846</v>
      </c>
      <c r="E83" s="83">
        <f t="shared" si="15"/>
        <v>7098</v>
      </c>
      <c r="F83" s="83">
        <f t="shared" si="15"/>
        <v>4151</v>
      </c>
      <c r="G83" s="83">
        <f t="shared" si="15"/>
        <v>565</v>
      </c>
      <c r="H83" s="83">
        <f t="shared" si="15"/>
        <v>18799</v>
      </c>
    </row>
    <row r="84" spans="1:8" ht="15" customHeight="1" x14ac:dyDescent="0.3">
      <c r="A84" s="68" t="s">
        <v>104</v>
      </c>
      <c r="B84" s="70"/>
      <c r="C84" s="70"/>
      <c r="D84" s="70"/>
      <c r="E84" s="70"/>
      <c r="F84" s="70"/>
      <c r="G84" s="70"/>
      <c r="H84" s="70"/>
    </row>
    <row r="87" spans="1:8" ht="15" customHeight="1" x14ac:dyDescent="0.3">
      <c r="A87" s="142" t="s">
        <v>66</v>
      </c>
      <c r="B87" s="142"/>
      <c r="C87" s="142"/>
      <c r="D87" s="142"/>
      <c r="E87" s="142"/>
      <c r="F87" s="142"/>
      <c r="G87" s="142"/>
      <c r="H87" s="142"/>
    </row>
    <row r="88" spans="1:8" ht="15" customHeight="1" x14ac:dyDescent="0.3">
      <c r="A88" s="142" t="s">
        <v>109</v>
      </c>
      <c r="B88" s="142"/>
      <c r="C88" s="142"/>
      <c r="D88" s="142"/>
      <c r="E88" s="142"/>
      <c r="F88" s="142"/>
      <c r="G88" s="142"/>
      <c r="H88" s="142"/>
    </row>
    <row r="89" spans="1:8" ht="15" customHeight="1" x14ac:dyDescent="0.3">
      <c r="A89" s="80" t="s">
        <v>94</v>
      </c>
      <c r="B89" s="81"/>
      <c r="C89" s="81" t="s">
        <v>32</v>
      </c>
      <c r="D89" s="81" t="s">
        <v>33</v>
      </c>
      <c r="E89" s="81" t="s">
        <v>34</v>
      </c>
      <c r="F89" s="81" t="s">
        <v>35</v>
      </c>
      <c r="G89" s="81" t="s">
        <v>0</v>
      </c>
      <c r="H89" s="81" t="s">
        <v>2</v>
      </c>
    </row>
    <row r="90" spans="1:8" ht="15" customHeight="1" x14ac:dyDescent="0.3">
      <c r="A90" s="143" t="s">
        <v>6</v>
      </c>
      <c r="B90" s="13" t="s">
        <v>3</v>
      </c>
      <c r="C90" s="29">
        <v>0</v>
      </c>
      <c r="D90" s="29">
        <v>2</v>
      </c>
      <c r="E90" s="29">
        <v>7</v>
      </c>
      <c r="F90" s="27">
        <v>7</v>
      </c>
      <c r="G90" s="29">
        <v>1</v>
      </c>
      <c r="H90" s="30">
        <f>SUM(C90:G90)</f>
        <v>17</v>
      </c>
    </row>
    <row r="91" spans="1:8" ht="15" customHeight="1" x14ac:dyDescent="0.3">
      <c r="A91" s="143"/>
      <c r="B91" s="13" t="s">
        <v>4</v>
      </c>
      <c r="C91" s="29">
        <v>0</v>
      </c>
      <c r="D91" s="29">
        <v>155</v>
      </c>
      <c r="E91" s="29">
        <v>130</v>
      </c>
      <c r="F91" s="29">
        <v>76</v>
      </c>
      <c r="G91" s="29">
        <v>6</v>
      </c>
      <c r="H91" s="30">
        <f t="shared" ref="H91:H101" si="16">SUM(C91:G91)</f>
        <v>367</v>
      </c>
    </row>
    <row r="92" spans="1:8" ht="15" customHeight="1" x14ac:dyDescent="0.3">
      <c r="A92" s="143"/>
      <c r="B92" s="13" t="s">
        <v>5</v>
      </c>
      <c r="C92" s="29">
        <v>0</v>
      </c>
      <c r="D92" s="29">
        <v>346</v>
      </c>
      <c r="E92" s="29">
        <v>264</v>
      </c>
      <c r="F92" s="29">
        <v>138</v>
      </c>
      <c r="G92" s="29">
        <v>10</v>
      </c>
      <c r="H92" s="30">
        <f t="shared" si="16"/>
        <v>758</v>
      </c>
    </row>
    <row r="93" spans="1:8" ht="15" customHeight="1" x14ac:dyDescent="0.3">
      <c r="A93" s="144" t="s">
        <v>7</v>
      </c>
      <c r="B93" s="15" t="s">
        <v>3</v>
      </c>
      <c r="C93" s="31">
        <v>4</v>
      </c>
      <c r="D93" s="31">
        <v>14</v>
      </c>
      <c r="E93" s="31">
        <v>23</v>
      </c>
      <c r="F93" s="31">
        <v>17</v>
      </c>
      <c r="G93" s="31">
        <v>8</v>
      </c>
      <c r="H93" s="32">
        <f t="shared" si="16"/>
        <v>66</v>
      </c>
    </row>
    <row r="94" spans="1:8" ht="15" customHeight="1" x14ac:dyDescent="0.3">
      <c r="A94" s="144"/>
      <c r="B94" s="15" t="s">
        <v>4</v>
      </c>
      <c r="C94" s="31">
        <v>487</v>
      </c>
      <c r="D94" s="31">
        <v>326</v>
      </c>
      <c r="E94" s="31">
        <v>610</v>
      </c>
      <c r="F94" s="31">
        <v>322</v>
      </c>
      <c r="G94" s="31">
        <v>156</v>
      </c>
      <c r="H94" s="32">
        <f t="shared" si="16"/>
        <v>1901</v>
      </c>
    </row>
    <row r="95" spans="1:8" ht="15" customHeight="1" x14ac:dyDescent="0.3">
      <c r="A95" s="144"/>
      <c r="B95" s="15" t="s">
        <v>5</v>
      </c>
      <c r="C95" s="31">
        <v>1012</v>
      </c>
      <c r="D95" s="31">
        <v>667</v>
      </c>
      <c r="E95" s="31">
        <v>1196</v>
      </c>
      <c r="F95" s="31">
        <v>584</v>
      </c>
      <c r="G95" s="31">
        <v>300</v>
      </c>
      <c r="H95" s="32">
        <f t="shared" si="16"/>
        <v>3759</v>
      </c>
    </row>
    <row r="96" spans="1:8" ht="15" customHeight="1" x14ac:dyDescent="0.3">
      <c r="A96" s="143" t="s">
        <v>8</v>
      </c>
      <c r="B96" s="13" t="s">
        <v>3</v>
      </c>
      <c r="C96" s="29">
        <v>11</v>
      </c>
      <c r="D96" s="29">
        <v>64</v>
      </c>
      <c r="E96" s="29">
        <v>105</v>
      </c>
      <c r="F96" s="29">
        <v>55</v>
      </c>
      <c r="G96" s="29">
        <v>4</v>
      </c>
      <c r="H96" s="30">
        <f t="shared" si="16"/>
        <v>239</v>
      </c>
    </row>
    <row r="97" spans="1:8" ht="15" customHeight="1" x14ac:dyDescent="0.3">
      <c r="A97" s="143"/>
      <c r="B97" s="13" t="s">
        <v>4</v>
      </c>
      <c r="C97" s="29">
        <v>758</v>
      </c>
      <c r="D97" s="29">
        <v>740</v>
      </c>
      <c r="E97" s="29">
        <v>1433</v>
      </c>
      <c r="F97" s="29">
        <v>846</v>
      </c>
      <c r="G97" s="29">
        <v>40</v>
      </c>
      <c r="H97" s="30">
        <f t="shared" si="16"/>
        <v>3817</v>
      </c>
    </row>
    <row r="98" spans="1:8" ht="15" customHeight="1" x14ac:dyDescent="0.3">
      <c r="A98" s="143"/>
      <c r="B98" s="13" t="s">
        <v>5</v>
      </c>
      <c r="C98" s="29">
        <v>1608</v>
      </c>
      <c r="D98" s="29">
        <v>1617</v>
      </c>
      <c r="E98" s="29">
        <v>2974</v>
      </c>
      <c r="F98" s="29">
        <v>1676</v>
      </c>
      <c r="G98" s="29">
        <v>91</v>
      </c>
      <c r="H98" s="30">
        <f t="shared" si="16"/>
        <v>7966</v>
      </c>
    </row>
    <row r="99" spans="1:8" ht="15" customHeight="1" x14ac:dyDescent="0.3">
      <c r="A99" s="144" t="s">
        <v>9</v>
      </c>
      <c r="B99" s="15" t="s">
        <v>3</v>
      </c>
      <c r="C99" s="31">
        <v>2</v>
      </c>
      <c r="D99" s="31">
        <v>19</v>
      </c>
      <c r="E99" s="31">
        <v>37</v>
      </c>
      <c r="F99" s="31">
        <v>50</v>
      </c>
      <c r="G99" s="31">
        <v>8</v>
      </c>
      <c r="H99" s="32">
        <f t="shared" si="16"/>
        <v>116</v>
      </c>
    </row>
    <row r="100" spans="1:8" ht="15" customHeight="1" x14ac:dyDescent="0.3">
      <c r="A100" s="144"/>
      <c r="B100" s="15" t="s">
        <v>4</v>
      </c>
      <c r="C100" s="31">
        <v>233</v>
      </c>
      <c r="D100" s="31">
        <v>498</v>
      </c>
      <c r="E100" s="31">
        <v>1204</v>
      </c>
      <c r="F100" s="31">
        <v>989</v>
      </c>
      <c r="G100" s="31">
        <v>151</v>
      </c>
      <c r="H100" s="32">
        <f t="shared" si="16"/>
        <v>3075</v>
      </c>
    </row>
    <row r="101" spans="1:8" ht="15" customHeight="1" x14ac:dyDescent="0.3">
      <c r="A101" s="144"/>
      <c r="B101" s="15" t="s">
        <v>5</v>
      </c>
      <c r="C101" s="31">
        <v>507</v>
      </c>
      <c r="D101" s="31">
        <v>1041</v>
      </c>
      <c r="E101" s="31">
        <v>2429</v>
      </c>
      <c r="F101" s="31">
        <v>1953</v>
      </c>
      <c r="G101" s="31">
        <v>303</v>
      </c>
      <c r="H101" s="32">
        <f t="shared" si="16"/>
        <v>6233</v>
      </c>
    </row>
    <row r="102" spans="1:8" ht="15" customHeight="1" x14ac:dyDescent="0.3">
      <c r="A102" s="145" t="s">
        <v>2</v>
      </c>
      <c r="B102" s="82" t="s">
        <v>3</v>
      </c>
      <c r="C102" s="83">
        <f>C90+C93+C96+C99</f>
        <v>17</v>
      </c>
      <c r="D102" s="83">
        <f t="shared" ref="D102:H102" si="17">D90+D93+D96+D99</f>
        <v>99</v>
      </c>
      <c r="E102" s="83">
        <f t="shared" si="17"/>
        <v>172</v>
      </c>
      <c r="F102" s="83">
        <f t="shared" si="17"/>
        <v>129</v>
      </c>
      <c r="G102" s="83">
        <f t="shared" si="17"/>
        <v>21</v>
      </c>
      <c r="H102" s="83">
        <f t="shared" si="17"/>
        <v>438</v>
      </c>
    </row>
    <row r="103" spans="1:8" ht="15" customHeight="1" x14ac:dyDescent="0.3">
      <c r="A103" s="145"/>
      <c r="B103" s="82" t="s">
        <v>4</v>
      </c>
      <c r="C103" s="83">
        <f>C91+C94+C97+C100</f>
        <v>1478</v>
      </c>
      <c r="D103" s="83">
        <f t="shared" ref="D103:H103" si="18">D91+D94+D97+D100</f>
        <v>1719</v>
      </c>
      <c r="E103" s="83">
        <f t="shared" si="18"/>
        <v>3377</v>
      </c>
      <c r="F103" s="83">
        <f t="shared" si="18"/>
        <v>2233</v>
      </c>
      <c r="G103" s="83">
        <f t="shared" si="18"/>
        <v>353</v>
      </c>
      <c r="H103" s="83">
        <f t="shared" si="18"/>
        <v>9160</v>
      </c>
    </row>
    <row r="104" spans="1:8" ht="15" customHeight="1" x14ac:dyDescent="0.3">
      <c r="A104" s="145"/>
      <c r="B104" s="82" t="s">
        <v>5</v>
      </c>
      <c r="C104" s="83">
        <f>C92+C95+C98+C101</f>
        <v>3127</v>
      </c>
      <c r="D104" s="83">
        <f t="shared" ref="D104:H104" si="19">D92+D95+D98+D101</f>
        <v>3671</v>
      </c>
      <c r="E104" s="83">
        <f t="shared" si="19"/>
        <v>6863</v>
      </c>
      <c r="F104" s="83">
        <f t="shared" si="19"/>
        <v>4351</v>
      </c>
      <c r="G104" s="83">
        <f t="shared" si="19"/>
        <v>704</v>
      </c>
      <c r="H104" s="83">
        <f t="shared" si="19"/>
        <v>18716</v>
      </c>
    </row>
    <row r="105" spans="1:8" ht="15" customHeight="1" x14ac:dyDescent="0.3">
      <c r="A105" s="68" t="s">
        <v>104</v>
      </c>
      <c r="B105" s="70"/>
      <c r="C105" s="70"/>
      <c r="D105" s="70"/>
      <c r="E105" s="70"/>
      <c r="F105" s="70"/>
      <c r="G105" s="70"/>
      <c r="H105" s="70"/>
    </row>
    <row r="108" spans="1:8" ht="15" customHeight="1" x14ac:dyDescent="0.3">
      <c r="A108" s="142" t="s">
        <v>66</v>
      </c>
      <c r="B108" s="142"/>
      <c r="C108" s="142"/>
      <c r="D108" s="142"/>
      <c r="E108" s="142"/>
      <c r="F108" s="142"/>
      <c r="G108" s="142"/>
      <c r="H108" s="142"/>
    </row>
    <row r="109" spans="1:8" ht="15" customHeight="1" x14ac:dyDescent="0.3">
      <c r="A109" s="142" t="s">
        <v>88</v>
      </c>
      <c r="B109" s="142"/>
      <c r="C109" s="142"/>
      <c r="D109" s="142"/>
      <c r="E109" s="142"/>
      <c r="F109" s="142"/>
      <c r="G109" s="142"/>
      <c r="H109" s="142"/>
    </row>
    <row r="110" spans="1:8" ht="15" customHeight="1" x14ac:dyDescent="0.3">
      <c r="A110" s="80" t="s">
        <v>94</v>
      </c>
      <c r="B110" s="81"/>
      <c r="C110" s="81" t="s">
        <v>32</v>
      </c>
      <c r="D110" s="81" t="s">
        <v>33</v>
      </c>
      <c r="E110" s="81" t="s">
        <v>34</v>
      </c>
      <c r="F110" s="81" t="s">
        <v>35</v>
      </c>
      <c r="G110" s="81" t="s">
        <v>0</v>
      </c>
      <c r="H110" s="81" t="s">
        <v>2</v>
      </c>
    </row>
    <row r="111" spans="1:8" ht="15" customHeight="1" x14ac:dyDescent="0.3">
      <c r="A111" s="143" t="s">
        <v>6</v>
      </c>
      <c r="B111" s="13" t="s">
        <v>3</v>
      </c>
      <c r="C111" s="29">
        <v>0</v>
      </c>
      <c r="D111" s="29">
        <v>2</v>
      </c>
      <c r="E111" s="29">
        <v>7</v>
      </c>
      <c r="F111" s="27">
        <v>7</v>
      </c>
      <c r="G111" s="29">
        <v>1</v>
      </c>
      <c r="H111" s="30">
        <f>SUM(C111:G111)</f>
        <v>17</v>
      </c>
    </row>
    <row r="112" spans="1:8" ht="15" customHeight="1" x14ac:dyDescent="0.3">
      <c r="A112" s="143"/>
      <c r="B112" s="13" t="s">
        <v>4</v>
      </c>
      <c r="C112" s="29">
        <v>0</v>
      </c>
      <c r="D112" s="29">
        <v>155</v>
      </c>
      <c r="E112" s="29">
        <v>130</v>
      </c>
      <c r="F112" s="29">
        <v>76</v>
      </c>
      <c r="G112" s="29">
        <v>6</v>
      </c>
      <c r="H112" s="30">
        <f t="shared" ref="H112:H122" si="20">SUM(C112:G112)</f>
        <v>367</v>
      </c>
    </row>
    <row r="113" spans="1:8" ht="15" customHeight="1" x14ac:dyDescent="0.3">
      <c r="A113" s="143"/>
      <c r="B113" s="13" t="s">
        <v>5</v>
      </c>
      <c r="C113" s="29">
        <v>0</v>
      </c>
      <c r="D113" s="29">
        <v>346</v>
      </c>
      <c r="E113" s="29">
        <v>264</v>
      </c>
      <c r="F113" s="29">
        <v>138</v>
      </c>
      <c r="G113" s="29">
        <v>10</v>
      </c>
      <c r="H113" s="30">
        <f t="shared" si="20"/>
        <v>758</v>
      </c>
    </row>
    <row r="114" spans="1:8" ht="15" customHeight="1" x14ac:dyDescent="0.3">
      <c r="A114" s="144" t="s">
        <v>7</v>
      </c>
      <c r="B114" s="15" t="s">
        <v>3</v>
      </c>
      <c r="C114" s="31">
        <v>3</v>
      </c>
      <c r="D114" s="31">
        <v>15</v>
      </c>
      <c r="E114" s="31">
        <v>23</v>
      </c>
      <c r="F114" s="31">
        <v>19</v>
      </c>
      <c r="G114" s="31">
        <v>8</v>
      </c>
      <c r="H114" s="32">
        <f t="shared" si="20"/>
        <v>68</v>
      </c>
    </row>
    <row r="115" spans="1:8" ht="15" customHeight="1" x14ac:dyDescent="0.3">
      <c r="A115" s="144"/>
      <c r="B115" s="15" t="s">
        <v>4</v>
      </c>
      <c r="C115" s="31">
        <v>330</v>
      </c>
      <c r="D115" s="31">
        <v>478</v>
      </c>
      <c r="E115" s="31">
        <v>610</v>
      </c>
      <c r="F115" s="31">
        <v>336</v>
      </c>
      <c r="G115" s="31">
        <v>156</v>
      </c>
      <c r="H115" s="32">
        <f t="shared" si="20"/>
        <v>1910</v>
      </c>
    </row>
    <row r="116" spans="1:8" ht="15" customHeight="1" x14ac:dyDescent="0.3">
      <c r="A116" s="144"/>
      <c r="B116" s="15" t="s">
        <v>5</v>
      </c>
      <c r="C116" s="31">
        <v>698</v>
      </c>
      <c r="D116" s="31">
        <v>964</v>
      </c>
      <c r="E116" s="31">
        <v>1196</v>
      </c>
      <c r="F116" s="31">
        <v>611</v>
      </c>
      <c r="G116" s="31">
        <v>300</v>
      </c>
      <c r="H116" s="32">
        <f t="shared" si="20"/>
        <v>3769</v>
      </c>
    </row>
    <row r="117" spans="1:8" ht="15" customHeight="1" x14ac:dyDescent="0.3">
      <c r="A117" s="143" t="s">
        <v>8</v>
      </c>
      <c r="B117" s="13" t="s">
        <v>3</v>
      </c>
      <c r="C117" s="29">
        <v>11</v>
      </c>
      <c r="D117" s="29">
        <v>63</v>
      </c>
      <c r="E117" s="29">
        <v>104</v>
      </c>
      <c r="F117" s="29">
        <v>56</v>
      </c>
      <c r="G117" s="29">
        <v>4</v>
      </c>
      <c r="H117" s="30">
        <f t="shared" si="20"/>
        <v>238</v>
      </c>
    </row>
    <row r="118" spans="1:8" ht="15" customHeight="1" x14ac:dyDescent="0.3">
      <c r="A118" s="143"/>
      <c r="B118" s="13" t="s">
        <v>4</v>
      </c>
      <c r="C118" s="29">
        <v>758</v>
      </c>
      <c r="D118" s="29">
        <v>736</v>
      </c>
      <c r="E118" s="29">
        <v>1416</v>
      </c>
      <c r="F118" s="29">
        <v>869</v>
      </c>
      <c r="G118" s="29">
        <v>40</v>
      </c>
      <c r="H118" s="30">
        <f t="shared" si="20"/>
        <v>3819</v>
      </c>
    </row>
    <row r="119" spans="1:8" ht="15" customHeight="1" x14ac:dyDescent="0.3">
      <c r="A119" s="143"/>
      <c r="B119" s="13" t="s">
        <v>5</v>
      </c>
      <c r="C119" s="29">
        <v>1608</v>
      </c>
      <c r="D119" s="29">
        <v>1603</v>
      </c>
      <c r="E119" s="29">
        <v>2924</v>
      </c>
      <c r="F119" s="29">
        <v>1718</v>
      </c>
      <c r="G119" s="29">
        <v>91</v>
      </c>
      <c r="H119" s="30">
        <f t="shared" si="20"/>
        <v>7944</v>
      </c>
    </row>
    <row r="120" spans="1:8" ht="15" customHeight="1" x14ac:dyDescent="0.3">
      <c r="A120" s="144" t="s">
        <v>9</v>
      </c>
      <c r="B120" s="15" t="s">
        <v>3</v>
      </c>
      <c r="C120" s="31">
        <v>1</v>
      </c>
      <c r="D120" s="31">
        <v>20</v>
      </c>
      <c r="E120" s="31">
        <v>36</v>
      </c>
      <c r="F120" s="31">
        <v>50</v>
      </c>
      <c r="G120" s="31">
        <v>8</v>
      </c>
      <c r="H120" s="32">
        <f t="shared" si="20"/>
        <v>115</v>
      </c>
    </row>
    <row r="121" spans="1:8" ht="15" customHeight="1" x14ac:dyDescent="0.3">
      <c r="A121" s="144"/>
      <c r="B121" s="15" t="s">
        <v>4</v>
      </c>
      <c r="C121" s="31">
        <v>110</v>
      </c>
      <c r="D121" s="31">
        <v>621</v>
      </c>
      <c r="E121" s="31">
        <v>1162</v>
      </c>
      <c r="F121" s="31">
        <v>989</v>
      </c>
      <c r="G121" s="31">
        <v>151</v>
      </c>
      <c r="H121" s="32">
        <f t="shared" si="20"/>
        <v>3033</v>
      </c>
    </row>
    <row r="122" spans="1:8" ht="15" customHeight="1" x14ac:dyDescent="0.3">
      <c r="A122" s="144"/>
      <c r="B122" s="15" t="s">
        <v>5</v>
      </c>
      <c r="C122" s="31">
        <v>218</v>
      </c>
      <c r="D122" s="31">
        <v>1330</v>
      </c>
      <c r="E122" s="31">
        <v>2363</v>
      </c>
      <c r="F122" s="31">
        <v>1953</v>
      </c>
      <c r="G122" s="31">
        <v>303</v>
      </c>
      <c r="H122" s="32">
        <f t="shared" si="20"/>
        <v>6167</v>
      </c>
    </row>
    <row r="123" spans="1:8" ht="15" customHeight="1" x14ac:dyDescent="0.3">
      <c r="A123" s="145" t="s">
        <v>2</v>
      </c>
      <c r="B123" s="82" t="s">
        <v>3</v>
      </c>
      <c r="C123" s="83">
        <f>C111+C114+C117+C120</f>
        <v>15</v>
      </c>
      <c r="D123" s="83">
        <f t="shared" ref="D123:H123" si="21">D111+D114+D117+D120</f>
        <v>100</v>
      </c>
      <c r="E123" s="83">
        <f t="shared" si="21"/>
        <v>170</v>
      </c>
      <c r="F123" s="83">
        <f t="shared" si="21"/>
        <v>132</v>
      </c>
      <c r="G123" s="83">
        <f t="shared" si="21"/>
        <v>21</v>
      </c>
      <c r="H123" s="83">
        <f t="shared" si="21"/>
        <v>438</v>
      </c>
    </row>
    <row r="124" spans="1:8" ht="15" customHeight="1" x14ac:dyDescent="0.3">
      <c r="A124" s="145"/>
      <c r="B124" s="82" t="s">
        <v>4</v>
      </c>
      <c r="C124" s="83">
        <f>C112+C115+C118+C121</f>
        <v>1198</v>
      </c>
      <c r="D124" s="83">
        <f t="shared" ref="D124:H124" si="22">D112+D115+D118+D121</f>
        <v>1990</v>
      </c>
      <c r="E124" s="83">
        <f t="shared" si="22"/>
        <v>3318</v>
      </c>
      <c r="F124" s="83">
        <f t="shared" si="22"/>
        <v>2270</v>
      </c>
      <c r="G124" s="83">
        <f t="shared" si="22"/>
        <v>353</v>
      </c>
      <c r="H124" s="83">
        <f t="shared" si="22"/>
        <v>9129</v>
      </c>
    </row>
    <row r="125" spans="1:8" ht="15" customHeight="1" x14ac:dyDescent="0.3">
      <c r="A125" s="145"/>
      <c r="B125" s="82" t="s">
        <v>5</v>
      </c>
      <c r="C125" s="83">
        <f>C113+C116+C119+C122</f>
        <v>2524</v>
      </c>
      <c r="D125" s="83">
        <f t="shared" ref="D125:H125" si="23">D113+D116+D119+D122</f>
        <v>4243</v>
      </c>
      <c r="E125" s="83">
        <f t="shared" si="23"/>
        <v>6747</v>
      </c>
      <c r="F125" s="83">
        <f t="shared" si="23"/>
        <v>4420</v>
      </c>
      <c r="G125" s="83">
        <f t="shared" si="23"/>
        <v>704</v>
      </c>
      <c r="H125" s="83">
        <f t="shared" si="23"/>
        <v>18638</v>
      </c>
    </row>
    <row r="126" spans="1:8" ht="15" customHeight="1" x14ac:dyDescent="0.3">
      <c r="A126" s="68" t="s">
        <v>104</v>
      </c>
      <c r="B126" s="70"/>
      <c r="C126" s="70"/>
      <c r="D126" s="70"/>
      <c r="E126" s="70"/>
      <c r="F126" s="70"/>
      <c r="G126" s="70"/>
      <c r="H126" s="70"/>
    </row>
    <row r="129" spans="1:8" ht="15" customHeight="1" x14ac:dyDescent="0.3">
      <c r="A129" s="142" t="s">
        <v>66</v>
      </c>
      <c r="B129" s="142"/>
      <c r="C129" s="142"/>
      <c r="D129" s="142"/>
      <c r="E129" s="142"/>
      <c r="F129" s="142"/>
      <c r="G129" s="142"/>
      <c r="H129" s="142"/>
    </row>
    <row r="130" spans="1:8" ht="15" customHeight="1" x14ac:dyDescent="0.3">
      <c r="A130" s="142" t="s">
        <v>84</v>
      </c>
      <c r="B130" s="142"/>
      <c r="C130" s="142"/>
      <c r="D130" s="142"/>
      <c r="E130" s="142"/>
      <c r="F130" s="142"/>
      <c r="G130" s="142"/>
      <c r="H130" s="142"/>
    </row>
    <row r="131" spans="1:8" ht="15" customHeight="1" x14ac:dyDescent="0.3">
      <c r="A131" s="80" t="s">
        <v>94</v>
      </c>
      <c r="B131" s="81"/>
      <c r="C131" s="81" t="s">
        <v>32</v>
      </c>
      <c r="D131" s="81" t="s">
        <v>33</v>
      </c>
      <c r="E131" s="81" t="s">
        <v>34</v>
      </c>
      <c r="F131" s="81" t="s">
        <v>35</v>
      </c>
      <c r="G131" s="81" t="s">
        <v>0</v>
      </c>
      <c r="H131" s="81" t="s">
        <v>2</v>
      </c>
    </row>
    <row r="132" spans="1:8" ht="15" customHeight="1" x14ac:dyDescent="0.3">
      <c r="A132" s="143" t="s">
        <v>6</v>
      </c>
      <c r="B132" s="13" t="s">
        <v>3</v>
      </c>
      <c r="C132" s="29">
        <v>0</v>
      </c>
      <c r="D132" s="29">
        <v>2</v>
      </c>
      <c r="E132" s="29">
        <v>7</v>
      </c>
      <c r="F132" s="27">
        <v>7</v>
      </c>
      <c r="G132" s="29">
        <v>1</v>
      </c>
      <c r="H132" s="30">
        <f>SUM(C132:G132)</f>
        <v>17</v>
      </c>
    </row>
    <row r="133" spans="1:8" ht="15" customHeight="1" x14ac:dyDescent="0.3">
      <c r="A133" s="143"/>
      <c r="B133" s="13" t="s">
        <v>4</v>
      </c>
      <c r="C133" s="29">
        <v>0</v>
      </c>
      <c r="D133" s="29">
        <v>155</v>
      </c>
      <c r="E133" s="29">
        <v>130</v>
      </c>
      <c r="F133" s="29">
        <v>76</v>
      </c>
      <c r="G133" s="29">
        <v>6</v>
      </c>
      <c r="H133" s="30">
        <f t="shared" ref="H133:H143" si="24">SUM(C133:G133)</f>
        <v>367</v>
      </c>
    </row>
    <row r="134" spans="1:8" ht="15" customHeight="1" x14ac:dyDescent="0.3">
      <c r="A134" s="143"/>
      <c r="B134" s="13" t="s">
        <v>5</v>
      </c>
      <c r="C134" s="29">
        <v>0</v>
      </c>
      <c r="D134" s="29">
        <v>346</v>
      </c>
      <c r="E134" s="29">
        <v>264</v>
      </c>
      <c r="F134" s="29">
        <v>138</v>
      </c>
      <c r="G134" s="29">
        <v>10</v>
      </c>
      <c r="H134" s="30">
        <f t="shared" si="24"/>
        <v>758</v>
      </c>
    </row>
    <row r="135" spans="1:8" ht="15" customHeight="1" x14ac:dyDescent="0.3">
      <c r="A135" s="144" t="s">
        <v>7</v>
      </c>
      <c r="B135" s="15" t="s">
        <v>3</v>
      </c>
      <c r="C135" s="31">
        <v>2</v>
      </c>
      <c r="D135" s="31">
        <v>16</v>
      </c>
      <c r="E135" s="31">
        <v>24</v>
      </c>
      <c r="F135" s="31">
        <v>18</v>
      </c>
      <c r="G135" s="31">
        <v>8</v>
      </c>
      <c r="H135" s="32">
        <f t="shared" si="24"/>
        <v>68</v>
      </c>
    </row>
    <row r="136" spans="1:8" ht="15" customHeight="1" x14ac:dyDescent="0.3">
      <c r="A136" s="144"/>
      <c r="B136" s="15" t="s">
        <v>4</v>
      </c>
      <c r="C136" s="31">
        <v>184</v>
      </c>
      <c r="D136" s="31">
        <v>598</v>
      </c>
      <c r="E136" s="31">
        <v>629</v>
      </c>
      <c r="F136" s="31">
        <v>306</v>
      </c>
      <c r="G136" s="31">
        <v>156</v>
      </c>
      <c r="H136" s="32">
        <f t="shared" si="24"/>
        <v>1873</v>
      </c>
    </row>
    <row r="137" spans="1:8" ht="15" customHeight="1" x14ac:dyDescent="0.3">
      <c r="A137" s="144"/>
      <c r="B137" s="15" t="s">
        <v>5</v>
      </c>
      <c r="C137" s="31">
        <v>358</v>
      </c>
      <c r="D137" s="31">
        <v>1171</v>
      </c>
      <c r="E137" s="31">
        <v>1225</v>
      </c>
      <c r="F137" s="31">
        <v>557</v>
      </c>
      <c r="G137" s="31">
        <v>300</v>
      </c>
      <c r="H137" s="32">
        <f t="shared" si="24"/>
        <v>3611</v>
      </c>
    </row>
    <row r="138" spans="1:8" ht="15" customHeight="1" x14ac:dyDescent="0.3">
      <c r="A138" s="143" t="s">
        <v>8</v>
      </c>
      <c r="B138" s="13" t="s">
        <v>3</v>
      </c>
      <c r="C138" s="29">
        <v>11</v>
      </c>
      <c r="D138" s="29">
        <v>65</v>
      </c>
      <c r="E138" s="29">
        <v>101</v>
      </c>
      <c r="F138" s="29">
        <v>56</v>
      </c>
      <c r="G138" s="29">
        <v>4</v>
      </c>
      <c r="H138" s="30">
        <f t="shared" si="24"/>
        <v>237</v>
      </c>
    </row>
    <row r="139" spans="1:8" ht="15" customHeight="1" x14ac:dyDescent="0.3">
      <c r="A139" s="143"/>
      <c r="B139" s="13" t="s">
        <v>4</v>
      </c>
      <c r="C139" s="29">
        <v>758</v>
      </c>
      <c r="D139" s="29">
        <v>761</v>
      </c>
      <c r="E139" s="29">
        <v>1377</v>
      </c>
      <c r="F139" s="29">
        <v>861</v>
      </c>
      <c r="G139" s="29">
        <v>40</v>
      </c>
      <c r="H139" s="30">
        <f t="shared" si="24"/>
        <v>3797</v>
      </c>
    </row>
    <row r="140" spans="1:8" ht="15" customHeight="1" x14ac:dyDescent="0.3">
      <c r="A140" s="143"/>
      <c r="B140" s="13" t="s">
        <v>5</v>
      </c>
      <c r="C140" s="29">
        <v>1608</v>
      </c>
      <c r="D140" s="29">
        <v>1653</v>
      </c>
      <c r="E140" s="29">
        <v>2840</v>
      </c>
      <c r="F140" s="29">
        <v>1701</v>
      </c>
      <c r="G140" s="29">
        <v>78</v>
      </c>
      <c r="H140" s="30">
        <f t="shared" si="24"/>
        <v>7880</v>
      </c>
    </row>
    <row r="141" spans="1:8" ht="15" customHeight="1" x14ac:dyDescent="0.3">
      <c r="A141" s="144" t="s">
        <v>9</v>
      </c>
      <c r="B141" s="15" t="s">
        <v>3</v>
      </c>
      <c r="C141" s="31">
        <v>1</v>
      </c>
      <c r="D141" s="31">
        <v>20</v>
      </c>
      <c r="E141" s="31">
        <v>33</v>
      </c>
      <c r="F141" s="31">
        <v>47</v>
      </c>
      <c r="G141" s="31">
        <v>10</v>
      </c>
      <c r="H141" s="32">
        <f t="shared" si="24"/>
        <v>111</v>
      </c>
    </row>
    <row r="142" spans="1:8" ht="15" customHeight="1" x14ac:dyDescent="0.3">
      <c r="A142" s="144"/>
      <c r="B142" s="15" t="s">
        <v>4</v>
      </c>
      <c r="C142" s="31">
        <v>110</v>
      </c>
      <c r="D142" s="31">
        <v>582</v>
      </c>
      <c r="E142" s="31">
        <v>1101</v>
      </c>
      <c r="F142" s="31">
        <v>946</v>
      </c>
      <c r="G142" s="31">
        <v>171</v>
      </c>
      <c r="H142" s="32">
        <f t="shared" si="24"/>
        <v>2910</v>
      </c>
    </row>
    <row r="143" spans="1:8" ht="15" customHeight="1" x14ac:dyDescent="0.3">
      <c r="A143" s="144"/>
      <c r="B143" s="15" t="s">
        <v>5</v>
      </c>
      <c r="C143" s="31">
        <v>218</v>
      </c>
      <c r="D143" s="31">
        <v>1265</v>
      </c>
      <c r="E143" s="31">
        <v>2235</v>
      </c>
      <c r="F143" s="31">
        <v>1865</v>
      </c>
      <c r="G143" s="31">
        <v>339</v>
      </c>
      <c r="H143" s="32">
        <f t="shared" si="24"/>
        <v>5922</v>
      </c>
    </row>
    <row r="144" spans="1:8" ht="15" customHeight="1" x14ac:dyDescent="0.3">
      <c r="A144" s="145" t="s">
        <v>2</v>
      </c>
      <c r="B144" s="82" t="s">
        <v>3</v>
      </c>
      <c r="C144" s="83">
        <f>C132+C135+C138+C141</f>
        <v>14</v>
      </c>
      <c r="D144" s="83">
        <f t="shared" ref="D144:H144" si="25">D132+D135+D138+D141</f>
        <v>103</v>
      </c>
      <c r="E144" s="83">
        <f t="shared" si="25"/>
        <v>165</v>
      </c>
      <c r="F144" s="83">
        <f t="shared" si="25"/>
        <v>128</v>
      </c>
      <c r="G144" s="83">
        <f t="shared" si="25"/>
        <v>23</v>
      </c>
      <c r="H144" s="83">
        <f t="shared" si="25"/>
        <v>433</v>
      </c>
    </row>
    <row r="145" spans="1:8" ht="15" customHeight="1" x14ac:dyDescent="0.3">
      <c r="A145" s="145"/>
      <c r="B145" s="82" t="s">
        <v>4</v>
      </c>
      <c r="C145" s="83">
        <f>C133+C136+C139+C142</f>
        <v>1052</v>
      </c>
      <c r="D145" s="83">
        <f t="shared" ref="D145:H145" si="26">D133+D136+D139+D142</f>
        <v>2096</v>
      </c>
      <c r="E145" s="83">
        <f t="shared" si="26"/>
        <v>3237</v>
      </c>
      <c r="F145" s="83">
        <f t="shared" si="26"/>
        <v>2189</v>
      </c>
      <c r="G145" s="83">
        <f t="shared" si="26"/>
        <v>373</v>
      </c>
      <c r="H145" s="83">
        <f t="shared" si="26"/>
        <v>8947</v>
      </c>
    </row>
    <row r="146" spans="1:8" ht="15" customHeight="1" x14ac:dyDescent="0.3">
      <c r="A146" s="145"/>
      <c r="B146" s="82" t="s">
        <v>5</v>
      </c>
      <c r="C146" s="83">
        <f>C134+C137+C140+C143</f>
        <v>2184</v>
      </c>
      <c r="D146" s="83">
        <f t="shared" ref="D146:H146" si="27">D134+D137+D140+D143</f>
        <v>4435</v>
      </c>
      <c r="E146" s="83">
        <f t="shared" si="27"/>
        <v>6564</v>
      </c>
      <c r="F146" s="83">
        <f t="shared" si="27"/>
        <v>4261</v>
      </c>
      <c r="G146" s="83">
        <f t="shared" si="27"/>
        <v>727</v>
      </c>
      <c r="H146" s="83">
        <f t="shared" si="27"/>
        <v>18171</v>
      </c>
    </row>
    <row r="147" spans="1:8" ht="15" customHeight="1" x14ac:dyDescent="0.3">
      <c r="A147" s="68" t="s">
        <v>104</v>
      </c>
      <c r="B147" s="70"/>
      <c r="C147" s="70"/>
      <c r="D147" s="70"/>
      <c r="E147" s="70"/>
      <c r="F147" s="70"/>
      <c r="G147" s="70"/>
      <c r="H147" s="70"/>
    </row>
    <row r="150" spans="1:8" ht="15" customHeight="1" x14ac:dyDescent="0.3">
      <c r="A150" s="142" t="s">
        <v>66</v>
      </c>
      <c r="B150" s="142"/>
      <c r="C150" s="142"/>
      <c r="D150" s="142"/>
      <c r="E150" s="142"/>
      <c r="F150" s="142"/>
      <c r="G150" s="142"/>
      <c r="H150" s="142"/>
    </row>
    <row r="151" spans="1:8" ht="15" customHeight="1" x14ac:dyDescent="0.3">
      <c r="A151" s="142" t="s">
        <v>81</v>
      </c>
      <c r="B151" s="142"/>
      <c r="C151" s="142"/>
      <c r="D151" s="142"/>
      <c r="E151" s="142"/>
      <c r="F151" s="142"/>
      <c r="G151" s="142"/>
      <c r="H151" s="142"/>
    </row>
    <row r="152" spans="1:8" ht="15" customHeight="1" x14ac:dyDescent="0.3">
      <c r="A152" s="80" t="s">
        <v>94</v>
      </c>
      <c r="B152" s="81"/>
      <c r="C152" s="81" t="s">
        <v>32</v>
      </c>
      <c r="D152" s="81" t="s">
        <v>33</v>
      </c>
      <c r="E152" s="81" t="s">
        <v>34</v>
      </c>
      <c r="F152" s="81" t="s">
        <v>35</v>
      </c>
      <c r="G152" s="81" t="s">
        <v>0</v>
      </c>
      <c r="H152" s="81" t="s">
        <v>2</v>
      </c>
    </row>
    <row r="153" spans="1:8" ht="15" customHeight="1" x14ac:dyDescent="0.3">
      <c r="A153" s="143" t="s">
        <v>6</v>
      </c>
      <c r="B153" s="13" t="s">
        <v>3</v>
      </c>
      <c r="C153" s="29">
        <v>0</v>
      </c>
      <c r="D153" s="29">
        <v>2</v>
      </c>
      <c r="E153" s="29">
        <v>6</v>
      </c>
      <c r="F153" s="27">
        <v>7</v>
      </c>
      <c r="G153" s="29">
        <v>1</v>
      </c>
      <c r="H153" s="30">
        <f>SUM(C153:G153)</f>
        <v>16</v>
      </c>
    </row>
    <row r="154" spans="1:8" ht="15" customHeight="1" x14ac:dyDescent="0.3">
      <c r="A154" s="143"/>
      <c r="B154" s="13" t="s">
        <v>4</v>
      </c>
      <c r="C154" s="29">
        <v>0</v>
      </c>
      <c r="D154" s="29">
        <v>155</v>
      </c>
      <c r="E154" s="29">
        <v>118</v>
      </c>
      <c r="F154" s="29">
        <v>76</v>
      </c>
      <c r="G154" s="29">
        <v>6</v>
      </c>
      <c r="H154" s="30">
        <f t="shared" ref="H154:H164" si="28">SUM(C154:G154)</f>
        <v>355</v>
      </c>
    </row>
    <row r="155" spans="1:8" ht="15" customHeight="1" x14ac:dyDescent="0.3">
      <c r="A155" s="143"/>
      <c r="B155" s="13" t="s">
        <v>5</v>
      </c>
      <c r="C155" s="29">
        <v>0</v>
      </c>
      <c r="D155" s="29">
        <v>346</v>
      </c>
      <c r="E155" s="29">
        <v>235</v>
      </c>
      <c r="F155" s="29">
        <v>138</v>
      </c>
      <c r="G155" s="29">
        <v>10</v>
      </c>
      <c r="H155" s="30">
        <f t="shared" si="28"/>
        <v>729</v>
      </c>
    </row>
    <row r="156" spans="1:8" ht="15" customHeight="1" x14ac:dyDescent="0.3">
      <c r="A156" s="144" t="s">
        <v>7</v>
      </c>
      <c r="B156" s="15" t="s">
        <v>3</v>
      </c>
      <c r="C156" s="31">
        <v>2</v>
      </c>
      <c r="D156" s="31">
        <v>14</v>
      </c>
      <c r="E156" s="31">
        <v>22</v>
      </c>
      <c r="F156" s="31">
        <v>19</v>
      </c>
      <c r="G156" s="31">
        <v>8</v>
      </c>
      <c r="H156" s="32">
        <f t="shared" si="28"/>
        <v>65</v>
      </c>
    </row>
    <row r="157" spans="1:8" ht="15" customHeight="1" x14ac:dyDescent="0.3">
      <c r="A157" s="144"/>
      <c r="B157" s="15" t="s">
        <v>4</v>
      </c>
      <c r="C157" s="31">
        <v>184</v>
      </c>
      <c r="D157" s="31">
        <v>555</v>
      </c>
      <c r="E157" s="31">
        <v>553</v>
      </c>
      <c r="F157" s="31">
        <v>354</v>
      </c>
      <c r="G157" s="31">
        <v>156</v>
      </c>
      <c r="H157" s="32">
        <f t="shared" si="28"/>
        <v>1802</v>
      </c>
    </row>
    <row r="158" spans="1:8" ht="15" customHeight="1" x14ac:dyDescent="0.3">
      <c r="A158" s="144"/>
      <c r="B158" s="15" t="s">
        <v>5</v>
      </c>
      <c r="C158" s="31">
        <v>358</v>
      </c>
      <c r="D158" s="31">
        <v>1060</v>
      </c>
      <c r="E158" s="31">
        <v>1121</v>
      </c>
      <c r="F158" s="31">
        <v>650</v>
      </c>
      <c r="G158" s="31">
        <v>300</v>
      </c>
      <c r="H158" s="32">
        <f t="shared" si="28"/>
        <v>3489</v>
      </c>
    </row>
    <row r="159" spans="1:8" ht="15" customHeight="1" x14ac:dyDescent="0.3">
      <c r="A159" s="143" t="s">
        <v>8</v>
      </c>
      <c r="B159" s="13" t="s">
        <v>3</v>
      </c>
      <c r="C159" s="29">
        <v>11</v>
      </c>
      <c r="D159" s="29">
        <v>65</v>
      </c>
      <c r="E159" s="29">
        <v>103</v>
      </c>
      <c r="F159" s="29">
        <v>55</v>
      </c>
      <c r="G159" s="29">
        <v>5</v>
      </c>
      <c r="H159" s="30">
        <f t="shared" si="28"/>
        <v>239</v>
      </c>
    </row>
    <row r="160" spans="1:8" ht="15" customHeight="1" x14ac:dyDescent="0.3">
      <c r="A160" s="143"/>
      <c r="B160" s="13" t="s">
        <v>4</v>
      </c>
      <c r="C160" s="29">
        <v>758</v>
      </c>
      <c r="D160" s="29">
        <v>755</v>
      </c>
      <c r="E160" s="29">
        <v>1368</v>
      </c>
      <c r="F160" s="29">
        <v>858</v>
      </c>
      <c r="G160" s="29">
        <v>62</v>
      </c>
      <c r="H160" s="30">
        <f t="shared" si="28"/>
        <v>3801</v>
      </c>
    </row>
    <row r="161" spans="1:8" ht="15" customHeight="1" x14ac:dyDescent="0.3">
      <c r="A161" s="143"/>
      <c r="B161" s="13" t="s">
        <v>5</v>
      </c>
      <c r="C161" s="29">
        <v>1625</v>
      </c>
      <c r="D161" s="29">
        <v>1658</v>
      </c>
      <c r="E161" s="29">
        <v>2795</v>
      </c>
      <c r="F161" s="29">
        <v>1692</v>
      </c>
      <c r="G161" s="29">
        <v>117</v>
      </c>
      <c r="H161" s="30">
        <f t="shared" si="28"/>
        <v>7887</v>
      </c>
    </row>
    <row r="162" spans="1:8" ht="15" customHeight="1" x14ac:dyDescent="0.3">
      <c r="A162" s="144" t="s">
        <v>9</v>
      </c>
      <c r="B162" s="15" t="s">
        <v>3</v>
      </c>
      <c r="C162" s="31">
        <v>1</v>
      </c>
      <c r="D162" s="31">
        <v>20</v>
      </c>
      <c r="E162" s="31">
        <v>31</v>
      </c>
      <c r="F162" s="31">
        <v>46</v>
      </c>
      <c r="G162" s="31">
        <v>13</v>
      </c>
      <c r="H162" s="32">
        <f t="shared" si="28"/>
        <v>111</v>
      </c>
    </row>
    <row r="163" spans="1:8" ht="15" customHeight="1" x14ac:dyDescent="0.3">
      <c r="A163" s="144"/>
      <c r="B163" s="15" t="s">
        <v>4</v>
      </c>
      <c r="C163" s="31">
        <v>110</v>
      </c>
      <c r="D163" s="31">
        <v>584</v>
      </c>
      <c r="E163" s="31">
        <v>1041</v>
      </c>
      <c r="F163" s="31">
        <v>924</v>
      </c>
      <c r="G163" s="31">
        <v>233</v>
      </c>
      <c r="H163" s="32">
        <f t="shared" si="28"/>
        <v>2892</v>
      </c>
    </row>
    <row r="164" spans="1:8" ht="15" customHeight="1" x14ac:dyDescent="0.3">
      <c r="A164" s="144"/>
      <c r="B164" s="15" t="s">
        <v>5</v>
      </c>
      <c r="C164" s="31">
        <v>218</v>
      </c>
      <c r="D164" s="31">
        <v>1284</v>
      </c>
      <c r="E164" s="31">
        <v>2073</v>
      </c>
      <c r="F164" s="31">
        <v>1779</v>
      </c>
      <c r="G164" s="31">
        <v>472</v>
      </c>
      <c r="H164" s="32">
        <f t="shared" si="28"/>
        <v>5826</v>
      </c>
    </row>
    <row r="165" spans="1:8" ht="15" customHeight="1" x14ac:dyDescent="0.3">
      <c r="A165" s="145" t="s">
        <v>2</v>
      </c>
      <c r="B165" s="82" t="s">
        <v>3</v>
      </c>
      <c r="C165" s="83">
        <f>C153+C156+C159+C162</f>
        <v>14</v>
      </c>
      <c r="D165" s="83">
        <f t="shared" ref="D165:H167" si="29">D153+D156+D159+D162</f>
        <v>101</v>
      </c>
      <c r="E165" s="83">
        <f t="shared" si="29"/>
        <v>162</v>
      </c>
      <c r="F165" s="83">
        <f t="shared" si="29"/>
        <v>127</v>
      </c>
      <c r="G165" s="83">
        <f t="shared" si="29"/>
        <v>27</v>
      </c>
      <c r="H165" s="83">
        <f t="shared" si="29"/>
        <v>431</v>
      </c>
    </row>
    <row r="166" spans="1:8" ht="15" customHeight="1" x14ac:dyDescent="0.3">
      <c r="A166" s="145"/>
      <c r="B166" s="82" t="s">
        <v>4</v>
      </c>
      <c r="C166" s="83">
        <f>C154+C157+C160+C163</f>
        <v>1052</v>
      </c>
      <c r="D166" s="83">
        <f t="shared" si="29"/>
        <v>2049</v>
      </c>
      <c r="E166" s="83">
        <f t="shared" si="29"/>
        <v>3080</v>
      </c>
      <c r="F166" s="83">
        <f t="shared" si="29"/>
        <v>2212</v>
      </c>
      <c r="G166" s="83">
        <f t="shared" si="29"/>
        <v>457</v>
      </c>
      <c r="H166" s="83">
        <f t="shared" si="29"/>
        <v>8850</v>
      </c>
    </row>
    <row r="167" spans="1:8" ht="15" customHeight="1" x14ac:dyDescent="0.3">
      <c r="A167" s="145"/>
      <c r="B167" s="82" t="s">
        <v>5</v>
      </c>
      <c r="C167" s="83">
        <f>C155+C158+C161+C164</f>
        <v>2201</v>
      </c>
      <c r="D167" s="83">
        <f t="shared" si="29"/>
        <v>4348</v>
      </c>
      <c r="E167" s="83">
        <f t="shared" si="29"/>
        <v>6224</v>
      </c>
      <c r="F167" s="83">
        <f t="shared" si="29"/>
        <v>4259</v>
      </c>
      <c r="G167" s="83">
        <f t="shared" si="29"/>
        <v>899</v>
      </c>
      <c r="H167" s="83">
        <f t="shared" si="29"/>
        <v>17931</v>
      </c>
    </row>
    <row r="168" spans="1:8" ht="15" customHeight="1" x14ac:dyDescent="0.3">
      <c r="A168" s="68" t="s">
        <v>104</v>
      </c>
      <c r="B168" s="70"/>
      <c r="C168" s="70"/>
      <c r="D168" s="70"/>
      <c r="E168" s="70"/>
      <c r="F168" s="70"/>
      <c r="G168" s="70"/>
      <c r="H168" s="70"/>
    </row>
    <row r="171" spans="1:8" ht="15" customHeight="1" x14ac:dyDescent="0.3">
      <c r="A171" s="142" t="s">
        <v>66</v>
      </c>
      <c r="B171" s="142"/>
      <c r="C171" s="142"/>
      <c r="D171" s="142"/>
      <c r="E171" s="142"/>
      <c r="F171" s="142"/>
      <c r="G171" s="142"/>
      <c r="H171" s="142"/>
    </row>
    <row r="172" spans="1:8" ht="15" customHeight="1" x14ac:dyDescent="0.3">
      <c r="A172" s="142" t="s">
        <v>67</v>
      </c>
      <c r="B172" s="142"/>
      <c r="C172" s="142"/>
      <c r="D172" s="142"/>
      <c r="E172" s="142"/>
      <c r="F172" s="142"/>
      <c r="G172" s="142"/>
      <c r="H172" s="142"/>
    </row>
    <row r="173" spans="1:8" ht="15" customHeight="1" x14ac:dyDescent="0.3">
      <c r="A173" s="80" t="s">
        <v>94</v>
      </c>
      <c r="B173" s="81"/>
      <c r="C173" s="81" t="s">
        <v>32</v>
      </c>
      <c r="D173" s="81" t="s">
        <v>33</v>
      </c>
      <c r="E173" s="81" t="s">
        <v>34</v>
      </c>
      <c r="F173" s="81" t="s">
        <v>35</v>
      </c>
      <c r="G173" s="81" t="s">
        <v>0</v>
      </c>
      <c r="H173" s="81" t="s">
        <v>2</v>
      </c>
    </row>
    <row r="174" spans="1:8" ht="15" customHeight="1" x14ac:dyDescent="0.3">
      <c r="A174" s="143" t="s">
        <v>6</v>
      </c>
      <c r="B174" s="13" t="s">
        <v>3</v>
      </c>
      <c r="C174" s="29">
        <v>0</v>
      </c>
      <c r="D174" s="29">
        <v>2</v>
      </c>
      <c r="E174" s="29">
        <v>6</v>
      </c>
      <c r="F174" s="27">
        <v>7</v>
      </c>
      <c r="G174" s="29">
        <v>1</v>
      </c>
      <c r="H174" s="30">
        <f>SUM(C174:G174)</f>
        <v>16</v>
      </c>
    </row>
    <row r="175" spans="1:8" ht="15" customHeight="1" x14ac:dyDescent="0.3">
      <c r="A175" s="143"/>
      <c r="B175" s="13" t="s">
        <v>4</v>
      </c>
      <c r="C175" s="29">
        <v>0</v>
      </c>
      <c r="D175" s="29">
        <v>155</v>
      </c>
      <c r="E175" s="29">
        <v>118</v>
      </c>
      <c r="F175" s="29">
        <v>75</v>
      </c>
      <c r="G175" s="29">
        <v>6</v>
      </c>
      <c r="H175" s="30">
        <f t="shared" ref="H175:H185" si="30">SUM(C175:G175)</f>
        <v>354</v>
      </c>
    </row>
    <row r="176" spans="1:8" ht="15" customHeight="1" x14ac:dyDescent="0.3">
      <c r="A176" s="143"/>
      <c r="B176" s="13" t="s">
        <v>5</v>
      </c>
      <c r="C176" s="29">
        <v>0</v>
      </c>
      <c r="D176" s="29">
        <v>346</v>
      </c>
      <c r="E176" s="29">
        <v>235</v>
      </c>
      <c r="F176" s="29">
        <v>136</v>
      </c>
      <c r="G176" s="29">
        <v>10</v>
      </c>
      <c r="H176" s="30">
        <f t="shared" si="30"/>
        <v>727</v>
      </c>
    </row>
    <row r="177" spans="1:8" ht="15" customHeight="1" x14ac:dyDescent="0.3">
      <c r="A177" s="144" t="s">
        <v>7</v>
      </c>
      <c r="B177" s="15" t="s">
        <v>3</v>
      </c>
      <c r="C177" s="31">
        <v>1</v>
      </c>
      <c r="D177" s="31">
        <v>14</v>
      </c>
      <c r="E177" s="31">
        <v>21</v>
      </c>
      <c r="F177" s="31">
        <v>19</v>
      </c>
      <c r="G177" s="31">
        <v>8</v>
      </c>
      <c r="H177" s="32">
        <f t="shared" si="30"/>
        <v>63</v>
      </c>
    </row>
    <row r="178" spans="1:8" ht="15" customHeight="1" x14ac:dyDescent="0.3">
      <c r="A178" s="144"/>
      <c r="B178" s="15" t="s">
        <v>4</v>
      </c>
      <c r="C178" s="31">
        <v>61</v>
      </c>
      <c r="D178" s="31">
        <v>612</v>
      </c>
      <c r="E178" s="31">
        <v>534</v>
      </c>
      <c r="F178" s="31">
        <v>382</v>
      </c>
      <c r="G178" s="31">
        <v>156</v>
      </c>
      <c r="H178" s="32">
        <f t="shared" si="30"/>
        <v>1745</v>
      </c>
    </row>
    <row r="179" spans="1:8" ht="15" customHeight="1" x14ac:dyDescent="0.3">
      <c r="A179" s="144"/>
      <c r="B179" s="15" t="s">
        <v>5</v>
      </c>
      <c r="C179" s="31">
        <v>127</v>
      </c>
      <c r="D179" s="31">
        <v>1145</v>
      </c>
      <c r="E179" s="31">
        <v>1040</v>
      </c>
      <c r="F179" s="31">
        <v>704</v>
      </c>
      <c r="G179" s="31">
        <v>300</v>
      </c>
      <c r="H179" s="32">
        <f t="shared" si="30"/>
        <v>3316</v>
      </c>
    </row>
    <row r="180" spans="1:8" ht="15" customHeight="1" x14ac:dyDescent="0.3">
      <c r="A180" s="143" t="s">
        <v>8</v>
      </c>
      <c r="B180" s="13" t="s">
        <v>3</v>
      </c>
      <c r="C180" s="29">
        <v>9</v>
      </c>
      <c r="D180" s="29">
        <v>62</v>
      </c>
      <c r="E180" s="29">
        <v>94</v>
      </c>
      <c r="F180" s="29">
        <v>57</v>
      </c>
      <c r="G180" s="29">
        <v>5</v>
      </c>
      <c r="H180" s="30">
        <f t="shared" si="30"/>
        <v>227</v>
      </c>
    </row>
    <row r="181" spans="1:8" ht="15" customHeight="1" x14ac:dyDescent="0.3">
      <c r="A181" s="143"/>
      <c r="B181" s="13" t="s">
        <v>4</v>
      </c>
      <c r="C181" s="29">
        <v>665</v>
      </c>
      <c r="D181" s="29">
        <v>719</v>
      </c>
      <c r="E181" s="29">
        <v>1184</v>
      </c>
      <c r="F181" s="29">
        <v>984</v>
      </c>
      <c r="G181" s="29">
        <v>62</v>
      </c>
      <c r="H181" s="30">
        <f t="shared" si="30"/>
        <v>3614</v>
      </c>
    </row>
    <row r="182" spans="1:8" ht="15" customHeight="1" x14ac:dyDescent="0.3">
      <c r="A182" s="143"/>
      <c r="B182" s="13" t="s">
        <v>5</v>
      </c>
      <c r="C182" s="29">
        <v>1411</v>
      </c>
      <c r="D182" s="29">
        <v>1566</v>
      </c>
      <c r="E182" s="29">
        <v>2438</v>
      </c>
      <c r="F182" s="29">
        <v>1915</v>
      </c>
      <c r="G182" s="29">
        <v>117</v>
      </c>
      <c r="H182" s="30">
        <f t="shared" si="30"/>
        <v>7447</v>
      </c>
    </row>
    <row r="183" spans="1:8" ht="15" customHeight="1" x14ac:dyDescent="0.3">
      <c r="A183" s="144" t="s">
        <v>9</v>
      </c>
      <c r="B183" s="15" t="s">
        <v>3</v>
      </c>
      <c r="C183" s="31">
        <v>1</v>
      </c>
      <c r="D183" s="31">
        <v>18</v>
      </c>
      <c r="E183" s="31">
        <v>28</v>
      </c>
      <c r="F183" s="31">
        <v>47</v>
      </c>
      <c r="G183" s="31">
        <v>13</v>
      </c>
      <c r="H183" s="32">
        <f t="shared" si="30"/>
        <v>107</v>
      </c>
    </row>
    <row r="184" spans="1:8" ht="15" customHeight="1" x14ac:dyDescent="0.3">
      <c r="A184" s="144"/>
      <c r="B184" s="15" t="s">
        <v>4</v>
      </c>
      <c r="C184" s="31">
        <v>110</v>
      </c>
      <c r="D184" s="31">
        <v>544</v>
      </c>
      <c r="E184" s="31">
        <v>960</v>
      </c>
      <c r="F184" s="31">
        <v>974</v>
      </c>
      <c r="G184" s="31">
        <v>227</v>
      </c>
      <c r="H184" s="32">
        <f t="shared" si="30"/>
        <v>2815</v>
      </c>
    </row>
    <row r="185" spans="1:8" ht="15" customHeight="1" x14ac:dyDescent="0.3">
      <c r="A185" s="144"/>
      <c r="B185" s="15" t="s">
        <v>5</v>
      </c>
      <c r="C185" s="31">
        <v>218</v>
      </c>
      <c r="D185" s="31">
        <v>1173</v>
      </c>
      <c r="E185" s="31">
        <v>1859</v>
      </c>
      <c r="F185" s="31">
        <v>1858</v>
      </c>
      <c r="G185" s="31">
        <v>462</v>
      </c>
      <c r="H185" s="32">
        <f t="shared" si="30"/>
        <v>5570</v>
      </c>
    </row>
    <row r="186" spans="1:8" ht="15" customHeight="1" x14ac:dyDescent="0.3">
      <c r="A186" s="145" t="s">
        <v>2</v>
      </c>
      <c r="B186" s="82" t="s">
        <v>3</v>
      </c>
      <c r="C186" s="83">
        <f>C174+C177+C180+C183</f>
        <v>11</v>
      </c>
      <c r="D186" s="83">
        <f t="shared" ref="D186:H186" si="31">D174+D177+D180+D183</f>
        <v>96</v>
      </c>
      <c r="E186" s="83">
        <f t="shared" si="31"/>
        <v>149</v>
      </c>
      <c r="F186" s="83">
        <f t="shared" si="31"/>
        <v>130</v>
      </c>
      <c r="G186" s="83">
        <f t="shared" si="31"/>
        <v>27</v>
      </c>
      <c r="H186" s="83">
        <f t="shared" si="31"/>
        <v>413</v>
      </c>
    </row>
    <row r="187" spans="1:8" ht="15" customHeight="1" x14ac:dyDescent="0.3">
      <c r="A187" s="145"/>
      <c r="B187" s="82" t="s">
        <v>4</v>
      </c>
      <c r="C187" s="83">
        <f>C175+C178+C181+C184</f>
        <v>836</v>
      </c>
      <c r="D187" s="83">
        <f t="shared" ref="D187:H187" si="32">D175+D178+D181+D184</f>
        <v>2030</v>
      </c>
      <c r="E187" s="83">
        <f t="shared" si="32"/>
        <v>2796</v>
      </c>
      <c r="F187" s="83">
        <f t="shared" si="32"/>
        <v>2415</v>
      </c>
      <c r="G187" s="83">
        <f t="shared" si="32"/>
        <v>451</v>
      </c>
      <c r="H187" s="83">
        <f t="shared" si="32"/>
        <v>8528</v>
      </c>
    </row>
    <row r="188" spans="1:8" ht="15" customHeight="1" x14ac:dyDescent="0.3">
      <c r="A188" s="145"/>
      <c r="B188" s="82" t="s">
        <v>5</v>
      </c>
      <c r="C188" s="83">
        <f>C176+C179+C182+C185</f>
        <v>1756</v>
      </c>
      <c r="D188" s="83">
        <f t="shared" ref="D188:H188" si="33">D176+D179+D182+D185</f>
        <v>4230</v>
      </c>
      <c r="E188" s="83">
        <f t="shared" si="33"/>
        <v>5572</v>
      </c>
      <c r="F188" s="83">
        <f t="shared" si="33"/>
        <v>4613</v>
      </c>
      <c r="G188" s="83">
        <f t="shared" si="33"/>
        <v>889</v>
      </c>
      <c r="H188" s="83">
        <f t="shared" si="33"/>
        <v>17060</v>
      </c>
    </row>
    <row r="189" spans="1:8" ht="15" customHeight="1" x14ac:dyDescent="0.3">
      <c r="A189" s="68" t="s">
        <v>104</v>
      </c>
      <c r="B189" s="70"/>
      <c r="C189" s="70"/>
      <c r="D189" s="70"/>
      <c r="E189" s="70"/>
      <c r="F189" s="70"/>
      <c r="G189" s="70"/>
      <c r="H189" s="70"/>
    </row>
    <row r="192" spans="1:8" ht="15" customHeight="1" x14ac:dyDescent="0.3">
      <c r="A192" s="142" t="s">
        <v>66</v>
      </c>
      <c r="B192" s="142"/>
      <c r="C192" s="142"/>
      <c r="D192" s="142"/>
      <c r="E192" s="142"/>
      <c r="F192" s="142"/>
      <c r="G192" s="142"/>
      <c r="H192" s="142"/>
    </row>
    <row r="193" spans="1:8" ht="15" customHeight="1" x14ac:dyDescent="0.3">
      <c r="A193" s="142" t="s">
        <v>79</v>
      </c>
      <c r="B193" s="142"/>
      <c r="C193" s="142"/>
      <c r="D193" s="142"/>
      <c r="E193" s="142"/>
      <c r="F193" s="142"/>
      <c r="G193" s="142"/>
      <c r="H193" s="142"/>
    </row>
    <row r="194" spans="1:8" ht="15" customHeight="1" x14ac:dyDescent="0.3">
      <c r="A194" s="80" t="s">
        <v>94</v>
      </c>
      <c r="B194" s="81"/>
      <c r="C194" s="81" t="s">
        <v>32</v>
      </c>
      <c r="D194" s="81" t="s">
        <v>33</v>
      </c>
      <c r="E194" s="81" t="s">
        <v>34</v>
      </c>
      <c r="F194" s="81" t="s">
        <v>35</v>
      </c>
      <c r="G194" s="81" t="s">
        <v>0</v>
      </c>
      <c r="H194" s="81" t="s">
        <v>2</v>
      </c>
    </row>
    <row r="195" spans="1:8" ht="15" customHeight="1" x14ac:dyDescent="0.3">
      <c r="A195" s="146" t="s">
        <v>6</v>
      </c>
      <c r="B195" s="13" t="s">
        <v>3</v>
      </c>
      <c r="C195" s="29">
        <v>0</v>
      </c>
      <c r="D195" s="29">
        <v>2</v>
      </c>
      <c r="E195" s="29">
        <v>5</v>
      </c>
      <c r="F195" s="27">
        <v>7</v>
      </c>
      <c r="G195" s="29">
        <v>1</v>
      </c>
      <c r="H195" s="30">
        <f>SUM(C195:G195)</f>
        <v>15</v>
      </c>
    </row>
    <row r="196" spans="1:8" ht="15" customHeight="1" x14ac:dyDescent="0.3">
      <c r="A196" s="146"/>
      <c r="B196" s="13" t="s">
        <v>4</v>
      </c>
      <c r="C196" s="29">
        <v>0</v>
      </c>
      <c r="D196" s="29">
        <v>155</v>
      </c>
      <c r="E196" s="29">
        <v>99</v>
      </c>
      <c r="F196" s="29">
        <v>75</v>
      </c>
      <c r="G196" s="29">
        <v>6</v>
      </c>
      <c r="H196" s="30">
        <f t="shared" ref="H196:H206" si="34">SUM(C196:G196)</f>
        <v>335</v>
      </c>
    </row>
    <row r="197" spans="1:8" ht="15" customHeight="1" x14ac:dyDescent="0.3">
      <c r="A197" s="146"/>
      <c r="B197" s="13" t="s">
        <v>5</v>
      </c>
      <c r="C197" s="29">
        <v>0</v>
      </c>
      <c r="D197" s="29">
        <v>346</v>
      </c>
      <c r="E197" s="29">
        <v>192</v>
      </c>
      <c r="F197" s="29">
        <v>136</v>
      </c>
      <c r="G197" s="29">
        <v>10</v>
      </c>
      <c r="H197" s="30">
        <f t="shared" si="34"/>
        <v>684</v>
      </c>
    </row>
    <row r="198" spans="1:8" ht="15" customHeight="1" x14ac:dyDescent="0.3">
      <c r="A198" s="147" t="s">
        <v>7</v>
      </c>
      <c r="B198" s="15" t="s">
        <v>3</v>
      </c>
      <c r="C198" s="31">
        <v>1</v>
      </c>
      <c r="D198" s="31">
        <v>13</v>
      </c>
      <c r="E198" s="31">
        <v>21</v>
      </c>
      <c r="F198" s="31">
        <v>19</v>
      </c>
      <c r="G198" s="31">
        <v>8</v>
      </c>
      <c r="H198" s="32">
        <f t="shared" si="34"/>
        <v>62</v>
      </c>
    </row>
    <row r="199" spans="1:8" ht="15" customHeight="1" x14ac:dyDescent="0.3">
      <c r="A199" s="147"/>
      <c r="B199" s="15" t="s">
        <v>4</v>
      </c>
      <c r="C199" s="31">
        <v>61</v>
      </c>
      <c r="D199" s="31">
        <v>584</v>
      </c>
      <c r="E199" s="31">
        <v>534</v>
      </c>
      <c r="F199" s="31">
        <v>382</v>
      </c>
      <c r="G199" s="31">
        <v>150</v>
      </c>
      <c r="H199" s="32">
        <f t="shared" si="34"/>
        <v>1711</v>
      </c>
    </row>
    <row r="200" spans="1:8" ht="15" customHeight="1" x14ac:dyDescent="0.3">
      <c r="A200" s="147"/>
      <c r="B200" s="15" t="s">
        <v>5</v>
      </c>
      <c r="C200" s="31">
        <v>127</v>
      </c>
      <c r="D200" s="31">
        <v>1077</v>
      </c>
      <c r="E200" s="31">
        <v>1040</v>
      </c>
      <c r="F200" s="31">
        <v>704</v>
      </c>
      <c r="G200" s="31">
        <v>288</v>
      </c>
      <c r="H200" s="32">
        <f t="shared" si="34"/>
        <v>3236</v>
      </c>
    </row>
    <row r="201" spans="1:8" ht="15" customHeight="1" x14ac:dyDescent="0.3">
      <c r="A201" s="146" t="s">
        <v>8</v>
      </c>
      <c r="B201" s="13" t="s">
        <v>3</v>
      </c>
      <c r="C201" s="29">
        <v>9</v>
      </c>
      <c r="D201" s="29">
        <v>57</v>
      </c>
      <c r="E201" s="29">
        <v>95</v>
      </c>
      <c r="F201" s="29">
        <v>59</v>
      </c>
      <c r="G201" s="29">
        <v>7</v>
      </c>
      <c r="H201" s="30">
        <f t="shared" si="34"/>
        <v>227</v>
      </c>
    </row>
    <row r="202" spans="1:8" ht="15" customHeight="1" x14ac:dyDescent="0.3">
      <c r="A202" s="146"/>
      <c r="B202" s="13" t="s">
        <v>4</v>
      </c>
      <c r="C202" s="29">
        <v>665</v>
      </c>
      <c r="D202" s="29">
        <v>641</v>
      </c>
      <c r="E202" s="29">
        <v>1183</v>
      </c>
      <c r="F202" s="29">
        <v>998</v>
      </c>
      <c r="G202" s="29">
        <v>104</v>
      </c>
      <c r="H202" s="30">
        <f t="shared" si="34"/>
        <v>3591</v>
      </c>
    </row>
    <row r="203" spans="1:8" ht="15" customHeight="1" x14ac:dyDescent="0.3">
      <c r="A203" s="146"/>
      <c r="B203" s="13" t="s">
        <v>5</v>
      </c>
      <c r="C203" s="29">
        <v>1411</v>
      </c>
      <c r="D203" s="29">
        <v>1418</v>
      </c>
      <c r="E203" s="29">
        <v>2383</v>
      </c>
      <c r="F203" s="29">
        <v>1938</v>
      </c>
      <c r="G203" s="29">
        <v>189</v>
      </c>
      <c r="H203" s="30">
        <f t="shared" si="34"/>
        <v>7339</v>
      </c>
    </row>
    <row r="204" spans="1:8" ht="15" customHeight="1" x14ac:dyDescent="0.3">
      <c r="A204" s="147" t="s">
        <v>9</v>
      </c>
      <c r="B204" s="15" t="s">
        <v>3</v>
      </c>
      <c r="C204" s="31">
        <v>1</v>
      </c>
      <c r="D204" s="31">
        <v>17</v>
      </c>
      <c r="E204" s="31">
        <v>28</v>
      </c>
      <c r="F204" s="31">
        <v>48</v>
      </c>
      <c r="G204" s="31">
        <v>13</v>
      </c>
      <c r="H204" s="32">
        <f t="shared" si="34"/>
        <v>107</v>
      </c>
    </row>
    <row r="205" spans="1:8" ht="15" customHeight="1" x14ac:dyDescent="0.3">
      <c r="A205" s="147"/>
      <c r="B205" s="15" t="s">
        <v>4</v>
      </c>
      <c r="C205" s="31">
        <v>110</v>
      </c>
      <c r="D205" s="31">
        <v>524</v>
      </c>
      <c r="E205" s="31">
        <v>960</v>
      </c>
      <c r="F205" s="31">
        <v>995</v>
      </c>
      <c r="G205" s="31">
        <v>227</v>
      </c>
      <c r="H205" s="32">
        <f t="shared" si="34"/>
        <v>2816</v>
      </c>
    </row>
    <row r="206" spans="1:8" ht="15" customHeight="1" x14ac:dyDescent="0.3">
      <c r="A206" s="147"/>
      <c r="B206" s="15" t="s">
        <v>5</v>
      </c>
      <c r="C206" s="31">
        <v>218</v>
      </c>
      <c r="D206" s="31">
        <v>1136</v>
      </c>
      <c r="E206" s="31">
        <v>1859</v>
      </c>
      <c r="F206" s="31">
        <v>1897</v>
      </c>
      <c r="G206" s="31">
        <v>462</v>
      </c>
      <c r="H206" s="32">
        <f t="shared" si="34"/>
        <v>5572</v>
      </c>
    </row>
    <row r="207" spans="1:8" ht="15" customHeight="1" x14ac:dyDescent="0.3">
      <c r="A207" s="148" t="s">
        <v>2</v>
      </c>
      <c r="B207" s="82" t="s">
        <v>3</v>
      </c>
      <c r="C207" s="83">
        <f>C195+C198+C201+C204</f>
        <v>11</v>
      </c>
      <c r="D207" s="83">
        <f t="shared" ref="D207:H207" si="35">D195+D198+D201+D204</f>
        <v>89</v>
      </c>
      <c r="E207" s="83">
        <f t="shared" si="35"/>
        <v>149</v>
      </c>
      <c r="F207" s="83">
        <f t="shared" si="35"/>
        <v>133</v>
      </c>
      <c r="G207" s="83">
        <f t="shared" si="35"/>
        <v>29</v>
      </c>
      <c r="H207" s="83">
        <f t="shared" si="35"/>
        <v>411</v>
      </c>
    </row>
    <row r="208" spans="1:8" ht="15" customHeight="1" x14ac:dyDescent="0.3">
      <c r="A208" s="148"/>
      <c r="B208" s="82" t="s">
        <v>4</v>
      </c>
      <c r="C208" s="83">
        <f>C196+C199+C202+C205</f>
        <v>836</v>
      </c>
      <c r="D208" s="83">
        <f t="shared" ref="D208:H208" si="36">D196+D199+D202+D205</f>
        <v>1904</v>
      </c>
      <c r="E208" s="83">
        <f t="shared" si="36"/>
        <v>2776</v>
      </c>
      <c r="F208" s="83">
        <f t="shared" si="36"/>
        <v>2450</v>
      </c>
      <c r="G208" s="83">
        <f t="shared" si="36"/>
        <v>487</v>
      </c>
      <c r="H208" s="83">
        <f t="shared" si="36"/>
        <v>8453</v>
      </c>
    </row>
    <row r="209" spans="1:8" ht="15" customHeight="1" x14ac:dyDescent="0.3">
      <c r="A209" s="148"/>
      <c r="B209" s="82" t="s">
        <v>5</v>
      </c>
      <c r="C209" s="83">
        <f>C197+C200+C203+C206</f>
        <v>1756</v>
      </c>
      <c r="D209" s="83">
        <f t="shared" ref="D209:H209" si="37">D197+D200+D203+D206</f>
        <v>3977</v>
      </c>
      <c r="E209" s="83">
        <f t="shared" si="37"/>
        <v>5474</v>
      </c>
      <c r="F209" s="83">
        <f t="shared" si="37"/>
        <v>4675</v>
      </c>
      <c r="G209" s="83">
        <f t="shared" si="37"/>
        <v>949</v>
      </c>
      <c r="H209" s="83">
        <f t="shared" si="37"/>
        <v>16831</v>
      </c>
    </row>
    <row r="210" spans="1:8" ht="15" customHeight="1" x14ac:dyDescent="0.3">
      <c r="A210" s="68" t="s">
        <v>104</v>
      </c>
      <c r="B210" s="5"/>
      <c r="C210" s="5"/>
      <c r="D210" s="5"/>
      <c r="E210" s="5"/>
    </row>
    <row r="212" spans="1:8" ht="15" customHeight="1" x14ac:dyDescent="0.3">
      <c r="A212" s="71"/>
      <c r="B212" s="71"/>
      <c r="C212" s="71"/>
      <c r="D212" s="71"/>
      <c r="E212" s="71"/>
    </row>
    <row r="213" spans="1:8" ht="15" customHeight="1" x14ac:dyDescent="0.3">
      <c r="A213" s="142" t="s">
        <v>66</v>
      </c>
      <c r="B213" s="142"/>
      <c r="C213" s="142"/>
      <c r="D213" s="142"/>
      <c r="E213" s="142"/>
      <c r="F213" s="142"/>
      <c r="G213" s="142"/>
      <c r="H213" s="142"/>
    </row>
    <row r="214" spans="1:8" ht="15" customHeight="1" x14ac:dyDescent="0.3">
      <c r="A214" s="142" t="s">
        <v>78</v>
      </c>
      <c r="B214" s="142"/>
      <c r="C214" s="142"/>
      <c r="D214" s="142"/>
      <c r="E214" s="142"/>
      <c r="F214" s="142"/>
      <c r="G214" s="142"/>
      <c r="H214" s="142"/>
    </row>
    <row r="215" spans="1:8" ht="15" customHeight="1" x14ac:dyDescent="0.3">
      <c r="A215" s="80" t="s">
        <v>94</v>
      </c>
      <c r="B215" s="81"/>
      <c r="C215" s="81" t="s">
        <v>32</v>
      </c>
      <c r="D215" s="81" t="s">
        <v>33</v>
      </c>
      <c r="E215" s="81" t="s">
        <v>34</v>
      </c>
      <c r="F215" s="81" t="s">
        <v>35</v>
      </c>
      <c r="G215" s="81" t="s">
        <v>0</v>
      </c>
      <c r="H215" s="81" t="s">
        <v>2</v>
      </c>
    </row>
    <row r="216" spans="1:8" ht="15" customHeight="1" x14ac:dyDescent="0.3">
      <c r="A216" s="146" t="s">
        <v>6</v>
      </c>
      <c r="B216" s="13" t="s">
        <v>3</v>
      </c>
      <c r="C216" s="29">
        <v>0</v>
      </c>
      <c r="D216" s="29">
        <v>2</v>
      </c>
      <c r="E216" s="29">
        <v>4</v>
      </c>
      <c r="F216" s="27">
        <v>7</v>
      </c>
      <c r="G216" s="29">
        <v>1</v>
      </c>
      <c r="H216" s="30">
        <f>SUM(C216:G216)</f>
        <v>14</v>
      </c>
    </row>
    <row r="217" spans="1:8" ht="15" customHeight="1" x14ac:dyDescent="0.3">
      <c r="A217" s="146"/>
      <c r="B217" s="13" t="s">
        <v>4</v>
      </c>
      <c r="C217" s="29">
        <v>0</v>
      </c>
      <c r="D217" s="29">
        <v>155</v>
      </c>
      <c r="E217" s="29">
        <v>89</v>
      </c>
      <c r="F217" s="29">
        <v>66</v>
      </c>
      <c r="G217" s="29">
        <v>6</v>
      </c>
      <c r="H217" s="30">
        <f t="shared" ref="H217:H227" si="38">SUM(C217:G217)</f>
        <v>316</v>
      </c>
    </row>
    <row r="218" spans="1:8" ht="15" customHeight="1" x14ac:dyDescent="0.3">
      <c r="A218" s="146"/>
      <c r="B218" s="13" t="s">
        <v>5</v>
      </c>
      <c r="C218" s="29">
        <v>0</v>
      </c>
      <c r="D218" s="29">
        <v>346</v>
      </c>
      <c r="E218" s="29">
        <v>173</v>
      </c>
      <c r="F218" s="29">
        <v>125</v>
      </c>
      <c r="G218" s="29">
        <v>10</v>
      </c>
      <c r="H218" s="30">
        <f t="shared" si="38"/>
        <v>654</v>
      </c>
    </row>
    <row r="219" spans="1:8" ht="15" customHeight="1" x14ac:dyDescent="0.3">
      <c r="A219" s="147" t="s">
        <v>7</v>
      </c>
      <c r="B219" s="15" t="s">
        <v>3</v>
      </c>
      <c r="C219" s="31">
        <v>1</v>
      </c>
      <c r="D219" s="31">
        <v>11</v>
      </c>
      <c r="E219" s="31">
        <v>20</v>
      </c>
      <c r="F219" s="31">
        <v>19</v>
      </c>
      <c r="G219" s="31">
        <v>8</v>
      </c>
      <c r="H219" s="32">
        <f t="shared" si="38"/>
        <v>59</v>
      </c>
    </row>
    <row r="220" spans="1:8" ht="15" customHeight="1" x14ac:dyDescent="0.3">
      <c r="A220" s="147"/>
      <c r="B220" s="15" t="s">
        <v>4</v>
      </c>
      <c r="C220" s="31">
        <v>61</v>
      </c>
      <c r="D220" s="31">
        <v>407</v>
      </c>
      <c r="E220" s="31">
        <v>627</v>
      </c>
      <c r="F220" s="31">
        <v>383</v>
      </c>
      <c r="G220" s="31">
        <v>150</v>
      </c>
      <c r="H220" s="32">
        <f t="shared" si="38"/>
        <v>1628</v>
      </c>
    </row>
    <row r="221" spans="1:8" ht="15" customHeight="1" x14ac:dyDescent="0.3">
      <c r="A221" s="147"/>
      <c r="B221" s="15" t="s">
        <v>5</v>
      </c>
      <c r="C221" s="31">
        <v>127</v>
      </c>
      <c r="D221" s="31">
        <v>723</v>
      </c>
      <c r="E221" s="31">
        <v>1218</v>
      </c>
      <c r="F221" s="31">
        <v>705</v>
      </c>
      <c r="G221" s="31">
        <v>288</v>
      </c>
      <c r="H221" s="32">
        <f t="shared" si="38"/>
        <v>3061</v>
      </c>
    </row>
    <row r="222" spans="1:8" ht="15" customHeight="1" x14ac:dyDescent="0.3">
      <c r="A222" s="146" t="s">
        <v>8</v>
      </c>
      <c r="B222" s="13" t="s">
        <v>3</v>
      </c>
      <c r="C222" s="29">
        <v>8</v>
      </c>
      <c r="D222" s="29">
        <v>51</v>
      </c>
      <c r="E222" s="29">
        <v>96</v>
      </c>
      <c r="F222" s="29">
        <v>59</v>
      </c>
      <c r="G222" s="29">
        <v>8</v>
      </c>
      <c r="H222" s="30">
        <f t="shared" si="38"/>
        <v>222</v>
      </c>
    </row>
    <row r="223" spans="1:8" ht="15" customHeight="1" x14ac:dyDescent="0.3">
      <c r="A223" s="146"/>
      <c r="B223" s="13" t="s">
        <v>4</v>
      </c>
      <c r="C223" s="29">
        <v>650</v>
      </c>
      <c r="D223" s="29">
        <v>545</v>
      </c>
      <c r="E223" s="29">
        <v>1237</v>
      </c>
      <c r="F223" s="29">
        <v>998</v>
      </c>
      <c r="G223" s="29">
        <v>120</v>
      </c>
      <c r="H223" s="30">
        <f t="shared" si="38"/>
        <v>3550</v>
      </c>
    </row>
    <row r="224" spans="1:8" ht="15" customHeight="1" x14ac:dyDescent="0.3">
      <c r="A224" s="146"/>
      <c r="B224" s="13" t="s">
        <v>5</v>
      </c>
      <c r="C224" s="29">
        <v>1382</v>
      </c>
      <c r="D224" s="29">
        <v>1209</v>
      </c>
      <c r="E224" s="29">
        <v>2482</v>
      </c>
      <c r="F224" s="29">
        <v>1934</v>
      </c>
      <c r="G224" s="29">
        <v>219</v>
      </c>
      <c r="H224" s="30">
        <f t="shared" si="38"/>
        <v>7226</v>
      </c>
    </row>
    <row r="225" spans="1:8" ht="15" customHeight="1" x14ac:dyDescent="0.3">
      <c r="A225" s="147" t="s">
        <v>9</v>
      </c>
      <c r="B225" s="15" t="s">
        <v>3</v>
      </c>
      <c r="C225" s="31">
        <v>1</v>
      </c>
      <c r="D225" s="31">
        <v>11</v>
      </c>
      <c r="E225" s="31">
        <v>27</v>
      </c>
      <c r="F225" s="31">
        <v>50</v>
      </c>
      <c r="G225" s="31">
        <v>13</v>
      </c>
      <c r="H225" s="32">
        <f t="shared" si="38"/>
        <v>102</v>
      </c>
    </row>
    <row r="226" spans="1:8" ht="15" customHeight="1" x14ac:dyDescent="0.3">
      <c r="A226" s="147"/>
      <c r="B226" s="15" t="s">
        <v>4</v>
      </c>
      <c r="C226" s="31">
        <v>110</v>
      </c>
      <c r="D226" s="31">
        <v>236</v>
      </c>
      <c r="E226" s="31">
        <v>1024</v>
      </c>
      <c r="F226" s="31">
        <v>1038</v>
      </c>
      <c r="G226" s="31">
        <v>227</v>
      </c>
      <c r="H226" s="32">
        <f t="shared" si="38"/>
        <v>2635</v>
      </c>
    </row>
    <row r="227" spans="1:8" ht="15" customHeight="1" x14ac:dyDescent="0.3">
      <c r="A227" s="147"/>
      <c r="B227" s="15" t="s">
        <v>5</v>
      </c>
      <c r="C227" s="31">
        <v>218</v>
      </c>
      <c r="D227" s="31">
        <v>457</v>
      </c>
      <c r="E227" s="31">
        <v>1981</v>
      </c>
      <c r="F227" s="31">
        <v>1963</v>
      </c>
      <c r="G227" s="31">
        <v>462</v>
      </c>
      <c r="H227" s="32">
        <f t="shared" si="38"/>
        <v>5081</v>
      </c>
    </row>
    <row r="228" spans="1:8" ht="15" customHeight="1" x14ac:dyDescent="0.3">
      <c r="A228" s="148" t="s">
        <v>2</v>
      </c>
      <c r="B228" s="82" t="s">
        <v>3</v>
      </c>
      <c r="C228" s="83">
        <f>C216+C219+C222+C225</f>
        <v>10</v>
      </c>
      <c r="D228" s="83">
        <f t="shared" ref="D228:H228" si="39">D216+D219+D222+D225</f>
        <v>75</v>
      </c>
      <c r="E228" s="83">
        <f t="shared" si="39"/>
        <v>147</v>
      </c>
      <c r="F228" s="83">
        <f t="shared" si="39"/>
        <v>135</v>
      </c>
      <c r="G228" s="83">
        <f t="shared" si="39"/>
        <v>30</v>
      </c>
      <c r="H228" s="83">
        <f t="shared" si="39"/>
        <v>397</v>
      </c>
    </row>
    <row r="229" spans="1:8" ht="15" customHeight="1" x14ac:dyDescent="0.3">
      <c r="A229" s="148"/>
      <c r="B229" s="82" t="s">
        <v>4</v>
      </c>
      <c r="C229" s="83">
        <f>C217+C220+C223+C226</f>
        <v>821</v>
      </c>
      <c r="D229" s="83">
        <f t="shared" ref="D229:H229" si="40">D217+D220+D223+D226</f>
        <v>1343</v>
      </c>
      <c r="E229" s="83">
        <f t="shared" si="40"/>
        <v>2977</v>
      </c>
      <c r="F229" s="83">
        <f t="shared" si="40"/>
        <v>2485</v>
      </c>
      <c r="G229" s="83">
        <f t="shared" si="40"/>
        <v>503</v>
      </c>
      <c r="H229" s="83">
        <f t="shared" si="40"/>
        <v>8129</v>
      </c>
    </row>
    <row r="230" spans="1:8" ht="15" customHeight="1" x14ac:dyDescent="0.3">
      <c r="A230" s="148"/>
      <c r="B230" s="82" t="s">
        <v>5</v>
      </c>
      <c r="C230" s="83">
        <f>C218+C221+C224+C227</f>
        <v>1727</v>
      </c>
      <c r="D230" s="83">
        <f t="shared" ref="D230:H230" si="41">D218+D221+D224+D227</f>
        <v>2735</v>
      </c>
      <c r="E230" s="83">
        <f t="shared" si="41"/>
        <v>5854</v>
      </c>
      <c r="F230" s="83">
        <f t="shared" si="41"/>
        <v>4727</v>
      </c>
      <c r="G230" s="83">
        <f t="shared" si="41"/>
        <v>979</v>
      </c>
      <c r="H230" s="83">
        <f t="shared" si="41"/>
        <v>16022</v>
      </c>
    </row>
    <row r="231" spans="1:8" ht="15" customHeight="1" x14ac:dyDescent="0.3">
      <c r="A231" s="68" t="s">
        <v>104</v>
      </c>
      <c r="B231" s="5"/>
      <c r="C231" s="5"/>
      <c r="D231" s="5"/>
      <c r="E231" s="5"/>
    </row>
    <row r="232" spans="1:8" ht="15" customHeight="1" x14ac:dyDescent="0.3">
      <c r="A232" s="72"/>
      <c r="B232" s="72"/>
      <c r="C232" s="72"/>
      <c r="D232" s="72"/>
      <c r="E232" s="72"/>
    </row>
    <row r="233" spans="1:8" ht="15" customHeight="1" x14ac:dyDescent="0.3">
      <c r="A233" s="72"/>
      <c r="B233" s="72"/>
      <c r="C233" s="72"/>
      <c r="D233" s="72"/>
      <c r="E233" s="72"/>
    </row>
    <row r="234" spans="1:8" ht="15" customHeight="1" x14ac:dyDescent="0.3">
      <c r="A234" s="142" t="s">
        <v>66</v>
      </c>
      <c r="B234" s="142"/>
      <c r="C234" s="142"/>
      <c r="D234" s="142"/>
      <c r="E234" s="142"/>
      <c r="F234" s="142"/>
      <c r="G234" s="142"/>
      <c r="H234" s="142"/>
    </row>
    <row r="235" spans="1:8" ht="15" customHeight="1" x14ac:dyDescent="0.3">
      <c r="A235" s="142" t="s">
        <v>77</v>
      </c>
      <c r="B235" s="142"/>
      <c r="C235" s="142"/>
      <c r="D235" s="142"/>
      <c r="E235" s="142"/>
      <c r="F235" s="142"/>
      <c r="G235" s="142"/>
      <c r="H235" s="142"/>
    </row>
    <row r="236" spans="1:8" ht="15" customHeight="1" x14ac:dyDescent="0.3">
      <c r="A236" s="80" t="s">
        <v>94</v>
      </c>
      <c r="B236" s="81"/>
      <c r="C236" s="81" t="s">
        <v>32</v>
      </c>
      <c r="D236" s="81" t="s">
        <v>33</v>
      </c>
      <c r="E236" s="81" t="s">
        <v>34</v>
      </c>
      <c r="F236" s="81" t="s">
        <v>35</v>
      </c>
      <c r="G236" s="81" t="s">
        <v>0</v>
      </c>
      <c r="H236" s="81" t="s">
        <v>2</v>
      </c>
    </row>
    <row r="237" spans="1:8" ht="15" customHeight="1" x14ac:dyDescent="0.3">
      <c r="A237" s="146" t="s">
        <v>6</v>
      </c>
      <c r="B237" s="13" t="s">
        <v>3</v>
      </c>
      <c r="C237" s="29">
        <v>0</v>
      </c>
      <c r="D237" s="29">
        <v>2</v>
      </c>
      <c r="E237" s="29">
        <v>3</v>
      </c>
      <c r="F237" s="29">
        <v>7</v>
      </c>
      <c r="G237" s="29">
        <v>1</v>
      </c>
      <c r="H237" s="30">
        <f>SUM(C237:G237)</f>
        <v>13</v>
      </c>
    </row>
    <row r="238" spans="1:8" ht="15" customHeight="1" x14ac:dyDescent="0.3">
      <c r="A238" s="146"/>
      <c r="B238" s="13" t="s">
        <v>4</v>
      </c>
      <c r="C238" s="29">
        <v>0</v>
      </c>
      <c r="D238" s="29">
        <v>155</v>
      </c>
      <c r="E238" s="29">
        <v>77</v>
      </c>
      <c r="F238" s="29">
        <v>66</v>
      </c>
      <c r="G238" s="29">
        <v>6</v>
      </c>
      <c r="H238" s="30">
        <f t="shared" ref="H238:H245" si="42">SUM(C238:G238)</f>
        <v>304</v>
      </c>
    </row>
    <row r="239" spans="1:8" ht="15" customHeight="1" x14ac:dyDescent="0.3">
      <c r="A239" s="146"/>
      <c r="B239" s="13" t="s">
        <v>5</v>
      </c>
      <c r="C239" s="29">
        <v>0</v>
      </c>
      <c r="D239" s="29">
        <v>346</v>
      </c>
      <c r="E239" s="29">
        <v>146</v>
      </c>
      <c r="F239" s="29">
        <v>125</v>
      </c>
      <c r="G239" s="29">
        <v>10</v>
      </c>
      <c r="H239" s="30">
        <f t="shared" si="42"/>
        <v>627</v>
      </c>
    </row>
    <row r="240" spans="1:8" ht="15" customHeight="1" x14ac:dyDescent="0.3">
      <c r="A240" s="147" t="s">
        <v>7</v>
      </c>
      <c r="B240" s="15" t="s">
        <v>3</v>
      </c>
      <c r="C240" s="31">
        <v>3</v>
      </c>
      <c r="D240" s="31">
        <v>8</v>
      </c>
      <c r="E240" s="31">
        <v>19</v>
      </c>
      <c r="F240" s="31">
        <v>19</v>
      </c>
      <c r="G240" s="31">
        <v>8</v>
      </c>
      <c r="H240" s="32">
        <f t="shared" si="42"/>
        <v>57</v>
      </c>
    </row>
    <row r="241" spans="1:8" ht="15" customHeight="1" x14ac:dyDescent="0.3">
      <c r="A241" s="147"/>
      <c r="B241" s="15" t="s">
        <v>4</v>
      </c>
      <c r="C241" s="31">
        <v>106</v>
      </c>
      <c r="D241" s="31">
        <v>297</v>
      </c>
      <c r="E241" s="31">
        <v>615</v>
      </c>
      <c r="F241" s="31">
        <v>383</v>
      </c>
      <c r="G241" s="31">
        <v>150</v>
      </c>
      <c r="H241" s="32">
        <f t="shared" si="42"/>
        <v>1551</v>
      </c>
    </row>
    <row r="242" spans="1:8" ht="15" customHeight="1" x14ac:dyDescent="0.3">
      <c r="A242" s="147"/>
      <c r="B242" s="15" t="s">
        <v>5</v>
      </c>
      <c r="C242" s="31">
        <v>205</v>
      </c>
      <c r="D242" s="31">
        <v>536</v>
      </c>
      <c r="E242" s="31">
        <v>1198</v>
      </c>
      <c r="F242" s="31">
        <v>705</v>
      </c>
      <c r="G242" s="31">
        <v>288</v>
      </c>
      <c r="H242" s="32">
        <f t="shared" si="42"/>
        <v>2932</v>
      </c>
    </row>
    <row r="243" spans="1:8" ht="15" customHeight="1" x14ac:dyDescent="0.3">
      <c r="A243" s="146" t="s">
        <v>8</v>
      </c>
      <c r="B243" s="13" t="s">
        <v>3</v>
      </c>
      <c r="C243" s="29">
        <v>8</v>
      </c>
      <c r="D243" s="29">
        <v>48</v>
      </c>
      <c r="E243" s="29">
        <v>97</v>
      </c>
      <c r="F243" s="29">
        <v>59</v>
      </c>
      <c r="G243" s="29">
        <v>8</v>
      </c>
      <c r="H243" s="30">
        <f t="shared" si="42"/>
        <v>220</v>
      </c>
    </row>
    <row r="244" spans="1:8" ht="15" customHeight="1" x14ac:dyDescent="0.3">
      <c r="A244" s="146"/>
      <c r="B244" s="13" t="s">
        <v>4</v>
      </c>
      <c r="C244" s="29">
        <v>650</v>
      </c>
      <c r="D244" s="29">
        <v>493</v>
      </c>
      <c r="E244" s="29">
        <v>1235</v>
      </c>
      <c r="F244" s="29">
        <v>1006</v>
      </c>
      <c r="G244" s="29">
        <v>120</v>
      </c>
      <c r="H244" s="30">
        <f t="shared" si="42"/>
        <v>3504</v>
      </c>
    </row>
    <row r="245" spans="1:8" ht="15" customHeight="1" x14ac:dyDescent="0.3">
      <c r="A245" s="146"/>
      <c r="B245" s="13" t="s">
        <v>5</v>
      </c>
      <c r="C245" s="29">
        <v>1382</v>
      </c>
      <c r="D245" s="29">
        <v>1102</v>
      </c>
      <c r="E245" s="29">
        <v>2486</v>
      </c>
      <c r="F245" s="29">
        <v>1942</v>
      </c>
      <c r="G245" s="29">
        <v>219</v>
      </c>
      <c r="H245" s="30">
        <f t="shared" si="42"/>
        <v>7131</v>
      </c>
    </row>
    <row r="246" spans="1:8" ht="15" customHeight="1" x14ac:dyDescent="0.3">
      <c r="A246" s="147" t="s">
        <v>9</v>
      </c>
      <c r="B246" s="15" t="s">
        <v>3</v>
      </c>
      <c r="C246" s="31">
        <v>0</v>
      </c>
      <c r="D246" s="31">
        <v>11</v>
      </c>
      <c r="E246" s="31">
        <v>27</v>
      </c>
      <c r="F246" s="31">
        <v>50</v>
      </c>
      <c r="G246" s="31">
        <v>13</v>
      </c>
      <c r="H246" s="32">
        <f>SUM(C246:G246)</f>
        <v>101</v>
      </c>
    </row>
    <row r="247" spans="1:8" ht="15" customHeight="1" x14ac:dyDescent="0.3">
      <c r="A247" s="147"/>
      <c r="B247" s="15" t="s">
        <v>4</v>
      </c>
      <c r="C247" s="31">
        <v>0</v>
      </c>
      <c r="D247" s="31">
        <v>236</v>
      </c>
      <c r="E247" s="31">
        <v>1100</v>
      </c>
      <c r="F247" s="31">
        <v>1038</v>
      </c>
      <c r="G247" s="31">
        <v>227</v>
      </c>
      <c r="H247" s="32">
        <f t="shared" ref="H247:H248" si="43">SUM(C247:G247)</f>
        <v>2601</v>
      </c>
    </row>
    <row r="248" spans="1:8" ht="15" customHeight="1" x14ac:dyDescent="0.3">
      <c r="A248" s="147"/>
      <c r="B248" s="15" t="s">
        <v>5</v>
      </c>
      <c r="C248" s="31">
        <v>0</v>
      </c>
      <c r="D248" s="31">
        <v>457</v>
      </c>
      <c r="E248" s="31">
        <v>2130</v>
      </c>
      <c r="F248" s="31">
        <v>1963</v>
      </c>
      <c r="G248" s="31">
        <v>462</v>
      </c>
      <c r="H248" s="32">
        <f t="shared" si="43"/>
        <v>5012</v>
      </c>
    </row>
    <row r="249" spans="1:8" ht="15" customHeight="1" x14ac:dyDescent="0.3">
      <c r="A249" s="148" t="s">
        <v>2</v>
      </c>
      <c r="B249" s="82" t="s">
        <v>3</v>
      </c>
      <c r="C249" s="83">
        <f>C237+C240+C243+C246</f>
        <v>11</v>
      </c>
      <c r="D249" s="83">
        <f t="shared" ref="D249:H249" si="44">D237+D240+D243+D246</f>
        <v>69</v>
      </c>
      <c r="E249" s="83">
        <f t="shared" si="44"/>
        <v>146</v>
      </c>
      <c r="F249" s="83">
        <f t="shared" si="44"/>
        <v>135</v>
      </c>
      <c r="G249" s="83">
        <f t="shared" si="44"/>
        <v>30</v>
      </c>
      <c r="H249" s="83">
        <f t="shared" si="44"/>
        <v>391</v>
      </c>
    </row>
    <row r="250" spans="1:8" ht="15" customHeight="1" x14ac:dyDescent="0.3">
      <c r="A250" s="148"/>
      <c r="B250" s="82" t="s">
        <v>4</v>
      </c>
      <c r="C250" s="83">
        <f>C238+C241+C244+C247</f>
        <v>756</v>
      </c>
      <c r="D250" s="83">
        <f t="shared" ref="D250:H250" si="45">D238+D241+D244+D247</f>
        <v>1181</v>
      </c>
      <c r="E250" s="83">
        <f t="shared" si="45"/>
        <v>3027</v>
      </c>
      <c r="F250" s="83">
        <f t="shared" si="45"/>
        <v>2493</v>
      </c>
      <c r="G250" s="83">
        <f t="shared" si="45"/>
        <v>503</v>
      </c>
      <c r="H250" s="83">
        <f t="shared" si="45"/>
        <v>7960</v>
      </c>
    </row>
    <row r="251" spans="1:8" ht="15" customHeight="1" x14ac:dyDescent="0.3">
      <c r="A251" s="148"/>
      <c r="B251" s="82" t="s">
        <v>5</v>
      </c>
      <c r="C251" s="83">
        <f>C239+C242+C245+C248</f>
        <v>1587</v>
      </c>
      <c r="D251" s="83">
        <f t="shared" ref="D251:H251" si="46">D239+D242+D245+D248</f>
        <v>2441</v>
      </c>
      <c r="E251" s="83">
        <f t="shared" si="46"/>
        <v>5960</v>
      </c>
      <c r="F251" s="83">
        <f t="shared" si="46"/>
        <v>4735</v>
      </c>
      <c r="G251" s="83">
        <f t="shared" si="46"/>
        <v>979</v>
      </c>
      <c r="H251" s="83">
        <f t="shared" si="46"/>
        <v>15702</v>
      </c>
    </row>
    <row r="252" spans="1:8" ht="15" customHeight="1" x14ac:dyDescent="0.3">
      <c r="A252" s="68" t="s">
        <v>104</v>
      </c>
      <c r="B252" s="5"/>
      <c r="C252" s="5"/>
      <c r="D252" s="5"/>
      <c r="E252" s="5"/>
    </row>
    <row r="255" spans="1:8" ht="15" customHeight="1" x14ac:dyDescent="0.3">
      <c r="A255" s="142" t="s">
        <v>66</v>
      </c>
      <c r="B255" s="142"/>
      <c r="C255" s="142"/>
      <c r="D255" s="142"/>
      <c r="E255" s="142"/>
      <c r="F255" s="142"/>
      <c r="G255" s="142"/>
      <c r="H255" s="142"/>
    </row>
    <row r="256" spans="1:8" ht="15" customHeight="1" x14ac:dyDescent="0.3">
      <c r="A256" s="142" t="s">
        <v>76</v>
      </c>
      <c r="B256" s="142"/>
      <c r="C256" s="142"/>
      <c r="D256" s="142"/>
      <c r="E256" s="142"/>
      <c r="F256" s="142"/>
      <c r="G256" s="142"/>
      <c r="H256" s="142"/>
    </row>
    <row r="257" spans="1:8" ht="15" customHeight="1" x14ac:dyDescent="0.3">
      <c r="A257" s="80" t="s">
        <v>94</v>
      </c>
      <c r="B257" s="81"/>
      <c r="C257" s="81" t="s">
        <v>32</v>
      </c>
      <c r="D257" s="81" t="s">
        <v>33</v>
      </c>
      <c r="E257" s="81" t="s">
        <v>34</v>
      </c>
      <c r="F257" s="81" t="s">
        <v>35</v>
      </c>
      <c r="G257" s="81" t="s">
        <v>0</v>
      </c>
      <c r="H257" s="81" t="s">
        <v>2</v>
      </c>
    </row>
    <row r="258" spans="1:8" ht="15" customHeight="1" x14ac:dyDescent="0.3">
      <c r="A258" s="146" t="s">
        <v>6</v>
      </c>
      <c r="B258" s="13" t="s">
        <v>3</v>
      </c>
      <c r="C258" s="29">
        <v>0</v>
      </c>
      <c r="D258" s="29">
        <v>2</v>
      </c>
      <c r="E258" s="29">
        <v>2</v>
      </c>
      <c r="F258" s="29">
        <v>7</v>
      </c>
      <c r="G258" s="29">
        <v>1</v>
      </c>
      <c r="H258" s="30">
        <f>SUM(C258:G258)</f>
        <v>12</v>
      </c>
    </row>
    <row r="259" spans="1:8" ht="15" customHeight="1" x14ac:dyDescent="0.3">
      <c r="A259" s="146"/>
      <c r="B259" s="13" t="s">
        <v>4</v>
      </c>
      <c r="C259" s="29">
        <v>0</v>
      </c>
      <c r="D259" s="29">
        <v>155</v>
      </c>
      <c r="E259" s="29">
        <v>65</v>
      </c>
      <c r="F259" s="29">
        <v>67</v>
      </c>
      <c r="G259" s="29">
        <v>6</v>
      </c>
      <c r="H259" s="30">
        <f t="shared" ref="H259:H269" si="47">SUM(C259:G259)</f>
        <v>293</v>
      </c>
    </row>
    <row r="260" spans="1:8" ht="15" customHeight="1" x14ac:dyDescent="0.3">
      <c r="A260" s="146"/>
      <c r="B260" s="13" t="s">
        <v>5</v>
      </c>
      <c r="C260" s="29">
        <v>0</v>
      </c>
      <c r="D260" s="29">
        <v>346</v>
      </c>
      <c r="E260" s="29">
        <v>120</v>
      </c>
      <c r="F260" s="29">
        <v>127</v>
      </c>
      <c r="G260" s="29">
        <v>10</v>
      </c>
      <c r="H260" s="30">
        <f t="shared" si="47"/>
        <v>603</v>
      </c>
    </row>
    <row r="261" spans="1:8" ht="15" customHeight="1" x14ac:dyDescent="0.3">
      <c r="A261" s="147" t="s">
        <v>7</v>
      </c>
      <c r="B261" s="15" t="s">
        <v>3</v>
      </c>
      <c r="C261" s="31">
        <v>2</v>
      </c>
      <c r="D261" s="31">
        <v>8</v>
      </c>
      <c r="E261" s="31">
        <v>19</v>
      </c>
      <c r="F261" s="31">
        <v>19</v>
      </c>
      <c r="G261" s="31">
        <v>8</v>
      </c>
      <c r="H261" s="32">
        <f t="shared" si="47"/>
        <v>56</v>
      </c>
    </row>
    <row r="262" spans="1:8" ht="15" customHeight="1" x14ac:dyDescent="0.3">
      <c r="A262" s="147"/>
      <c r="B262" s="15" t="s">
        <v>4</v>
      </c>
      <c r="C262" s="31">
        <v>89</v>
      </c>
      <c r="D262" s="31">
        <v>203</v>
      </c>
      <c r="E262" s="31">
        <v>605</v>
      </c>
      <c r="F262" s="31">
        <v>383</v>
      </c>
      <c r="G262" s="31">
        <v>150</v>
      </c>
      <c r="H262" s="32">
        <f t="shared" si="47"/>
        <v>1430</v>
      </c>
    </row>
    <row r="263" spans="1:8" ht="15" customHeight="1" x14ac:dyDescent="0.3">
      <c r="A263" s="147"/>
      <c r="B263" s="15" t="s">
        <v>5</v>
      </c>
      <c r="C263" s="31">
        <v>175</v>
      </c>
      <c r="D263" s="31">
        <v>365</v>
      </c>
      <c r="E263" s="31">
        <v>1178</v>
      </c>
      <c r="F263" s="31">
        <v>705</v>
      </c>
      <c r="G263" s="31">
        <v>288</v>
      </c>
      <c r="H263" s="32">
        <f t="shared" si="47"/>
        <v>2711</v>
      </c>
    </row>
    <row r="264" spans="1:8" ht="15" customHeight="1" x14ac:dyDescent="0.3">
      <c r="A264" s="146" t="s">
        <v>8</v>
      </c>
      <c r="B264" s="13" t="s">
        <v>3</v>
      </c>
      <c r="C264" s="29">
        <v>8</v>
      </c>
      <c r="D264" s="29">
        <v>44</v>
      </c>
      <c r="E264" s="29">
        <v>96</v>
      </c>
      <c r="F264" s="29">
        <v>58</v>
      </c>
      <c r="G264" s="29">
        <v>7</v>
      </c>
      <c r="H264" s="30">
        <f t="shared" si="47"/>
        <v>213</v>
      </c>
    </row>
    <row r="265" spans="1:8" ht="15" customHeight="1" x14ac:dyDescent="0.3">
      <c r="A265" s="146"/>
      <c r="B265" s="13" t="s">
        <v>4</v>
      </c>
      <c r="C265" s="29">
        <v>650</v>
      </c>
      <c r="D265" s="29">
        <v>448</v>
      </c>
      <c r="E265" s="29">
        <v>1234</v>
      </c>
      <c r="F265" s="29">
        <v>999</v>
      </c>
      <c r="G265" s="29">
        <v>104</v>
      </c>
      <c r="H265" s="30">
        <f t="shared" si="47"/>
        <v>3435</v>
      </c>
    </row>
    <row r="266" spans="1:8" ht="15" customHeight="1" x14ac:dyDescent="0.3">
      <c r="A266" s="146"/>
      <c r="B266" s="13" t="s">
        <v>5</v>
      </c>
      <c r="C266" s="29">
        <v>1382</v>
      </c>
      <c r="D266" s="29">
        <v>991</v>
      </c>
      <c r="E266" s="29">
        <v>2485</v>
      </c>
      <c r="F266" s="29">
        <v>1928</v>
      </c>
      <c r="G266" s="29">
        <v>189</v>
      </c>
      <c r="H266" s="30">
        <f t="shared" si="47"/>
        <v>6975</v>
      </c>
    </row>
    <row r="267" spans="1:8" ht="15" customHeight="1" x14ac:dyDescent="0.3">
      <c r="A267" s="147" t="s">
        <v>9</v>
      </c>
      <c r="B267" s="15" t="s">
        <v>3</v>
      </c>
      <c r="C267" s="31">
        <v>0</v>
      </c>
      <c r="D267" s="31">
        <v>10</v>
      </c>
      <c r="E267" s="31">
        <v>26</v>
      </c>
      <c r="F267" s="31">
        <v>50</v>
      </c>
      <c r="G267" s="31">
        <v>13</v>
      </c>
      <c r="H267" s="32">
        <f t="shared" si="47"/>
        <v>99</v>
      </c>
    </row>
    <row r="268" spans="1:8" ht="15" customHeight="1" x14ac:dyDescent="0.3">
      <c r="A268" s="147"/>
      <c r="B268" s="15" t="s">
        <v>4</v>
      </c>
      <c r="C268" s="31">
        <v>0</v>
      </c>
      <c r="D268" s="31">
        <v>211</v>
      </c>
      <c r="E268" s="31">
        <v>1089</v>
      </c>
      <c r="F268" s="31">
        <v>1038</v>
      </c>
      <c r="G268" s="31">
        <v>227</v>
      </c>
      <c r="H268" s="32">
        <f t="shared" si="47"/>
        <v>2565</v>
      </c>
    </row>
    <row r="269" spans="1:8" ht="15" customHeight="1" x14ac:dyDescent="0.3">
      <c r="A269" s="147"/>
      <c r="B269" s="15" t="s">
        <v>5</v>
      </c>
      <c r="C269" s="31">
        <v>0</v>
      </c>
      <c r="D269" s="31">
        <v>407</v>
      </c>
      <c r="E269" s="31">
        <v>2107</v>
      </c>
      <c r="F269" s="31">
        <v>1963</v>
      </c>
      <c r="G269" s="31">
        <v>462</v>
      </c>
      <c r="H269" s="32">
        <f t="shared" si="47"/>
        <v>4939</v>
      </c>
    </row>
    <row r="270" spans="1:8" ht="15" customHeight="1" x14ac:dyDescent="0.3">
      <c r="A270" s="148" t="s">
        <v>2</v>
      </c>
      <c r="B270" s="82" t="s">
        <v>3</v>
      </c>
      <c r="C270" s="83">
        <f>C258+C261+C264+C267</f>
        <v>10</v>
      </c>
      <c r="D270" s="83">
        <f t="shared" ref="D270:H270" si="48">D258+D261+D264+D267</f>
        <v>64</v>
      </c>
      <c r="E270" s="83">
        <f t="shared" si="48"/>
        <v>143</v>
      </c>
      <c r="F270" s="83">
        <f t="shared" si="48"/>
        <v>134</v>
      </c>
      <c r="G270" s="83">
        <f t="shared" si="48"/>
        <v>29</v>
      </c>
      <c r="H270" s="83">
        <f t="shared" si="48"/>
        <v>380</v>
      </c>
    </row>
    <row r="271" spans="1:8" ht="15" customHeight="1" x14ac:dyDescent="0.3">
      <c r="A271" s="148"/>
      <c r="B271" s="82" t="s">
        <v>4</v>
      </c>
      <c r="C271" s="83">
        <f>C259+C262+C265+C268</f>
        <v>739</v>
      </c>
      <c r="D271" s="83">
        <f t="shared" ref="D271:H271" si="49">D259+D262+D265+D268</f>
        <v>1017</v>
      </c>
      <c r="E271" s="83">
        <f t="shared" si="49"/>
        <v>2993</v>
      </c>
      <c r="F271" s="83">
        <f t="shared" si="49"/>
        <v>2487</v>
      </c>
      <c r="G271" s="83">
        <f t="shared" si="49"/>
        <v>487</v>
      </c>
      <c r="H271" s="83">
        <f t="shared" si="49"/>
        <v>7723</v>
      </c>
    </row>
    <row r="272" spans="1:8" ht="15" customHeight="1" x14ac:dyDescent="0.3">
      <c r="A272" s="148"/>
      <c r="B272" s="82" t="s">
        <v>5</v>
      </c>
      <c r="C272" s="83">
        <f>C260+C263+C266+C269</f>
        <v>1557</v>
      </c>
      <c r="D272" s="83">
        <f t="shared" ref="D272:H272" si="50">D260+D263+D266+D269</f>
        <v>2109</v>
      </c>
      <c r="E272" s="83">
        <f t="shared" si="50"/>
        <v>5890</v>
      </c>
      <c r="F272" s="83">
        <f t="shared" si="50"/>
        <v>4723</v>
      </c>
      <c r="G272" s="83">
        <f t="shared" si="50"/>
        <v>949</v>
      </c>
      <c r="H272" s="83">
        <f t="shared" si="50"/>
        <v>15228</v>
      </c>
    </row>
    <row r="273" spans="1:8" ht="15" customHeight="1" x14ac:dyDescent="0.3">
      <c r="A273" s="68" t="s">
        <v>104</v>
      </c>
      <c r="B273" s="5"/>
      <c r="C273" s="5"/>
      <c r="D273" s="5"/>
      <c r="E273" s="5"/>
    </row>
    <row r="276" spans="1:8" ht="15" customHeight="1" x14ac:dyDescent="0.3">
      <c r="A276" s="142" t="s">
        <v>66</v>
      </c>
      <c r="B276" s="142"/>
      <c r="C276" s="142"/>
      <c r="D276" s="142"/>
      <c r="E276" s="142"/>
      <c r="F276" s="142"/>
      <c r="G276" s="142"/>
      <c r="H276" s="142"/>
    </row>
    <row r="277" spans="1:8" ht="15" customHeight="1" x14ac:dyDescent="0.3">
      <c r="A277" s="142" t="s">
        <v>75</v>
      </c>
      <c r="B277" s="142"/>
      <c r="C277" s="142"/>
      <c r="D277" s="142"/>
      <c r="E277" s="142"/>
      <c r="F277" s="142"/>
      <c r="G277" s="142"/>
      <c r="H277" s="142"/>
    </row>
    <row r="278" spans="1:8" ht="15" customHeight="1" x14ac:dyDescent="0.3">
      <c r="A278" s="80" t="s">
        <v>94</v>
      </c>
      <c r="B278" s="81"/>
      <c r="C278" s="81" t="s">
        <v>32</v>
      </c>
      <c r="D278" s="81" t="s">
        <v>33</v>
      </c>
      <c r="E278" s="81" t="s">
        <v>34</v>
      </c>
      <c r="F278" s="81" t="s">
        <v>35</v>
      </c>
      <c r="G278" s="81" t="s">
        <v>0</v>
      </c>
      <c r="H278" s="81" t="s">
        <v>2</v>
      </c>
    </row>
    <row r="279" spans="1:8" ht="15" customHeight="1" x14ac:dyDescent="0.3">
      <c r="A279" s="33" t="s">
        <v>6</v>
      </c>
      <c r="B279" s="13" t="s">
        <v>3</v>
      </c>
      <c r="C279" s="29">
        <v>0</v>
      </c>
      <c r="D279" s="29">
        <v>2</v>
      </c>
      <c r="E279" s="29">
        <v>2</v>
      </c>
      <c r="F279" s="29">
        <v>9</v>
      </c>
      <c r="G279" s="29">
        <v>1</v>
      </c>
      <c r="H279" s="30">
        <f>SUM(C279:G279)</f>
        <v>14</v>
      </c>
    </row>
    <row r="280" spans="1:8" ht="15" customHeight="1" x14ac:dyDescent="0.3">
      <c r="A280" s="33"/>
      <c r="B280" s="13" t="s">
        <v>4</v>
      </c>
      <c r="C280" s="29">
        <v>0</v>
      </c>
      <c r="D280" s="29">
        <v>155</v>
      </c>
      <c r="E280" s="29">
        <v>65</v>
      </c>
      <c r="F280" s="29">
        <v>141</v>
      </c>
      <c r="G280" s="29">
        <v>6</v>
      </c>
      <c r="H280" s="30">
        <f t="shared" ref="H280:H290" si="51">SUM(C280:G280)</f>
        <v>367</v>
      </c>
    </row>
    <row r="281" spans="1:8" ht="15" customHeight="1" x14ac:dyDescent="0.3">
      <c r="A281" s="33"/>
      <c r="B281" s="13" t="s">
        <v>5</v>
      </c>
      <c r="C281" s="29">
        <v>0</v>
      </c>
      <c r="D281" s="29">
        <v>346</v>
      </c>
      <c r="E281" s="29">
        <v>120</v>
      </c>
      <c r="F281" s="29">
        <v>261</v>
      </c>
      <c r="G281" s="29">
        <v>10</v>
      </c>
      <c r="H281" s="30">
        <f t="shared" si="51"/>
        <v>737</v>
      </c>
    </row>
    <row r="282" spans="1:8" ht="15" customHeight="1" x14ac:dyDescent="0.3">
      <c r="A282" s="34" t="s">
        <v>7</v>
      </c>
      <c r="B282" s="15" t="s">
        <v>3</v>
      </c>
      <c r="C282" s="31">
        <v>2</v>
      </c>
      <c r="D282" s="31">
        <v>8</v>
      </c>
      <c r="E282" s="31">
        <v>19</v>
      </c>
      <c r="F282" s="31">
        <v>20</v>
      </c>
      <c r="G282" s="31">
        <v>8</v>
      </c>
      <c r="H282" s="32">
        <f t="shared" si="51"/>
        <v>57</v>
      </c>
    </row>
    <row r="283" spans="1:8" ht="15" customHeight="1" x14ac:dyDescent="0.3">
      <c r="A283" s="34"/>
      <c r="B283" s="15" t="s">
        <v>4</v>
      </c>
      <c r="C283" s="31">
        <v>89</v>
      </c>
      <c r="D283" s="31">
        <v>297</v>
      </c>
      <c r="E283" s="31">
        <v>605</v>
      </c>
      <c r="F283" s="31">
        <v>394</v>
      </c>
      <c r="G283" s="31">
        <v>150</v>
      </c>
      <c r="H283" s="32">
        <f t="shared" si="51"/>
        <v>1535</v>
      </c>
    </row>
    <row r="284" spans="1:8" ht="15" customHeight="1" x14ac:dyDescent="0.3">
      <c r="A284" s="34"/>
      <c r="B284" s="15" t="s">
        <v>5</v>
      </c>
      <c r="C284" s="31">
        <v>175</v>
      </c>
      <c r="D284" s="31">
        <v>536</v>
      </c>
      <c r="E284" s="31">
        <v>1178</v>
      </c>
      <c r="F284" s="31">
        <v>732</v>
      </c>
      <c r="G284" s="31">
        <v>288</v>
      </c>
      <c r="H284" s="32">
        <f t="shared" si="51"/>
        <v>2909</v>
      </c>
    </row>
    <row r="285" spans="1:8" ht="15" customHeight="1" x14ac:dyDescent="0.3">
      <c r="A285" s="33" t="s">
        <v>8</v>
      </c>
      <c r="B285" s="13" t="s">
        <v>3</v>
      </c>
      <c r="C285" s="29">
        <v>5</v>
      </c>
      <c r="D285" s="29">
        <v>40</v>
      </c>
      <c r="E285" s="29">
        <v>87</v>
      </c>
      <c r="F285" s="29">
        <v>62</v>
      </c>
      <c r="G285" s="29">
        <v>9</v>
      </c>
      <c r="H285" s="30">
        <f t="shared" si="51"/>
        <v>203</v>
      </c>
    </row>
    <row r="286" spans="1:8" ht="15" customHeight="1" x14ac:dyDescent="0.3">
      <c r="A286" s="33"/>
      <c r="B286" s="13" t="s">
        <v>4</v>
      </c>
      <c r="C286" s="29">
        <v>564</v>
      </c>
      <c r="D286" s="29">
        <v>414</v>
      </c>
      <c r="E286" s="29">
        <v>1105</v>
      </c>
      <c r="F286" s="29">
        <v>1062</v>
      </c>
      <c r="G286" s="29">
        <v>142</v>
      </c>
      <c r="H286" s="30">
        <f t="shared" si="51"/>
        <v>3287</v>
      </c>
    </row>
    <row r="287" spans="1:8" ht="15" customHeight="1" x14ac:dyDescent="0.3">
      <c r="A287" s="33"/>
      <c r="B287" s="13" t="s">
        <v>5</v>
      </c>
      <c r="C287" s="29">
        <v>1198</v>
      </c>
      <c r="D287" s="29">
        <v>916</v>
      </c>
      <c r="E287" s="29">
        <v>2236</v>
      </c>
      <c r="F287" s="29">
        <v>2057</v>
      </c>
      <c r="G287" s="29">
        <v>239</v>
      </c>
      <c r="H287" s="30">
        <f t="shared" si="51"/>
        <v>6646</v>
      </c>
    </row>
    <row r="288" spans="1:8" ht="15" customHeight="1" x14ac:dyDescent="0.3">
      <c r="A288" s="34" t="s">
        <v>9</v>
      </c>
      <c r="B288" s="15" t="s">
        <v>3</v>
      </c>
      <c r="C288" s="31">
        <v>0</v>
      </c>
      <c r="D288" s="31">
        <v>8</v>
      </c>
      <c r="E288" s="31">
        <v>21</v>
      </c>
      <c r="F288" s="31">
        <v>54</v>
      </c>
      <c r="G288" s="31">
        <v>13</v>
      </c>
      <c r="H288" s="32">
        <f t="shared" si="51"/>
        <v>96</v>
      </c>
    </row>
    <row r="289" spans="1:8" ht="15" customHeight="1" x14ac:dyDescent="0.3">
      <c r="A289" s="34"/>
      <c r="B289" s="15" t="s">
        <v>4</v>
      </c>
      <c r="C289" s="31">
        <v>0</v>
      </c>
      <c r="D289" s="31">
        <v>161</v>
      </c>
      <c r="E289" s="31">
        <v>743</v>
      </c>
      <c r="F289" s="31">
        <v>1122</v>
      </c>
      <c r="G289" s="31">
        <v>227</v>
      </c>
      <c r="H289" s="32">
        <f t="shared" si="51"/>
        <v>2253</v>
      </c>
    </row>
    <row r="290" spans="1:8" ht="15" customHeight="1" x14ac:dyDescent="0.3">
      <c r="A290" s="34"/>
      <c r="B290" s="15" t="s">
        <v>5</v>
      </c>
      <c r="C290" s="31">
        <v>0</v>
      </c>
      <c r="D290" s="31">
        <v>317</v>
      </c>
      <c r="E290" s="31">
        <v>1440</v>
      </c>
      <c r="F290" s="31">
        <v>2133</v>
      </c>
      <c r="G290" s="31">
        <v>462</v>
      </c>
      <c r="H290" s="32">
        <f t="shared" si="51"/>
        <v>4352</v>
      </c>
    </row>
    <row r="291" spans="1:8" ht="15" customHeight="1" x14ac:dyDescent="0.3">
      <c r="A291" s="148" t="s">
        <v>2</v>
      </c>
      <c r="B291" s="82" t="s">
        <v>3</v>
      </c>
      <c r="C291" s="83">
        <f>C279+C282+C285+C288</f>
        <v>7</v>
      </c>
      <c r="D291" s="83">
        <f t="shared" ref="D291:H291" si="52">D279+D282+D285+D288</f>
        <v>58</v>
      </c>
      <c r="E291" s="83">
        <f t="shared" si="52"/>
        <v>129</v>
      </c>
      <c r="F291" s="83">
        <f t="shared" si="52"/>
        <v>145</v>
      </c>
      <c r="G291" s="83">
        <f t="shared" si="52"/>
        <v>31</v>
      </c>
      <c r="H291" s="83">
        <f t="shared" si="52"/>
        <v>370</v>
      </c>
    </row>
    <row r="292" spans="1:8" ht="15" customHeight="1" x14ac:dyDescent="0.3">
      <c r="A292" s="148"/>
      <c r="B292" s="82" t="s">
        <v>4</v>
      </c>
      <c r="C292" s="83">
        <f>C280+C283+C286+C289</f>
        <v>653</v>
      </c>
      <c r="D292" s="83">
        <f t="shared" ref="D292:H292" si="53">D280+D283+D286+D289</f>
        <v>1027</v>
      </c>
      <c r="E292" s="83">
        <f t="shared" si="53"/>
        <v>2518</v>
      </c>
      <c r="F292" s="83">
        <f t="shared" si="53"/>
        <v>2719</v>
      </c>
      <c r="G292" s="83">
        <f t="shared" si="53"/>
        <v>525</v>
      </c>
      <c r="H292" s="83">
        <f t="shared" si="53"/>
        <v>7442</v>
      </c>
    </row>
    <row r="293" spans="1:8" ht="15" customHeight="1" x14ac:dyDescent="0.3">
      <c r="A293" s="148"/>
      <c r="B293" s="82" t="s">
        <v>5</v>
      </c>
      <c r="C293" s="83">
        <f>C281+C284+C287+C290</f>
        <v>1373</v>
      </c>
      <c r="D293" s="83">
        <f t="shared" ref="D293:H293" si="54">D281+D284+D287+D290</f>
        <v>2115</v>
      </c>
      <c r="E293" s="83">
        <f t="shared" si="54"/>
        <v>4974</v>
      </c>
      <c r="F293" s="83">
        <f t="shared" si="54"/>
        <v>5183</v>
      </c>
      <c r="G293" s="83">
        <f t="shared" si="54"/>
        <v>999</v>
      </c>
      <c r="H293" s="83">
        <f t="shared" si="54"/>
        <v>14644</v>
      </c>
    </row>
    <row r="294" spans="1:8" ht="15" customHeight="1" x14ac:dyDescent="0.3">
      <c r="A294" s="68" t="s">
        <v>104</v>
      </c>
      <c r="B294" s="5"/>
      <c r="C294" s="5"/>
      <c r="D294" s="5"/>
      <c r="E294" s="5"/>
      <c r="F294" s="5"/>
    </row>
    <row r="297" spans="1:8" ht="15" customHeight="1" x14ac:dyDescent="0.3">
      <c r="A297" s="142" t="s">
        <v>66</v>
      </c>
      <c r="B297" s="142"/>
      <c r="C297" s="142"/>
      <c r="D297" s="142"/>
      <c r="E297" s="142"/>
      <c r="F297" s="142"/>
      <c r="G297" s="142"/>
      <c r="H297" s="142"/>
    </row>
    <row r="298" spans="1:8" ht="15" customHeight="1" x14ac:dyDescent="0.3">
      <c r="A298" s="142" t="s">
        <v>74</v>
      </c>
      <c r="B298" s="142"/>
      <c r="C298" s="142"/>
      <c r="D298" s="142"/>
      <c r="E298" s="142"/>
      <c r="F298" s="142"/>
      <c r="G298" s="142"/>
      <c r="H298" s="142"/>
    </row>
    <row r="299" spans="1:8" ht="15" customHeight="1" x14ac:dyDescent="0.3">
      <c r="A299" s="80" t="s">
        <v>94</v>
      </c>
      <c r="B299" s="81"/>
      <c r="C299" s="81" t="s">
        <v>32</v>
      </c>
      <c r="D299" s="81" t="s">
        <v>33</v>
      </c>
      <c r="E299" s="81" t="s">
        <v>34</v>
      </c>
      <c r="F299" s="81" t="s">
        <v>35</v>
      </c>
      <c r="G299" s="81" t="s">
        <v>0</v>
      </c>
      <c r="H299" s="81" t="s">
        <v>2</v>
      </c>
    </row>
    <row r="300" spans="1:8" ht="15" customHeight="1" x14ac:dyDescent="0.3">
      <c r="A300" s="146" t="s">
        <v>6</v>
      </c>
      <c r="B300" s="13" t="s">
        <v>3</v>
      </c>
      <c r="C300" s="29">
        <v>0</v>
      </c>
      <c r="D300" s="29">
        <v>2</v>
      </c>
      <c r="E300" s="29">
        <v>2</v>
      </c>
      <c r="F300" s="29">
        <v>9</v>
      </c>
      <c r="G300" s="29">
        <v>1</v>
      </c>
      <c r="H300" s="30">
        <f>SUM(C300:G300)</f>
        <v>14</v>
      </c>
    </row>
    <row r="301" spans="1:8" ht="15" customHeight="1" x14ac:dyDescent="0.3">
      <c r="A301" s="146"/>
      <c r="B301" s="13" t="s">
        <v>4</v>
      </c>
      <c r="C301" s="29">
        <v>0</v>
      </c>
      <c r="D301" s="29">
        <v>155</v>
      </c>
      <c r="E301" s="29">
        <v>65</v>
      </c>
      <c r="F301" s="29">
        <v>141</v>
      </c>
      <c r="G301" s="29">
        <v>6</v>
      </c>
      <c r="H301" s="30">
        <f t="shared" ref="H301:H311" si="55">SUM(C301:G301)</f>
        <v>367</v>
      </c>
    </row>
    <row r="302" spans="1:8" ht="15" customHeight="1" x14ac:dyDescent="0.3">
      <c r="A302" s="146"/>
      <c r="B302" s="13" t="s">
        <v>5</v>
      </c>
      <c r="C302" s="29">
        <v>0</v>
      </c>
      <c r="D302" s="29">
        <v>346</v>
      </c>
      <c r="E302" s="29">
        <v>120</v>
      </c>
      <c r="F302" s="29">
        <v>261</v>
      </c>
      <c r="G302" s="29">
        <v>10</v>
      </c>
      <c r="H302" s="30">
        <f t="shared" si="55"/>
        <v>737</v>
      </c>
    </row>
    <row r="303" spans="1:8" ht="15" customHeight="1" x14ac:dyDescent="0.3">
      <c r="A303" s="147" t="s">
        <v>7</v>
      </c>
      <c r="B303" s="15" t="s">
        <v>3</v>
      </c>
      <c r="C303" s="31">
        <v>2</v>
      </c>
      <c r="D303" s="31">
        <v>8</v>
      </c>
      <c r="E303" s="31">
        <v>19</v>
      </c>
      <c r="F303" s="31">
        <v>20</v>
      </c>
      <c r="G303" s="31">
        <v>8</v>
      </c>
      <c r="H303" s="32">
        <f t="shared" si="55"/>
        <v>57</v>
      </c>
    </row>
    <row r="304" spans="1:8" ht="15" customHeight="1" x14ac:dyDescent="0.3">
      <c r="A304" s="147"/>
      <c r="B304" s="15" t="s">
        <v>4</v>
      </c>
      <c r="C304" s="31">
        <v>89</v>
      </c>
      <c r="D304" s="31">
        <v>297</v>
      </c>
      <c r="E304" s="31">
        <v>605</v>
      </c>
      <c r="F304" s="31">
        <v>394</v>
      </c>
      <c r="G304" s="31">
        <v>150</v>
      </c>
      <c r="H304" s="32">
        <f t="shared" si="55"/>
        <v>1535</v>
      </c>
    </row>
    <row r="305" spans="1:8" ht="15" customHeight="1" x14ac:dyDescent="0.3">
      <c r="A305" s="147"/>
      <c r="B305" s="15" t="s">
        <v>5</v>
      </c>
      <c r="C305" s="31">
        <v>175</v>
      </c>
      <c r="D305" s="31">
        <v>536</v>
      </c>
      <c r="E305" s="31">
        <v>1178</v>
      </c>
      <c r="F305" s="31">
        <v>732</v>
      </c>
      <c r="G305" s="31">
        <v>288</v>
      </c>
      <c r="H305" s="32">
        <f t="shared" si="55"/>
        <v>2909</v>
      </c>
    </row>
    <row r="306" spans="1:8" ht="15" customHeight="1" x14ac:dyDescent="0.3">
      <c r="A306" s="146" t="s">
        <v>8</v>
      </c>
      <c r="B306" s="13" t="s">
        <v>3</v>
      </c>
      <c r="C306" s="29">
        <v>4</v>
      </c>
      <c r="D306" s="29">
        <v>40</v>
      </c>
      <c r="E306" s="29">
        <v>87</v>
      </c>
      <c r="F306" s="29">
        <v>63</v>
      </c>
      <c r="G306" s="29">
        <v>10</v>
      </c>
      <c r="H306" s="30">
        <f t="shared" si="55"/>
        <v>204</v>
      </c>
    </row>
    <row r="307" spans="1:8" ht="15" customHeight="1" x14ac:dyDescent="0.3">
      <c r="A307" s="146"/>
      <c r="B307" s="13" t="s">
        <v>4</v>
      </c>
      <c r="C307" s="29">
        <v>510</v>
      </c>
      <c r="D307" s="29">
        <v>414</v>
      </c>
      <c r="E307" s="29">
        <v>1107</v>
      </c>
      <c r="F307" s="29">
        <v>1070</v>
      </c>
      <c r="G307" s="29">
        <v>152</v>
      </c>
      <c r="H307" s="30">
        <f t="shared" si="55"/>
        <v>3253</v>
      </c>
    </row>
    <row r="308" spans="1:8" ht="15" customHeight="1" x14ac:dyDescent="0.3">
      <c r="A308" s="146"/>
      <c r="B308" s="13" t="s">
        <v>5</v>
      </c>
      <c r="C308" s="29">
        <v>1049</v>
      </c>
      <c r="D308" s="29">
        <v>916</v>
      </c>
      <c r="E308" s="29">
        <v>2233</v>
      </c>
      <c r="F308" s="29">
        <v>2072</v>
      </c>
      <c r="G308" s="29">
        <v>261</v>
      </c>
      <c r="H308" s="30">
        <f t="shared" si="55"/>
        <v>6531</v>
      </c>
    </row>
    <row r="309" spans="1:8" ht="15" customHeight="1" x14ac:dyDescent="0.3">
      <c r="A309" s="147" t="s">
        <v>9</v>
      </c>
      <c r="B309" s="15" t="s">
        <v>3</v>
      </c>
      <c r="C309" s="31">
        <v>0</v>
      </c>
      <c r="D309" s="31">
        <v>8</v>
      </c>
      <c r="E309" s="31">
        <v>21</v>
      </c>
      <c r="F309" s="31">
        <v>54</v>
      </c>
      <c r="G309" s="31">
        <v>13</v>
      </c>
      <c r="H309" s="32">
        <f t="shared" si="55"/>
        <v>96</v>
      </c>
    </row>
    <row r="310" spans="1:8" ht="15" customHeight="1" x14ac:dyDescent="0.3">
      <c r="A310" s="147"/>
      <c r="B310" s="15" t="s">
        <v>4</v>
      </c>
      <c r="C310" s="31">
        <v>0</v>
      </c>
      <c r="D310" s="31">
        <v>161</v>
      </c>
      <c r="E310" s="31">
        <v>701</v>
      </c>
      <c r="F310" s="31">
        <v>1118</v>
      </c>
      <c r="G310" s="31">
        <v>227</v>
      </c>
      <c r="H310" s="32">
        <f t="shared" si="55"/>
        <v>2207</v>
      </c>
    </row>
    <row r="311" spans="1:8" ht="15" customHeight="1" x14ac:dyDescent="0.3">
      <c r="A311" s="147"/>
      <c r="B311" s="15" t="s">
        <v>5</v>
      </c>
      <c r="C311" s="31">
        <v>0</v>
      </c>
      <c r="D311" s="31">
        <v>317</v>
      </c>
      <c r="E311" s="31">
        <v>1367</v>
      </c>
      <c r="F311" s="31">
        <v>2135</v>
      </c>
      <c r="G311" s="31">
        <v>462</v>
      </c>
      <c r="H311" s="32">
        <f t="shared" si="55"/>
        <v>4281</v>
      </c>
    </row>
    <row r="312" spans="1:8" ht="15" customHeight="1" x14ac:dyDescent="0.3">
      <c r="A312" s="148" t="s">
        <v>2</v>
      </c>
      <c r="B312" s="82" t="s">
        <v>3</v>
      </c>
      <c r="C312" s="83">
        <f>C300+C303+C306+C309</f>
        <v>6</v>
      </c>
      <c r="D312" s="83">
        <f t="shared" ref="D312:H312" si="56">D300+D303+D306+D309</f>
        <v>58</v>
      </c>
      <c r="E312" s="83">
        <f t="shared" si="56"/>
        <v>129</v>
      </c>
      <c r="F312" s="83">
        <f t="shared" si="56"/>
        <v>146</v>
      </c>
      <c r="G312" s="83">
        <f t="shared" si="56"/>
        <v>32</v>
      </c>
      <c r="H312" s="83">
        <f t="shared" si="56"/>
        <v>371</v>
      </c>
    </row>
    <row r="313" spans="1:8" ht="15" customHeight="1" x14ac:dyDescent="0.3">
      <c r="A313" s="148"/>
      <c r="B313" s="82" t="s">
        <v>4</v>
      </c>
      <c r="C313" s="83">
        <f>C301+C304+C307+C310</f>
        <v>599</v>
      </c>
      <c r="D313" s="83">
        <f t="shared" ref="D313:H313" si="57">D301+D304+D307+D310</f>
        <v>1027</v>
      </c>
      <c r="E313" s="83">
        <f t="shared" si="57"/>
        <v>2478</v>
      </c>
      <c r="F313" s="83">
        <f t="shared" si="57"/>
        <v>2723</v>
      </c>
      <c r="G313" s="83">
        <f t="shared" si="57"/>
        <v>535</v>
      </c>
      <c r="H313" s="83">
        <f t="shared" si="57"/>
        <v>7362</v>
      </c>
    </row>
    <row r="314" spans="1:8" ht="15" customHeight="1" x14ac:dyDescent="0.3">
      <c r="A314" s="148"/>
      <c r="B314" s="82" t="s">
        <v>5</v>
      </c>
      <c r="C314" s="83">
        <f>C302+C305+C308+C311</f>
        <v>1224</v>
      </c>
      <c r="D314" s="83">
        <f t="shared" ref="D314:H314" si="58">D302+D305+D308+D311</f>
        <v>2115</v>
      </c>
      <c r="E314" s="83">
        <f t="shared" si="58"/>
        <v>4898</v>
      </c>
      <c r="F314" s="83">
        <f t="shared" si="58"/>
        <v>5200</v>
      </c>
      <c r="G314" s="83">
        <f t="shared" si="58"/>
        <v>1021</v>
      </c>
      <c r="H314" s="83">
        <f t="shared" si="58"/>
        <v>14458</v>
      </c>
    </row>
    <row r="315" spans="1:8" ht="15" customHeight="1" x14ac:dyDescent="0.3">
      <c r="A315" s="68" t="s">
        <v>104</v>
      </c>
      <c r="B315" s="5"/>
      <c r="C315" s="5"/>
      <c r="D315" s="5"/>
      <c r="E315" s="5"/>
    </row>
    <row r="318" spans="1:8" ht="15" customHeight="1" x14ac:dyDescent="0.3">
      <c r="A318" s="142" t="s">
        <v>66</v>
      </c>
      <c r="B318" s="142"/>
      <c r="C318" s="142"/>
      <c r="D318" s="142"/>
      <c r="E318" s="142"/>
      <c r="F318" s="142"/>
      <c r="G318" s="142"/>
      <c r="H318" s="142"/>
    </row>
    <row r="319" spans="1:8" ht="15" customHeight="1" x14ac:dyDescent="0.3">
      <c r="A319" s="142" t="s">
        <v>73</v>
      </c>
      <c r="B319" s="142"/>
      <c r="C319" s="142"/>
      <c r="D319" s="142"/>
      <c r="E319" s="142"/>
      <c r="F319" s="142"/>
      <c r="G319" s="142"/>
      <c r="H319" s="142"/>
    </row>
    <row r="320" spans="1:8" ht="15" customHeight="1" x14ac:dyDescent="0.3">
      <c r="A320" s="80" t="s">
        <v>94</v>
      </c>
      <c r="B320" s="81"/>
      <c r="C320" s="81" t="s">
        <v>32</v>
      </c>
      <c r="D320" s="81" t="s">
        <v>33</v>
      </c>
      <c r="E320" s="81" t="s">
        <v>34</v>
      </c>
      <c r="F320" s="81" t="s">
        <v>35</v>
      </c>
      <c r="G320" s="81" t="s">
        <v>0</v>
      </c>
      <c r="H320" s="81" t="s">
        <v>2</v>
      </c>
    </row>
    <row r="321" spans="1:8" ht="15" customHeight="1" x14ac:dyDescent="0.3">
      <c r="A321" s="146" t="s">
        <v>6</v>
      </c>
      <c r="B321" s="13" t="s">
        <v>3</v>
      </c>
      <c r="C321" s="29">
        <v>0</v>
      </c>
      <c r="D321" s="29">
        <v>2</v>
      </c>
      <c r="E321" s="29">
        <v>2</v>
      </c>
      <c r="F321" s="29">
        <v>9</v>
      </c>
      <c r="G321" s="29">
        <v>1</v>
      </c>
      <c r="H321" s="30">
        <f>SUM(C321:G321)</f>
        <v>14</v>
      </c>
    </row>
    <row r="322" spans="1:8" ht="15" customHeight="1" x14ac:dyDescent="0.3">
      <c r="A322" s="146"/>
      <c r="B322" s="13" t="s">
        <v>4</v>
      </c>
      <c r="C322" s="29">
        <v>0</v>
      </c>
      <c r="D322" s="29">
        <v>155</v>
      </c>
      <c r="E322" s="29">
        <v>65</v>
      </c>
      <c r="F322" s="29">
        <v>141</v>
      </c>
      <c r="G322" s="29">
        <v>6</v>
      </c>
      <c r="H322" s="30">
        <f t="shared" ref="H322:H332" si="59">SUM(C322:G322)</f>
        <v>367</v>
      </c>
    </row>
    <row r="323" spans="1:8" ht="15" customHeight="1" x14ac:dyDescent="0.3">
      <c r="A323" s="146"/>
      <c r="B323" s="13" t="s">
        <v>5</v>
      </c>
      <c r="C323" s="29">
        <v>0</v>
      </c>
      <c r="D323" s="29">
        <v>346</v>
      </c>
      <c r="E323" s="29">
        <v>120</v>
      </c>
      <c r="F323" s="29">
        <v>261</v>
      </c>
      <c r="G323" s="29">
        <v>10</v>
      </c>
      <c r="H323" s="30">
        <f t="shared" si="59"/>
        <v>737</v>
      </c>
    </row>
    <row r="324" spans="1:8" ht="15" customHeight="1" x14ac:dyDescent="0.3">
      <c r="A324" s="147" t="s">
        <v>7</v>
      </c>
      <c r="B324" s="15" t="s">
        <v>3</v>
      </c>
      <c r="C324" s="31">
        <v>2</v>
      </c>
      <c r="D324" s="31">
        <v>7</v>
      </c>
      <c r="E324" s="31">
        <v>17</v>
      </c>
      <c r="F324" s="31">
        <v>20</v>
      </c>
      <c r="G324" s="31">
        <v>8</v>
      </c>
      <c r="H324" s="32">
        <f t="shared" si="59"/>
        <v>54</v>
      </c>
    </row>
    <row r="325" spans="1:8" ht="15" customHeight="1" x14ac:dyDescent="0.3">
      <c r="A325" s="147"/>
      <c r="B325" s="15" t="s">
        <v>4</v>
      </c>
      <c r="C325" s="31">
        <v>89</v>
      </c>
      <c r="D325" s="31">
        <v>273</v>
      </c>
      <c r="E325" s="31">
        <v>578</v>
      </c>
      <c r="F325" s="31">
        <v>394</v>
      </c>
      <c r="G325" s="31">
        <v>150</v>
      </c>
      <c r="H325" s="32">
        <f t="shared" si="59"/>
        <v>1484</v>
      </c>
    </row>
    <row r="326" spans="1:8" ht="15" customHeight="1" x14ac:dyDescent="0.3">
      <c r="A326" s="147"/>
      <c r="B326" s="15" t="s">
        <v>5</v>
      </c>
      <c r="C326" s="31">
        <v>175</v>
      </c>
      <c r="D326" s="31">
        <v>494</v>
      </c>
      <c r="E326" s="31">
        <v>1119</v>
      </c>
      <c r="F326" s="31">
        <v>732</v>
      </c>
      <c r="G326" s="31">
        <v>292</v>
      </c>
      <c r="H326" s="32">
        <f t="shared" si="59"/>
        <v>2812</v>
      </c>
    </row>
    <row r="327" spans="1:8" ht="15" customHeight="1" x14ac:dyDescent="0.3">
      <c r="A327" s="146" t="s">
        <v>8</v>
      </c>
      <c r="B327" s="13" t="s">
        <v>3</v>
      </c>
      <c r="C327" s="29">
        <v>4</v>
      </c>
      <c r="D327" s="29">
        <v>39</v>
      </c>
      <c r="E327" s="29">
        <v>81</v>
      </c>
      <c r="F327" s="29">
        <v>63</v>
      </c>
      <c r="G327" s="29">
        <v>10</v>
      </c>
      <c r="H327" s="30">
        <f t="shared" si="59"/>
        <v>197</v>
      </c>
    </row>
    <row r="328" spans="1:8" ht="15" customHeight="1" x14ac:dyDescent="0.3">
      <c r="A328" s="146"/>
      <c r="B328" s="13" t="s">
        <v>4</v>
      </c>
      <c r="C328" s="29">
        <v>510</v>
      </c>
      <c r="D328" s="29">
        <v>408</v>
      </c>
      <c r="E328" s="29">
        <v>1028</v>
      </c>
      <c r="F328" s="29">
        <v>1045</v>
      </c>
      <c r="G328" s="29">
        <v>153</v>
      </c>
      <c r="H328" s="30">
        <f t="shared" si="59"/>
        <v>3144</v>
      </c>
    </row>
    <row r="329" spans="1:8" ht="15" customHeight="1" x14ac:dyDescent="0.3">
      <c r="A329" s="146"/>
      <c r="B329" s="13" t="s">
        <v>5</v>
      </c>
      <c r="C329" s="29">
        <v>1049</v>
      </c>
      <c r="D329" s="29">
        <v>894</v>
      </c>
      <c r="E329" s="29">
        <v>2070</v>
      </c>
      <c r="F329" s="29">
        <v>2012</v>
      </c>
      <c r="G329" s="29">
        <v>264</v>
      </c>
      <c r="H329" s="30">
        <f t="shared" si="59"/>
        <v>6289</v>
      </c>
    </row>
    <row r="330" spans="1:8" ht="15" customHeight="1" x14ac:dyDescent="0.3">
      <c r="A330" s="147" t="s">
        <v>9</v>
      </c>
      <c r="B330" s="15" t="s">
        <v>3</v>
      </c>
      <c r="C330" s="31">
        <v>0</v>
      </c>
      <c r="D330" s="31">
        <v>8</v>
      </c>
      <c r="E330" s="31">
        <v>20</v>
      </c>
      <c r="F330" s="31">
        <v>55</v>
      </c>
      <c r="G330" s="31">
        <v>13</v>
      </c>
      <c r="H330" s="32">
        <f t="shared" si="59"/>
        <v>96</v>
      </c>
    </row>
    <row r="331" spans="1:8" ht="15" customHeight="1" x14ac:dyDescent="0.3">
      <c r="A331" s="147"/>
      <c r="B331" s="15" t="s">
        <v>4</v>
      </c>
      <c r="C331" s="31">
        <v>0</v>
      </c>
      <c r="D331" s="31">
        <v>161</v>
      </c>
      <c r="E331" s="31">
        <v>922</v>
      </c>
      <c r="F331" s="31">
        <v>1142</v>
      </c>
      <c r="G331" s="31">
        <v>231</v>
      </c>
      <c r="H331" s="32">
        <f t="shared" si="59"/>
        <v>2456</v>
      </c>
    </row>
    <row r="332" spans="1:8" ht="15" customHeight="1" x14ac:dyDescent="0.3">
      <c r="A332" s="147"/>
      <c r="B332" s="15" t="s">
        <v>5</v>
      </c>
      <c r="C332" s="31">
        <v>0</v>
      </c>
      <c r="D332" s="31">
        <v>317</v>
      </c>
      <c r="E332" s="31">
        <v>1778</v>
      </c>
      <c r="F332" s="31">
        <v>2196</v>
      </c>
      <c r="G332" s="31">
        <v>465</v>
      </c>
      <c r="H332" s="32">
        <f t="shared" si="59"/>
        <v>4756</v>
      </c>
    </row>
    <row r="333" spans="1:8" ht="15" customHeight="1" x14ac:dyDescent="0.3">
      <c r="A333" s="148" t="s">
        <v>2</v>
      </c>
      <c r="B333" s="82" t="s">
        <v>3</v>
      </c>
      <c r="C333" s="83">
        <f>C321+C324+C327+C330</f>
        <v>6</v>
      </c>
      <c r="D333" s="83">
        <f t="shared" ref="D333:H333" si="60">D321+D324+D327+D330</f>
        <v>56</v>
      </c>
      <c r="E333" s="83">
        <f t="shared" si="60"/>
        <v>120</v>
      </c>
      <c r="F333" s="83">
        <f t="shared" si="60"/>
        <v>147</v>
      </c>
      <c r="G333" s="83">
        <f t="shared" si="60"/>
        <v>32</v>
      </c>
      <c r="H333" s="83">
        <f t="shared" si="60"/>
        <v>361</v>
      </c>
    </row>
    <row r="334" spans="1:8" ht="15" customHeight="1" x14ac:dyDescent="0.3">
      <c r="A334" s="148"/>
      <c r="B334" s="82" t="s">
        <v>4</v>
      </c>
      <c r="C334" s="83">
        <f>C322+C325+C328+C331</f>
        <v>599</v>
      </c>
      <c r="D334" s="83">
        <f t="shared" ref="D334:H334" si="61">D322+D325+D328+D331</f>
        <v>997</v>
      </c>
      <c r="E334" s="83">
        <f t="shared" si="61"/>
        <v>2593</v>
      </c>
      <c r="F334" s="83">
        <f t="shared" si="61"/>
        <v>2722</v>
      </c>
      <c r="G334" s="83">
        <f t="shared" si="61"/>
        <v>540</v>
      </c>
      <c r="H334" s="83">
        <f t="shared" si="61"/>
        <v>7451</v>
      </c>
    </row>
    <row r="335" spans="1:8" ht="15" customHeight="1" x14ac:dyDescent="0.3">
      <c r="A335" s="148"/>
      <c r="B335" s="82" t="s">
        <v>5</v>
      </c>
      <c r="C335" s="83">
        <f>C323+C326+C329+C332</f>
        <v>1224</v>
      </c>
      <c r="D335" s="83">
        <f t="shared" ref="D335:H335" si="62">D323+D326+D329+D332</f>
        <v>2051</v>
      </c>
      <c r="E335" s="83">
        <f t="shared" si="62"/>
        <v>5087</v>
      </c>
      <c r="F335" s="83">
        <f t="shared" si="62"/>
        <v>5201</v>
      </c>
      <c r="G335" s="83">
        <f t="shared" si="62"/>
        <v>1031</v>
      </c>
      <c r="H335" s="83">
        <f t="shared" si="62"/>
        <v>14594</v>
      </c>
    </row>
    <row r="336" spans="1:8" ht="15" customHeight="1" x14ac:dyDescent="0.3">
      <c r="A336" s="68" t="s">
        <v>104</v>
      </c>
      <c r="B336" s="5"/>
      <c r="C336" s="5"/>
      <c r="D336" s="5"/>
      <c r="E336" s="5"/>
    </row>
  </sheetData>
  <mergeCells count="108">
    <mergeCell ref="A57:A59"/>
    <mergeCell ref="A60:A62"/>
    <mergeCell ref="A45:H45"/>
    <mergeCell ref="A46:H46"/>
    <mergeCell ref="A48:A50"/>
    <mergeCell ref="A78:A80"/>
    <mergeCell ref="A81:A83"/>
    <mergeCell ref="A75:A77"/>
    <mergeCell ref="A177:A179"/>
    <mergeCell ref="A153:A155"/>
    <mergeCell ref="A156:A158"/>
    <mergeCell ref="A162:A164"/>
    <mergeCell ref="A165:A167"/>
    <mergeCell ref="A180:A182"/>
    <mergeCell ref="A183:A185"/>
    <mergeCell ref="A216:A218"/>
    <mergeCell ref="A150:H150"/>
    <mergeCell ref="A151:H151"/>
    <mergeCell ref="A159:A161"/>
    <mergeCell ref="A90:A92"/>
    <mergeCell ref="A93:A95"/>
    <mergeCell ref="A96:A98"/>
    <mergeCell ref="A141:A143"/>
    <mergeCell ref="A144:A146"/>
    <mergeCell ref="A129:H129"/>
    <mergeCell ref="A130:H130"/>
    <mergeCell ref="A132:A134"/>
    <mergeCell ref="A135:A137"/>
    <mergeCell ref="A138:A140"/>
    <mergeCell ref="A36:A38"/>
    <mergeCell ref="A39:A41"/>
    <mergeCell ref="A24:H24"/>
    <mergeCell ref="A25:H25"/>
    <mergeCell ref="A27:A29"/>
    <mergeCell ref="A30:A32"/>
    <mergeCell ref="A33:A35"/>
    <mergeCell ref="A120:A122"/>
    <mergeCell ref="A123:A125"/>
    <mergeCell ref="A108:H108"/>
    <mergeCell ref="A109:H109"/>
    <mergeCell ref="A111:A113"/>
    <mergeCell ref="A114:A116"/>
    <mergeCell ref="A117:A119"/>
    <mergeCell ref="A66:H66"/>
    <mergeCell ref="A67:H67"/>
    <mergeCell ref="A69:A71"/>
    <mergeCell ref="A72:A74"/>
    <mergeCell ref="A51:A53"/>
    <mergeCell ref="A54:A56"/>
    <mergeCell ref="A99:A101"/>
    <mergeCell ref="A102:A104"/>
    <mergeCell ref="A87:H87"/>
    <mergeCell ref="A88:H88"/>
    <mergeCell ref="A333:A335"/>
    <mergeCell ref="A324:A326"/>
    <mergeCell ref="A321:A323"/>
    <mergeCell ref="A312:A314"/>
    <mergeCell ref="A319:H319"/>
    <mergeCell ref="A327:A329"/>
    <mergeCell ref="A318:H318"/>
    <mergeCell ref="A330:A332"/>
    <mergeCell ref="A309:A311"/>
    <mergeCell ref="A225:A227"/>
    <mergeCell ref="A237:A239"/>
    <mergeCell ref="A219:A221"/>
    <mergeCell ref="A222:A224"/>
    <mergeCell ref="A195:A197"/>
    <mergeCell ref="A198:A200"/>
    <mergeCell ref="A186:A188"/>
    <mergeCell ref="A306:A308"/>
    <mergeCell ref="A246:A248"/>
    <mergeCell ref="A249:A251"/>
    <mergeCell ref="A291:A293"/>
    <mergeCell ref="A297:H297"/>
    <mergeCell ref="A298:H298"/>
    <mergeCell ref="A300:A302"/>
    <mergeCell ref="A270:A272"/>
    <mergeCell ref="A303:A305"/>
    <mergeCell ref="A264:A266"/>
    <mergeCell ref="A267:A269"/>
    <mergeCell ref="A256:H256"/>
    <mergeCell ref="A255:H255"/>
    <mergeCell ref="A276:H276"/>
    <mergeCell ref="A277:H277"/>
    <mergeCell ref="A3:H3"/>
    <mergeCell ref="A4:H4"/>
    <mergeCell ref="A6:A8"/>
    <mergeCell ref="A9:A11"/>
    <mergeCell ref="A12:A14"/>
    <mergeCell ref="A15:A17"/>
    <mergeCell ref="A18:A20"/>
    <mergeCell ref="A258:A260"/>
    <mergeCell ref="A261:A263"/>
    <mergeCell ref="A201:A203"/>
    <mergeCell ref="A204:A206"/>
    <mergeCell ref="A207:A209"/>
    <mergeCell ref="A228:A230"/>
    <mergeCell ref="A214:H214"/>
    <mergeCell ref="A213:H213"/>
    <mergeCell ref="A171:H171"/>
    <mergeCell ref="A172:H172"/>
    <mergeCell ref="A234:H234"/>
    <mergeCell ref="A235:H235"/>
    <mergeCell ref="A240:A242"/>
    <mergeCell ref="A243:A245"/>
    <mergeCell ref="A174:A176"/>
    <mergeCell ref="A192:H192"/>
    <mergeCell ref="A193:H193"/>
  </mergeCells>
  <pageMargins left="0.70866141732283472" right="0.70866141732283472" top="0.74803149606299213" bottom="0.74803149606299213" header="0.31496062992125984" footer="0.31496062992125984"/>
  <pageSetup paperSize="9" orientation="landscape" r:id="rId1"/>
  <headerFooter>
    <oddHeader>&amp;R&amp;G</oddHeader>
    <oddFooter>&amp;L&amp;F&amp;C&amp;P / &amp;N&amp;R&amp;A</oddFooter>
  </headerFooter>
  <rowBreaks count="9" manualBreakCount="9">
    <brk id="147" max="7" man="1"/>
    <brk id="168" max="7" man="1"/>
    <brk id="189" max="7" man="1"/>
    <brk id="210" max="7" man="1"/>
    <brk id="231" max="7" man="1"/>
    <brk id="252" max="7" man="1"/>
    <brk id="273" max="7" man="1"/>
    <brk id="294" max="7" man="1"/>
    <brk id="315" max="7" man="1"/>
  </rowBreaks>
  <colBreaks count="1" manualBreakCount="1">
    <brk id="8" min="189" max="286"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4BA08-3FAA-41F1-B4FD-6385B8641278}">
  <sheetPr>
    <tabColor theme="5" tint="0.39997558519241921"/>
  </sheetPr>
  <dimension ref="A2:AD53"/>
  <sheetViews>
    <sheetView showGridLines="0" workbookViewId="0">
      <selection sqref="A1:XFD1"/>
    </sheetView>
  </sheetViews>
  <sheetFormatPr defaultRowHeight="14.4" x14ac:dyDescent="0.3"/>
  <cols>
    <col min="1" max="1" width="22.77734375" customWidth="1"/>
    <col min="2" max="2" width="10.77734375" customWidth="1"/>
    <col min="3" max="8" width="9.77734375" customWidth="1"/>
    <col min="12" max="12" width="22.77734375" customWidth="1"/>
    <col min="13" max="13" width="10.77734375" customWidth="1"/>
    <col min="14" max="19" width="9.77734375" customWidth="1"/>
    <col min="23" max="23" width="22.77734375" customWidth="1"/>
    <col min="24" max="24" width="10.77734375" customWidth="1"/>
    <col min="25" max="30" width="9.77734375" customWidth="1"/>
  </cols>
  <sheetData>
    <row r="2" spans="1:30" x14ac:dyDescent="0.3">
      <c r="A2" s="149" t="s">
        <v>134</v>
      </c>
      <c r="B2" s="149"/>
      <c r="C2" s="149"/>
      <c r="D2" s="149"/>
      <c r="E2" s="149"/>
      <c r="F2" s="149"/>
      <c r="G2" s="149"/>
      <c r="H2" s="149"/>
      <c r="I2" s="123"/>
      <c r="J2" s="123"/>
      <c r="K2" s="123"/>
      <c r="L2" s="149" t="s">
        <v>133</v>
      </c>
      <c r="M2" s="149"/>
      <c r="N2" s="149"/>
      <c r="O2" s="149"/>
      <c r="P2" s="149"/>
      <c r="Q2" s="149"/>
      <c r="R2" s="149"/>
      <c r="S2" s="149"/>
      <c r="T2" s="123"/>
      <c r="U2" s="123"/>
      <c r="V2" s="123"/>
      <c r="W2" s="149" t="s">
        <v>132</v>
      </c>
      <c r="X2" s="149"/>
      <c r="Y2" s="149"/>
      <c r="Z2" s="149"/>
      <c r="AA2" s="149"/>
      <c r="AB2" s="149"/>
      <c r="AC2" s="149"/>
      <c r="AD2" s="149"/>
    </row>
    <row r="3" spans="1:30" x14ac:dyDescent="0.3">
      <c r="A3" s="124" t="s">
        <v>94</v>
      </c>
      <c r="B3" s="124" t="s">
        <v>129</v>
      </c>
      <c r="C3" s="124">
        <v>2019</v>
      </c>
      <c r="D3" s="124">
        <v>2020</v>
      </c>
      <c r="E3" s="124">
        <v>2021</v>
      </c>
      <c r="F3" s="124">
        <v>2022</v>
      </c>
      <c r="G3" s="124">
        <v>2023</v>
      </c>
      <c r="H3" s="124">
        <v>2024</v>
      </c>
      <c r="I3" s="123"/>
      <c r="J3" s="123"/>
      <c r="K3" s="123"/>
      <c r="L3" s="124" t="s">
        <v>94</v>
      </c>
      <c r="M3" s="124" t="s">
        <v>129</v>
      </c>
      <c r="N3" s="124">
        <v>2019</v>
      </c>
      <c r="O3" s="124">
        <v>2020</v>
      </c>
      <c r="P3" s="124">
        <v>2021</v>
      </c>
      <c r="Q3" s="124">
        <v>2022</v>
      </c>
      <c r="R3" s="124">
        <v>2023</v>
      </c>
      <c r="S3" s="124">
        <v>2024</v>
      </c>
      <c r="T3" s="123"/>
      <c r="U3" s="123"/>
      <c r="V3" s="123"/>
      <c r="W3" s="124" t="s">
        <v>94</v>
      </c>
      <c r="X3" s="124" t="s">
        <v>129</v>
      </c>
      <c r="Y3" s="124">
        <v>2019</v>
      </c>
      <c r="Z3" s="124">
        <v>2020</v>
      </c>
      <c r="AA3" s="124">
        <v>2021</v>
      </c>
      <c r="AB3" s="124">
        <v>2022</v>
      </c>
      <c r="AC3" s="124">
        <v>2023</v>
      </c>
      <c r="AD3" s="124">
        <v>2024</v>
      </c>
    </row>
    <row r="4" spans="1:30" x14ac:dyDescent="0.3">
      <c r="A4" s="150" t="s">
        <v>9</v>
      </c>
      <c r="B4" s="123" t="s">
        <v>117</v>
      </c>
      <c r="C4" s="125">
        <v>1215</v>
      </c>
      <c r="D4" s="125">
        <v>1142</v>
      </c>
      <c r="E4" s="125">
        <v>1286</v>
      </c>
      <c r="F4" s="125">
        <v>1373</v>
      </c>
      <c r="G4" s="125">
        <v>1644</v>
      </c>
      <c r="H4" s="125">
        <v>1854</v>
      </c>
      <c r="I4" s="123"/>
      <c r="J4" s="123"/>
      <c r="K4" s="123"/>
      <c r="L4" s="150" t="s">
        <v>9</v>
      </c>
      <c r="M4" s="123" t="s">
        <v>117</v>
      </c>
      <c r="N4" s="125">
        <v>1620</v>
      </c>
      <c r="O4" s="125">
        <v>1651</v>
      </c>
      <c r="P4" s="125">
        <v>1858</v>
      </c>
      <c r="Q4" s="125">
        <v>2021</v>
      </c>
      <c r="R4" s="125">
        <v>2716</v>
      </c>
      <c r="S4" s="125">
        <v>3117</v>
      </c>
      <c r="T4" s="123"/>
      <c r="U4" s="123"/>
      <c r="V4" s="123"/>
      <c r="W4" s="150" t="s">
        <v>9</v>
      </c>
      <c r="X4" s="123" t="s">
        <v>117</v>
      </c>
      <c r="Y4" s="125">
        <v>4749</v>
      </c>
      <c r="Z4" s="125">
        <v>4770</v>
      </c>
      <c r="AA4" s="125">
        <v>5252</v>
      </c>
      <c r="AB4" s="125">
        <v>5520</v>
      </c>
      <c r="AC4" s="125">
        <v>6548</v>
      </c>
      <c r="AD4" s="125">
        <v>7483</v>
      </c>
    </row>
    <row r="5" spans="1:30" x14ac:dyDescent="0.3">
      <c r="A5" s="150"/>
      <c r="B5" s="123" t="s">
        <v>118</v>
      </c>
      <c r="C5" s="125">
        <v>1190</v>
      </c>
      <c r="D5" s="125">
        <v>1223</v>
      </c>
      <c r="E5" s="125">
        <v>1318</v>
      </c>
      <c r="F5" s="125">
        <v>1427</v>
      </c>
      <c r="G5" s="125">
        <v>1722</v>
      </c>
      <c r="H5" s="125">
        <v>1980</v>
      </c>
      <c r="I5" s="123"/>
      <c r="J5" s="123"/>
      <c r="K5" s="123"/>
      <c r="L5" s="150"/>
      <c r="M5" s="123" t="s">
        <v>118</v>
      </c>
      <c r="N5" s="125">
        <v>1557</v>
      </c>
      <c r="O5" s="125">
        <v>1768</v>
      </c>
      <c r="P5" s="125">
        <v>1879</v>
      </c>
      <c r="Q5" s="125">
        <v>2084</v>
      </c>
      <c r="R5" s="125">
        <v>2810</v>
      </c>
      <c r="S5" s="125">
        <v>3284</v>
      </c>
      <c r="T5" s="123"/>
      <c r="U5" s="123"/>
      <c r="V5" s="123"/>
      <c r="W5" s="150"/>
      <c r="X5" s="123" t="s">
        <v>118</v>
      </c>
      <c r="Y5" s="125">
        <v>4557</v>
      </c>
      <c r="Z5" s="125">
        <v>5080</v>
      </c>
      <c r="AA5" s="125">
        <v>5359</v>
      </c>
      <c r="AB5" s="125">
        <v>5751</v>
      </c>
      <c r="AC5" s="125">
        <v>6784</v>
      </c>
      <c r="AD5" s="125">
        <v>7862</v>
      </c>
    </row>
    <row r="6" spans="1:30" x14ac:dyDescent="0.3">
      <c r="A6" s="150"/>
      <c r="B6" s="123" t="s">
        <v>119</v>
      </c>
      <c r="C6" s="125">
        <v>1219</v>
      </c>
      <c r="D6" s="125">
        <v>1282</v>
      </c>
      <c r="E6" s="125">
        <v>1377</v>
      </c>
      <c r="F6" s="125">
        <v>1521</v>
      </c>
      <c r="G6" s="125">
        <v>1856</v>
      </c>
      <c r="H6" s="125">
        <v>2153</v>
      </c>
      <c r="I6" s="123"/>
      <c r="J6" s="123"/>
      <c r="K6" s="123"/>
      <c r="L6" s="150"/>
      <c r="M6" s="123" t="s">
        <v>119</v>
      </c>
      <c r="N6" s="125">
        <v>1597</v>
      </c>
      <c r="O6" s="125">
        <v>1817</v>
      </c>
      <c r="P6" s="125">
        <v>1931</v>
      </c>
      <c r="Q6" s="125">
        <v>2203</v>
      </c>
      <c r="R6" s="125">
        <v>2989</v>
      </c>
      <c r="S6" s="125">
        <v>3546</v>
      </c>
      <c r="T6" s="123"/>
      <c r="U6" s="123"/>
      <c r="V6" s="123"/>
      <c r="W6" s="150"/>
      <c r="X6" s="123" t="s">
        <v>119</v>
      </c>
      <c r="Y6" s="125">
        <v>4693</v>
      </c>
      <c r="Z6" s="125">
        <v>5299</v>
      </c>
      <c r="AA6" s="125">
        <v>5554</v>
      </c>
      <c r="AB6" s="125">
        <v>6058</v>
      </c>
      <c r="AC6" s="125">
        <v>7228</v>
      </c>
      <c r="AD6" s="125">
        <v>8442</v>
      </c>
    </row>
    <row r="7" spans="1:30" x14ac:dyDescent="0.3">
      <c r="A7" s="150"/>
      <c r="B7" s="123" t="s">
        <v>120</v>
      </c>
      <c r="C7" s="125">
        <v>1158</v>
      </c>
      <c r="D7" s="125">
        <v>1313</v>
      </c>
      <c r="E7" s="125">
        <v>1472</v>
      </c>
      <c r="F7" s="125">
        <v>1658</v>
      </c>
      <c r="G7" s="125">
        <v>1975</v>
      </c>
      <c r="H7" s="125">
        <v>2310</v>
      </c>
      <c r="I7" s="123"/>
      <c r="J7" s="123"/>
      <c r="K7" s="123"/>
      <c r="L7" s="150"/>
      <c r="M7" s="123" t="s">
        <v>120</v>
      </c>
      <c r="N7" s="125">
        <v>1532</v>
      </c>
      <c r="O7" s="125">
        <v>1863</v>
      </c>
      <c r="P7" s="125">
        <v>2058</v>
      </c>
      <c r="Q7" s="125">
        <v>2358</v>
      </c>
      <c r="R7" s="125">
        <v>3174</v>
      </c>
      <c r="S7" s="125">
        <v>3793</v>
      </c>
      <c r="T7" s="123"/>
      <c r="U7" s="123"/>
      <c r="V7" s="123"/>
      <c r="W7" s="150"/>
      <c r="X7" s="123" t="s">
        <v>120</v>
      </c>
      <c r="Y7" s="125">
        <v>4567</v>
      </c>
      <c r="Z7" s="125">
        <v>5387</v>
      </c>
      <c r="AA7" s="125">
        <v>5903</v>
      </c>
      <c r="AB7" s="125">
        <v>6395</v>
      </c>
      <c r="AC7" s="125">
        <v>7659</v>
      </c>
      <c r="AD7" s="125">
        <v>8995</v>
      </c>
    </row>
    <row r="8" spans="1:30" x14ac:dyDescent="0.3">
      <c r="A8" s="150"/>
      <c r="B8" s="123" t="s">
        <v>121</v>
      </c>
      <c r="C8" s="125">
        <v>1241</v>
      </c>
      <c r="D8" s="125">
        <v>1323</v>
      </c>
      <c r="E8" s="125">
        <v>1555</v>
      </c>
      <c r="F8" s="125">
        <v>1755</v>
      </c>
      <c r="G8" s="125">
        <v>2116</v>
      </c>
      <c r="H8" s="125">
        <v>2423</v>
      </c>
      <c r="I8" s="123"/>
      <c r="J8" s="123"/>
      <c r="K8" s="123"/>
      <c r="L8" s="150"/>
      <c r="M8" s="123" t="s">
        <v>121</v>
      </c>
      <c r="N8" s="125">
        <v>1700</v>
      </c>
      <c r="O8" s="125">
        <v>1881</v>
      </c>
      <c r="P8" s="125">
        <v>2123</v>
      </c>
      <c r="Q8" s="125">
        <v>2488</v>
      </c>
      <c r="R8" s="125">
        <v>3400</v>
      </c>
      <c r="S8" s="125">
        <v>3991</v>
      </c>
      <c r="T8" s="123"/>
      <c r="U8" s="123"/>
      <c r="V8" s="123"/>
      <c r="W8" s="150"/>
      <c r="X8" s="123" t="s">
        <v>121</v>
      </c>
      <c r="Y8" s="125">
        <v>4952</v>
      </c>
      <c r="Z8" s="125">
        <v>5440</v>
      </c>
      <c r="AA8" s="125">
        <v>6104</v>
      </c>
      <c r="AB8" s="125">
        <v>6757</v>
      </c>
      <c r="AC8" s="125">
        <v>8171</v>
      </c>
      <c r="AD8" s="125">
        <v>9426</v>
      </c>
    </row>
    <row r="9" spans="1:30" x14ac:dyDescent="0.3">
      <c r="A9" s="150"/>
      <c r="B9" s="123" t="s">
        <v>122</v>
      </c>
      <c r="C9" s="125">
        <v>1342</v>
      </c>
      <c r="D9" s="125">
        <v>1455</v>
      </c>
      <c r="E9" s="125">
        <v>1691</v>
      </c>
      <c r="F9" s="125">
        <v>2016</v>
      </c>
      <c r="G9" s="125">
        <v>2320</v>
      </c>
      <c r="H9" s="125">
        <v>2570</v>
      </c>
      <c r="I9" s="123"/>
      <c r="J9" s="123"/>
      <c r="K9" s="123"/>
      <c r="L9" s="150"/>
      <c r="M9" s="123" t="s">
        <v>122</v>
      </c>
      <c r="N9" s="125">
        <v>1800</v>
      </c>
      <c r="O9" s="125">
        <v>2047</v>
      </c>
      <c r="P9" s="125">
        <v>2303</v>
      </c>
      <c r="Q9" s="125">
        <v>2808</v>
      </c>
      <c r="R9" s="125">
        <v>3766</v>
      </c>
      <c r="S9" s="125">
        <v>4256</v>
      </c>
      <c r="T9" s="123"/>
      <c r="U9" s="123"/>
      <c r="V9" s="123"/>
      <c r="W9" s="150"/>
      <c r="X9" s="123" t="s">
        <v>122</v>
      </c>
      <c r="Y9" s="125">
        <v>5337</v>
      </c>
      <c r="Z9" s="125">
        <v>5847</v>
      </c>
      <c r="AA9" s="125">
        <v>6586</v>
      </c>
      <c r="AB9" s="125">
        <v>7625</v>
      </c>
      <c r="AC9" s="125">
        <v>8933</v>
      </c>
      <c r="AD9" s="125">
        <v>10012</v>
      </c>
    </row>
    <row r="10" spans="1:30" x14ac:dyDescent="0.3">
      <c r="A10" s="150"/>
      <c r="B10" s="123" t="s">
        <v>123</v>
      </c>
      <c r="C10" s="125">
        <v>1399</v>
      </c>
      <c r="D10" s="125">
        <v>1595</v>
      </c>
      <c r="E10" s="125">
        <v>1798</v>
      </c>
      <c r="F10" s="125">
        <v>2147</v>
      </c>
      <c r="G10" s="125">
        <v>2451</v>
      </c>
      <c r="H10" s="125">
        <v>2681</v>
      </c>
      <c r="I10" s="123"/>
      <c r="J10" s="123"/>
      <c r="K10" s="123"/>
      <c r="L10" s="150"/>
      <c r="M10" s="123" t="s">
        <v>123</v>
      </c>
      <c r="N10" s="125">
        <v>1888</v>
      </c>
      <c r="O10" s="125">
        <v>2187</v>
      </c>
      <c r="P10" s="125">
        <v>2434</v>
      </c>
      <c r="Q10" s="125">
        <v>3217</v>
      </c>
      <c r="R10" s="125">
        <v>4016</v>
      </c>
      <c r="S10" s="125">
        <v>4428</v>
      </c>
      <c r="T10" s="123"/>
      <c r="U10" s="123"/>
      <c r="V10" s="123"/>
      <c r="W10" s="150"/>
      <c r="X10" s="123" t="s">
        <v>123</v>
      </c>
      <c r="Y10" s="125">
        <v>5572</v>
      </c>
      <c r="Z10" s="125">
        <v>6279</v>
      </c>
      <c r="AA10" s="125">
        <v>6936</v>
      </c>
      <c r="AB10" s="125">
        <v>8101</v>
      </c>
      <c r="AC10" s="125">
        <v>9499</v>
      </c>
      <c r="AD10" s="125">
        <v>10454</v>
      </c>
    </row>
    <row r="11" spans="1:30" x14ac:dyDescent="0.3">
      <c r="A11" s="150"/>
      <c r="B11" s="123" t="s">
        <v>124</v>
      </c>
      <c r="C11" s="125">
        <v>1427</v>
      </c>
      <c r="D11" s="125">
        <v>1695</v>
      </c>
      <c r="E11" s="125">
        <v>1806</v>
      </c>
      <c r="F11" s="125">
        <v>2150</v>
      </c>
      <c r="G11" s="125">
        <v>2441</v>
      </c>
      <c r="H11" s="125">
        <v>2678</v>
      </c>
      <c r="I11" s="123"/>
      <c r="J11" s="123"/>
      <c r="K11" s="123"/>
      <c r="L11" s="150"/>
      <c r="M11" s="123" t="s">
        <v>124</v>
      </c>
      <c r="N11" s="125">
        <v>1925</v>
      </c>
      <c r="O11" s="125">
        <v>2302</v>
      </c>
      <c r="P11" s="125">
        <v>2447</v>
      </c>
      <c r="Q11" s="125">
        <v>3416</v>
      </c>
      <c r="R11" s="125">
        <v>3984</v>
      </c>
      <c r="S11" s="125">
        <v>4415</v>
      </c>
      <c r="T11" s="123"/>
      <c r="U11" s="123"/>
      <c r="V11" s="123"/>
      <c r="W11" s="150"/>
      <c r="X11" s="123" t="s">
        <v>124</v>
      </c>
      <c r="Y11" s="125">
        <v>5697</v>
      </c>
      <c r="Z11" s="125">
        <v>6581</v>
      </c>
      <c r="AA11" s="125">
        <v>6979</v>
      </c>
      <c r="AB11" s="125">
        <v>8100</v>
      </c>
      <c r="AC11" s="125">
        <v>9375</v>
      </c>
      <c r="AD11" s="125">
        <v>10405</v>
      </c>
    </row>
    <row r="12" spans="1:30" x14ac:dyDescent="0.3">
      <c r="A12" s="150"/>
      <c r="B12" s="123" t="s">
        <v>125</v>
      </c>
      <c r="C12" s="125">
        <v>1416</v>
      </c>
      <c r="D12" s="125">
        <v>1662</v>
      </c>
      <c r="E12" s="125">
        <v>1812</v>
      </c>
      <c r="F12" s="125">
        <v>2153</v>
      </c>
      <c r="G12" s="125">
        <v>2446</v>
      </c>
      <c r="H12" s="125">
        <v>2694</v>
      </c>
      <c r="I12" s="123"/>
      <c r="J12" s="123"/>
      <c r="K12" s="123"/>
      <c r="L12" s="150"/>
      <c r="M12" s="123" t="s">
        <v>125</v>
      </c>
      <c r="N12" s="125">
        <v>1918</v>
      </c>
      <c r="O12" s="125">
        <v>2276</v>
      </c>
      <c r="P12" s="125">
        <v>2463</v>
      </c>
      <c r="Q12" s="125">
        <v>3439</v>
      </c>
      <c r="R12" s="125">
        <v>3990</v>
      </c>
      <c r="S12" s="125">
        <v>4435</v>
      </c>
      <c r="T12" s="123"/>
      <c r="U12" s="123"/>
      <c r="V12" s="123"/>
      <c r="W12" s="150"/>
      <c r="X12" s="123" t="s">
        <v>125</v>
      </c>
      <c r="Y12" s="125">
        <v>5670</v>
      </c>
      <c r="Z12" s="125">
        <v>6482</v>
      </c>
      <c r="AA12" s="125">
        <v>6946</v>
      </c>
      <c r="AB12" s="125">
        <v>8170</v>
      </c>
      <c r="AC12" s="125">
        <v>9406</v>
      </c>
      <c r="AD12" s="125">
        <v>10437</v>
      </c>
    </row>
    <row r="13" spans="1:30" x14ac:dyDescent="0.3">
      <c r="A13" s="150"/>
      <c r="B13" s="123" t="s">
        <v>126</v>
      </c>
      <c r="C13" s="125">
        <v>1301</v>
      </c>
      <c r="D13" s="125">
        <v>1483</v>
      </c>
      <c r="E13" s="125">
        <v>1648</v>
      </c>
      <c r="F13" s="125">
        <v>2015</v>
      </c>
      <c r="G13" s="125">
        <v>2291</v>
      </c>
      <c r="H13" s="125">
        <v>2529</v>
      </c>
      <c r="I13" s="123"/>
      <c r="J13" s="123"/>
      <c r="K13" s="123"/>
      <c r="L13" s="150"/>
      <c r="M13" s="123" t="s">
        <v>126</v>
      </c>
      <c r="N13" s="125">
        <v>1784</v>
      </c>
      <c r="O13" s="125">
        <v>2073</v>
      </c>
      <c r="P13" s="125">
        <v>2277</v>
      </c>
      <c r="Q13" s="125">
        <v>3234</v>
      </c>
      <c r="R13" s="125">
        <v>3735</v>
      </c>
      <c r="S13" s="125">
        <v>4187</v>
      </c>
      <c r="T13" s="123"/>
      <c r="U13" s="123"/>
      <c r="V13" s="123"/>
      <c r="W13" s="150"/>
      <c r="X13" s="123" t="s">
        <v>126</v>
      </c>
      <c r="Y13" s="125">
        <v>5235</v>
      </c>
      <c r="Z13" s="125">
        <v>5893</v>
      </c>
      <c r="AA13" s="125">
        <v>6377</v>
      </c>
      <c r="AB13" s="125">
        <v>7719</v>
      </c>
      <c r="AC13" s="125">
        <v>8853</v>
      </c>
      <c r="AD13" s="125">
        <v>9880</v>
      </c>
    </row>
    <row r="14" spans="1:30" x14ac:dyDescent="0.3">
      <c r="A14" s="150"/>
      <c r="B14" s="123" t="s">
        <v>127</v>
      </c>
      <c r="C14" s="125">
        <v>1108</v>
      </c>
      <c r="D14" s="125">
        <v>1292</v>
      </c>
      <c r="E14" s="125">
        <v>1310</v>
      </c>
      <c r="F14" s="125">
        <v>1607</v>
      </c>
      <c r="G14" s="125">
        <v>1742</v>
      </c>
      <c r="H14" s="125">
        <v>2044</v>
      </c>
      <c r="I14" s="123"/>
      <c r="J14" s="123"/>
      <c r="K14" s="123"/>
      <c r="L14" s="150"/>
      <c r="M14" s="123" t="s">
        <v>127</v>
      </c>
      <c r="N14" s="125">
        <v>1594</v>
      </c>
      <c r="O14" s="125">
        <v>1856</v>
      </c>
      <c r="P14" s="125">
        <v>1910</v>
      </c>
      <c r="Q14" s="125">
        <v>2623</v>
      </c>
      <c r="R14" s="125">
        <v>2942</v>
      </c>
      <c r="S14" s="125">
        <v>3505</v>
      </c>
      <c r="T14" s="123"/>
      <c r="U14" s="123"/>
      <c r="V14" s="123"/>
      <c r="W14" s="150"/>
      <c r="X14" s="123" t="s">
        <v>127</v>
      </c>
      <c r="Y14" s="125">
        <v>4623</v>
      </c>
      <c r="Z14" s="125">
        <v>5294</v>
      </c>
      <c r="AA14" s="125">
        <v>5290</v>
      </c>
      <c r="AB14" s="125">
        <v>6430</v>
      </c>
      <c r="AC14" s="125">
        <v>7061</v>
      </c>
      <c r="AD14" s="125">
        <v>8342</v>
      </c>
    </row>
    <row r="15" spans="1:30" x14ac:dyDescent="0.3">
      <c r="A15" s="150"/>
      <c r="B15" s="123" t="s">
        <v>128</v>
      </c>
      <c r="C15" s="125">
        <v>1076</v>
      </c>
      <c r="D15" s="125">
        <v>1224</v>
      </c>
      <c r="E15" s="125">
        <v>1185</v>
      </c>
      <c r="F15" s="125">
        <v>1493</v>
      </c>
      <c r="G15" s="125">
        <v>1746</v>
      </c>
      <c r="H15" s="125">
        <v>2003</v>
      </c>
      <c r="I15" s="123"/>
      <c r="J15" s="123"/>
      <c r="K15" s="123"/>
      <c r="L15" s="150"/>
      <c r="M15" s="123" t="s">
        <v>128</v>
      </c>
      <c r="N15" s="125">
        <v>1571</v>
      </c>
      <c r="O15" s="125">
        <v>1781</v>
      </c>
      <c r="P15" s="125">
        <v>1798</v>
      </c>
      <c r="Q15" s="125">
        <v>2468</v>
      </c>
      <c r="R15" s="125">
        <v>2960</v>
      </c>
      <c r="S15" s="125">
        <v>3423</v>
      </c>
      <c r="T15" s="123"/>
      <c r="U15" s="123"/>
      <c r="V15" s="123"/>
      <c r="W15" s="150"/>
      <c r="X15" s="123" t="s">
        <v>128</v>
      </c>
      <c r="Y15" s="125">
        <v>4528</v>
      </c>
      <c r="Z15" s="125">
        <v>5040</v>
      </c>
      <c r="AA15" s="125">
        <v>4937</v>
      </c>
      <c r="AB15" s="125">
        <v>6076</v>
      </c>
      <c r="AC15" s="125">
        <v>7105</v>
      </c>
      <c r="AD15" s="125">
        <v>8184</v>
      </c>
    </row>
    <row r="16" spans="1:30" x14ac:dyDescent="0.3">
      <c r="A16" s="151" t="s">
        <v>8</v>
      </c>
      <c r="B16" s="126" t="s">
        <v>117</v>
      </c>
      <c r="C16" s="127">
        <v>856</v>
      </c>
      <c r="D16" s="127">
        <v>905</v>
      </c>
      <c r="E16" s="127">
        <v>865</v>
      </c>
      <c r="F16" s="127">
        <v>989</v>
      </c>
      <c r="G16" s="127">
        <v>1237</v>
      </c>
      <c r="H16" s="127">
        <v>1547</v>
      </c>
      <c r="I16" s="123"/>
      <c r="J16" s="123"/>
      <c r="K16" s="123"/>
      <c r="L16" s="151" t="s">
        <v>8</v>
      </c>
      <c r="M16" s="126" t="s">
        <v>117</v>
      </c>
      <c r="N16" s="127">
        <v>1118</v>
      </c>
      <c r="O16" s="127">
        <v>1303</v>
      </c>
      <c r="P16" s="127">
        <v>1276</v>
      </c>
      <c r="Q16" s="127">
        <v>1426</v>
      </c>
      <c r="R16" s="127">
        <v>1811</v>
      </c>
      <c r="S16" s="127">
        <v>2314</v>
      </c>
      <c r="T16" s="123"/>
      <c r="U16" s="123"/>
      <c r="V16" s="123"/>
      <c r="W16" s="151" t="s">
        <v>8</v>
      </c>
      <c r="X16" s="126" t="s">
        <v>117</v>
      </c>
      <c r="Y16" s="127">
        <v>3241</v>
      </c>
      <c r="Z16" s="127">
        <v>3765</v>
      </c>
      <c r="AA16" s="127">
        <v>3614</v>
      </c>
      <c r="AB16" s="127">
        <v>4001</v>
      </c>
      <c r="AC16" s="127">
        <v>4903</v>
      </c>
      <c r="AD16" s="127">
        <v>6016</v>
      </c>
    </row>
    <row r="17" spans="1:30" x14ac:dyDescent="0.3">
      <c r="A17" s="151"/>
      <c r="B17" s="126" t="s">
        <v>118</v>
      </c>
      <c r="C17" s="127">
        <v>806</v>
      </c>
      <c r="D17" s="127">
        <v>919</v>
      </c>
      <c r="E17" s="127">
        <v>802</v>
      </c>
      <c r="F17" s="127">
        <v>983</v>
      </c>
      <c r="G17" s="127">
        <v>1261</v>
      </c>
      <c r="H17" s="127">
        <v>1543</v>
      </c>
      <c r="I17" s="123"/>
      <c r="J17" s="123"/>
      <c r="K17" s="123"/>
      <c r="L17" s="151"/>
      <c r="M17" s="126" t="s">
        <v>118</v>
      </c>
      <c r="N17" s="127">
        <v>1061</v>
      </c>
      <c r="O17" s="127">
        <v>1316</v>
      </c>
      <c r="P17" s="127">
        <v>1208</v>
      </c>
      <c r="Q17" s="127">
        <v>1426</v>
      </c>
      <c r="R17" s="127">
        <v>1849</v>
      </c>
      <c r="S17" s="127">
        <v>2323</v>
      </c>
      <c r="T17" s="123"/>
      <c r="U17" s="123"/>
      <c r="V17" s="123"/>
      <c r="W17" s="151"/>
      <c r="X17" s="126" t="s">
        <v>118</v>
      </c>
      <c r="Y17" s="127">
        <v>3122</v>
      </c>
      <c r="Z17" s="127">
        <v>3802</v>
      </c>
      <c r="AA17" s="127">
        <v>3408</v>
      </c>
      <c r="AB17" s="127">
        <v>4105</v>
      </c>
      <c r="AC17" s="127">
        <v>4974</v>
      </c>
      <c r="AD17" s="127">
        <v>6032</v>
      </c>
    </row>
    <row r="18" spans="1:30" x14ac:dyDescent="0.3">
      <c r="A18" s="151"/>
      <c r="B18" s="126" t="s">
        <v>119</v>
      </c>
      <c r="C18" s="127">
        <v>840</v>
      </c>
      <c r="D18" s="127">
        <v>939</v>
      </c>
      <c r="E18" s="127">
        <v>843</v>
      </c>
      <c r="F18" s="127">
        <v>996</v>
      </c>
      <c r="G18" s="127">
        <v>1286</v>
      </c>
      <c r="H18" s="127">
        <v>1620</v>
      </c>
      <c r="I18" s="123"/>
      <c r="J18" s="123"/>
      <c r="K18" s="123"/>
      <c r="L18" s="151"/>
      <c r="M18" s="126" t="s">
        <v>119</v>
      </c>
      <c r="N18" s="127">
        <v>1116</v>
      </c>
      <c r="O18" s="127">
        <v>1341</v>
      </c>
      <c r="P18" s="127">
        <v>1239</v>
      </c>
      <c r="Q18" s="127">
        <v>1428</v>
      </c>
      <c r="R18" s="127">
        <v>1871</v>
      </c>
      <c r="S18" s="127">
        <v>2469</v>
      </c>
      <c r="T18" s="123"/>
      <c r="U18" s="123"/>
      <c r="V18" s="123"/>
      <c r="W18" s="151"/>
      <c r="X18" s="126" t="s">
        <v>119</v>
      </c>
      <c r="Y18" s="127">
        <v>3271</v>
      </c>
      <c r="Z18" s="127">
        <v>3873</v>
      </c>
      <c r="AA18" s="127">
        <v>3522</v>
      </c>
      <c r="AB18" s="127">
        <v>4125</v>
      </c>
      <c r="AC18" s="127">
        <v>5040</v>
      </c>
      <c r="AD18" s="127">
        <v>6351</v>
      </c>
    </row>
    <row r="19" spans="1:30" x14ac:dyDescent="0.3">
      <c r="A19" s="151"/>
      <c r="B19" s="126" t="s">
        <v>120</v>
      </c>
      <c r="C19" s="127">
        <v>786</v>
      </c>
      <c r="D19" s="127">
        <v>926</v>
      </c>
      <c r="E19" s="127">
        <v>842</v>
      </c>
      <c r="F19" s="127">
        <v>1041</v>
      </c>
      <c r="G19" s="127">
        <v>1334</v>
      </c>
      <c r="H19" s="127">
        <v>1662</v>
      </c>
      <c r="I19" s="123"/>
      <c r="J19" s="123"/>
      <c r="K19" s="123"/>
      <c r="L19" s="151"/>
      <c r="M19" s="126" t="s">
        <v>120</v>
      </c>
      <c r="N19" s="127">
        <v>1035</v>
      </c>
      <c r="O19" s="127">
        <v>1335</v>
      </c>
      <c r="P19" s="127">
        <v>1250</v>
      </c>
      <c r="Q19" s="127">
        <v>1473</v>
      </c>
      <c r="R19" s="127">
        <v>1948</v>
      </c>
      <c r="S19" s="127">
        <v>2526</v>
      </c>
      <c r="T19" s="123"/>
      <c r="U19" s="123"/>
      <c r="V19" s="123"/>
      <c r="W19" s="151"/>
      <c r="X19" s="126" t="s">
        <v>120</v>
      </c>
      <c r="Y19" s="127">
        <v>3048</v>
      </c>
      <c r="Z19" s="127">
        <v>3827</v>
      </c>
      <c r="AA19" s="127">
        <v>3538</v>
      </c>
      <c r="AB19" s="127">
        <v>4247</v>
      </c>
      <c r="AC19" s="127">
        <v>5195</v>
      </c>
      <c r="AD19" s="127">
        <v>6496</v>
      </c>
    </row>
    <row r="20" spans="1:30" x14ac:dyDescent="0.3">
      <c r="A20" s="151"/>
      <c r="B20" s="126" t="s">
        <v>121</v>
      </c>
      <c r="C20" s="127">
        <v>801</v>
      </c>
      <c r="D20" s="127">
        <v>921</v>
      </c>
      <c r="E20" s="127">
        <v>860</v>
      </c>
      <c r="F20" s="127">
        <v>1086</v>
      </c>
      <c r="G20" s="127">
        <v>1349</v>
      </c>
      <c r="H20" s="127">
        <v>1651</v>
      </c>
      <c r="I20" s="123"/>
      <c r="J20" s="123"/>
      <c r="K20" s="123"/>
      <c r="L20" s="151"/>
      <c r="M20" s="126" t="s">
        <v>121</v>
      </c>
      <c r="N20" s="127">
        <v>1090</v>
      </c>
      <c r="O20" s="127">
        <v>1355</v>
      </c>
      <c r="P20" s="127">
        <v>1280</v>
      </c>
      <c r="Q20" s="127">
        <v>1534</v>
      </c>
      <c r="R20" s="127">
        <v>1962</v>
      </c>
      <c r="S20" s="127">
        <v>2502</v>
      </c>
      <c r="T20" s="123"/>
      <c r="U20" s="123"/>
      <c r="V20" s="123"/>
      <c r="W20" s="151"/>
      <c r="X20" s="126" t="s">
        <v>121</v>
      </c>
      <c r="Y20" s="127">
        <v>3156</v>
      </c>
      <c r="Z20" s="127">
        <v>3873</v>
      </c>
      <c r="AA20" s="127">
        <v>3587</v>
      </c>
      <c r="AB20" s="127">
        <v>4412</v>
      </c>
      <c r="AC20" s="127">
        <v>5261</v>
      </c>
      <c r="AD20" s="127">
        <v>6474</v>
      </c>
    </row>
    <row r="21" spans="1:30" x14ac:dyDescent="0.3">
      <c r="A21" s="151"/>
      <c r="B21" s="126" t="s">
        <v>122</v>
      </c>
      <c r="C21" s="127">
        <v>833</v>
      </c>
      <c r="D21" s="127">
        <v>942</v>
      </c>
      <c r="E21" s="127">
        <v>920</v>
      </c>
      <c r="F21" s="127">
        <v>1127</v>
      </c>
      <c r="G21" s="127">
        <v>1390</v>
      </c>
      <c r="H21" s="127">
        <v>1661</v>
      </c>
      <c r="I21" s="123"/>
      <c r="J21" s="123"/>
      <c r="K21" s="123"/>
      <c r="L21" s="151"/>
      <c r="M21" s="126" t="s">
        <v>122</v>
      </c>
      <c r="N21" s="127">
        <v>1142</v>
      </c>
      <c r="O21" s="127">
        <v>1363</v>
      </c>
      <c r="P21" s="127">
        <v>1342</v>
      </c>
      <c r="Q21" s="127">
        <v>1598</v>
      </c>
      <c r="R21" s="127">
        <v>2039</v>
      </c>
      <c r="S21" s="127">
        <v>2530</v>
      </c>
      <c r="T21" s="123"/>
      <c r="U21" s="123"/>
      <c r="V21" s="123"/>
      <c r="W21" s="151"/>
      <c r="X21" s="126" t="s">
        <v>122</v>
      </c>
      <c r="Y21" s="127">
        <v>3312</v>
      </c>
      <c r="Z21" s="127">
        <v>3921</v>
      </c>
      <c r="AA21" s="127">
        <v>3733</v>
      </c>
      <c r="AB21" s="127">
        <v>4544</v>
      </c>
      <c r="AC21" s="127">
        <v>5415</v>
      </c>
      <c r="AD21" s="127">
        <v>6556</v>
      </c>
    </row>
    <row r="22" spans="1:30" x14ac:dyDescent="0.3">
      <c r="A22" s="151"/>
      <c r="B22" s="126" t="s">
        <v>123</v>
      </c>
      <c r="C22" s="127">
        <v>876</v>
      </c>
      <c r="D22" s="127">
        <v>932</v>
      </c>
      <c r="E22" s="127">
        <v>953</v>
      </c>
      <c r="F22" s="127">
        <v>1172</v>
      </c>
      <c r="G22" s="127">
        <v>1410</v>
      </c>
      <c r="H22" s="127">
        <v>1690</v>
      </c>
      <c r="I22" s="123"/>
      <c r="J22" s="123"/>
      <c r="K22" s="123"/>
      <c r="L22" s="151"/>
      <c r="M22" s="126" t="s">
        <v>123</v>
      </c>
      <c r="N22" s="127">
        <v>1208</v>
      </c>
      <c r="O22" s="127">
        <v>1351</v>
      </c>
      <c r="P22" s="127">
        <v>1365</v>
      </c>
      <c r="Q22" s="127">
        <v>1712</v>
      </c>
      <c r="R22" s="127">
        <v>2077</v>
      </c>
      <c r="S22" s="127">
        <v>2580</v>
      </c>
      <c r="T22" s="123"/>
      <c r="U22" s="123"/>
      <c r="V22" s="123"/>
      <c r="W22" s="151"/>
      <c r="X22" s="126" t="s">
        <v>123</v>
      </c>
      <c r="Y22" s="127">
        <v>3504</v>
      </c>
      <c r="Z22" s="127">
        <v>3893</v>
      </c>
      <c r="AA22" s="127">
        <v>3857</v>
      </c>
      <c r="AB22" s="127">
        <v>4751</v>
      </c>
      <c r="AC22" s="127">
        <v>5535</v>
      </c>
      <c r="AD22" s="127">
        <v>6683</v>
      </c>
    </row>
    <row r="23" spans="1:30" x14ac:dyDescent="0.3">
      <c r="A23" s="151"/>
      <c r="B23" s="126" t="s">
        <v>124</v>
      </c>
      <c r="C23" s="127">
        <v>859</v>
      </c>
      <c r="D23" s="127">
        <v>952</v>
      </c>
      <c r="E23" s="127">
        <v>955</v>
      </c>
      <c r="F23" s="127">
        <v>1159</v>
      </c>
      <c r="G23" s="127">
        <v>1419</v>
      </c>
      <c r="H23" s="127">
        <v>1713</v>
      </c>
      <c r="I23" s="123"/>
      <c r="J23" s="123"/>
      <c r="K23" s="123"/>
      <c r="L23" s="151"/>
      <c r="M23" s="126" t="s">
        <v>124</v>
      </c>
      <c r="N23" s="127">
        <v>1174</v>
      </c>
      <c r="O23" s="127">
        <v>1373</v>
      </c>
      <c r="P23" s="127">
        <v>1375</v>
      </c>
      <c r="Q23" s="127">
        <v>1707</v>
      </c>
      <c r="R23" s="127">
        <v>2099</v>
      </c>
      <c r="S23" s="127">
        <v>2610</v>
      </c>
      <c r="T23" s="123"/>
      <c r="U23" s="123"/>
      <c r="V23" s="123"/>
      <c r="W23" s="151"/>
      <c r="X23" s="126" t="s">
        <v>124</v>
      </c>
      <c r="Y23" s="127">
        <v>3433</v>
      </c>
      <c r="Z23" s="127">
        <v>3931</v>
      </c>
      <c r="AA23" s="127">
        <v>3879</v>
      </c>
      <c r="AB23" s="127">
        <v>4621</v>
      </c>
      <c r="AC23" s="127">
        <v>5569</v>
      </c>
      <c r="AD23" s="127">
        <v>6779</v>
      </c>
    </row>
    <row r="24" spans="1:30" x14ac:dyDescent="0.3">
      <c r="A24" s="151"/>
      <c r="B24" s="126" t="s">
        <v>125</v>
      </c>
      <c r="C24" s="127">
        <v>872</v>
      </c>
      <c r="D24" s="127">
        <v>940</v>
      </c>
      <c r="E24" s="127">
        <v>960</v>
      </c>
      <c r="F24" s="127">
        <v>1164</v>
      </c>
      <c r="G24" s="127">
        <v>1421</v>
      </c>
      <c r="H24" s="127">
        <v>1729</v>
      </c>
      <c r="I24" s="123"/>
      <c r="J24" s="123"/>
      <c r="K24" s="123"/>
      <c r="L24" s="151"/>
      <c r="M24" s="126" t="s">
        <v>125</v>
      </c>
      <c r="N24" s="127">
        <v>1207</v>
      </c>
      <c r="O24" s="127">
        <v>1374</v>
      </c>
      <c r="P24" s="127">
        <v>1369</v>
      </c>
      <c r="Q24" s="127">
        <v>1711</v>
      </c>
      <c r="R24" s="127">
        <v>2094</v>
      </c>
      <c r="S24" s="127">
        <v>2626</v>
      </c>
      <c r="T24" s="123"/>
      <c r="U24" s="123"/>
      <c r="V24" s="123"/>
      <c r="W24" s="151"/>
      <c r="X24" s="126" t="s">
        <v>125</v>
      </c>
      <c r="Y24" s="127">
        <v>3508</v>
      </c>
      <c r="Z24" s="127">
        <v>3928</v>
      </c>
      <c r="AA24" s="127">
        <v>3883</v>
      </c>
      <c r="AB24" s="127">
        <v>4626</v>
      </c>
      <c r="AC24" s="127">
        <v>5581</v>
      </c>
      <c r="AD24" s="127">
        <v>6791</v>
      </c>
    </row>
    <row r="25" spans="1:30" x14ac:dyDescent="0.3">
      <c r="A25" s="151"/>
      <c r="B25" s="126" t="s">
        <v>126</v>
      </c>
      <c r="C25" s="127">
        <v>854</v>
      </c>
      <c r="D25" s="127">
        <v>913</v>
      </c>
      <c r="E25" s="127">
        <v>969</v>
      </c>
      <c r="F25" s="127">
        <v>1165</v>
      </c>
      <c r="G25" s="127">
        <v>1447</v>
      </c>
      <c r="H25" s="127">
        <v>1714</v>
      </c>
      <c r="I25" s="123"/>
      <c r="J25" s="123"/>
      <c r="K25" s="123"/>
      <c r="L25" s="151"/>
      <c r="M25" s="126" t="s">
        <v>126</v>
      </c>
      <c r="N25" s="127">
        <v>1209</v>
      </c>
      <c r="O25" s="127">
        <v>1328</v>
      </c>
      <c r="P25" s="127">
        <v>1375</v>
      </c>
      <c r="Q25" s="127">
        <v>1713</v>
      </c>
      <c r="R25" s="127">
        <v>2143</v>
      </c>
      <c r="S25" s="127">
        <v>2629</v>
      </c>
      <c r="T25" s="123"/>
      <c r="U25" s="123"/>
      <c r="V25" s="123"/>
      <c r="W25" s="151"/>
      <c r="X25" s="126" t="s">
        <v>126</v>
      </c>
      <c r="Y25" s="127">
        <v>3496</v>
      </c>
      <c r="Z25" s="127">
        <v>3769</v>
      </c>
      <c r="AA25" s="127">
        <v>3885</v>
      </c>
      <c r="AB25" s="127">
        <v>4645</v>
      </c>
      <c r="AC25" s="127">
        <v>5685</v>
      </c>
      <c r="AD25" s="127">
        <v>6775</v>
      </c>
    </row>
    <row r="26" spans="1:30" x14ac:dyDescent="0.3">
      <c r="A26" s="151"/>
      <c r="B26" s="126" t="s">
        <v>127</v>
      </c>
      <c r="C26" s="127">
        <v>839</v>
      </c>
      <c r="D26" s="127">
        <v>906</v>
      </c>
      <c r="E26" s="127">
        <v>961</v>
      </c>
      <c r="F26" s="127">
        <v>1189</v>
      </c>
      <c r="G26" s="127">
        <v>1446</v>
      </c>
      <c r="H26" s="127">
        <v>1707</v>
      </c>
      <c r="I26" s="123"/>
      <c r="J26" s="123"/>
      <c r="K26" s="123"/>
      <c r="L26" s="151"/>
      <c r="M26" s="126" t="s">
        <v>127</v>
      </c>
      <c r="N26" s="127">
        <v>1192</v>
      </c>
      <c r="O26" s="127">
        <v>1309</v>
      </c>
      <c r="P26" s="127">
        <v>1366</v>
      </c>
      <c r="Q26" s="127">
        <v>1708</v>
      </c>
      <c r="R26" s="127">
        <v>2155</v>
      </c>
      <c r="S26" s="127">
        <v>2613</v>
      </c>
      <c r="T26" s="123"/>
      <c r="U26" s="123"/>
      <c r="V26" s="123"/>
      <c r="W26" s="151"/>
      <c r="X26" s="126" t="s">
        <v>127</v>
      </c>
      <c r="Y26" s="127">
        <v>3473</v>
      </c>
      <c r="Z26" s="127">
        <v>3729</v>
      </c>
      <c r="AA26" s="127">
        <v>3861</v>
      </c>
      <c r="AB26" s="127">
        <v>4701</v>
      </c>
      <c r="AC26" s="127">
        <v>5666</v>
      </c>
      <c r="AD26" s="127">
        <v>6741</v>
      </c>
    </row>
    <row r="27" spans="1:30" x14ac:dyDescent="0.3">
      <c r="A27" s="151"/>
      <c r="B27" s="126" t="s">
        <v>128</v>
      </c>
      <c r="C27" s="127">
        <v>849</v>
      </c>
      <c r="D27" s="127">
        <v>869</v>
      </c>
      <c r="E27" s="127">
        <v>973</v>
      </c>
      <c r="F27" s="127">
        <v>1262</v>
      </c>
      <c r="G27" s="127">
        <v>1532</v>
      </c>
      <c r="H27" s="127">
        <v>1764</v>
      </c>
      <c r="I27" s="123"/>
      <c r="J27" s="123"/>
      <c r="K27" s="123"/>
      <c r="L27" s="151"/>
      <c r="M27" s="126" t="s">
        <v>128</v>
      </c>
      <c r="N27" s="127">
        <v>1197</v>
      </c>
      <c r="O27" s="127">
        <v>1277</v>
      </c>
      <c r="P27" s="127">
        <v>1396</v>
      </c>
      <c r="Q27" s="127">
        <v>1817</v>
      </c>
      <c r="R27" s="127">
        <v>2292</v>
      </c>
      <c r="S27" s="127">
        <v>2721</v>
      </c>
      <c r="T27" s="123"/>
      <c r="U27" s="123"/>
      <c r="V27" s="123"/>
      <c r="W27" s="151"/>
      <c r="X27" s="126" t="s">
        <v>128</v>
      </c>
      <c r="Y27" s="127">
        <v>3494</v>
      </c>
      <c r="Z27" s="127">
        <v>3638</v>
      </c>
      <c r="AA27" s="127">
        <v>3958</v>
      </c>
      <c r="AB27" s="127">
        <v>5051</v>
      </c>
      <c r="AC27" s="127">
        <v>5996</v>
      </c>
      <c r="AD27" s="127">
        <v>7002</v>
      </c>
    </row>
    <row r="28" spans="1:30" x14ac:dyDescent="0.3">
      <c r="A28" s="150" t="s">
        <v>7</v>
      </c>
      <c r="B28" s="123" t="s">
        <v>117</v>
      </c>
      <c r="C28" s="125">
        <v>507</v>
      </c>
      <c r="D28" s="125">
        <v>532</v>
      </c>
      <c r="E28" s="125">
        <v>565</v>
      </c>
      <c r="F28" s="125">
        <v>570</v>
      </c>
      <c r="G28" s="125">
        <v>626</v>
      </c>
      <c r="H28" s="125">
        <v>759</v>
      </c>
      <c r="I28" s="123"/>
      <c r="J28" s="123"/>
      <c r="K28" s="123"/>
      <c r="L28" s="150" t="s">
        <v>7</v>
      </c>
      <c r="M28" s="123" t="s">
        <v>117</v>
      </c>
      <c r="N28" s="125">
        <v>764</v>
      </c>
      <c r="O28" s="125">
        <v>819</v>
      </c>
      <c r="P28" s="125">
        <v>857</v>
      </c>
      <c r="Q28" s="125">
        <v>929</v>
      </c>
      <c r="R28" s="125">
        <v>1163</v>
      </c>
      <c r="S28" s="125">
        <v>1396</v>
      </c>
      <c r="T28" s="123"/>
      <c r="U28" s="123"/>
      <c r="V28" s="123"/>
      <c r="W28" s="150" t="s">
        <v>7</v>
      </c>
      <c r="X28" s="123" t="s">
        <v>117</v>
      </c>
      <c r="Y28" s="125">
        <v>2036</v>
      </c>
      <c r="Z28" s="125">
        <v>2194</v>
      </c>
      <c r="AA28" s="125">
        <v>2258</v>
      </c>
      <c r="AB28" s="125">
        <v>2433</v>
      </c>
      <c r="AC28" s="125">
        <v>2633</v>
      </c>
      <c r="AD28" s="125">
        <v>3156</v>
      </c>
    </row>
    <row r="29" spans="1:30" x14ac:dyDescent="0.3">
      <c r="A29" s="150"/>
      <c r="B29" s="123" t="s">
        <v>118</v>
      </c>
      <c r="C29" s="125">
        <v>502</v>
      </c>
      <c r="D29" s="125">
        <v>584</v>
      </c>
      <c r="E29" s="125">
        <v>583</v>
      </c>
      <c r="F29" s="125">
        <v>603</v>
      </c>
      <c r="G29" s="125">
        <v>687</v>
      </c>
      <c r="H29" s="125">
        <v>781</v>
      </c>
      <c r="I29" s="123"/>
      <c r="J29" s="123"/>
      <c r="K29" s="123"/>
      <c r="L29" s="150"/>
      <c r="M29" s="123" t="s">
        <v>118</v>
      </c>
      <c r="N29" s="125">
        <v>738</v>
      </c>
      <c r="O29" s="125">
        <v>908</v>
      </c>
      <c r="P29" s="125">
        <v>895</v>
      </c>
      <c r="Q29" s="125">
        <v>958</v>
      </c>
      <c r="R29" s="125">
        <v>1249</v>
      </c>
      <c r="S29" s="125">
        <v>1449</v>
      </c>
      <c r="T29" s="123"/>
      <c r="U29" s="123"/>
      <c r="V29" s="123"/>
      <c r="W29" s="150"/>
      <c r="X29" s="123" t="s">
        <v>118</v>
      </c>
      <c r="Y29" s="125">
        <v>1987</v>
      </c>
      <c r="Z29" s="125">
        <v>2435</v>
      </c>
      <c r="AA29" s="125">
        <v>2375</v>
      </c>
      <c r="AB29" s="125">
        <v>2535</v>
      </c>
      <c r="AC29" s="125">
        <v>2793</v>
      </c>
      <c r="AD29" s="125">
        <v>3259</v>
      </c>
    </row>
    <row r="30" spans="1:30" x14ac:dyDescent="0.3">
      <c r="A30" s="150"/>
      <c r="B30" s="123" t="s">
        <v>119</v>
      </c>
      <c r="C30" s="125">
        <v>529</v>
      </c>
      <c r="D30" s="125">
        <v>592</v>
      </c>
      <c r="E30" s="125">
        <v>597</v>
      </c>
      <c r="F30" s="125">
        <v>634</v>
      </c>
      <c r="G30" s="125">
        <v>789</v>
      </c>
      <c r="H30" s="125">
        <v>825</v>
      </c>
      <c r="I30" s="123"/>
      <c r="J30" s="123"/>
      <c r="K30" s="123"/>
      <c r="L30" s="150"/>
      <c r="M30" s="123" t="s">
        <v>119</v>
      </c>
      <c r="N30" s="125">
        <v>770</v>
      </c>
      <c r="O30" s="125">
        <v>906</v>
      </c>
      <c r="P30" s="125">
        <v>962</v>
      </c>
      <c r="Q30" s="125">
        <v>1003</v>
      </c>
      <c r="R30" s="125">
        <v>1425</v>
      </c>
      <c r="S30" s="125">
        <v>1531</v>
      </c>
      <c r="T30" s="123"/>
      <c r="U30" s="123"/>
      <c r="V30" s="123"/>
      <c r="W30" s="150"/>
      <c r="X30" s="123" t="s">
        <v>119</v>
      </c>
      <c r="Y30" s="125">
        <v>2109</v>
      </c>
      <c r="Z30" s="125">
        <v>2459</v>
      </c>
      <c r="AA30" s="125">
        <v>2544</v>
      </c>
      <c r="AB30" s="125">
        <v>2627</v>
      </c>
      <c r="AC30" s="125">
        <v>3186</v>
      </c>
      <c r="AD30" s="125">
        <v>3431</v>
      </c>
    </row>
    <row r="31" spans="1:30" x14ac:dyDescent="0.3">
      <c r="A31" s="150"/>
      <c r="B31" s="123" t="s">
        <v>120</v>
      </c>
      <c r="C31" s="125">
        <v>518</v>
      </c>
      <c r="D31" s="125">
        <v>588</v>
      </c>
      <c r="E31" s="125">
        <v>611</v>
      </c>
      <c r="F31" s="125">
        <v>697</v>
      </c>
      <c r="G31" s="125">
        <v>791</v>
      </c>
      <c r="H31" s="125">
        <v>904</v>
      </c>
      <c r="I31" s="123"/>
      <c r="J31" s="123"/>
      <c r="K31" s="123"/>
      <c r="L31" s="150"/>
      <c r="M31" s="123" t="s">
        <v>120</v>
      </c>
      <c r="N31" s="125">
        <v>743</v>
      </c>
      <c r="O31" s="125">
        <v>890</v>
      </c>
      <c r="P31" s="125">
        <v>992</v>
      </c>
      <c r="Q31" s="125">
        <v>1066</v>
      </c>
      <c r="R31" s="125">
        <v>1437</v>
      </c>
      <c r="S31" s="125">
        <v>1673</v>
      </c>
      <c r="T31" s="123"/>
      <c r="U31" s="123"/>
      <c r="V31" s="123"/>
      <c r="W31" s="150"/>
      <c r="X31" s="123" t="s">
        <v>120</v>
      </c>
      <c r="Y31" s="125">
        <v>2075</v>
      </c>
      <c r="Z31" s="125">
        <v>2425</v>
      </c>
      <c r="AA31" s="125">
        <v>2631</v>
      </c>
      <c r="AB31" s="125">
        <v>2815</v>
      </c>
      <c r="AC31" s="125">
        <v>3228</v>
      </c>
      <c r="AD31" s="125">
        <v>3732</v>
      </c>
    </row>
    <row r="32" spans="1:30" x14ac:dyDescent="0.3">
      <c r="A32" s="150"/>
      <c r="B32" s="123" t="s">
        <v>121</v>
      </c>
      <c r="C32" s="125">
        <v>543</v>
      </c>
      <c r="D32" s="125">
        <v>624</v>
      </c>
      <c r="E32" s="125">
        <v>617</v>
      </c>
      <c r="F32" s="125">
        <v>717</v>
      </c>
      <c r="G32" s="125">
        <v>858</v>
      </c>
      <c r="H32" s="125">
        <v>957</v>
      </c>
      <c r="I32" s="123"/>
      <c r="J32" s="123"/>
      <c r="K32" s="123"/>
      <c r="L32" s="150"/>
      <c r="M32" s="123" t="s">
        <v>121</v>
      </c>
      <c r="N32" s="125">
        <v>804</v>
      </c>
      <c r="O32" s="125">
        <v>934</v>
      </c>
      <c r="P32" s="125">
        <v>978</v>
      </c>
      <c r="Q32" s="125">
        <v>1100</v>
      </c>
      <c r="R32" s="125">
        <v>1557</v>
      </c>
      <c r="S32" s="125">
        <v>1759</v>
      </c>
      <c r="T32" s="123"/>
      <c r="U32" s="123"/>
      <c r="V32" s="123"/>
      <c r="W32" s="150"/>
      <c r="X32" s="123" t="s">
        <v>121</v>
      </c>
      <c r="Y32" s="125">
        <v>2196</v>
      </c>
      <c r="Z32" s="125">
        <v>2555</v>
      </c>
      <c r="AA32" s="125">
        <v>2609</v>
      </c>
      <c r="AB32" s="125">
        <v>2914</v>
      </c>
      <c r="AC32" s="125">
        <v>3479</v>
      </c>
      <c r="AD32" s="125">
        <v>3934</v>
      </c>
    </row>
    <row r="33" spans="1:30" x14ac:dyDescent="0.3">
      <c r="A33" s="150"/>
      <c r="B33" s="123" t="s">
        <v>122</v>
      </c>
      <c r="C33" s="125">
        <v>581</v>
      </c>
      <c r="D33" s="125">
        <v>633</v>
      </c>
      <c r="E33" s="125">
        <v>698</v>
      </c>
      <c r="F33" s="125">
        <v>810</v>
      </c>
      <c r="G33" s="125">
        <v>940</v>
      </c>
      <c r="H33" s="125">
        <v>1013</v>
      </c>
      <c r="I33" s="123"/>
      <c r="J33" s="123"/>
      <c r="K33" s="123"/>
      <c r="L33" s="150"/>
      <c r="M33" s="123" t="s">
        <v>122</v>
      </c>
      <c r="N33" s="125">
        <v>836</v>
      </c>
      <c r="O33" s="125">
        <v>981</v>
      </c>
      <c r="P33" s="125">
        <v>1080</v>
      </c>
      <c r="Q33" s="125">
        <v>1225</v>
      </c>
      <c r="R33" s="125">
        <v>1683</v>
      </c>
      <c r="S33" s="125">
        <v>1861</v>
      </c>
      <c r="T33" s="123"/>
      <c r="U33" s="123"/>
      <c r="V33" s="123"/>
      <c r="W33" s="150"/>
      <c r="X33" s="123" t="s">
        <v>122</v>
      </c>
      <c r="Y33" s="125">
        <v>2324</v>
      </c>
      <c r="Z33" s="125">
        <v>2649</v>
      </c>
      <c r="AA33" s="125">
        <v>2931</v>
      </c>
      <c r="AB33" s="125">
        <v>3271</v>
      </c>
      <c r="AC33" s="125">
        <v>3783</v>
      </c>
      <c r="AD33" s="125">
        <v>4184</v>
      </c>
    </row>
    <row r="34" spans="1:30" x14ac:dyDescent="0.3">
      <c r="A34" s="150"/>
      <c r="B34" s="123" t="s">
        <v>123</v>
      </c>
      <c r="C34" s="125">
        <v>602</v>
      </c>
      <c r="D34" s="125">
        <v>688</v>
      </c>
      <c r="E34" s="125">
        <v>756</v>
      </c>
      <c r="F34" s="125">
        <v>866</v>
      </c>
      <c r="G34" s="125">
        <v>993</v>
      </c>
      <c r="H34" s="125">
        <v>1082</v>
      </c>
      <c r="I34" s="123"/>
      <c r="J34" s="123"/>
      <c r="K34" s="123"/>
      <c r="L34" s="150"/>
      <c r="M34" s="123" t="s">
        <v>123</v>
      </c>
      <c r="N34" s="125">
        <v>886</v>
      </c>
      <c r="O34" s="125">
        <v>1053</v>
      </c>
      <c r="P34" s="125">
        <v>1142</v>
      </c>
      <c r="Q34" s="125">
        <v>1463</v>
      </c>
      <c r="R34" s="125">
        <v>1778</v>
      </c>
      <c r="S34" s="125">
        <v>1974</v>
      </c>
      <c r="T34" s="123"/>
      <c r="U34" s="123"/>
      <c r="V34" s="123"/>
      <c r="W34" s="150"/>
      <c r="X34" s="123" t="s">
        <v>123</v>
      </c>
      <c r="Y34" s="125">
        <v>2474</v>
      </c>
      <c r="Z34" s="125">
        <v>2855</v>
      </c>
      <c r="AA34" s="125">
        <v>3119</v>
      </c>
      <c r="AB34" s="125">
        <v>3536</v>
      </c>
      <c r="AC34" s="125">
        <v>3990</v>
      </c>
      <c r="AD34" s="125">
        <v>4423</v>
      </c>
    </row>
    <row r="35" spans="1:30" x14ac:dyDescent="0.3">
      <c r="A35" s="150"/>
      <c r="B35" s="123" t="s">
        <v>124</v>
      </c>
      <c r="C35" s="125">
        <v>595</v>
      </c>
      <c r="D35" s="125">
        <v>669</v>
      </c>
      <c r="E35" s="125">
        <v>716</v>
      </c>
      <c r="F35" s="125">
        <v>863</v>
      </c>
      <c r="G35" s="125">
        <v>1010</v>
      </c>
      <c r="H35" s="125">
        <v>1076</v>
      </c>
      <c r="I35" s="123"/>
      <c r="J35" s="123"/>
      <c r="K35" s="123"/>
      <c r="L35" s="150"/>
      <c r="M35" s="123" t="s">
        <v>124</v>
      </c>
      <c r="N35" s="125">
        <v>895</v>
      </c>
      <c r="O35" s="125">
        <v>990</v>
      </c>
      <c r="P35" s="125">
        <v>1098</v>
      </c>
      <c r="Q35" s="125">
        <v>1544</v>
      </c>
      <c r="R35" s="125">
        <v>1791</v>
      </c>
      <c r="S35" s="125">
        <v>1955</v>
      </c>
      <c r="T35" s="123"/>
      <c r="U35" s="123"/>
      <c r="V35" s="123"/>
      <c r="W35" s="150"/>
      <c r="X35" s="123" t="s">
        <v>124</v>
      </c>
      <c r="Y35" s="125">
        <v>2474</v>
      </c>
      <c r="Z35" s="125">
        <v>2720</v>
      </c>
      <c r="AA35" s="125">
        <v>2991</v>
      </c>
      <c r="AB35" s="125">
        <v>3466</v>
      </c>
      <c r="AC35" s="125">
        <v>4030</v>
      </c>
      <c r="AD35" s="125">
        <v>4396</v>
      </c>
    </row>
    <row r="36" spans="1:30" x14ac:dyDescent="0.3">
      <c r="A36" s="150"/>
      <c r="B36" s="123" t="s">
        <v>125</v>
      </c>
      <c r="C36" s="125">
        <v>576</v>
      </c>
      <c r="D36" s="125">
        <v>668</v>
      </c>
      <c r="E36" s="125">
        <v>723</v>
      </c>
      <c r="F36" s="125">
        <v>847</v>
      </c>
      <c r="G36" s="125">
        <v>1004</v>
      </c>
      <c r="H36" s="125">
        <v>1073</v>
      </c>
      <c r="I36" s="123"/>
      <c r="J36" s="123"/>
      <c r="K36" s="123"/>
      <c r="L36" s="150"/>
      <c r="M36" s="123" t="s">
        <v>125</v>
      </c>
      <c r="N36" s="125">
        <v>870</v>
      </c>
      <c r="O36" s="125">
        <v>1000</v>
      </c>
      <c r="P36" s="125">
        <v>1113</v>
      </c>
      <c r="Q36" s="125">
        <v>1522</v>
      </c>
      <c r="R36" s="125">
        <v>1773</v>
      </c>
      <c r="S36" s="125">
        <v>1954</v>
      </c>
      <c r="T36" s="123"/>
      <c r="U36" s="123"/>
      <c r="V36" s="123"/>
      <c r="W36" s="150"/>
      <c r="X36" s="123" t="s">
        <v>125</v>
      </c>
      <c r="Y36" s="125">
        <v>2397</v>
      </c>
      <c r="Z36" s="125">
        <v>2747</v>
      </c>
      <c r="AA36" s="125">
        <v>3002</v>
      </c>
      <c r="AB36" s="125">
        <v>3400</v>
      </c>
      <c r="AC36" s="125">
        <v>3996</v>
      </c>
      <c r="AD36" s="125">
        <v>4381</v>
      </c>
    </row>
    <row r="37" spans="1:30" x14ac:dyDescent="0.3">
      <c r="A37" s="150"/>
      <c r="B37" s="123" t="s">
        <v>126</v>
      </c>
      <c r="C37" s="125">
        <v>518</v>
      </c>
      <c r="D37" s="125">
        <v>593</v>
      </c>
      <c r="E37" s="125">
        <v>676</v>
      </c>
      <c r="F37" s="125">
        <v>795</v>
      </c>
      <c r="G37" s="125">
        <v>868</v>
      </c>
      <c r="H37" s="125">
        <v>947</v>
      </c>
      <c r="I37" s="123"/>
      <c r="J37" s="123"/>
      <c r="K37" s="123"/>
      <c r="L37" s="150"/>
      <c r="M37" s="123" t="s">
        <v>126</v>
      </c>
      <c r="N37" s="125">
        <v>799</v>
      </c>
      <c r="O37" s="125">
        <v>915</v>
      </c>
      <c r="P37" s="125">
        <v>1078</v>
      </c>
      <c r="Q37" s="125">
        <v>1424</v>
      </c>
      <c r="R37" s="125">
        <v>1551</v>
      </c>
      <c r="S37" s="125">
        <v>1768</v>
      </c>
      <c r="T37" s="123"/>
      <c r="U37" s="123"/>
      <c r="V37" s="123"/>
      <c r="W37" s="150"/>
      <c r="X37" s="123" t="s">
        <v>126</v>
      </c>
      <c r="Y37" s="125">
        <v>2142</v>
      </c>
      <c r="Z37" s="125">
        <v>2454</v>
      </c>
      <c r="AA37" s="125">
        <v>2838</v>
      </c>
      <c r="AB37" s="125">
        <v>3208</v>
      </c>
      <c r="AC37" s="125">
        <v>3529</v>
      </c>
      <c r="AD37" s="125">
        <v>3951</v>
      </c>
    </row>
    <row r="38" spans="1:30" x14ac:dyDescent="0.3">
      <c r="A38" s="150"/>
      <c r="B38" s="123" t="s">
        <v>127</v>
      </c>
      <c r="C38" s="125">
        <v>452</v>
      </c>
      <c r="D38" s="125">
        <v>535</v>
      </c>
      <c r="E38" s="125">
        <v>529</v>
      </c>
      <c r="F38" s="125">
        <v>637</v>
      </c>
      <c r="G38" s="125">
        <v>735</v>
      </c>
      <c r="H38" s="125">
        <v>791</v>
      </c>
      <c r="I38" s="123"/>
      <c r="J38" s="123"/>
      <c r="K38" s="123"/>
      <c r="L38" s="150"/>
      <c r="M38" s="123" t="s">
        <v>127</v>
      </c>
      <c r="N38" s="125">
        <v>699</v>
      </c>
      <c r="O38" s="125">
        <v>830</v>
      </c>
      <c r="P38" s="125">
        <v>889</v>
      </c>
      <c r="Q38" s="125">
        <v>1163</v>
      </c>
      <c r="R38" s="125">
        <v>1350</v>
      </c>
      <c r="S38" s="125">
        <v>1495</v>
      </c>
      <c r="T38" s="123"/>
      <c r="U38" s="123"/>
      <c r="V38" s="123"/>
      <c r="W38" s="150"/>
      <c r="X38" s="123" t="s">
        <v>127</v>
      </c>
      <c r="Y38" s="125">
        <v>1905</v>
      </c>
      <c r="Z38" s="125">
        <v>2200</v>
      </c>
      <c r="AA38" s="125">
        <v>2304</v>
      </c>
      <c r="AB38" s="125">
        <v>2658</v>
      </c>
      <c r="AC38" s="125">
        <v>3089</v>
      </c>
      <c r="AD38" s="125">
        <v>3385</v>
      </c>
    </row>
    <row r="39" spans="1:30" x14ac:dyDescent="0.3">
      <c r="A39" s="150"/>
      <c r="B39" s="123" t="s">
        <v>128</v>
      </c>
      <c r="C39" s="125">
        <v>464</v>
      </c>
      <c r="D39" s="125">
        <v>528</v>
      </c>
      <c r="E39" s="125">
        <v>499</v>
      </c>
      <c r="F39" s="125">
        <v>586</v>
      </c>
      <c r="G39" s="125">
        <v>698</v>
      </c>
      <c r="H39" s="125">
        <v>794</v>
      </c>
      <c r="I39" s="123"/>
      <c r="J39" s="123"/>
      <c r="K39" s="123"/>
      <c r="L39" s="150"/>
      <c r="M39" s="123" t="s">
        <v>128</v>
      </c>
      <c r="N39" s="125">
        <v>697</v>
      </c>
      <c r="O39" s="125">
        <v>837</v>
      </c>
      <c r="P39" s="125">
        <v>837</v>
      </c>
      <c r="Q39" s="125">
        <v>1061</v>
      </c>
      <c r="R39" s="125">
        <v>1275</v>
      </c>
      <c r="S39" s="125">
        <v>1479</v>
      </c>
      <c r="T39" s="123"/>
      <c r="U39" s="123"/>
      <c r="V39" s="123"/>
      <c r="W39" s="150"/>
      <c r="X39" s="123" t="s">
        <v>128</v>
      </c>
      <c r="Y39" s="125">
        <v>1900</v>
      </c>
      <c r="Z39" s="125">
        <v>2187</v>
      </c>
      <c r="AA39" s="125">
        <v>2161</v>
      </c>
      <c r="AB39" s="125">
        <v>2449</v>
      </c>
      <c r="AC39" s="125">
        <v>2929</v>
      </c>
      <c r="AD39" s="125">
        <v>3346</v>
      </c>
    </row>
    <row r="40" spans="1:30" x14ac:dyDescent="0.3">
      <c r="A40" s="151" t="s">
        <v>6</v>
      </c>
      <c r="B40" s="126" t="s">
        <v>117</v>
      </c>
      <c r="C40" s="127">
        <v>72</v>
      </c>
      <c r="D40" s="127">
        <v>59</v>
      </c>
      <c r="E40" s="127">
        <v>66</v>
      </c>
      <c r="F40" s="127">
        <v>80</v>
      </c>
      <c r="G40" s="127">
        <v>110</v>
      </c>
      <c r="H40" s="127">
        <v>115</v>
      </c>
      <c r="I40" s="123"/>
      <c r="J40" s="123"/>
      <c r="K40" s="123"/>
      <c r="L40" s="151" t="s">
        <v>6</v>
      </c>
      <c r="M40" s="126" t="s">
        <v>117</v>
      </c>
      <c r="N40" s="127">
        <v>101</v>
      </c>
      <c r="O40" s="127">
        <v>84</v>
      </c>
      <c r="P40" s="127">
        <v>107</v>
      </c>
      <c r="Q40" s="127">
        <v>135</v>
      </c>
      <c r="R40" s="127">
        <v>192</v>
      </c>
      <c r="S40" s="127">
        <v>212</v>
      </c>
      <c r="T40" s="123"/>
      <c r="U40" s="123"/>
      <c r="V40" s="123"/>
      <c r="W40" s="151" t="s">
        <v>6</v>
      </c>
      <c r="X40" s="126" t="s">
        <v>117</v>
      </c>
      <c r="Y40" s="127">
        <v>297</v>
      </c>
      <c r="Z40" s="127">
        <v>255</v>
      </c>
      <c r="AA40" s="127">
        <v>312</v>
      </c>
      <c r="AB40" s="127">
        <v>372</v>
      </c>
      <c r="AC40" s="127">
        <v>505</v>
      </c>
      <c r="AD40" s="127">
        <v>544</v>
      </c>
    </row>
    <row r="41" spans="1:30" x14ac:dyDescent="0.3">
      <c r="A41" s="151"/>
      <c r="B41" s="126" t="s">
        <v>118</v>
      </c>
      <c r="C41" s="127">
        <v>66</v>
      </c>
      <c r="D41" s="127">
        <v>70</v>
      </c>
      <c r="E41" s="127">
        <v>66</v>
      </c>
      <c r="F41" s="127">
        <v>82</v>
      </c>
      <c r="G41" s="127">
        <v>113</v>
      </c>
      <c r="H41" s="127">
        <v>107</v>
      </c>
      <c r="I41" s="123"/>
      <c r="J41" s="123"/>
      <c r="K41" s="123"/>
      <c r="L41" s="151"/>
      <c r="M41" s="126" t="s">
        <v>118</v>
      </c>
      <c r="N41" s="127">
        <v>95</v>
      </c>
      <c r="O41" s="127">
        <v>109</v>
      </c>
      <c r="P41" s="127">
        <v>109</v>
      </c>
      <c r="Q41" s="127">
        <v>138</v>
      </c>
      <c r="R41" s="127">
        <v>200</v>
      </c>
      <c r="S41" s="127">
        <v>198</v>
      </c>
      <c r="T41" s="123"/>
      <c r="U41" s="123"/>
      <c r="V41" s="123"/>
      <c r="W41" s="151"/>
      <c r="X41" s="126" t="s">
        <v>118</v>
      </c>
      <c r="Y41" s="127">
        <v>276</v>
      </c>
      <c r="Z41" s="127">
        <v>313</v>
      </c>
      <c r="AA41" s="127">
        <v>309</v>
      </c>
      <c r="AB41" s="127">
        <v>380</v>
      </c>
      <c r="AC41" s="127">
        <v>523</v>
      </c>
      <c r="AD41" s="127">
        <v>513</v>
      </c>
    </row>
    <row r="42" spans="1:30" x14ac:dyDescent="0.3">
      <c r="A42" s="151"/>
      <c r="B42" s="126" t="s">
        <v>119</v>
      </c>
      <c r="C42" s="127">
        <v>66</v>
      </c>
      <c r="D42" s="127">
        <v>71</v>
      </c>
      <c r="E42" s="127">
        <v>63</v>
      </c>
      <c r="F42" s="127">
        <v>85</v>
      </c>
      <c r="G42" s="127">
        <v>115</v>
      </c>
      <c r="H42" s="127">
        <v>115</v>
      </c>
      <c r="I42" s="123"/>
      <c r="J42" s="123"/>
      <c r="K42" s="123"/>
      <c r="L42" s="151"/>
      <c r="M42" s="126" t="s">
        <v>119</v>
      </c>
      <c r="N42" s="127">
        <v>95</v>
      </c>
      <c r="O42" s="127">
        <v>110</v>
      </c>
      <c r="P42" s="127">
        <v>103</v>
      </c>
      <c r="Q42" s="127">
        <v>142</v>
      </c>
      <c r="R42" s="127">
        <v>208</v>
      </c>
      <c r="S42" s="127">
        <v>209</v>
      </c>
      <c r="T42" s="123"/>
      <c r="U42" s="123"/>
      <c r="V42" s="123"/>
      <c r="W42" s="151"/>
      <c r="X42" s="126" t="s">
        <v>119</v>
      </c>
      <c r="Y42" s="127">
        <v>270</v>
      </c>
      <c r="Z42" s="127">
        <v>317</v>
      </c>
      <c r="AA42" s="127">
        <v>301</v>
      </c>
      <c r="AB42" s="127">
        <v>390</v>
      </c>
      <c r="AC42" s="127">
        <v>534</v>
      </c>
      <c r="AD42" s="127">
        <v>543</v>
      </c>
    </row>
    <row r="43" spans="1:30" x14ac:dyDescent="0.3">
      <c r="A43" s="151"/>
      <c r="B43" s="126" t="s">
        <v>120</v>
      </c>
      <c r="C43" s="127">
        <v>72</v>
      </c>
      <c r="D43" s="127">
        <v>73</v>
      </c>
      <c r="E43" s="127">
        <v>74</v>
      </c>
      <c r="F43" s="127">
        <v>85</v>
      </c>
      <c r="G43" s="127">
        <v>117</v>
      </c>
      <c r="H43" s="127">
        <v>115</v>
      </c>
      <c r="I43" s="123"/>
      <c r="J43" s="123"/>
      <c r="K43" s="123"/>
      <c r="L43" s="151"/>
      <c r="M43" s="126" t="s">
        <v>120</v>
      </c>
      <c r="N43" s="127">
        <v>100</v>
      </c>
      <c r="O43" s="127">
        <v>109</v>
      </c>
      <c r="P43" s="127">
        <v>115</v>
      </c>
      <c r="Q43" s="127">
        <v>138</v>
      </c>
      <c r="R43" s="127">
        <v>206</v>
      </c>
      <c r="S43" s="127">
        <v>207</v>
      </c>
      <c r="T43" s="123"/>
      <c r="U43" s="123"/>
      <c r="V43" s="123"/>
      <c r="W43" s="151"/>
      <c r="X43" s="126" t="s">
        <v>120</v>
      </c>
      <c r="Y43" s="127">
        <v>294</v>
      </c>
      <c r="Z43" s="127">
        <v>310</v>
      </c>
      <c r="AA43" s="127">
        <v>336</v>
      </c>
      <c r="AB43" s="127">
        <v>381</v>
      </c>
      <c r="AC43" s="127">
        <v>557</v>
      </c>
      <c r="AD43" s="127">
        <v>542</v>
      </c>
    </row>
    <row r="44" spans="1:30" x14ac:dyDescent="0.3">
      <c r="A44" s="151"/>
      <c r="B44" s="126" t="s">
        <v>121</v>
      </c>
      <c r="C44" s="127">
        <v>76</v>
      </c>
      <c r="D44" s="127">
        <v>75</v>
      </c>
      <c r="E44" s="127">
        <v>77</v>
      </c>
      <c r="F44" s="127">
        <v>85</v>
      </c>
      <c r="G44" s="127">
        <v>117</v>
      </c>
      <c r="H44" s="127">
        <v>114</v>
      </c>
      <c r="I44" s="123"/>
      <c r="J44" s="123"/>
      <c r="K44" s="123"/>
      <c r="L44" s="151"/>
      <c r="M44" s="126" t="s">
        <v>121</v>
      </c>
      <c r="N44" s="127">
        <v>106</v>
      </c>
      <c r="O44" s="127">
        <v>110</v>
      </c>
      <c r="P44" s="127">
        <v>119</v>
      </c>
      <c r="Q44" s="127">
        <v>138</v>
      </c>
      <c r="R44" s="127">
        <v>207</v>
      </c>
      <c r="S44" s="127">
        <v>205</v>
      </c>
      <c r="T44" s="123"/>
      <c r="U44" s="123"/>
      <c r="V44" s="123"/>
      <c r="W44" s="151"/>
      <c r="X44" s="126" t="s">
        <v>121</v>
      </c>
      <c r="Y44" s="127">
        <v>308</v>
      </c>
      <c r="Z44" s="127">
        <v>321</v>
      </c>
      <c r="AA44" s="127">
        <v>346</v>
      </c>
      <c r="AB44" s="127">
        <v>387</v>
      </c>
      <c r="AC44" s="127">
        <v>557</v>
      </c>
      <c r="AD44" s="127">
        <v>538</v>
      </c>
    </row>
    <row r="45" spans="1:30" x14ac:dyDescent="0.3">
      <c r="A45" s="151"/>
      <c r="B45" s="126" t="s">
        <v>122</v>
      </c>
      <c r="C45" s="127">
        <v>83</v>
      </c>
      <c r="D45" s="127">
        <v>71</v>
      </c>
      <c r="E45" s="127">
        <v>82</v>
      </c>
      <c r="F45" s="127">
        <v>86</v>
      </c>
      <c r="G45" s="127">
        <v>123</v>
      </c>
      <c r="H45" s="127">
        <v>113</v>
      </c>
      <c r="I45" s="123"/>
      <c r="J45" s="123"/>
      <c r="K45" s="123"/>
      <c r="L45" s="151"/>
      <c r="M45" s="126" t="s">
        <v>122</v>
      </c>
      <c r="N45" s="127">
        <v>119</v>
      </c>
      <c r="O45" s="127">
        <v>107</v>
      </c>
      <c r="P45" s="127">
        <v>131</v>
      </c>
      <c r="Q45" s="127">
        <v>138</v>
      </c>
      <c r="R45" s="127">
        <v>211</v>
      </c>
      <c r="S45" s="127">
        <v>205</v>
      </c>
      <c r="T45" s="123"/>
      <c r="U45" s="123"/>
      <c r="V45" s="123"/>
      <c r="W45" s="151"/>
      <c r="X45" s="126" t="s">
        <v>122</v>
      </c>
      <c r="Y45" s="127">
        <v>339</v>
      </c>
      <c r="Z45" s="127">
        <v>315</v>
      </c>
      <c r="AA45" s="127">
        <v>369</v>
      </c>
      <c r="AB45" s="127">
        <v>387</v>
      </c>
      <c r="AC45" s="127">
        <v>574</v>
      </c>
      <c r="AD45" s="127">
        <v>534</v>
      </c>
    </row>
    <row r="46" spans="1:30" x14ac:dyDescent="0.3">
      <c r="A46" s="151"/>
      <c r="B46" s="126" t="s">
        <v>123</v>
      </c>
      <c r="C46" s="127">
        <v>81</v>
      </c>
      <c r="D46" s="127">
        <v>72</v>
      </c>
      <c r="E46" s="127">
        <v>85</v>
      </c>
      <c r="F46" s="127">
        <v>99</v>
      </c>
      <c r="G46" s="127">
        <v>122</v>
      </c>
      <c r="H46" s="127">
        <v>119</v>
      </c>
      <c r="I46" s="123"/>
      <c r="J46" s="123"/>
      <c r="K46" s="123"/>
      <c r="L46" s="151"/>
      <c r="M46" s="126" t="s">
        <v>123</v>
      </c>
      <c r="N46" s="127">
        <v>117</v>
      </c>
      <c r="O46" s="127">
        <v>109</v>
      </c>
      <c r="P46" s="127">
        <v>135</v>
      </c>
      <c r="Q46" s="127">
        <v>160</v>
      </c>
      <c r="R46" s="127">
        <v>215</v>
      </c>
      <c r="S46" s="127">
        <v>218</v>
      </c>
      <c r="T46" s="123"/>
      <c r="U46" s="123"/>
      <c r="V46" s="123"/>
      <c r="W46" s="151"/>
      <c r="X46" s="126" t="s">
        <v>123</v>
      </c>
      <c r="Y46" s="127">
        <v>336</v>
      </c>
      <c r="Z46" s="127">
        <v>318</v>
      </c>
      <c r="AA46" s="127">
        <v>378</v>
      </c>
      <c r="AB46" s="127">
        <v>430</v>
      </c>
      <c r="AC46" s="127">
        <v>555</v>
      </c>
      <c r="AD46" s="127">
        <v>563</v>
      </c>
    </row>
    <row r="47" spans="1:30" x14ac:dyDescent="0.3">
      <c r="A47" s="151"/>
      <c r="B47" s="126" t="s">
        <v>124</v>
      </c>
      <c r="C47" s="127">
        <v>81</v>
      </c>
      <c r="D47" s="127">
        <v>74</v>
      </c>
      <c r="E47" s="127">
        <v>79</v>
      </c>
      <c r="F47" s="127">
        <v>102</v>
      </c>
      <c r="G47" s="127">
        <v>120</v>
      </c>
      <c r="H47" s="127">
        <v>123</v>
      </c>
      <c r="I47" s="123"/>
      <c r="J47" s="123"/>
      <c r="K47" s="123"/>
      <c r="L47" s="151"/>
      <c r="M47" s="126" t="s">
        <v>124</v>
      </c>
      <c r="N47" s="127">
        <v>118</v>
      </c>
      <c r="O47" s="127">
        <v>112</v>
      </c>
      <c r="P47" s="127">
        <v>129</v>
      </c>
      <c r="Q47" s="127">
        <v>177</v>
      </c>
      <c r="R47" s="127">
        <v>211</v>
      </c>
      <c r="S47" s="127">
        <v>225</v>
      </c>
      <c r="T47" s="123"/>
      <c r="U47" s="123"/>
      <c r="V47" s="123"/>
      <c r="W47" s="151"/>
      <c r="X47" s="126" t="s">
        <v>124</v>
      </c>
      <c r="Y47" s="127">
        <v>342</v>
      </c>
      <c r="Z47" s="127">
        <v>326</v>
      </c>
      <c r="AA47" s="127">
        <v>364</v>
      </c>
      <c r="AB47" s="127">
        <v>451</v>
      </c>
      <c r="AC47" s="127">
        <v>566</v>
      </c>
      <c r="AD47" s="127">
        <v>577</v>
      </c>
    </row>
    <row r="48" spans="1:30" x14ac:dyDescent="0.3">
      <c r="A48" s="151"/>
      <c r="B48" s="126" t="s">
        <v>125</v>
      </c>
      <c r="C48" s="127">
        <v>79</v>
      </c>
      <c r="D48" s="127">
        <v>77</v>
      </c>
      <c r="E48" s="127">
        <v>78</v>
      </c>
      <c r="F48" s="127">
        <v>101</v>
      </c>
      <c r="G48" s="127">
        <v>118</v>
      </c>
      <c r="H48" s="127">
        <v>122</v>
      </c>
      <c r="I48" s="123"/>
      <c r="J48" s="123"/>
      <c r="K48" s="123"/>
      <c r="L48" s="151"/>
      <c r="M48" s="126" t="s">
        <v>125</v>
      </c>
      <c r="N48" s="127">
        <v>114</v>
      </c>
      <c r="O48" s="127">
        <v>120</v>
      </c>
      <c r="P48" s="127">
        <v>129</v>
      </c>
      <c r="Q48" s="127">
        <v>176</v>
      </c>
      <c r="R48" s="127">
        <v>213</v>
      </c>
      <c r="S48" s="127">
        <v>223</v>
      </c>
      <c r="T48" s="123"/>
      <c r="U48" s="123"/>
      <c r="V48" s="123"/>
      <c r="W48" s="151"/>
      <c r="X48" s="126" t="s">
        <v>125</v>
      </c>
      <c r="Y48" s="127">
        <v>328</v>
      </c>
      <c r="Z48" s="127">
        <v>345</v>
      </c>
      <c r="AA48" s="127">
        <v>364</v>
      </c>
      <c r="AB48" s="127">
        <v>451</v>
      </c>
      <c r="AC48" s="127">
        <v>558</v>
      </c>
      <c r="AD48" s="127">
        <v>573</v>
      </c>
    </row>
    <row r="49" spans="1:30" x14ac:dyDescent="0.3">
      <c r="A49" s="151"/>
      <c r="B49" s="126" t="s">
        <v>126</v>
      </c>
      <c r="C49" s="127">
        <v>70</v>
      </c>
      <c r="D49" s="127">
        <v>72</v>
      </c>
      <c r="E49" s="127">
        <v>79</v>
      </c>
      <c r="F49" s="127">
        <v>106</v>
      </c>
      <c r="G49" s="127">
        <v>105</v>
      </c>
      <c r="H49" s="127">
        <v>116</v>
      </c>
      <c r="I49" s="123"/>
      <c r="J49" s="123"/>
      <c r="K49" s="123"/>
      <c r="L49" s="151"/>
      <c r="M49" s="126" t="s">
        <v>126</v>
      </c>
      <c r="N49" s="127">
        <v>106</v>
      </c>
      <c r="O49" s="127">
        <v>116</v>
      </c>
      <c r="P49" s="127">
        <v>128</v>
      </c>
      <c r="Q49" s="127">
        <v>190</v>
      </c>
      <c r="R49" s="127">
        <v>194</v>
      </c>
      <c r="S49" s="127">
        <v>213</v>
      </c>
      <c r="T49" s="123"/>
      <c r="U49" s="123"/>
      <c r="V49" s="123"/>
      <c r="W49" s="151"/>
      <c r="X49" s="126" t="s">
        <v>126</v>
      </c>
      <c r="Y49" s="127">
        <v>307</v>
      </c>
      <c r="Z49" s="127">
        <v>332</v>
      </c>
      <c r="AA49" s="127">
        <v>364</v>
      </c>
      <c r="AB49" s="127">
        <v>497</v>
      </c>
      <c r="AC49" s="127">
        <v>511</v>
      </c>
      <c r="AD49" s="127">
        <v>543</v>
      </c>
    </row>
    <row r="50" spans="1:30" x14ac:dyDescent="0.3">
      <c r="A50" s="151"/>
      <c r="B50" s="126" t="s">
        <v>127</v>
      </c>
      <c r="C50" s="127">
        <v>64</v>
      </c>
      <c r="D50" s="127">
        <v>70</v>
      </c>
      <c r="E50" s="127">
        <v>77</v>
      </c>
      <c r="F50" s="127">
        <v>111</v>
      </c>
      <c r="G50" s="127">
        <v>107</v>
      </c>
      <c r="H50" s="127">
        <v>119</v>
      </c>
      <c r="I50" s="123"/>
      <c r="J50" s="123"/>
      <c r="K50" s="123"/>
      <c r="L50" s="151"/>
      <c r="M50" s="126" t="s">
        <v>127</v>
      </c>
      <c r="N50" s="127">
        <v>98</v>
      </c>
      <c r="O50" s="127">
        <v>109</v>
      </c>
      <c r="P50" s="127">
        <v>126</v>
      </c>
      <c r="Q50" s="127">
        <v>199</v>
      </c>
      <c r="R50" s="127">
        <v>208</v>
      </c>
      <c r="S50" s="127">
        <v>219</v>
      </c>
      <c r="T50" s="123"/>
      <c r="U50" s="123"/>
      <c r="V50" s="123"/>
      <c r="W50" s="151"/>
      <c r="X50" s="126" t="s">
        <v>127</v>
      </c>
      <c r="Y50" s="127">
        <v>287</v>
      </c>
      <c r="Z50" s="127">
        <v>302</v>
      </c>
      <c r="AA50" s="127">
        <v>361</v>
      </c>
      <c r="AB50" s="127">
        <v>520</v>
      </c>
      <c r="AC50" s="127">
        <v>524</v>
      </c>
      <c r="AD50" s="127">
        <v>561</v>
      </c>
    </row>
    <row r="51" spans="1:30" x14ac:dyDescent="0.3">
      <c r="A51" s="151"/>
      <c r="B51" s="126" t="s">
        <v>128</v>
      </c>
      <c r="C51" s="127">
        <v>59</v>
      </c>
      <c r="D51" s="127">
        <v>69</v>
      </c>
      <c r="E51" s="127">
        <v>81</v>
      </c>
      <c r="F51" s="127">
        <v>111</v>
      </c>
      <c r="G51" s="127">
        <v>120</v>
      </c>
      <c r="H51" s="127">
        <v>119</v>
      </c>
      <c r="I51" s="123"/>
      <c r="J51" s="123"/>
      <c r="K51" s="123"/>
      <c r="L51" s="151"/>
      <c r="M51" s="126" t="s">
        <v>128</v>
      </c>
      <c r="N51" s="127">
        <v>86</v>
      </c>
      <c r="O51" s="127">
        <v>110</v>
      </c>
      <c r="P51" s="127">
        <v>132</v>
      </c>
      <c r="Q51" s="127">
        <v>196</v>
      </c>
      <c r="R51" s="127">
        <v>227</v>
      </c>
      <c r="S51" s="127">
        <v>222</v>
      </c>
      <c r="T51" s="123"/>
      <c r="U51" s="123"/>
      <c r="V51" s="123"/>
      <c r="W51" s="151"/>
      <c r="X51" s="126" t="s">
        <v>128</v>
      </c>
      <c r="Y51" s="127">
        <v>260</v>
      </c>
      <c r="Z51" s="127">
        <v>304</v>
      </c>
      <c r="AA51" s="127">
        <v>378</v>
      </c>
      <c r="AB51" s="127">
        <v>514</v>
      </c>
      <c r="AC51" s="127">
        <v>576</v>
      </c>
      <c r="AD51" s="127">
        <v>567</v>
      </c>
    </row>
    <row r="52" spans="1:30" x14ac:dyDescent="0.3">
      <c r="A52" s="128" t="s">
        <v>135</v>
      </c>
      <c r="B52" s="123"/>
      <c r="C52" s="123"/>
      <c r="D52" s="123"/>
      <c r="E52" s="123"/>
      <c r="F52" s="123"/>
      <c r="G52" s="123"/>
      <c r="H52" s="123"/>
      <c r="I52" s="123"/>
      <c r="J52" s="123"/>
      <c r="K52" s="123"/>
      <c r="L52" s="128" t="s">
        <v>135</v>
      </c>
      <c r="M52" s="123"/>
      <c r="N52" s="123"/>
      <c r="O52" s="123"/>
      <c r="P52" s="123"/>
      <c r="Q52" s="123"/>
      <c r="R52" s="123"/>
      <c r="S52" s="123"/>
      <c r="T52" s="123"/>
      <c r="U52" s="123"/>
      <c r="V52" s="123"/>
      <c r="W52" s="128" t="s">
        <v>135</v>
      </c>
      <c r="X52" s="123"/>
      <c r="Y52" s="123"/>
      <c r="Z52" s="123"/>
      <c r="AA52" s="123"/>
      <c r="AB52" s="123"/>
      <c r="AC52" s="123"/>
      <c r="AD52" s="123"/>
    </row>
    <row r="53" spans="1:30" x14ac:dyDescent="0.3">
      <c r="A53" s="129" t="s">
        <v>130</v>
      </c>
      <c r="L53" s="129" t="s">
        <v>130</v>
      </c>
      <c r="W53" s="129" t="s">
        <v>130</v>
      </c>
    </row>
  </sheetData>
  <mergeCells count="15">
    <mergeCell ref="L2:S2"/>
    <mergeCell ref="A2:H2"/>
    <mergeCell ref="A28:A39"/>
    <mergeCell ref="W28:W39"/>
    <mergeCell ref="A40:A51"/>
    <mergeCell ref="W40:W51"/>
    <mergeCell ref="A4:A15"/>
    <mergeCell ref="W4:W15"/>
    <mergeCell ref="A16:A27"/>
    <mergeCell ref="W16:W27"/>
    <mergeCell ref="L4:L15"/>
    <mergeCell ref="L16:L27"/>
    <mergeCell ref="L28:L39"/>
    <mergeCell ref="L40:L51"/>
    <mergeCell ref="W2:AD2"/>
  </mergeCells>
  <pageMargins left="0.7" right="0.7" top="0.75" bottom="0.75" header="0.3" footer="0.3"/>
  <ignoredErrors>
    <ignoredError sqref="B4:B51 X4:X51 M4:M5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A8B11-BE86-4A7A-A62B-08E781629EFA}">
  <sheetPr>
    <tabColor theme="5" tint="-0.249977111117893"/>
  </sheetPr>
  <dimension ref="A3:H63"/>
  <sheetViews>
    <sheetView showGridLines="0" zoomScaleNormal="100" workbookViewId="0">
      <selection activeCell="A63" activeCellId="1" sqref="A42 A63"/>
    </sheetView>
  </sheetViews>
  <sheetFormatPr defaultRowHeight="15" customHeight="1" x14ac:dyDescent="0.3"/>
  <cols>
    <col min="1" max="1" width="13.5546875" style="15" customWidth="1"/>
    <col min="2" max="2" width="14.33203125" style="15" customWidth="1"/>
    <col min="3" max="16384" width="8.88671875" style="15"/>
  </cols>
  <sheetData>
    <row r="3" spans="1:7" ht="15" customHeight="1" x14ac:dyDescent="0.3">
      <c r="A3" s="142" t="s">
        <v>68</v>
      </c>
      <c r="B3" s="142"/>
      <c r="C3" s="142"/>
      <c r="D3" s="142"/>
      <c r="E3" s="142"/>
      <c r="F3" s="142"/>
      <c r="G3" s="142"/>
    </row>
    <row r="4" spans="1:7" ht="15" customHeight="1" x14ac:dyDescent="0.3">
      <c r="A4" s="142" t="s">
        <v>83</v>
      </c>
      <c r="B4" s="142"/>
      <c r="C4" s="142"/>
      <c r="D4" s="142"/>
      <c r="E4" s="142"/>
      <c r="F4" s="142"/>
      <c r="G4" s="142"/>
    </row>
    <row r="5" spans="1:7" ht="15" customHeight="1" x14ac:dyDescent="0.3">
      <c r="A5" s="80" t="s">
        <v>94</v>
      </c>
      <c r="B5" s="81"/>
      <c r="C5" s="81" t="s">
        <v>48</v>
      </c>
      <c r="D5" s="81" t="s">
        <v>49</v>
      </c>
      <c r="E5" s="81" t="s">
        <v>50</v>
      </c>
      <c r="F5" s="81" t="s">
        <v>51</v>
      </c>
      <c r="G5" s="81" t="s">
        <v>2</v>
      </c>
    </row>
    <row r="6" spans="1:7" ht="15" customHeight="1" x14ac:dyDescent="0.3">
      <c r="A6" s="144" t="s">
        <v>9</v>
      </c>
      <c r="B6" s="15" t="s">
        <v>3</v>
      </c>
      <c r="C6" s="19">
        <v>79</v>
      </c>
      <c r="D6" s="19">
        <v>263</v>
      </c>
      <c r="E6" s="19">
        <v>301</v>
      </c>
      <c r="F6" s="19">
        <v>113</v>
      </c>
      <c r="G6" s="26">
        <f>SUM(C6:F6)</f>
        <v>756</v>
      </c>
    </row>
    <row r="7" spans="1:7" ht="15" customHeight="1" x14ac:dyDescent="0.3">
      <c r="A7" s="144"/>
      <c r="B7" s="15" t="s">
        <v>4</v>
      </c>
      <c r="C7" s="19">
        <v>825</v>
      </c>
      <c r="D7" s="19">
        <v>1704</v>
      </c>
      <c r="E7" s="19">
        <v>1833</v>
      </c>
      <c r="F7" s="19">
        <v>613</v>
      </c>
      <c r="G7" s="26">
        <f t="shared" ref="G7:G17" si="0">SUM(C7:F7)</f>
        <v>4975</v>
      </c>
    </row>
    <row r="8" spans="1:7" ht="15" customHeight="1" x14ac:dyDescent="0.3">
      <c r="A8" s="144"/>
      <c r="B8" s="15" t="s">
        <v>5</v>
      </c>
      <c r="C8" s="19">
        <v>2057</v>
      </c>
      <c r="D8" s="19">
        <v>4357</v>
      </c>
      <c r="E8" s="19">
        <v>4237</v>
      </c>
      <c r="F8" s="19">
        <v>1377</v>
      </c>
      <c r="G8" s="26">
        <f t="shared" si="0"/>
        <v>12028</v>
      </c>
    </row>
    <row r="9" spans="1:7" ht="15" customHeight="1" x14ac:dyDescent="0.3">
      <c r="A9" s="143" t="s">
        <v>7</v>
      </c>
      <c r="B9" s="13" t="s">
        <v>3</v>
      </c>
      <c r="C9" s="27">
        <v>23</v>
      </c>
      <c r="D9" s="27">
        <v>118</v>
      </c>
      <c r="E9" s="27">
        <v>131</v>
      </c>
      <c r="F9" s="27">
        <v>57</v>
      </c>
      <c r="G9" s="28">
        <f t="shared" si="0"/>
        <v>329</v>
      </c>
    </row>
    <row r="10" spans="1:7" ht="15" customHeight="1" x14ac:dyDescent="0.3">
      <c r="A10" s="143"/>
      <c r="B10" s="13" t="s">
        <v>4</v>
      </c>
      <c r="C10" s="27">
        <v>159</v>
      </c>
      <c r="D10" s="27">
        <v>544</v>
      </c>
      <c r="E10" s="27">
        <v>677</v>
      </c>
      <c r="F10" s="27">
        <v>278</v>
      </c>
      <c r="G10" s="28">
        <f t="shared" si="0"/>
        <v>1658</v>
      </c>
    </row>
    <row r="11" spans="1:7" ht="15" customHeight="1" x14ac:dyDescent="0.3">
      <c r="A11" s="143"/>
      <c r="B11" s="13" t="s">
        <v>5</v>
      </c>
      <c r="C11" s="27">
        <v>381</v>
      </c>
      <c r="D11" s="27">
        <v>1438</v>
      </c>
      <c r="E11" s="27">
        <v>1607</v>
      </c>
      <c r="F11" s="27">
        <v>591</v>
      </c>
      <c r="G11" s="28">
        <f t="shared" si="0"/>
        <v>4017</v>
      </c>
    </row>
    <row r="12" spans="1:7" ht="15" customHeight="1" x14ac:dyDescent="0.3">
      <c r="A12" s="144" t="s">
        <v>8</v>
      </c>
      <c r="B12" s="15" t="s">
        <v>3</v>
      </c>
      <c r="C12" s="19">
        <v>24</v>
      </c>
      <c r="D12" s="19">
        <v>92</v>
      </c>
      <c r="E12" s="19">
        <v>85</v>
      </c>
      <c r="F12" s="19">
        <v>22</v>
      </c>
      <c r="G12" s="26">
        <f t="shared" si="0"/>
        <v>223</v>
      </c>
    </row>
    <row r="13" spans="1:7" ht="15" customHeight="1" x14ac:dyDescent="0.3">
      <c r="A13" s="144"/>
      <c r="B13" s="15" t="s">
        <v>4</v>
      </c>
      <c r="C13" s="19">
        <v>164</v>
      </c>
      <c r="D13" s="19">
        <v>591</v>
      </c>
      <c r="E13" s="19">
        <v>378</v>
      </c>
      <c r="F13" s="19">
        <v>102</v>
      </c>
      <c r="G13" s="26">
        <f t="shared" si="0"/>
        <v>1235</v>
      </c>
    </row>
    <row r="14" spans="1:7" ht="15" customHeight="1" x14ac:dyDescent="0.3">
      <c r="A14" s="144"/>
      <c r="B14" s="15" t="s">
        <v>5</v>
      </c>
      <c r="C14" s="19">
        <v>376</v>
      </c>
      <c r="D14" s="19">
        <v>1348</v>
      </c>
      <c r="E14" s="19">
        <v>864</v>
      </c>
      <c r="F14" s="19">
        <v>228</v>
      </c>
      <c r="G14" s="26">
        <f t="shared" si="0"/>
        <v>2816</v>
      </c>
    </row>
    <row r="15" spans="1:7" ht="15" customHeight="1" x14ac:dyDescent="0.3">
      <c r="A15" s="143" t="s">
        <v>6</v>
      </c>
      <c r="B15" s="13" t="s">
        <v>3</v>
      </c>
      <c r="C15" s="27">
        <v>6</v>
      </c>
      <c r="D15" s="27">
        <v>7</v>
      </c>
      <c r="E15" s="27">
        <v>6</v>
      </c>
      <c r="F15" s="27">
        <v>0</v>
      </c>
      <c r="G15" s="28">
        <f t="shared" si="0"/>
        <v>19</v>
      </c>
    </row>
    <row r="16" spans="1:7" ht="15" customHeight="1" x14ac:dyDescent="0.3">
      <c r="A16" s="143"/>
      <c r="B16" s="13" t="s">
        <v>4</v>
      </c>
      <c r="C16" s="27">
        <v>41</v>
      </c>
      <c r="D16" s="27">
        <v>41</v>
      </c>
      <c r="E16" s="27">
        <v>29</v>
      </c>
      <c r="F16" s="27">
        <v>0</v>
      </c>
      <c r="G16" s="28">
        <f t="shared" si="0"/>
        <v>111</v>
      </c>
    </row>
    <row r="17" spans="1:7" ht="15" customHeight="1" x14ac:dyDescent="0.3">
      <c r="A17" s="143"/>
      <c r="B17" s="13" t="s">
        <v>5</v>
      </c>
      <c r="C17" s="27">
        <v>100</v>
      </c>
      <c r="D17" s="27">
        <v>95</v>
      </c>
      <c r="E17" s="27">
        <v>58</v>
      </c>
      <c r="F17" s="27">
        <v>0</v>
      </c>
      <c r="G17" s="28">
        <f t="shared" si="0"/>
        <v>253</v>
      </c>
    </row>
    <row r="18" spans="1:7" ht="15" customHeight="1" x14ac:dyDescent="0.3">
      <c r="A18" s="152" t="s">
        <v>1</v>
      </c>
      <c r="B18" s="82" t="s">
        <v>3</v>
      </c>
      <c r="C18" s="84">
        <f t="shared" ref="C18:G18" si="1">C15+C9+C12+C6</f>
        <v>132</v>
      </c>
      <c r="D18" s="84">
        <f t="shared" si="1"/>
        <v>480</v>
      </c>
      <c r="E18" s="84">
        <f t="shared" si="1"/>
        <v>523</v>
      </c>
      <c r="F18" s="84">
        <f t="shared" si="1"/>
        <v>192</v>
      </c>
      <c r="G18" s="84">
        <f t="shared" si="1"/>
        <v>1327</v>
      </c>
    </row>
    <row r="19" spans="1:7" ht="15" customHeight="1" x14ac:dyDescent="0.3">
      <c r="A19" s="152"/>
      <c r="B19" s="82" t="s">
        <v>4</v>
      </c>
      <c r="C19" s="84">
        <f t="shared" ref="C19:G19" si="2">C16+C10+C13+C7</f>
        <v>1189</v>
      </c>
      <c r="D19" s="84">
        <f t="shared" si="2"/>
        <v>2880</v>
      </c>
      <c r="E19" s="84">
        <f t="shared" si="2"/>
        <v>2917</v>
      </c>
      <c r="F19" s="84">
        <f t="shared" si="2"/>
        <v>993</v>
      </c>
      <c r="G19" s="84">
        <f t="shared" si="2"/>
        <v>7979</v>
      </c>
    </row>
    <row r="20" spans="1:7" ht="15" customHeight="1" x14ac:dyDescent="0.3">
      <c r="A20" s="152"/>
      <c r="B20" s="82" t="s">
        <v>5</v>
      </c>
      <c r="C20" s="84">
        <f t="shared" ref="C20:G20" si="3">C17+C11+C14+C8</f>
        <v>2914</v>
      </c>
      <c r="D20" s="84">
        <f t="shared" si="3"/>
        <v>7238</v>
      </c>
      <c r="E20" s="84">
        <f t="shared" si="3"/>
        <v>6766</v>
      </c>
      <c r="F20" s="84">
        <f t="shared" si="3"/>
        <v>2196</v>
      </c>
      <c r="G20" s="84">
        <f t="shared" si="3"/>
        <v>19114</v>
      </c>
    </row>
    <row r="21" spans="1:7" ht="15" customHeight="1" x14ac:dyDescent="0.3">
      <c r="A21" s="68" t="s">
        <v>105</v>
      </c>
      <c r="B21" s="69"/>
      <c r="C21" s="69"/>
      <c r="D21" s="69"/>
      <c r="E21" s="6"/>
      <c r="F21" s="6"/>
      <c r="G21" s="6"/>
    </row>
    <row r="24" spans="1:7" ht="15" customHeight="1" x14ac:dyDescent="0.3">
      <c r="A24" s="142" t="s">
        <v>68</v>
      </c>
      <c r="B24" s="142"/>
      <c r="C24" s="142"/>
      <c r="D24" s="142"/>
      <c r="E24" s="142"/>
      <c r="F24" s="142"/>
      <c r="G24" s="142"/>
    </row>
    <row r="25" spans="1:7" ht="15" customHeight="1" x14ac:dyDescent="0.3">
      <c r="A25" s="142" t="s">
        <v>80</v>
      </c>
      <c r="B25" s="142"/>
      <c r="C25" s="142"/>
      <c r="D25" s="142"/>
      <c r="E25" s="142"/>
      <c r="F25" s="142"/>
      <c r="G25" s="142"/>
    </row>
    <row r="26" spans="1:7" ht="15" customHeight="1" x14ac:dyDescent="0.3">
      <c r="A26" s="80" t="s">
        <v>94</v>
      </c>
      <c r="B26" s="81"/>
      <c r="C26" s="81" t="s">
        <v>48</v>
      </c>
      <c r="D26" s="81" t="s">
        <v>49</v>
      </c>
      <c r="E26" s="81" t="s">
        <v>50</v>
      </c>
      <c r="F26" s="81" t="s">
        <v>51</v>
      </c>
      <c r="G26" s="81" t="s">
        <v>2</v>
      </c>
    </row>
    <row r="27" spans="1:7" ht="15" customHeight="1" x14ac:dyDescent="0.3">
      <c r="A27" s="144" t="s">
        <v>9</v>
      </c>
      <c r="B27" s="15" t="s">
        <v>3</v>
      </c>
      <c r="C27" s="19">
        <v>79</v>
      </c>
      <c r="D27" s="19">
        <v>263</v>
      </c>
      <c r="E27" s="19">
        <v>301</v>
      </c>
      <c r="F27" s="19">
        <v>114</v>
      </c>
      <c r="G27" s="26">
        <f>SUM(C27:F27)</f>
        <v>757</v>
      </c>
    </row>
    <row r="28" spans="1:7" ht="15" customHeight="1" x14ac:dyDescent="0.3">
      <c r="A28" s="144"/>
      <c r="B28" s="15" t="s">
        <v>4</v>
      </c>
      <c r="C28" s="19">
        <v>825</v>
      </c>
      <c r="D28" s="19">
        <v>1704</v>
      </c>
      <c r="E28" s="19">
        <v>1833</v>
      </c>
      <c r="F28" s="19">
        <v>618</v>
      </c>
      <c r="G28" s="26">
        <f t="shared" ref="G28:G38" si="4">SUM(C28:F28)</f>
        <v>4980</v>
      </c>
    </row>
    <row r="29" spans="1:7" ht="15" customHeight="1" x14ac:dyDescent="0.3">
      <c r="A29" s="144"/>
      <c r="B29" s="15" t="s">
        <v>5</v>
      </c>
      <c r="C29" s="19">
        <v>2057</v>
      </c>
      <c r="D29" s="19">
        <v>4357</v>
      </c>
      <c r="E29" s="19">
        <v>4237</v>
      </c>
      <c r="F29" s="19">
        <v>1389</v>
      </c>
      <c r="G29" s="26">
        <f t="shared" si="4"/>
        <v>12040</v>
      </c>
    </row>
    <row r="30" spans="1:7" ht="15" customHeight="1" x14ac:dyDescent="0.3">
      <c r="A30" s="143" t="s">
        <v>7</v>
      </c>
      <c r="B30" s="13" t="s">
        <v>3</v>
      </c>
      <c r="C30" s="27">
        <v>24</v>
      </c>
      <c r="D30" s="27">
        <v>118</v>
      </c>
      <c r="E30" s="27">
        <v>131</v>
      </c>
      <c r="F30" s="27">
        <v>57</v>
      </c>
      <c r="G30" s="28">
        <f t="shared" si="4"/>
        <v>330</v>
      </c>
    </row>
    <row r="31" spans="1:7" ht="15" customHeight="1" x14ac:dyDescent="0.3">
      <c r="A31" s="143"/>
      <c r="B31" s="13" t="s">
        <v>4</v>
      </c>
      <c r="C31" s="27">
        <v>170</v>
      </c>
      <c r="D31" s="27">
        <v>544</v>
      </c>
      <c r="E31" s="27">
        <v>677</v>
      </c>
      <c r="F31" s="27">
        <v>278</v>
      </c>
      <c r="G31" s="28">
        <f t="shared" si="4"/>
        <v>1669</v>
      </c>
    </row>
    <row r="32" spans="1:7" ht="15" customHeight="1" x14ac:dyDescent="0.3">
      <c r="A32" s="143"/>
      <c r="B32" s="13" t="s">
        <v>5</v>
      </c>
      <c r="C32" s="27">
        <v>419</v>
      </c>
      <c r="D32" s="27">
        <v>1438</v>
      </c>
      <c r="E32" s="27">
        <v>1607</v>
      </c>
      <c r="F32" s="27">
        <v>591</v>
      </c>
      <c r="G32" s="28">
        <f t="shared" si="4"/>
        <v>4055</v>
      </c>
    </row>
    <row r="33" spans="1:7" ht="15" customHeight="1" x14ac:dyDescent="0.3">
      <c r="A33" s="144" t="s">
        <v>8</v>
      </c>
      <c r="B33" s="15" t="s">
        <v>3</v>
      </c>
      <c r="C33" s="19">
        <v>24</v>
      </c>
      <c r="D33" s="19">
        <v>92</v>
      </c>
      <c r="E33" s="19">
        <v>85</v>
      </c>
      <c r="F33" s="19">
        <v>22</v>
      </c>
      <c r="G33" s="26">
        <f t="shared" si="4"/>
        <v>223</v>
      </c>
    </row>
    <row r="34" spans="1:7" ht="15" customHeight="1" x14ac:dyDescent="0.3">
      <c r="A34" s="144"/>
      <c r="B34" s="15" t="s">
        <v>4</v>
      </c>
      <c r="C34" s="19">
        <v>164</v>
      </c>
      <c r="D34" s="19">
        <v>591</v>
      </c>
      <c r="E34" s="19">
        <v>378</v>
      </c>
      <c r="F34" s="19">
        <v>102</v>
      </c>
      <c r="G34" s="26">
        <f t="shared" si="4"/>
        <v>1235</v>
      </c>
    </row>
    <row r="35" spans="1:7" ht="15" customHeight="1" x14ac:dyDescent="0.3">
      <c r="A35" s="144"/>
      <c r="B35" s="15" t="s">
        <v>5</v>
      </c>
      <c r="C35" s="19">
        <v>376</v>
      </c>
      <c r="D35" s="19">
        <v>1348</v>
      </c>
      <c r="E35" s="19">
        <v>864</v>
      </c>
      <c r="F35" s="19">
        <v>228</v>
      </c>
      <c r="G35" s="26">
        <f t="shared" si="4"/>
        <v>2816</v>
      </c>
    </row>
    <row r="36" spans="1:7" ht="15" customHeight="1" x14ac:dyDescent="0.3">
      <c r="A36" s="143" t="s">
        <v>6</v>
      </c>
      <c r="B36" s="13" t="s">
        <v>3</v>
      </c>
      <c r="C36" s="27">
        <v>6</v>
      </c>
      <c r="D36" s="27">
        <v>7</v>
      </c>
      <c r="E36" s="27">
        <v>6</v>
      </c>
      <c r="F36" s="27">
        <v>0</v>
      </c>
      <c r="G36" s="28">
        <f t="shared" si="4"/>
        <v>19</v>
      </c>
    </row>
    <row r="37" spans="1:7" ht="15" customHeight="1" x14ac:dyDescent="0.3">
      <c r="A37" s="143"/>
      <c r="B37" s="13" t="s">
        <v>4</v>
      </c>
      <c r="C37" s="27">
        <v>41</v>
      </c>
      <c r="D37" s="27">
        <v>41</v>
      </c>
      <c r="E37" s="27">
        <v>29</v>
      </c>
      <c r="F37" s="27">
        <v>0</v>
      </c>
      <c r="G37" s="28">
        <f t="shared" si="4"/>
        <v>111</v>
      </c>
    </row>
    <row r="38" spans="1:7" ht="15" customHeight="1" x14ac:dyDescent="0.3">
      <c r="A38" s="143"/>
      <c r="B38" s="13" t="s">
        <v>5</v>
      </c>
      <c r="C38" s="27">
        <v>100</v>
      </c>
      <c r="D38" s="27">
        <v>95</v>
      </c>
      <c r="E38" s="27">
        <v>58</v>
      </c>
      <c r="F38" s="27">
        <v>0</v>
      </c>
      <c r="G38" s="28">
        <f t="shared" si="4"/>
        <v>253</v>
      </c>
    </row>
    <row r="39" spans="1:7" ht="15" customHeight="1" x14ac:dyDescent="0.3">
      <c r="A39" s="152" t="s">
        <v>1</v>
      </c>
      <c r="B39" s="82" t="s">
        <v>3</v>
      </c>
      <c r="C39" s="84">
        <f t="shared" ref="C39:G41" si="5">C36+C30+C33+C27</f>
        <v>133</v>
      </c>
      <c r="D39" s="84">
        <f t="shared" si="5"/>
        <v>480</v>
      </c>
      <c r="E39" s="84">
        <f t="shared" si="5"/>
        <v>523</v>
      </c>
      <c r="F39" s="84">
        <f t="shared" si="5"/>
        <v>193</v>
      </c>
      <c r="G39" s="84">
        <f t="shared" si="5"/>
        <v>1329</v>
      </c>
    </row>
    <row r="40" spans="1:7" ht="15" customHeight="1" x14ac:dyDescent="0.3">
      <c r="A40" s="152"/>
      <c r="B40" s="82" t="s">
        <v>4</v>
      </c>
      <c r="C40" s="84">
        <f t="shared" si="5"/>
        <v>1200</v>
      </c>
      <c r="D40" s="84">
        <f t="shared" si="5"/>
        <v>2880</v>
      </c>
      <c r="E40" s="84">
        <f t="shared" si="5"/>
        <v>2917</v>
      </c>
      <c r="F40" s="84">
        <f t="shared" si="5"/>
        <v>998</v>
      </c>
      <c r="G40" s="84">
        <f t="shared" si="5"/>
        <v>7995</v>
      </c>
    </row>
    <row r="41" spans="1:7" ht="15" customHeight="1" x14ac:dyDescent="0.3">
      <c r="A41" s="152"/>
      <c r="B41" s="82" t="s">
        <v>5</v>
      </c>
      <c r="C41" s="84">
        <f t="shared" si="5"/>
        <v>2952</v>
      </c>
      <c r="D41" s="84">
        <f t="shared" si="5"/>
        <v>7238</v>
      </c>
      <c r="E41" s="84">
        <f t="shared" si="5"/>
        <v>6766</v>
      </c>
      <c r="F41" s="84">
        <f t="shared" si="5"/>
        <v>2208</v>
      </c>
      <c r="G41" s="84">
        <f t="shared" si="5"/>
        <v>19164</v>
      </c>
    </row>
    <row r="42" spans="1:7" ht="15" customHeight="1" x14ac:dyDescent="0.3">
      <c r="A42" s="68" t="s">
        <v>105</v>
      </c>
      <c r="B42" s="69"/>
      <c r="C42" s="69"/>
      <c r="D42" s="69"/>
      <c r="E42" s="6"/>
      <c r="F42" s="6"/>
      <c r="G42" s="6"/>
    </row>
    <row r="45" spans="1:7" ht="15" customHeight="1" x14ac:dyDescent="0.3">
      <c r="A45" s="142" t="s">
        <v>68</v>
      </c>
      <c r="B45" s="142"/>
      <c r="C45" s="142"/>
      <c r="D45" s="142"/>
      <c r="E45" s="142"/>
      <c r="F45" s="142"/>
      <c r="G45" s="142"/>
    </row>
    <row r="46" spans="1:7" ht="15" customHeight="1" x14ac:dyDescent="0.3">
      <c r="A46" s="142" t="s">
        <v>69</v>
      </c>
      <c r="B46" s="142"/>
      <c r="C46" s="142"/>
      <c r="D46" s="142"/>
      <c r="E46" s="142"/>
      <c r="F46" s="142"/>
      <c r="G46" s="142"/>
    </row>
    <row r="47" spans="1:7" ht="15" customHeight="1" x14ac:dyDescent="0.3">
      <c r="A47" s="80" t="s">
        <v>94</v>
      </c>
      <c r="B47" s="81"/>
      <c r="C47" s="81" t="s">
        <v>48</v>
      </c>
      <c r="D47" s="81" t="s">
        <v>49</v>
      </c>
      <c r="E47" s="81" t="s">
        <v>50</v>
      </c>
      <c r="F47" s="81" t="s">
        <v>51</v>
      </c>
      <c r="G47" s="81" t="s">
        <v>2</v>
      </c>
    </row>
    <row r="48" spans="1:7" ht="15" customHeight="1" x14ac:dyDescent="0.3">
      <c r="A48" s="143" t="s">
        <v>9</v>
      </c>
      <c r="B48" s="13" t="s">
        <v>3</v>
      </c>
      <c r="C48" s="29">
        <v>80</v>
      </c>
      <c r="D48" s="29">
        <v>262</v>
      </c>
      <c r="E48" s="29">
        <v>302</v>
      </c>
      <c r="F48" s="29">
        <v>112</v>
      </c>
      <c r="G48" s="30">
        <f>SUM(C48:F48)</f>
        <v>756</v>
      </c>
    </row>
    <row r="49" spans="1:8" ht="15" customHeight="1" x14ac:dyDescent="0.3">
      <c r="A49" s="143"/>
      <c r="B49" s="13" t="s">
        <v>4</v>
      </c>
      <c r="C49" s="29">
        <v>829</v>
      </c>
      <c r="D49" s="29">
        <v>1700</v>
      </c>
      <c r="E49" s="29">
        <v>1836</v>
      </c>
      <c r="F49" s="29">
        <v>601</v>
      </c>
      <c r="G49" s="30">
        <f t="shared" ref="G49:G50" si="6">SUM(C49:F49)</f>
        <v>4966</v>
      </c>
    </row>
    <row r="50" spans="1:8" ht="15" customHeight="1" x14ac:dyDescent="0.3">
      <c r="A50" s="143"/>
      <c r="B50" s="13" t="s">
        <v>5</v>
      </c>
      <c r="C50" s="29">
        <v>2074</v>
      </c>
      <c r="D50" s="29">
        <v>4340</v>
      </c>
      <c r="E50" s="29">
        <v>4243</v>
      </c>
      <c r="F50" s="29">
        <v>1360</v>
      </c>
      <c r="G50" s="30">
        <f t="shared" si="6"/>
        <v>12017</v>
      </c>
    </row>
    <row r="51" spans="1:8" ht="15" customHeight="1" x14ac:dyDescent="0.3">
      <c r="A51" s="144" t="s">
        <v>7</v>
      </c>
      <c r="B51" s="15" t="s">
        <v>3</v>
      </c>
      <c r="C51" s="31">
        <v>24</v>
      </c>
      <c r="D51" s="31">
        <v>118</v>
      </c>
      <c r="E51" s="31">
        <v>131</v>
      </c>
      <c r="F51" s="31">
        <v>55</v>
      </c>
      <c r="G51" s="32">
        <f t="shared" ref="G51:G59" si="7">SUM(C51:F51)</f>
        <v>328</v>
      </c>
    </row>
    <row r="52" spans="1:8" ht="15" customHeight="1" x14ac:dyDescent="0.3">
      <c r="A52" s="144"/>
      <c r="B52" s="15" t="s">
        <v>4</v>
      </c>
      <c r="C52" s="31">
        <v>170</v>
      </c>
      <c r="D52" s="31">
        <v>544</v>
      </c>
      <c r="E52" s="31">
        <v>677</v>
      </c>
      <c r="F52" s="31">
        <v>272</v>
      </c>
      <c r="G52" s="32">
        <f t="shared" si="7"/>
        <v>1663</v>
      </c>
    </row>
    <row r="53" spans="1:8" ht="15" customHeight="1" x14ac:dyDescent="0.3">
      <c r="A53" s="144"/>
      <c r="B53" s="15" t="s">
        <v>5</v>
      </c>
      <c r="C53" s="31">
        <v>419</v>
      </c>
      <c r="D53" s="31">
        <v>1438</v>
      </c>
      <c r="E53" s="31">
        <v>1607</v>
      </c>
      <c r="F53" s="31">
        <v>577</v>
      </c>
      <c r="G53" s="32">
        <f t="shared" si="7"/>
        <v>4041</v>
      </c>
    </row>
    <row r="54" spans="1:8" ht="15" customHeight="1" x14ac:dyDescent="0.3">
      <c r="A54" s="143" t="s">
        <v>8</v>
      </c>
      <c r="B54" s="13" t="s">
        <v>3</v>
      </c>
      <c r="C54" s="29">
        <v>23</v>
      </c>
      <c r="D54" s="29">
        <v>91</v>
      </c>
      <c r="E54" s="29">
        <v>85</v>
      </c>
      <c r="F54" s="29">
        <v>20</v>
      </c>
      <c r="G54" s="30">
        <f t="shared" si="7"/>
        <v>219</v>
      </c>
    </row>
    <row r="55" spans="1:8" ht="15" customHeight="1" x14ac:dyDescent="0.3">
      <c r="A55" s="143"/>
      <c r="B55" s="13" t="s">
        <v>4</v>
      </c>
      <c r="C55" s="29">
        <v>158</v>
      </c>
      <c r="D55" s="29">
        <v>587</v>
      </c>
      <c r="E55" s="29">
        <v>378</v>
      </c>
      <c r="F55" s="29">
        <v>93</v>
      </c>
      <c r="G55" s="30">
        <f t="shared" si="7"/>
        <v>1216</v>
      </c>
    </row>
    <row r="56" spans="1:8" ht="15" customHeight="1" x14ac:dyDescent="0.3">
      <c r="A56" s="143"/>
      <c r="B56" s="13" t="s">
        <v>5</v>
      </c>
      <c r="C56" s="29">
        <v>364</v>
      </c>
      <c r="D56" s="29">
        <v>1329</v>
      </c>
      <c r="E56" s="29">
        <v>864</v>
      </c>
      <c r="F56" s="29">
        <v>210</v>
      </c>
      <c r="G56" s="30">
        <f t="shared" si="7"/>
        <v>2767</v>
      </c>
    </row>
    <row r="57" spans="1:8" ht="15" customHeight="1" x14ac:dyDescent="0.3">
      <c r="A57" s="144" t="s">
        <v>6</v>
      </c>
      <c r="B57" s="15" t="s">
        <v>3</v>
      </c>
      <c r="C57" s="31">
        <v>6</v>
      </c>
      <c r="D57" s="31">
        <v>7</v>
      </c>
      <c r="E57" s="31">
        <v>6</v>
      </c>
      <c r="F57" s="31">
        <v>0</v>
      </c>
      <c r="G57" s="32">
        <f t="shared" si="7"/>
        <v>19</v>
      </c>
    </row>
    <row r="58" spans="1:8" ht="15" customHeight="1" x14ac:dyDescent="0.3">
      <c r="A58" s="144"/>
      <c r="B58" s="15" t="s">
        <v>4</v>
      </c>
      <c r="C58" s="31">
        <v>41</v>
      </c>
      <c r="D58" s="31">
        <v>41</v>
      </c>
      <c r="E58" s="31">
        <v>28</v>
      </c>
      <c r="F58" s="31">
        <v>0</v>
      </c>
      <c r="G58" s="32">
        <f t="shared" si="7"/>
        <v>110</v>
      </c>
    </row>
    <row r="59" spans="1:8" ht="15" customHeight="1" x14ac:dyDescent="0.3">
      <c r="A59" s="144"/>
      <c r="B59" s="15" t="s">
        <v>5</v>
      </c>
      <c r="C59" s="31">
        <v>100</v>
      </c>
      <c r="D59" s="31">
        <v>95</v>
      </c>
      <c r="E59" s="31">
        <v>59</v>
      </c>
      <c r="F59" s="31">
        <v>0</v>
      </c>
      <c r="G59" s="32">
        <f t="shared" si="7"/>
        <v>254</v>
      </c>
    </row>
    <row r="60" spans="1:8" ht="15" customHeight="1" x14ac:dyDescent="0.3">
      <c r="A60" s="152" t="s">
        <v>2</v>
      </c>
      <c r="B60" s="82" t="s">
        <v>3</v>
      </c>
      <c r="C60" s="83">
        <f t="shared" ref="C60:G62" si="8">C57+C51+C54+C48</f>
        <v>133</v>
      </c>
      <c r="D60" s="83">
        <f t="shared" si="8"/>
        <v>478</v>
      </c>
      <c r="E60" s="83">
        <f t="shared" si="8"/>
        <v>524</v>
      </c>
      <c r="F60" s="83">
        <f t="shared" si="8"/>
        <v>187</v>
      </c>
      <c r="G60" s="83">
        <f t="shared" si="8"/>
        <v>1322</v>
      </c>
    </row>
    <row r="61" spans="1:8" ht="15" customHeight="1" x14ac:dyDescent="0.3">
      <c r="A61" s="152"/>
      <c r="B61" s="82" t="s">
        <v>4</v>
      </c>
      <c r="C61" s="83">
        <f t="shared" si="8"/>
        <v>1198</v>
      </c>
      <c r="D61" s="83">
        <f t="shared" si="8"/>
        <v>2872</v>
      </c>
      <c r="E61" s="83">
        <f t="shared" si="8"/>
        <v>2919</v>
      </c>
      <c r="F61" s="83">
        <f t="shared" si="8"/>
        <v>966</v>
      </c>
      <c r="G61" s="83">
        <f t="shared" si="8"/>
        <v>7955</v>
      </c>
    </row>
    <row r="62" spans="1:8" ht="15" customHeight="1" x14ac:dyDescent="0.3">
      <c r="A62" s="152"/>
      <c r="B62" s="82" t="s">
        <v>5</v>
      </c>
      <c r="C62" s="83">
        <f t="shared" si="8"/>
        <v>2957</v>
      </c>
      <c r="D62" s="83">
        <f t="shared" si="8"/>
        <v>7202</v>
      </c>
      <c r="E62" s="83">
        <f t="shared" si="8"/>
        <v>6773</v>
      </c>
      <c r="F62" s="83">
        <f t="shared" si="8"/>
        <v>2147</v>
      </c>
      <c r="G62" s="83">
        <f t="shared" si="8"/>
        <v>19079</v>
      </c>
    </row>
    <row r="63" spans="1:8" ht="15" customHeight="1" x14ac:dyDescent="0.3">
      <c r="A63" s="68" t="s">
        <v>105</v>
      </c>
      <c r="B63" s="69"/>
      <c r="C63" s="69"/>
      <c r="D63" s="69"/>
      <c r="E63" s="69"/>
      <c r="F63" s="70"/>
      <c r="G63" s="70"/>
      <c r="H63" s="70"/>
    </row>
  </sheetData>
  <mergeCells count="21">
    <mergeCell ref="A24:G24"/>
    <mergeCell ref="A25:G25"/>
    <mergeCell ref="A27:A29"/>
    <mergeCell ref="A30:A32"/>
    <mergeCell ref="A33:A35"/>
    <mergeCell ref="A57:A59"/>
    <mergeCell ref="A54:A56"/>
    <mergeCell ref="A60:A62"/>
    <mergeCell ref="A48:A50"/>
    <mergeCell ref="A36:A38"/>
    <mergeCell ref="A39:A41"/>
    <mergeCell ref="A51:A53"/>
    <mergeCell ref="A45:G45"/>
    <mergeCell ref="A46:G46"/>
    <mergeCell ref="A15:A17"/>
    <mergeCell ref="A18:A20"/>
    <mergeCell ref="A3:G3"/>
    <mergeCell ref="A4:G4"/>
    <mergeCell ref="A6:A8"/>
    <mergeCell ref="A9:A11"/>
    <mergeCell ref="A12:A14"/>
  </mergeCells>
  <pageMargins left="0.70866141732283472" right="0.70866141732283472" top="0.74803149606299213" bottom="0.74803149606299213" header="0.31496062992125984" footer="0.31496062992125984"/>
  <pageSetup paperSize="9" orientation="landscape" verticalDpi="597" r:id="rId1"/>
  <headerFooter>
    <oddHeader>&amp;R&amp;G</oddHeader>
    <oddFooter>&amp;L&amp;F&amp;C&amp;P&amp;R&amp;A</oddFooter>
  </headerFooter>
  <rowBreaks count="2" manualBreakCount="2">
    <brk id="21" max="16383" man="1"/>
    <brk id="4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3:U33"/>
  <sheetViews>
    <sheetView showGridLines="0" zoomScaleNormal="100" workbookViewId="0">
      <pane xSplit="1" topLeftCell="B1" activePane="topRight" state="frozen"/>
      <selection pane="topRight" activeCell="Q5" sqref="Q5:Q29"/>
    </sheetView>
  </sheetViews>
  <sheetFormatPr defaultRowHeight="15" customHeight="1" x14ac:dyDescent="0.3"/>
  <cols>
    <col min="1" max="1" width="15.33203125" style="15" customWidth="1"/>
    <col min="2" max="2" width="24.44140625" style="15" customWidth="1"/>
    <col min="3" max="7" width="8.44140625" style="15" customWidth="1"/>
    <col min="8" max="8" width="9.109375" style="15" customWidth="1"/>
    <col min="9" max="13" width="9.6640625" style="15" bestFit="1" customWidth="1"/>
    <col min="14" max="17" width="9.6640625" style="15" customWidth="1"/>
    <col min="18" max="16384" width="8.88671875" style="15"/>
  </cols>
  <sheetData>
    <row r="3" spans="1:17" ht="15" customHeight="1" x14ac:dyDescent="0.3">
      <c r="A3" s="142" t="s">
        <v>139</v>
      </c>
      <c r="B3" s="142"/>
      <c r="C3" s="142"/>
      <c r="D3" s="142"/>
      <c r="E3" s="142"/>
      <c r="F3" s="142"/>
      <c r="G3" s="142"/>
      <c r="H3" s="142"/>
      <c r="I3" s="142"/>
      <c r="J3" s="142"/>
      <c r="K3" s="142"/>
      <c r="L3" s="142"/>
      <c r="M3" s="142"/>
      <c r="N3" s="142"/>
      <c r="O3" s="142"/>
      <c r="P3" s="142"/>
      <c r="Q3" s="142"/>
    </row>
    <row r="4" spans="1:17" ht="15" customHeight="1" x14ac:dyDescent="0.3">
      <c r="A4" s="80" t="s">
        <v>94</v>
      </c>
      <c r="B4" s="81"/>
      <c r="C4" s="85">
        <v>2010</v>
      </c>
      <c r="D4" s="85">
        <v>2011</v>
      </c>
      <c r="E4" s="85">
        <v>2012</v>
      </c>
      <c r="F4" s="85">
        <v>2013</v>
      </c>
      <c r="G4" s="85">
        <v>2014</v>
      </c>
      <c r="H4" s="85">
        <v>2015</v>
      </c>
      <c r="I4" s="85">
        <v>2016</v>
      </c>
      <c r="J4" s="85">
        <v>2017</v>
      </c>
      <c r="K4" s="85">
        <v>2018</v>
      </c>
      <c r="L4" s="85">
        <v>2019</v>
      </c>
      <c r="M4" s="85">
        <v>2020</v>
      </c>
      <c r="N4" s="85">
        <v>2021</v>
      </c>
      <c r="O4" s="85">
        <v>2022</v>
      </c>
      <c r="P4" s="85">
        <v>2023</v>
      </c>
      <c r="Q4" s="85">
        <v>2024</v>
      </c>
    </row>
    <row r="5" spans="1:17" ht="15" customHeight="1" x14ac:dyDescent="0.3">
      <c r="A5" s="147" t="s">
        <v>6</v>
      </c>
      <c r="B5" s="21" t="s">
        <v>54</v>
      </c>
      <c r="C5" s="16">
        <v>2278</v>
      </c>
      <c r="D5" s="16">
        <v>1880</v>
      </c>
      <c r="E5" s="16">
        <v>1852</v>
      </c>
      <c r="F5" s="16">
        <v>2237</v>
      </c>
      <c r="G5" s="16">
        <v>2211</v>
      </c>
      <c r="H5" s="16">
        <v>2429</v>
      </c>
      <c r="I5" s="16">
        <v>2460</v>
      </c>
      <c r="J5" s="16">
        <v>2882</v>
      </c>
      <c r="K5" s="16">
        <v>3224</v>
      </c>
      <c r="L5" s="16">
        <v>4054</v>
      </c>
      <c r="M5" s="16">
        <v>1634</v>
      </c>
      <c r="N5" s="16">
        <v>1878</v>
      </c>
      <c r="O5" s="16">
        <v>3946</v>
      </c>
      <c r="P5" s="16">
        <v>5591</v>
      </c>
      <c r="Q5" s="16">
        <v>5816</v>
      </c>
    </row>
    <row r="6" spans="1:17" ht="15" customHeight="1" x14ac:dyDescent="0.3">
      <c r="A6" s="147"/>
      <c r="B6" s="21" t="s">
        <v>55</v>
      </c>
      <c r="C6" s="16">
        <v>34748</v>
      </c>
      <c r="D6" s="16">
        <v>30603</v>
      </c>
      <c r="E6" s="16">
        <v>25542</v>
      </c>
      <c r="F6" s="16">
        <v>26179</v>
      </c>
      <c r="G6" s="16">
        <v>26388</v>
      </c>
      <c r="H6" s="16">
        <v>27952</v>
      </c>
      <c r="I6" s="16">
        <v>28849</v>
      </c>
      <c r="J6" s="16">
        <v>29292</v>
      </c>
      <c r="K6" s="16">
        <v>27255</v>
      </c>
      <c r="L6" s="16">
        <v>27758</v>
      </c>
      <c r="M6" s="16">
        <v>15908</v>
      </c>
      <c r="N6" s="16">
        <v>18248</v>
      </c>
      <c r="O6" s="16">
        <v>27452</v>
      </c>
      <c r="P6" s="16">
        <v>35319</v>
      </c>
      <c r="Q6" s="16">
        <v>43402</v>
      </c>
    </row>
    <row r="7" spans="1:17" ht="15" customHeight="1" x14ac:dyDescent="0.3">
      <c r="A7" s="147"/>
      <c r="B7" s="21" t="s">
        <v>11</v>
      </c>
      <c r="C7" s="16">
        <v>5590</v>
      </c>
      <c r="D7" s="16">
        <v>4922</v>
      </c>
      <c r="E7" s="16">
        <v>4894</v>
      </c>
      <c r="F7" s="16">
        <v>4467</v>
      </c>
      <c r="G7" s="16">
        <v>4176</v>
      </c>
      <c r="H7" s="16">
        <v>4453</v>
      </c>
      <c r="I7" s="16">
        <v>5401</v>
      </c>
      <c r="J7" s="16">
        <v>6251</v>
      </c>
      <c r="K7" s="16">
        <v>6339</v>
      </c>
      <c r="L7" s="16">
        <v>8005</v>
      </c>
      <c r="M7" s="16">
        <v>2793</v>
      </c>
      <c r="N7" s="16">
        <v>3967</v>
      </c>
      <c r="O7" s="16">
        <v>8206</v>
      </c>
      <c r="P7" s="16">
        <v>11319</v>
      </c>
      <c r="Q7" s="16">
        <v>11547</v>
      </c>
    </row>
    <row r="8" spans="1:17" ht="15" customHeight="1" x14ac:dyDescent="0.3">
      <c r="A8" s="147"/>
      <c r="B8" s="21" t="s">
        <v>12</v>
      </c>
      <c r="C8" s="16">
        <v>67538</v>
      </c>
      <c r="D8" s="16">
        <v>54259</v>
      </c>
      <c r="E8" s="16">
        <v>44379</v>
      </c>
      <c r="F8" s="16">
        <v>44497</v>
      </c>
      <c r="G8" s="16">
        <v>45325</v>
      </c>
      <c r="H8" s="16">
        <v>48776</v>
      </c>
      <c r="I8" s="16">
        <v>49565</v>
      </c>
      <c r="J8" s="16">
        <v>50597</v>
      </c>
      <c r="K8" s="16">
        <v>44650</v>
      </c>
      <c r="L8" s="16">
        <v>46980</v>
      </c>
      <c r="M8" s="16">
        <v>31361</v>
      </c>
      <c r="N8" s="16">
        <v>30069</v>
      </c>
      <c r="O8" s="16">
        <v>47410</v>
      </c>
      <c r="P8" s="16">
        <v>57750</v>
      </c>
      <c r="Q8" s="16">
        <v>70361</v>
      </c>
    </row>
    <row r="9" spans="1:17" ht="15" customHeight="1" x14ac:dyDescent="0.3">
      <c r="A9" s="147"/>
      <c r="B9" s="21" t="s">
        <v>13</v>
      </c>
      <c r="C9" s="22">
        <v>0.314</v>
      </c>
      <c r="D9" s="22">
        <v>0.246</v>
      </c>
      <c r="E9" s="22">
        <v>0.20499999999999999</v>
      </c>
      <c r="F9" s="22">
        <v>0.20300000000000001</v>
      </c>
      <c r="G9" s="22">
        <v>0.20399999999999999</v>
      </c>
      <c r="H9" s="22">
        <v>0.22900000000000001</v>
      </c>
      <c r="I9" s="22">
        <v>0.23499999999999999</v>
      </c>
      <c r="J9" s="22">
        <v>0.22700000000000001</v>
      </c>
      <c r="K9" s="22">
        <v>0.19900000000000001</v>
      </c>
      <c r="L9" s="22">
        <v>0.20799999999999999</v>
      </c>
      <c r="M9" s="22">
        <v>0.17699999999999999</v>
      </c>
      <c r="N9" s="22">
        <v>0.224</v>
      </c>
      <c r="O9" s="22">
        <v>0.251</v>
      </c>
      <c r="P9" s="22">
        <v>0.30599999999999999</v>
      </c>
      <c r="Q9" s="22">
        <v>0.36599999999999999</v>
      </c>
    </row>
    <row r="10" spans="1:17" ht="15" customHeight="1" x14ac:dyDescent="0.3">
      <c r="A10" s="154" t="s">
        <v>7</v>
      </c>
      <c r="B10" s="23" t="s">
        <v>54</v>
      </c>
      <c r="C10" s="24">
        <v>14748</v>
      </c>
      <c r="D10" s="24">
        <v>16182</v>
      </c>
      <c r="E10" s="24">
        <v>14901</v>
      </c>
      <c r="F10" s="24">
        <v>16739</v>
      </c>
      <c r="G10" s="24">
        <v>18347</v>
      </c>
      <c r="H10" s="24">
        <v>15708</v>
      </c>
      <c r="I10" s="24">
        <v>16040</v>
      </c>
      <c r="J10" s="24">
        <v>21515</v>
      </c>
      <c r="K10" s="24">
        <v>44853</v>
      </c>
      <c r="L10" s="24">
        <v>45509</v>
      </c>
      <c r="M10" s="24">
        <v>8420</v>
      </c>
      <c r="N10" s="24">
        <v>20058</v>
      </c>
      <c r="O10" s="24">
        <v>44309</v>
      </c>
      <c r="P10" s="24">
        <v>53387</v>
      </c>
      <c r="Q10" s="24">
        <v>60201</v>
      </c>
    </row>
    <row r="11" spans="1:17" ht="15" customHeight="1" x14ac:dyDescent="0.3">
      <c r="A11" s="154"/>
      <c r="B11" s="23" t="s">
        <v>56</v>
      </c>
      <c r="C11" s="24">
        <v>39571</v>
      </c>
      <c r="D11" s="24">
        <v>35552</v>
      </c>
      <c r="E11" s="24">
        <v>33558</v>
      </c>
      <c r="F11" s="24">
        <v>32361</v>
      </c>
      <c r="G11" s="24">
        <v>32783</v>
      </c>
      <c r="H11" s="24">
        <v>28285</v>
      </c>
      <c r="I11" s="24">
        <v>23633</v>
      </c>
      <c r="J11" s="24">
        <v>20922</v>
      </c>
      <c r="K11" s="24">
        <v>33795</v>
      </c>
      <c r="L11" s="24">
        <v>35468</v>
      </c>
      <c r="M11" s="24">
        <v>25434</v>
      </c>
      <c r="N11" s="24">
        <v>24730</v>
      </c>
      <c r="O11" s="24">
        <v>34741</v>
      </c>
      <c r="P11" s="24">
        <v>38219</v>
      </c>
      <c r="Q11" s="24">
        <v>38390</v>
      </c>
    </row>
    <row r="12" spans="1:17" ht="15" customHeight="1" x14ac:dyDescent="0.3">
      <c r="A12" s="154"/>
      <c r="B12" s="23" t="s">
        <v>11</v>
      </c>
      <c r="C12" s="24">
        <v>30841</v>
      </c>
      <c r="D12" s="24">
        <v>30809</v>
      </c>
      <c r="E12" s="24">
        <v>31297</v>
      </c>
      <c r="F12" s="24">
        <v>42993</v>
      </c>
      <c r="G12" s="24">
        <v>56207</v>
      </c>
      <c r="H12" s="24">
        <v>49465</v>
      </c>
      <c r="I12" s="24">
        <v>63904</v>
      </c>
      <c r="J12" s="24">
        <v>89627</v>
      </c>
      <c r="K12" s="24">
        <v>211309</v>
      </c>
      <c r="L12" s="24">
        <v>219377</v>
      </c>
      <c r="M12" s="24">
        <v>36461</v>
      </c>
      <c r="N12" s="24">
        <v>81763</v>
      </c>
      <c r="O12" s="24">
        <v>206839</v>
      </c>
      <c r="P12" s="24">
        <v>247119</v>
      </c>
      <c r="Q12" s="24">
        <v>290969</v>
      </c>
    </row>
    <row r="13" spans="1:17" ht="15" customHeight="1" x14ac:dyDescent="0.3">
      <c r="A13" s="154"/>
      <c r="B13" s="23" t="s">
        <v>12</v>
      </c>
      <c r="C13" s="24">
        <v>83172</v>
      </c>
      <c r="D13" s="24">
        <v>76789</v>
      </c>
      <c r="E13" s="24">
        <v>70791</v>
      </c>
      <c r="F13" s="24">
        <v>71630</v>
      </c>
      <c r="G13" s="24">
        <v>83488</v>
      </c>
      <c r="H13" s="24">
        <v>61573</v>
      </c>
      <c r="I13" s="24">
        <v>47475</v>
      </c>
      <c r="J13" s="24">
        <v>43706</v>
      </c>
      <c r="K13" s="24">
        <v>73320</v>
      </c>
      <c r="L13" s="24">
        <v>80642</v>
      </c>
      <c r="M13" s="24">
        <v>64348</v>
      </c>
      <c r="N13" s="24">
        <v>58291</v>
      </c>
      <c r="O13" s="24">
        <v>79543</v>
      </c>
      <c r="P13" s="24">
        <v>85902</v>
      </c>
      <c r="Q13" s="24">
        <v>87699</v>
      </c>
    </row>
    <row r="14" spans="1:17" ht="15" customHeight="1" x14ac:dyDescent="0.3">
      <c r="A14" s="154"/>
      <c r="B14" s="23" t="s">
        <v>13</v>
      </c>
      <c r="C14" s="25">
        <v>0.30099999999999999</v>
      </c>
      <c r="D14" s="25">
        <v>0.27200000000000002</v>
      </c>
      <c r="E14" s="25">
        <v>0.24099999999999999</v>
      </c>
      <c r="F14" s="25">
        <v>0.27</v>
      </c>
      <c r="G14" s="25">
        <v>0.23400000000000001</v>
      </c>
      <c r="H14" s="25">
        <v>0.251</v>
      </c>
      <c r="I14" s="25">
        <v>0.28000000000000003</v>
      </c>
      <c r="J14" s="25">
        <v>0.31900000000000001</v>
      </c>
      <c r="K14" s="25">
        <v>0.38</v>
      </c>
      <c r="L14" s="25">
        <v>0.36699999999999999</v>
      </c>
      <c r="M14" s="25">
        <v>0.26500000000000001</v>
      </c>
      <c r="N14" s="25">
        <v>0.27200000000000002</v>
      </c>
      <c r="O14" s="25">
        <v>0.39500000000000002</v>
      </c>
      <c r="P14" s="25">
        <v>0.46899999999999997</v>
      </c>
      <c r="Q14" s="25">
        <v>0.45400000000000001</v>
      </c>
    </row>
    <row r="15" spans="1:17" ht="15" customHeight="1" x14ac:dyDescent="0.3">
      <c r="A15" s="147" t="s">
        <v>8</v>
      </c>
      <c r="B15" s="21" t="s">
        <v>54</v>
      </c>
      <c r="C15" s="16">
        <v>22313</v>
      </c>
      <c r="D15" s="16">
        <v>24809</v>
      </c>
      <c r="E15" s="16">
        <v>22720</v>
      </c>
      <c r="F15" s="16">
        <v>25354</v>
      </c>
      <c r="G15" s="16">
        <v>29849</v>
      </c>
      <c r="H15" s="16">
        <v>33171</v>
      </c>
      <c r="I15" s="16">
        <v>37306</v>
      </c>
      <c r="J15" s="16">
        <v>48892</v>
      </c>
      <c r="K15" s="16">
        <v>81207</v>
      </c>
      <c r="L15" s="16">
        <v>91840</v>
      </c>
      <c r="M15" s="16">
        <v>19571</v>
      </c>
      <c r="N15" s="16">
        <v>44145</v>
      </c>
      <c r="O15" s="16">
        <v>88440</v>
      </c>
      <c r="P15" s="16">
        <v>108515</v>
      </c>
      <c r="Q15" s="16">
        <v>83832</v>
      </c>
    </row>
    <row r="16" spans="1:17" ht="15" customHeight="1" x14ac:dyDescent="0.3">
      <c r="A16" s="147"/>
      <c r="B16" s="21" t="s">
        <v>55</v>
      </c>
      <c r="C16" s="16">
        <v>210762</v>
      </c>
      <c r="D16" s="16">
        <v>217598</v>
      </c>
      <c r="E16" s="16">
        <v>183130</v>
      </c>
      <c r="F16" s="16">
        <v>192007</v>
      </c>
      <c r="G16" s="16">
        <v>205482</v>
      </c>
      <c r="H16" s="16">
        <v>203018</v>
      </c>
      <c r="I16" s="16">
        <v>216093</v>
      </c>
      <c r="J16" s="16">
        <v>237384</v>
      </c>
      <c r="K16" s="16">
        <v>321702</v>
      </c>
      <c r="L16" s="16">
        <v>296449</v>
      </c>
      <c r="M16" s="16">
        <v>125417</v>
      </c>
      <c r="N16" s="16">
        <v>164400</v>
      </c>
      <c r="O16" s="16">
        <v>288248</v>
      </c>
      <c r="P16" s="16">
        <v>343488</v>
      </c>
      <c r="Q16" s="16">
        <v>358074</v>
      </c>
    </row>
    <row r="17" spans="1:21" ht="15" customHeight="1" x14ac:dyDescent="0.3">
      <c r="A17" s="147"/>
      <c r="B17" s="21" t="s">
        <v>31</v>
      </c>
      <c r="C17" s="16">
        <v>40507</v>
      </c>
      <c r="D17" s="16">
        <v>42469</v>
      </c>
      <c r="E17" s="16">
        <v>39724</v>
      </c>
      <c r="F17" s="16">
        <v>46133</v>
      </c>
      <c r="G17" s="16">
        <v>55424</v>
      </c>
      <c r="H17" s="16">
        <v>63122</v>
      </c>
      <c r="I17" s="16">
        <v>75478</v>
      </c>
      <c r="J17" s="16">
        <v>106072</v>
      </c>
      <c r="K17" s="16">
        <v>184577</v>
      </c>
      <c r="L17" s="16">
        <v>220670</v>
      </c>
      <c r="M17" s="16">
        <v>43647</v>
      </c>
      <c r="N17" s="16">
        <v>84384</v>
      </c>
      <c r="O17" s="16">
        <v>181172</v>
      </c>
      <c r="P17" s="16">
        <v>222160</v>
      </c>
      <c r="Q17" s="16">
        <v>174587</v>
      </c>
    </row>
    <row r="18" spans="1:21" ht="15" customHeight="1" x14ac:dyDescent="0.3">
      <c r="A18" s="147"/>
      <c r="B18" s="21" t="s">
        <v>12</v>
      </c>
      <c r="C18" s="16">
        <v>406348</v>
      </c>
      <c r="D18" s="16">
        <v>420552</v>
      </c>
      <c r="E18" s="16">
        <v>364544</v>
      </c>
      <c r="F18" s="16">
        <v>375536</v>
      </c>
      <c r="G18" s="16">
        <v>422093</v>
      </c>
      <c r="H18" s="16">
        <v>395509</v>
      </c>
      <c r="I18" s="16">
        <v>418021</v>
      </c>
      <c r="J18" s="16">
        <v>456365</v>
      </c>
      <c r="K18" s="16">
        <v>622242</v>
      </c>
      <c r="L18" s="16">
        <v>581250</v>
      </c>
      <c r="M18" s="16">
        <v>244942</v>
      </c>
      <c r="N18" s="16">
        <v>313789</v>
      </c>
      <c r="O18" s="16">
        <v>560430</v>
      </c>
      <c r="P18" s="16">
        <v>668646</v>
      </c>
      <c r="Q18" s="16">
        <v>736174</v>
      </c>
    </row>
    <row r="19" spans="1:21" ht="15" customHeight="1" x14ac:dyDescent="0.3">
      <c r="A19" s="147"/>
      <c r="B19" s="21" t="s">
        <v>13</v>
      </c>
      <c r="C19" s="22">
        <v>0.32500000000000001</v>
      </c>
      <c r="D19" s="22">
        <v>0.29799999999999999</v>
      </c>
      <c r="E19" s="22">
        <v>0.247</v>
      </c>
      <c r="F19" s="22">
        <v>0.251</v>
      </c>
      <c r="G19" s="22">
        <v>0.27900000000000003</v>
      </c>
      <c r="H19" s="22">
        <v>0.25700000000000001</v>
      </c>
      <c r="I19" s="22">
        <v>0.27100000000000002</v>
      </c>
      <c r="J19" s="22">
        <v>0.29699999999999999</v>
      </c>
      <c r="K19" s="22">
        <v>0.29599999999999999</v>
      </c>
      <c r="L19" s="22">
        <v>0.28499999999999998</v>
      </c>
      <c r="M19" s="22">
        <v>0.16300000000000001</v>
      </c>
      <c r="N19" s="22">
        <v>0.25</v>
      </c>
      <c r="O19" s="22">
        <v>0.30099999999999999</v>
      </c>
      <c r="P19" s="22">
        <v>0.35599999999999998</v>
      </c>
      <c r="Q19" s="22">
        <v>0.36499999999999999</v>
      </c>
    </row>
    <row r="20" spans="1:21" ht="15" customHeight="1" x14ac:dyDescent="0.3">
      <c r="A20" s="154" t="s">
        <v>9</v>
      </c>
      <c r="B20" s="23" t="s">
        <v>54</v>
      </c>
      <c r="C20" s="24">
        <v>18866</v>
      </c>
      <c r="D20" s="24">
        <v>21933</v>
      </c>
      <c r="E20" s="24">
        <v>22062</v>
      </c>
      <c r="F20" s="24">
        <v>24407</v>
      </c>
      <c r="G20" s="24">
        <v>27899</v>
      </c>
      <c r="H20" s="24">
        <v>31493</v>
      </c>
      <c r="I20" s="24">
        <v>38003</v>
      </c>
      <c r="J20" s="24">
        <v>45673</v>
      </c>
      <c r="K20" s="24">
        <v>52238</v>
      </c>
      <c r="L20" s="24">
        <v>54192</v>
      </c>
      <c r="M20" s="24">
        <v>17466</v>
      </c>
      <c r="N20" s="24">
        <v>22953</v>
      </c>
      <c r="O20" s="24">
        <v>48986</v>
      </c>
      <c r="P20" s="24">
        <v>60897</v>
      </c>
      <c r="Q20" s="24">
        <v>63867</v>
      </c>
    </row>
    <row r="21" spans="1:21" ht="15" customHeight="1" x14ac:dyDescent="0.3">
      <c r="A21" s="154"/>
      <c r="B21" s="23" t="s">
        <v>56</v>
      </c>
      <c r="C21" s="24">
        <v>67609</v>
      </c>
      <c r="D21" s="24">
        <v>62322</v>
      </c>
      <c r="E21" s="24">
        <v>45600</v>
      </c>
      <c r="F21" s="24">
        <v>50553</v>
      </c>
      <c r="G21" s="24">
        <v>47847</v>
      </c>
      <c r="H21" s="24">
        <v>43631</v>
      </c>
      <c r="I21" s="24">
        <v>44407</v>
      </c>
      <c r="J21" s="24">
        <v>51021</v>
      </c>
      <c r="K21" s="24">
        <v>55979</v>
      </c>
      <c r="L21" s="24">
        <v>56189</v>
      </c>
      <c r="M21" s="24">
        <v>56223</v>
      </c>
      <c r="N21" s="24">
        <v>43847</v>
      </c>
      <c r="O21" s="24">
        <v>55840</v>
      </c>
      <c r="P21" s="24">
        <v>62976</v>
      </c>
      <c r="Q21" s="24">
        <v>65841</v>
      </c>
    </row>
    <row r="22" spans="1:21" ht="15" customHeight="1" x14ac:dyDescent="0.3">
      <c r="A22" s="154"/>
      <c r="B22" s="23" t="s">
        <v>11</v>
      </c>
      <c r="C22" s="24">
        <v>92578</v>
      </c>
      <c r="D22" s="24">
        <v>110333</v>
      </c>
      <c r="E22" s="24">
        <v>125468</v>
      </c>
      <c r="F22" s="24">
        <v>134570</v>
      </c>
      <c r="G22" s="24">
        <v>158718</v>
      </c>
      <c r="H22" s="24">
        <v>164896</v>
      </c>
      <c r="I22" s="24">
        <v>182941</v>
      </c>
      <c r="J22" s="24">
        <v>218270</v>
      </c>
      <c r="K22" s="24">
        <v>263092</v>
      </c>
      <c r="L22" s="24">
        <v>259032</v>
      </c>
      <c r="M22" s="24">
        <v>72408</v>
      </c>
      <c r="N22" s="24">
        <v>106676</v>
      </c>
      <c r="O22" s="24">
        <v>237479</v>
      </c>
      <c r="P22" s="24">
        <v>290635</v>
      </c>
      <c r="Q22" s="24">
        <v>351693</v>
      </c>
    </row>
    <row r="23" spans="1:21" ht="15" customHeight="1" x14ac:dyDescent="0.3">
      <c r="A23" s="154"/>
      <c r="B23" s="23" t="s">
        <v>12</v>
      </c>
      <c r="C23" s="24">
        <v>184543</v>
      </c>
      <c r="D23" s="24">
        <v>173416</v>
      </c>
      <c r="E23" s="24">
        <v>109899</v>
      </c>
      <c r="F23" s="24">
        <v>128983</v>
      </c>
      <c r="G23" s="24">
        <v>112423</v>
      </c>
      <c r="H23" s="24">
        <v>104432</v>
      </c>
      <c r="I23" s="24">
        <v>113839</v>
      </c>
      <c r="J23" s="24">
        <v>128314</v>
      </c>
      <c r="K23" s="24">
        <v>144941</v>
      </c>
      <c r="L23" s="24">
        <v>143029</v>
      </c>
      <c r="M23" s="24">
        <v>142668</v>
      </c>
      <c r="N23" s="24">
        <v>124192</v>
      </c>
      <c r="O23" s="24">
        <v>141831</v>
      </c>
      <c r="P23" s="24">
        <v>158068</v>
      </c>
      <c r="Q23" s="24">
        <v>163238</v>
      </c>
    </row>
    <row r="24" spans="1:21" ht="15" customHeight="1" x14ac:dyDescent="0.3">
      <c r="A24" s="154"/>
      <c r="B24" s="23" t="s">
        <v>13</v>
      </c>
      <c r="C24" s="24">
        <v>34.799999999999997</v>
      </c>
      <c r="D24" s="25">
        <v>0.34499999999999997</v>
      </c>
      <c r="E24" s="25">
        <v>0.28199999999999997</v>
      </c>
      <c r="F24" s="25">
        <v>0.30499999999999999</v>
      </c>
      <c r="G24" s="25">
        <v>0.308</v>
      </c>
      <c r="H24" s="25">
        <v>0.29299999999999998</v>
      </c>
      <c r="I24" s="25">
        <v>0.30499999999999999</v>
      </c>
      <c r="J24" s="25">
        <v>0.33500000000000002</v>
      </c>
      <c r="K24" s="25">
        <v>0.29799999999999999</v>
      </c>
      <c r="L24" s="25">
        <v>0.30099999999999999</v>
      </c>
      <c r="M24" s="25">
        <v>0.28399999999999997</v>
      </c>
      <c r="N24" s="25">
        <v>0.29499999999999998</v>
      </c>
      <c r="O24" s="25">
        <v>0.34799999999999998</v>
      </c>
      <c r="P24" s="25">
        <v>0.38600000000000001</v>
      </c>
      <c r="Q24" s="25">
        <v>0.442</v>
      </c>
    </row>
    <row r="25" spans="1:21" ht="15" customHeight="1" x14ac:dyDescent="0.3">
      <c r="A25" s="148" t="s">
        <v>2</v>
      </c>
      <c r="B25" s="86" t="s">
        <v>57</v>
      </c>
      <c r="C25" s="87">
        <f t="shared" ref="C25:I25" si="0">C20+C15+C10+C5</f>
        <v>58205</v>
      </c>
      <c r="D25" s="87">
        <f t="shared" si="0"/>
        <v>64804</v>
      </c>
      <c r="E25" s="87">
        <f t="shared" si="0"/>
        <v>61535</v>
      </c>
      <c r="F25" s="87">
        <f t="shared" si="0"/>
        <v>68737</v>
      </c>
      <c r="G25" s="87">
        <f t="shared" si="0"/>
        <v>78306</v>
      </c>
      <c r="H25" s="87">
        <f t="shared" si="0"/>
        <v>82801</v>
      </c>
      <c r="I25" s="87">
        <f t="shared" si="0"/>
        <v>93809</v>
      </c>
      <c r="J25" s="87">
        <f t="shared" ref="J25" si="1">J20+J15+J10+J5</f>
        <v>118962</v>
      </c>
      <c r="K25" s="87">
        <v>181522</v>
      </c>
      <c r="L25" s="87">
        <v>195595</v>
      </c>
      <c r="M25" s="87">
        <v>47091</v>
      </c>
      <c r="N25" s="87">
        <v>89034</v>
      </c>
      <c r="O25" s="87">
        <v>185681</v>
      </c>
      <c r="P25" s="87">
        <v>228390</v>
      </c>
      <c r="Q25" s="87">
        <v>213716</v>
      </c>
    </row>
    <row r="26" spans="1:21" ht="15" customHeight="1" x14ac:dyDescent="0.3">
      <c r="A26" s="148"/>
      <c r="B26" s="86" t="s">
        <v>55</v>
      </c>
      <c r="C26" s="87">
        <f>C6+C11+C16+C21</f>
        <v>352690</v>
      </c>
      <c r="D26" s="87">
        <f t="shared" ref="D26:G26" si="2">D6+D11+D16+D21</f>
        <v>346075</v>
      </c>
      <c r="E26" s="87">
        <f t="shared" si="2"/>
        <v>287830</v>
      </c>
      <c r="F26" s="87">
        <f t="shared" si="2"/>
        <v>301100</v>
      </c>
      <c r="G26" s="87">
        <f t="shared" si="2"/>
        <v>312500</v>
      </c>
      <c r="H26" s="87">
        <f t="shared" ref="H26:I26" si="3">H6+H11+H16+H21</f>
        <v>302886</v>
      </c>
      <c r="I26" s="87">
        <f t="shared" si="3"/>
        <v>312982</v>
      </c>
      <c r="J26" s="87">
        <f t="shared" ref="J26" si="4">J6+J11+J16+J21</f>
        <v>338619</v>
      </c>
      <c r="K26" s="87">
        <v>438731</v>
      </c>
      <c r="L26" s="87">
        <v>415864</v>
      </c>
      <c r="M26" s="87">
        <v>222982</v>
      </c>
      <c r="N26" s="87">
        <v>251225</v>
      </c>
      <c r="O26" s="87">
        <v>406281</v>
      </c>
      <c r="P26" s="87">
        <v>480002</v>
      </c>
      <c r="Q26" s="87">
        <v>505707</v>
      </c>
    </row>
    <row r="27" spans="1:21" ht="15" customHeight="1" x14ac:dyDescent="0.3">
      <c r="A27" s="148"/>
      <c r="B27" s="86" t="s">
        <v>11</v>
      </c>
      <c r="C27" s="87">
        <f>C7+C12+C17+C22</f>
        <v>169516</v>
      </c>
      <c r="D27" s="87">
        <f t="shared" ref="D27:I27" si="5">D7+D12+D17+D22</f>
        <v>188533</v>
      </c>
      <c r="E27" s="87">
        <f t="shared" si="5"/>
        <v>201383</v>
      </c>
      <c r="F27" s="87">
        <f t="shared" si="5"/>
        <v>228163</v>
      </c>
      <c r="G27" s="87">
        <f t="shared" si="5"/>
        <v>274525</v>
      </c>
      <c r="H27" s="87">
        <f t="shared" si="5"/>
        <v>281936</v>
      </c>
      <c r="I27" s="87">
        <f t="shared" si="5"/>
        <v>327724</v>
      </c>
      <c r="J27" s="87">
        <f t="shared" ref="J27" si="6">J7+J12+J17+J22</f>
        <v>420220</v>
      </c>
      <c r="K27" s="87">
        <v>665317</v>
      </c>
      <c r="L27" s="87">
        <v>707084</v>
      </c>
      <c r="M27" s="87">
        <v>155309</v>
      </c>
      <c r="N27" s="87">
        <v>276790</v>
      </c>
      <c r="O27" s="87">
        <v>633696</v>
      </c>
      <c r="P27" s="87">
        <v>771233</v>
      </c>
      <c r="Q27" s="87">
        <v>828796</v>
      </c>
    </row>
    <row r="28" spans="1:21" ht="15" customHeight="1" x14ac:dyDescent="0.3">
      <c r="A28" s="148"/>
      <c r="B28" s="86" t="s">
        <v>12</v>
      </c>
      <c r="C28" s="87">
        <f>C8+C13+C18+C23</f>
        <v>741601</v>
      </c>
      <c r="D28" s="87">
        <f t="shared" ref="D28:G28" si="7">D8+D13+D18+D23</f>
        <v>725016</v>
      </c>
      <c r="E28" s="87">
        <f t="shared" si="7"/>
        <v>589613</v>
      </c>
      <c r="F28" s="87">
        <f t="shared" si="7"/>
        <v>620646</v>
      </c>
      <c r="G28" s="87">
        <f t="shared" si="7"/>
        <v>663329</v>
      </c>
      <c r="H28" s="87">
        <f t="shared" ref="H28:I28" si="8">H8+H13+H18+H23</f>
        <v>610290</v>
      </c>
      <c r="I28" s="87">
        <f t="shared" si="8"/>
        <v>628900</v>
      </c>
      <c r="J28" s="87">
        <f t="shared" ref="J28" si="9">J8+J13+J18+J23</f>
        <v>678982</v>
      </c>
      <c r="K28" s="87">
        <v>885153</v>
      </c>
      <c r="L28" s="87">
        <v>851901</v>
      </c>
      <c r="M28" s="87">
        <v>483319</v>
      </c>
      <c r="N28" s="87">
        <v>526341</v>
      </c>
      <c r="O28" s="87">
        <v>829214</v>
      </c>
      <c r="P28" s="87">
        <v>970366</v>
      </c>
      <c r="Q28" s="87">
        <v>1057472</v>
      </c>
    </row>
    <row r="29" spans="1:21" ht="15" customHeight="1" x14ac:dyDescent="0.3">
      <c r="A29" s="148"/>
      <c r="B29" s="86" t="s">
        <v>13</v>
      </c>
      <c r="C29" s="88">
        <v>0.32700000000000001</v>
      </c>
      <c r="D29" s="88">
        <v>0.30299999999999999</v>
      </c>
      <c r="E29" s="88">
        <v>0.252</v>
      </c>
      <c r="F29" s="88">
        <v>0.26400000000000001</v>
      </c>
      <c r="G29" s="88">
        <v>0.27400000000000002</v>
      </c>
      <c r="H29" s="88">
        <v>0.26400000000000001</v>
      </c>
      <c r="I29" s="88">
        <v>0.27900000000000003</v>
      </c>
      <c r="J29" s="88">
        <v>0.30599999999999999</v>
      </c>
      <c r="K29" s="88">
        <v>0.30399999999999999</v>
      </c>
      <c r="L29" s="88">
        <v>0.29799999999999999</v>
      </c>
      <c r="M29" s="88">
        <v>0.20599999999999999</v>
      </c>
      <c r="N29" s="88">
        <v>0.26400000000000001</v>
      </c>
      <c r="O29" s="88">
        <v>0.32500000000000001</v>
      </c>
      <c r="P29" s="88">
        <v>0.378</v>
      </c>
      <c r="Q29" s="88">
        <v>0.4</v>
      </c>
    </row>
    <row r="30" spans="1:21" ht="15" customHeight="1" x14ac:dyDescent="0.3">
      <c r="A30" s="153" t="s">
        <v>106</v>
      </c>
      <c r="B30" s="153"/>
      <c r="C30" s="153"/>
      <c r="D30" s="153"/>
      <c r="E30" s="153"/>
      <c r="F30" s="153"/>
      <c r="G30" s="153"/>
      <c r="H30" s="153"/>
      <c r="I30" s="153"/>
      <c r="J30" s="153"/>
      <c r="K30" s="153"/>
      <c r="L30" s="153"/>
      <c r="M30" s="153"/>
      <c r="N30" s="114"/>
      <c r="O30" s="114"/>
      <c r="P30" s="114"/>
      <c r="Q30" s="114"/>
      <c r="R30" s="5"/>
      <c r="S30" s="5"/>
      <c r="T30" s="5"/>
      <c r="U30" s="5"/>
    </row>
    <row r="31" spans="1:21" ht="15" customHeight="1" x14ac:dyDescent="0.3">
      <c r="A31" s="153"/>
      <c r="B31" s="153"/>
      <c r="C31" s="153"/>
      <c r="D31" s="153"/>
      <c r="E31" s="153"/>
      <c r="F31" s="153"/>
      <c r="G31" s="153"/>
      <c r="H31" s="153"/>
      <c r="I31" s="153"/>
      <c r="J31" s="153"/>
      <c r="K31" s="153"/>
      <c r="L31" s="153"/>
      <c r="M31" s="153"/>
      <c r="N31" s="114"/>
      <c r="O31" s="114"/>
      <c r="P31" s="114"/>
      <c r="Q31" s="114"/>
    </row>
    <row r="32" spans="1:21" ht="15" customHeight="1" x14ac:dyDescent="0.3">
      <c r="A32" s="4"/>
      <c r="B32" s="4"/>
      <c r="C32" s="4"/>
      <c r="D32" s="4"/>
      <c r="E32" s="4"/>
      <c r="F32" s="4"/>
      <c r="G32" s="4"/>
      <c r="H32" s="4"/>
      <c r="I32" s="4"/>
    </row>
    <row r="33" spans="1:9" ht="15" customHeight="1" x14ac:dyDescent="0.3">
      <c r="A33" s="4"/>
      <c r="B33" s="4"/>
      <c r="C33" s="4"/>
      <c r="D33" s="4"/>
      <c r="E33" s="4"/>
      <c r="F33" s="4"/>
      <c r="G33" s="4"/>
      <c r="H33" s="4"/>
      <c r="I33" s="4"/>
    </row>
  </sheetData>
  <mergeCells count="7">
    <mergeCell ref="A3:Q3"/>
    <mergeCell ref="A30:M31"/>
    <mergeCell ref="A5:A9"/>
    <mergeCell ref="A10:A14"/>
    <mergeCell ref="A15:A19"/>
    <mergeCell ref="A20:A24"/>
    <mergeCell ref="A25:A29"/>
  </mergeCells>
  <pageMargins left="0.70866141732283472" right="0.70866141732283472" top="0.74803149606299213" bottom="0.74803149606299213" header="0.31496062992125984" footer="0.31496062992125984"/>
  <pageSetup paperSize="9" orientation="landscape" verticalDpi="597" r:id="rId1"/>
  <headerFooter>
    <oddHeader>&amp;R&amp;G</oddHeader>
    <oddFooter>&amp;L&amp;F &amp;C&amp;P / &amp;N&amp;R&amp;A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EEE3F-B429-4D8B-BBE2-EAC5500D7126}">
  <sheetPr>
    <tabColor theme="7" tint="-0.499984740745262"/>
    <pageSetUpPr fitToPage="1"/>
  </sheetPr>
  <dimension ref="A3:K28"/>
  <sheetViews>
    <sheetView showGridLines="0" zoomScaleNormal="100" workbookViewId="0">
      <selection activeCell="G5" sqref="G5:G24"/>
    </sheetView>
  </sheetViews>
  <sheetFormatPr defaultRowHeight="15" customHeight="1" x14ac:dyDescent="0.3"/>
  <cols>
    <col min="1" max="1" width="15.33203125" style="15" customWidth="1"/>
    <col min="2" max="2" width="24.44140625" style="15" customWidth="1"/>
    <col min="3" max="3" width="9.6640625" style="15" bestFit="1" customWidth="1"/>
    <col min="4" max="7" width="9.6640625" style="15" customWidth="1"/>
    <col min="8" max="16384" width="8.88671875" style="15"/>
  </cols>
  <sheetData>
    <row r="3" spans="1:7" ht="15" customHeight="1" x14ac:dyDescent="0.3">
      <c r="A3" s="155" t="s">
        <v>140</v>
      </c>
      <c r="B3" s="155"/>
      <c r="C3" s="155"/>
      <c r="D3" s="155"/>
      <c r="E3" s="155"/>
      <c r="F3" s="155"/>
      <c r="G3" s="155"/>
    </row>
    <row r="4" spans="1:7" ht="15" customHeight="1" x14ac:dyDescent="0.3">
      <c r="A4" s="80" t="s">
        <v>94</v>
      </c>
      <c r="B4" s="81"/>
      <c r="C4" s="85">
        <v>2020</v>
      </c>
      <c r="D4" s="85">
        <v>2021</v>
      </c>
      <c r="E4" s="85">
        <v>2022</v>
      </c>
      <c r="F4" s="85">
        <v>2023</v>
      </c>
      <c r="G4" s="85">
        <v>2024</v>
      </c>
    </row>
    <row r="5" spans="1:7" ht="15" customHeight="1" x14ac:dyDescent="0.3">
      <c r="A5" s="147" t="s">
        <v>6</v>
      </c>
      <c r="B5" s="21" t="s">
        <v>54</v>
      </c>
      <c r="C5" s="16">
        <v>37</v>
      </c>
      <c r="D5" s="16">
        <v>1355</v>
      </c>
      <c r="E5" s="16">
        <v>1999</v>
      </c>
      <c r="F5" s="16">
        <v>3419</v>
      </c>
      <c r="G5" s="16">
        <v>3437</v>
      </c>
    </row>
    <row r="6" spans="1:7" ht="15" customHeight="1" x14ac:dyDescent="0.3">
      <c r="A6" s="147"/>
      <c r="B6" s="21" t="s">
        <v>55</v>
      </c>
      <c r="C6" s="16">
        <v>528</v>
      </c>
      <c r="D6" s="16">
        <v>1413</v>
      </c>
      <c r="E6" s="16">
        <v>1295</v>
      </c>
      <c r="F6" s="16">
        <v>3639</v>
      </c>
      <c r="G6" s="16">
        <v>5664</v>
      </c>
    </row>
    <row r="7" spans="1:7" ht="15" customHeight="1" x14ac:dyDescent="0.3">
      <c r="A7" s="147"/>
      <c r="B7" s="21" t="s">
        <v>11</v>
      </c>
      <c r="C7" s="16">
        <v>209</v>
      </c>
      <c r="D7" s="16">
        <v>3320</v>
      </c>
      <c r="E7" s="16">
        <v>3791</v>
      </c>
      <c r="F7" s="16">
        <v>4388</v>
      </c>
      <c r="G7" s="16">
        <v>6431</v>
      </c>
    </row>
    <row r="8" spans="1:7" ht="15" customHeight="1" x14ac:dyDescent="0.3">
      <c r="A8" s="147"/>
      <c r="B8" s="21" t="s">
        <v>12</v>
      </c>
      <c r="C8" s="16">
        <v>1537</v>
      </c>
      <c r="D8" s="16">
        <v>2853</v>
      </c>
      <c r="E8" s="16">
        <v>2931</v>
      </c>
      <c r="F8" s="16">
        <v>5868</v>
      </c>
      <c r="G8" s="16">
        <v>13577</v>
      </c>
    </row>
    <row r="9" spans="1:7" ht="15" customHeight="1" x14ac:dyDescent="0.3">
      <c r="A9" s="154" t="s">
        <v>7</v>
      </c>
      <c r="B9" s="23" t="s">
        <v>54</v>
      </c>
      <c r="C9" s="24">
        <v>3059</v>
      </c>
      <c r="D9" s="24">
        <v>5559</v>
      </c>
      <c r="E9" s="24">
        <v>30643</v>
      </c>
      <c r="F9" s="24">
        <v>20597</v>
      </c>
      <c r="G9" s="24">
        <v>26430</v>
      </c>
    </row>
    <row r="10" spans="1:7" ht="15" customHeight="1" x14ac:dyDescent="0.3">
      <c r="A10" s="154"/>
      <c r="B10" s="23" t="s">
        <v>56</v>
      </c>
      <c r="C10" s="24">
        <v>8827</v>
      </c>
      <c r="D10" s="24">
        <v>12063</v>
      </c>
      <c r="E10" s="24">
        <v>10281</v>
      </c>
      <c r="F10" s="24">
        <v>12509</v>
      </c>
      <c r="G10" s="24">
        <v>11609</v>
      </c>
    </row>
    <row r="11" spans="1:7" ht="15" customHeight="1" x14ac:dyDescent="0.3">
      <c r="A11" s="154"/>
      <c r="B11" s="23" t="s">
        <v>11</v>
      </c>
      <c r="C11" s="24">
        <v>10788</v>
      </c>
      <c r="D11" s="24">
        <v>40740</v>
      </c>
      <c r="E11" s="24">
        <v>154646</v>
      </c>
      <c r="F11" s="24">
        <v>91967</v>
      </c>
      <c r="G11" s="24">
        <v>135085</v>
      </c>
    </row>
    <row r="12" spans="1:7" ht="15" customHeight="1" x14ac:dyDescent="0.3">
      <c r="A12" s="154"/>
      <c r="B12" s="23" t="s">
        <v>12</v>
      </c>
      <c r="C12" s="24">
        <v>34546</v>
      </c>
      <c r="D12" s="24">
        <v>35676</v>
      </c>
      <c r="E12" s="24">
        <v>35628</v>
      </c>
      <c r="F12" s="24">
        <v>46576</v>
      </c>
      <c r="G12" s="24">
        <v>47636</v>
      </c>
    </row>
    <row r="13" spans="1:7" ht="15" customHeight="1" x14ac:dyDescent="0.3">
      <c r="A13" s="147" t="s">
        <v>8</v>
      </c>
      <c r="B13" s="21" t="s">
        <v>54</v>
      </c>
      <c r="C13" s="16">
        <v>5303</v>
      </c>
      <c r="D13" s="16">
        <v>13285</v>
      </c>
      <c r="E13" s="16">
        <v>18153</v>
      </c>
      <c r="F13" s="16">
        <v>20907</v>
      </c>
      <c r="G13" s="16">
        <v>13120</v>
      </c>
    </row>
    <row r="14" spans="1:7" ht="15" customHeight="1" x14ac:dyDescent="0.3">
      <c r="A14" s="147"/>
      <c r="B14" s="21" t="s">
        <v>55</v>
      </c>
      <c r="C14" s="16">
        <v>16248</v>
      </c>
      <c r="D14" s="16">
        <v>16122</v>
      </c>
      <c r="E14" s="16">
        <v>36602</v>
      </c>
      <c r="F14" s="16">
        <v>29391</v>
      </c>
      <c r="G14" s="16">
        <v>38143</v>
      </c>
    </row>
    <row r="15" spans="1:7" ht="15" customHeight="1" x14ac:dyDescent="0.3">
      <c r="A15" s="147"/>
      <c r="B15" s="21" t="s">
        <v>31</v>
      </c>
      <c r="C15" s="16">
        <v>9878</v>
      </c>
      <c r="D15" s="16">
        <v>27770</v>
      </c>
      <c r="E15" s="16">
        <v>31647</v>
      </c>
      <c r="F15" s="16">
        <v>29346</v>
      </c>
      <c r="G15" s="16">
        <v>25501</v>
      </c>
    </row>
    <row r="16" spans="1:7" ht="15" customHeight="1" x14ac:dyDescent="0.3">
      <c r="A16" s="147"/>
      <c r="B16" s="21" t="s">
        <v>12</v>
      </c>
      <c r="C16" s="16">
        <v>31081</v>
      </c>
      <c r="D16" s="16">
        <v>29055</v>
      </c>
      <c r="E16" s="16">
        <v>89702</v>
      </c>
      <c r="F16" s="16">
        <v>65600</v>
      </c>
      <c r="G16" s="16">
        <v>89392</v>
      </c>
    </row>
    <row r="17" spans="1:11" ht="15" customHeight="1" x14ac:dyDescent="0.3">
      <c r="A17" s="154" t="s">
        <v>9</v>
      </c>
      <c r="B17" s="23" t="s">
        <v>54</v>
      </c>
      <c r="C17" s="24">
        <v>10658</v>
      </c>
      <c r="D17" s="24">
        <v>39136</v>
      </c>
      <c r="E17" s="24">
        <v>176434</v>
      </c>
      <c r="F17" s="24">
        <v>112118</v>
      </c>
      <c r="G17" s="24">
        <v>101800</v>
      </c>
    </row>
    <row r="18" spans="1:11" ht="15" customHeight="1" x14ac:dyDescent="0.3">
      <c r="A18" s="154"/>
      <c r="B18" s="23" t="s">
        <v>56</v>
      </c>
      <c r="C18" s="24">
        <v>54700</v>
      </c>
      <c r="D18" s="24">
        <v>56428</v>
      </c>
      <c r="E18" s="24">
        <v>46927</v>
      </c>
      <c r="F18" s="24">
        <v>54526</v>
      </c>
      <c r="G18" s="24">
        <v>49371</v>
      </c>
    </row>
    <row r="19" spans="1:11" ht="15" customHeight="1" x14ac:dyDescent="0.3">
      <c r="A19" s="154"/>
      <c r="B19" s="23" t="s">
        <v>11</v>
      </c>
      <c r="C19" s="24">
        <v>75520</v>
      </c>
      <c r="D19" s="24">
        <v>271957</v>
      </c>
      <c r="E19" s="24">
        <v>1009447</v>
      </c>
      <c r="F19" s="24">
        <v>660877</v>
      </c>
      <c r="G19" s="24">
        <v>562375</v>
      </c>
    </row>
    <row r="20" spans="1:11" ht="15" customHeight="1" x14ac:dyDescent="0.3">
      <c r="A20" s="154"/>
      <c r="B20" s="23" t="s">
        <v>12</v>
      </c>
      <c r="C20" s="24">
        <v>208889</v>
      </c>
      <c r="D20" s="24">
        <v>216021</v>
      </c>
      <c r="E20" s="24">
        <v>172324</v>
      </c>
      <c r="F20" s="24">
        <v>230234</v>
      </c>
      <c r="G20" s="24">
        <v>205148</v>
      </c>
    </row>
    <row r="21" spans="1:11" ht="15" customHeight="1" x14ac:dyDescent="0.3">
      <c r="A21" s="148" t="s">
        <v>2</v>
      </c>
      <c r="B21" s="86" t="s">
        <v>57</v>
      </c>
      <c r="C21" s="87">
        <v>19057</v>
      </c>
      <c r="D21" s="87">
        <v>59335</v>
      </c>
      <c r="E21" s="87">
        <v>227229</v>
      </c>
      <c r="F21" s="87">
        <v>157041</v>
      </c>
      <c r="G21" s="87">
        <v>144787</v>
      </c>
    </row>
    <row r="22" spans="1:11" ht="15" customHeight="1" x14ac:dyDescent="0.3">
      <c r="A22" s="148"/>
      <c r="B22" s="86" t="s">
        <v>55</v>
      </c>
      <c r="C22" s="87">
        <v>80303</v>
      </c>
      <c r="D22" s="87">
        <v>86026</v>
      </c>
      <c r="E22" s="87">
        <v>95105</v>
      </c>
      <c r="F22" s="87">
        <v>100065</v>
      </c>
      <c r="G22" s="87">
        <v>104787</v>
      </c>
    </row>
    <row r="23" spans="1:11" ht="15" customHeight="1" x14ac:dyDescent="0.3">
      <c r="A23" s="148"/>
      <c r="B23" s="86" t="s">
        <v>11</v>
      </c>
      <c r="C23" s="87">
        <v>96395</v>
      </c>
      <c r="D23" s="87">
        <v>343787</v>
      </c>
      <c r="E23" s="87">
        <v>1199531</v>
      </c>
      <c r="F23" s="87">
        <v>786578</v>
      </c>
      <c r="G23" s="87">
        <v>729392</v>
      </c>
    </row>
    <row r="24" spans="1:11" ht="15" customHeight="1" x14ac:dyDescent="0.3">
      <c r="A24" s="148"/>
      <c r="B24" s="86" t="s">
        <v>12</v>
      </c>
      <c r="C24" s="87">
        <v>276053</v>
      </c>
      <c r="D24" s="87">
        <v>283605</v>
      </c>
      <c r="E24" s="87">
        <v>300585</v>
      </c>
      <c r="F24" s="87">
        <v>348278</v>
      </c>
      <c r="G24" s="87">
        <v>355753</v>
      </c>
    </row>
    <row r="25" spans="1:11" ht="15" customHeight="1" x14ac:dyDescent="0.3">
      <c r="A25" s="68" t="s">
        <v>111</v>
      </c>
      <c r="B25" s="68"/>
      <c r="C25" s="68"/>
      <c r="D25" s="114"/>
      <c r="E25" s="114"/>
      <c r="F25" s="114"/>
      <c r="G25" s="114"/>
      <c r="H25" s="5"/>
      <c r="I25" s="5"/>
      <c r="J25" s="5"/>
      <c r="K25" s="5"/>
    </row>
    <row r="26" spans="1:11" ht="15" customHeight="1" x14ac:dyDescent="0.3">
      <c r="A26" s="68"/>
      <c r="B26" s="68"/>
      <c r="C26" s="68"/>
      <c r="D26" s="114"/>
      <c r="E26" s="114"/>
      <c r="F26" s="114"/>
      <c r="G26" s="114"/>
    </row>
    <row r="27" spans="1:11" ht="15" customHeight="1" x14ac:dyDescent="0.3">
      <c r="A27" s="4"/>
      <c r="B27" s="4"/>
    </row>
    <row r="28" spans="1:11" ht="15" customHeight="1" x14ac:dyDescent="0.3">
      <c r="A28" s="4"/>
      <c r="B28" s="4"/>
    </row>
  </sheetData>
  <mergeCells count="6">
    <mergeCell ref="A3:G3"/>
    <mergeCell ref="A21:A24"/>
    <mergeCell ref="A5:A8"/>
    <mergeCell ref="A9:A12"/>
    <mergeCell ref="A13:A16"/>
    <mergeCell ref="A17:A20"/>
  </mergeCells>
  <pageMargins left="0.70866141732283472" right="0.70866141732283472" top="0.74803149606299213" bottom="0.74803149606299213" header="0.31496062992125984" footer="0.31496062992125984"/>
  <pageSetup paperSize="9" orientation="landscape" verticalDpi="597" r:id="rId1"/>
  <headerFooter>
    <oddHeader>&amp;R&amp;G</oddHeader>
    <oddFooter>&amp;L&amp;F &amp;C&amp;P / &amp;N&amp;R&amp;A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Cover Page</vt:lpstr>
      <vt:lpstr>Explanatory Notes</vt:lpstr>
      <vt:lpstr>Key Figures</vt:lpstr>
      <vt:lpstr>Employment</vt:lpstr>
      <vt:lpstr>Hotel Capacity</vt:lpstr>
      <vt:lpstr>STR capacity</vt:lpstr>
      <vt:lpstr>Rooms for Rent Capacity</vt:lpstr>
      <vt:lpstr>Arrivals-Overnights-Occupancy</vt:lpstr>
      <vt:lpstr>Short stay_Arriv-Overnights</vt:lpstr>
      <vt:lpstr>Intern-Domestic Air Arrivals</vt:lpstr>
      <vt:lpstr>Domestic traffic in ports</vt:lpstr>
      <vt:lpstr>Inter. traffic in ports</vt:lpstr>
      <vt:lpstr>Cruise Ship Traffic</vt:lpstr>
      <vt:lpstr>Admissions to Museums </vt:lpstr>
      <vt:lpstr>'Admissions to Museums '!Print_Area</vt:lpstr>
      <vt:lpstr>'Arrivals-Overnights-Occupancy'!Print_Area</vt:lpstr>
      <vt:lpstr>'Cover Page'!Print_Area</vt:lpstr>
      <vt:lpstr>'Domestic traffic in ports'!Print_Area</vt:lpstr>
      <vt:lpstr>Employment!Print_Area</vt:lpstr>
      <vt:lpstr>'Explanatory Notes'!Print_Area</vt:lpstr>
      <vt:lpstr>'Hotel Capacity'!Print_Area</vt:lpstr>
      <vt:lpstr>'Inter. traffic in ports'!Print_Area</vt:lpstr>
      <vt:lpstr>'Intern-Domestic Air Arrivals'!Print_Area</vt:lpstr>
      <vt:lpstr>'Short stay_Arriv-Overnights'!Print_Area</vt:lpstr>
      <vt:lpstr>'Intern-Domestic Air Arrivals'!Print_Titles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ΣΕΡΑΦΕΙΜ ΚΟΥΤΣΟΣ</dc:creator>
  <cp:lastModifiedBy>Serafim Koutsos - INSETE</cp:lastModifiedBy>
  <cp:lastPrinted>2017-11-27T09:47:31Z</cp:lastPrinted>
  <dcterms:created xsi:type="dcterms:W3CDTF">2016-07-19T08:35:01Z</dcterms:created>
  <dcterms:modified xsi:type="dcterms:W3CDTF">2026-05-12T08:07:36Z</dcterms:modified>
</cp:coreProperties>
</file>