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" documentId="13_ncr:1_{49F6D906-91EB-4F1C-93F2-9F6A576755B8}" xr6:coauthVersionLast="45" xr6:coauthVersionMax="45" xr10:uidLastSave="{C9F45B84-EA09-4F17-A4FF-524DAFB31551}"/>
  <bookViews>
    <workbookView xWindow="-96" yWindow="0" windowWidth="11700" windowHeight="12324" tabRatio="735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" sheetId="2" r:id="rId11"/>
    <sheet name="Studies" sheetId="12" r:id="rId12"/>
  </sheets>
  <definedNames>
    <definedName name="_xlnm.Print_Area" localSheetId="6">'Arrivals-Overnights-Occupancy'!$A$1:$J$31</definedName>
    <definedName name="_xlnm.Print_Area" localSheetId="0">'Cover Page'!$A$1:$O$26</definedName>
    <definedName name="_xlnm.Print_Area" localSheetId="8">'Domestic Traffic in ports'!$A$1:$F$89</definedName>
    <definedName name="_xlnm.Print_Area" localSheetId="3">Employment!$A$1:$I$17</definedName>
    <definedName name="_xlnm.Print_Area" localSheetId="1">'Explanatory Notes'!$A$1:$O$23</definedName>
    <definedName name="_xlnm.Print_Area" localSheetId="4">'Hotel Capacity'!$A$1:$H$210</definedName>
    <definedName name="_xlnm.Print_Area" localSheetId="7">'Intern-Domestic Air Arrivals'!$A$1:$J$135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2" l="1"/>
  <c r="L14" i="2"/>
  <c r="E16" i="7" l="1"/>
  <c r="D16" i="7"/>
  <c r="F16" i="7" s="1"/>
  <c r="F6" i="7"/>
  <c r="F7" i="7"/>
  <c r="F8" i="7"/>
  <c r="F9" i="7"/>
  <c r="F10" i="7"/>
  <c r="F11" i="7"/>
  <c r="F12" i="7"/>
  <c r="F13" i="7"/>
  <c r="F14" i="7"/>
  <c r="F15" i="7"/>
  <c r="F5" i="7"/>
  <c r="K9" i="10" l="1"/>
  <c r="K10" i="10"/>
  <c r="J17" i="5" l="1"/>
  <c r="E17" i="5"/>
  <c r="J16" i="5"/>
  <c r="E16" i="5"/>
  <c r="J15" i="5"/>
  <c r="E15" i="5"/>
  <c r="J14" i="5"/>
  <c r="E14" i="5"/>
  <c r="J13" i="5"/>
  <c r="E13" i="5"/>
  <c r="J12" i="5"/>
  <c r="E12" i="5"/>
  <c r="J11" i="5"/>
  <c r="E11" i="5"/>
  <c r="J10" i="5"/>
  <c r="E10" i="5"/>
  <c r="J9" i="5"/>
  <c r="E9" i="5"/>
  <c r="J8" i="5"/>
  <c r="E8" i="5"/>
  <c r="J7" i="5"/>
  <c r="E7" i="5"/>
  <c r="J6" i="5"/>
  <c r="J5" i="5" s="1"/>
  <c r="E6" i="5"/>
  <c r="I5" i="5"/>
  <c r="H5" i="5"/>
  <c r="G5" i="5"/>
  <c r="D5" i="5"/>
  <c r="C5" i="5"/>
  <c r="B5" i="5"/>
  <c r="E5" i="5" l="1"/>
  <c r="G14" i="11"/>
  <c r="F14" i="11"/>
  <c r="E13" i="11"/>
  <c r="D13" i="11"/>
  <c r="C13" i="11"/>
  <c r="G12" i="11"/>
  <c r="F12" i="11"/>
  <c r="G11" i="11"/>
  <c r="F11" i="11"/>
  <c r="G10" i="11"/>
  <c r="F10" i="11"/>
  <c r="G9" i="11"/>
  <c r="F9" i="11"/>
  <c r="G8" i="11"/>
  <c r="F8" i="11"/>
  <c r="H8" i="11" s="1"/>
  <c r="G7" i="11"/>
  <c r="F7" i="11"/>
  <c r="G6" i="11"/>
  <c r="F6" i="11"/>
  <c r="G5" i="11"/>
  <c r="F5" i="11"/>
  <c r="G13" i="11" l="1"/>
  <c r="H14" i="11"/>
  <c r="H9" i="11"/>
  <c r="H11" i="11"/>
  <c r="H7" i="11"/>
  <c r="H6" i="11"/>
  <c r="F13" i="11"/>
  <c r="H5" i="11"/>
  <c r="H10" i="11"/>
  <c r="H12" i="1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H17" i="1"/>
  <c r="H16" i="1"/>
  <c r="H15" i="1"/>
  <c r="H14" i="1"/>
  <c r="H13" i="1"/>
  <c r="H12" i="1"/>
  <c r="H11" i="1"/>
  <c r="H10" i="1"/>
  <c r="H9" i="1"/>
  <c r="H8" i="1"/>
  <c r="H7" i="1"/>
  <c r="H6" i="1"/>
  <c r="H13" i="11" l="1"/>
  <c r="H19" i="1"/>
  <c r="H20" i="1"/>
  <c r="H18" i="1"/>
  <c r="F20" i="13"/>
  <c r="E20" i="13"/>
  <c r="D20" i="13"/>
  <c r="C20" i="13"/>
  <c r="F19" i="13"/>
  <c r="E19" i="13"/>
  <c r="D19" i="13"/>
  <c r="C19" i="13"/>
  <c r="F18" i="13"/>
  <c r="E18" i="13"/>
  <c r="D18" i="13"/>
  <c r="C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19" i="13" l="1"/>
  <c r="G20" i="13"/>
  <c r="G18" i="13"/>
  <c r="H40" i="14"/>
  <c r="H38" i="14"/>
  <c r="H32" i="14"/>
  <c r="H30" i="14"/>
  <c r="H24" i="14"/>
  <c r="H22" i="14"/>
  <c r="H16" i="14"/>
  <c r="H14" i="14"/>
  <c r="H8" i="14"/>
  <c r="H6" i="14"/>
  <c r="K25" i="3" l="1"/>
  <c r="K26" i="3"/>
  <c r="K27" i="3"/>
  <c r="K28" i="3"/>
  <c r="E28" i="7" l="1"/>
  <c r="D28" i="7"/>
  <c r="F18" i="7"/>
  <c r="F19" i="7"/>
  <c r="F20" i="7"/>
  <c r="F21" i="7"/>
  <c r="F22" i="7"/>
  <c r="F23" i="7"/>
  <c r="F24" i="7"/>
  <c r="F25" i="7"/>
  <c r="F26" i="7"/>
  <c r="F27" i="7"/>
  <c r="F17" i="7"/>
  <c r="F28" i="7" l="1"/>
  <c r="K13" i="2" l="1"/>
  <c r="K14" i="2"/>
  <c r="J9" i="10" l="1"/>
  <c r="J5" i="10"/>
  <c r="J6" i="10" s="1"/>
  <c r="J10" i="10" s="1"/>
  <c r="E29" i="11" l="1"/>
  <c r="D29" i="11"/>
  <c r="C29" i="11"/>
  <c r="G30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F38" i="11"/>
  <c r="H38" i="11" s="1"/>
  <c r="G38" i="11"/>
  <c r="F39" i="11"/>
  <c r="G39" i="11"/>
  <c r="F40" i="11"/>
  <c r="G40" i="11"/>
  <c r="F41" i="11"/>
  <c r="H41" i="11" s="1"/>
  <c r="G41" i="11"/>
  <c r="F42" i="11"/>
  <c r="G42" i="11"/>
  <c r="H42" i="11"/>
  <c r="F43" i="11"/>
  <c r="G43" i="11"/>
  <c r="F44" i="11"/>
  <c r="G44" i="11"/>
  <c r="F45" i="11"/>
  <c r="G45" i="11"/>
  <c r="H45" i="11"/>
  <c r="G37" i="11"/>
  <c r="H37" i="11" s="1"/>
  <c r="F37" i="11"/>
  <c r="F54" i="11"/>
  <c r="G54" i="11"/>
  <c r="H54" i="11"/>
  <c r="F55" i="11"/>
  <c r="G55" i="11"/>
  <c r="H55" i="11"/>
  <c r="F56" i="11"/>
  <c r="H56" i="11" s="1"/>
  <c r="G56" i="11"/>
  <c r="F57" i="11"/>
  <c r="G57" i="11"/>
  <c r="F58" i="11"/>
  <c r="H58" i="11" s="1"/>
  <c r="G58" i="11"/>
  <c r="F59" i="11"/>
  <c r="H59" i="11" s="1"/>
  <c r="G59" i="11"/>
  <c r="F60" i="11"/>
  <c r="G60" i="11"/>
  <c r="F61" i="11"/>
  <c r="H61" i="11" s="1"/>
  <c r="G61" i="11"/>
  <c r="G53" i="11"/>
  <c r="F53" i="11"/>
  <c r="H53" i="11" s="1"/>
  <c r="H44" i="11" l="1"/>
  <c r="H39" i="11"/>
  <c r="H60" i="11"/>
  <c r="H57" i="11"/>
  <c r="H27" i="11"/>
  <c r="H43" i="11"/>
  <c r="H40" i="11"/>
  <c r="H24" i="11"/>
  <c r="H28" i="11"/>
  <c r="G29" i="11"/>
  <c r="F29" i="11"/>
  <c r="H29" i="11" s="1"/>
  <c r="H21" i="11"/>
  <c r="H23" i="11"/>
  <c r="H25" i="11"/>
  <c r="H22" i="11"/>
  <c r="H26" i="11"/>
  <c r="F30" i="11"/>
  <c r="H30" i="11" s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H38" i="1"/>
  <c r="H37" i="1"/>
  <c r="H36" i="1"/>
  <c r="H35" i="1"/>
  <c r="H34" i="1"/>
  <c r="H33" i="1"/>
  <c r="H32" i="1"/>
  <c r="H31" i="1"/>
  <c r="H30" i="1"/>
  <c r="H29" i="1"/>
  <c r="H28" i="1"/>
  <c r="H27" i="1"/>
  <c r="H39" i="1" s="1"/>
  <c r="H41" i="1" l="1"/>
  <c r="H40" i="1"/>
  <c r="F41" i="13"/>
  <c r="E41" i="13"/>
  <c r="D41" i="13"/>
  <c r="C41" i="13"/>
  <c r="F40" i="13"/>
  <c r="E40" i="13"/>
  <c r="D40" i="13"/>
  <c r="C40" i="13"/>
  <c r="F39" i="13"/>
  <c r="E39" i="13"/>
  <c r="D39" i="13"/>
  <c r="C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39" i="13" l="1"/>
  <c r="G41" i="13"/>
  <c r="G40" i="13"/>
  <c r="J30" i="5"/>
  <c r="E30" i="5"/>
  <c r="J29" i="5"/>
  <c r="E29" i="5"/>
  <c r="J28" i="5"/>
  <c r="E28" i="5"/>
  <c r="J27" i="5"/>
  <c r="E27" i="5"/>
  <c r="J26" i="5"/>
  <c r="E26" i="5"/>
  <c r="J25" i="5"/>
  <c r="E25" i="5"/>
  <c r="J24" i="5"/>
  <c r="E24" i="5"/>
  <c r="J23" i="5"/>
  <c r="E23" i="5"/>
  <c r="J22" i="5"/>
  <c r="E22" i="5"/>
  <c r="J21" i="5"/>
  <c r="E21" i="5"/>
  <c r="J20" i="5"/>
  <c r="E20" i="5"/>
  <c r="J19" i="5"/>
  <c r="E19" i="5"/>
  <c r="I18" i="5"/>
  <c r="H18" i="5"/>
  <c r="G18" i="5"/>
  <c r="D18" i="5"/>
  <c r="C18" i="5"/>
  <c r="B18" i="5"/>
  <c r="J18" i="5" l="1"/>
  <c r="E18" i="5"/>
  <c r="G32" i="14" l="1"/>
  <c r="G30" i="14"/>
  <c r="G24" i="14"/>
  <c r="G22" i="14"/>
  <c r="G16" i="14"/>
  <c r="G14" i="14"/>
  <c r="G8" i="14"/>
  <c r="G6" i="14"/>
  <c r="F87" i="7" l="1"/>
  <c r="F75" i="7"/>
  <c r="F63" i="7"/>
  <c r="F51" i="7"/>
  <c r="F39" i="7"/>
  <c r="E40" i="7" l="1"/>
  <c r="D40" i="7"/>
  <c r="F38" i="7"/>
  <c r="F37" i="7"/>
  <c r="F36" i="7"/>
  <c r="F35" i="7"/>
  <c r="F34" i="7"/>
  <c r="F33" i="7"/>
  <c r="F32" i="7"/>
  <c r="F31" i="7"/>
  <c r="F30" i="7"/>
  <c r="F29" i="7"/>
  <c r="F40" i="7" l="1"/>
  <c r="J25" i="3"/>
  <c r="J26" i="3"/>
  <c r="J27" i="3"/>
  <c r="J28" i="3"/>
  <c r="J14" i="2" l="1"/>
  <c r="J13" i="2"/>
  <c r="E46" i="11" l="1"/>
  <c r="D46" i="11"/>
  <c r="C46" i="11"/>
  <c r="G46" i="11" l="1"/>
  <c r="F46" i="11"/>
  <c r="H46" i="11" s="1"/>
  <c r="I9" i="10"/>
  <c r="I6" i="10"/>
  <c r="I10" i="10" s="1"/>
  <c r="G62" i="1" l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H49" i="1"/>
  <c r="H48" i="1"/>
  <c r="H61" i="1" l="1"/>
  <c r="H62" i="1"/>
  <c r="H60" i="1"/>
  <c r="J33" i="5"/>
  <c r="J34" i="5"/>
  <c r="J35" i="5"/>
  <c r="J36" i="5"/>
  <c r="J37" i="5"/>
  <c r="J38" i="5"/>
  <c r="J39" i="5"/>
  <c r="J40" i="5"/>
  <c r="J41" i="5"/>
  <c r="J42" i="5"/>
  <c r="J43" i="5"/>
  <c r="J32" i="5"/>
  <c r="H31" i="5"/>
  <c r="I31" i="5"/>
  <c r="G31" i="5"/>
  <c r="E33" i="5"/>
  <c r="E34" i="5"/>
  <c r="E35" i="5"/>
  <c r="E36" i="5"/>
  <c r="E37" i="5"/>
  <c r="E38" i="5"/>
  <c r="E39" i="5"/>
  <c r="E40" i="5"/>
  <c r="E41" i="5"/>
  <c r="E42" i="5"/>
  <c r="E43" i="5"/>
  <c r="E32" i="5"/>
  <c r="C31" i="5"/>
  <c r="D31" i="5"/>
  <c r="B31" i="5"/>
  <c r="J31" i="5" l="1"/>
  <c r="E31" i="5"/>
  <c r="F32" i="14"/>
  <c r="F30" i="14"/>
  <c r="F24" i="14"/>
  <c r="F22" i="14"/>
  <c r="F16" i="14"/>
  <c r="F14" i="14"/>
  <c r="F8" i="14"/>
  <c r="F6" i="14"/>
  <c r="E40" i="14" l="1"/>
  <c r="D40" i="14"/>
  <c r="C40" i="14"/>
  <c r="E38" i="14"/>
  <c r="D38" i="14"/>
  <c r="C38" i="14"/>
  <c r="E32" i="14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I28" i="3" l="1"/>
  <c r="I27" i="3"/>
  <c r="I26" i="3"/>
  <c r="I25" i="3"/>
  <c r="C61" i="13" l="1"/>
  <c r="D61" i="13"/>
  <c r="E61" i="13"/>
  <c r="F61" i="13"/>
  <c r="C62" i="13"/>
  <c r="D62" i="13"/>
  <c r="E62" i="13"/>
  <c r="F62" i="13"/>
  <c r="D60" i="13"/>
  <c r="E60" i="13"/>
  <c r="F60" i="13"/>
  <c r="C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62" i="13" l="1"/>
  <c r="G60" i="13"/>
  <c r="G61" i="13"/>
  <c r="E52" i="7"/>
  <c r="D52" i="7"/>
  <c r="F50" i="7"/>
  <c r="F49" i="7"/>
  <c r="F48" i="7"/>
  <c r="F47" i="7"/>
  <c r="F46" i="7"/>
  <c r="F45" i="7"/>
  <c r="F44" i="7"/>
  <c r="F43" i="7"/>
  <c r="F42" i="7"/>
  <c r="F41" i="7"/>
  <c r="F52" i="7" l="1"/>
  <c r="E62" i="11"/>
  <c r="D62" i="11"/>
  <c r="C62" i="11"/>
  <c r="F62" i="11" l="1"/>
  <c r="G62" i="11"/>
  <c r="C6" i="10"/>
  <c r="D6" i="10"/>
  <c r="E6" i="10"/>
  <c r="F6" i="10"/>
  <c r="G6" i="10"/>
  <c r="H6" i="10"/>
  <c r="B6" i="10"/>
  <c r="H62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4" i="2" l="1"/>
  <c r="I13" i="2"/>
  <c r="J46" i="5" l="1"/>
  <c r="J47" i="5"/>
  <c r="J48" i="5"/>
  <c r="J49" i="5"/>
  <c r="J50" i="5"/>
  <c r="J51" i="5"/>
  <c r="J52" i="5"/>
  <c r="J53" i="5"/>
  <c r="J54" i="5"/>
  <c r="J55" i="5"/>
  <c r="J56" i="5"/>
  <c r="J45" i="5"/>
  <c r="H44" i="5"/>
  <c r="I44" i="5"/>
  <c r="G44" i="5"/>
  <c r="E46" i="5"/>
  <c r="E47" i="5"/>
  <c r="E48" i="5"/>
  <c r="E49" i="5"/>
  <c r="E50" i="5"/>
  <c r="E51" i="5"/>
  <c r="E52" i="5"/>
  <c r="E53" i="5"/>
  <c r="E54" i="5"/>
  <c r="E55" i="5"/>
  <c r="E56" i="5"/>
  <c r="E45" i="5"/>
  <c r="C44" i="5"/>
  <c r="D44" i="5"/>
  <c r="B44" i="5"/>
  <c r="E44" i="5" l="1"/>
  <c r="J44" i="5"/>
  <c r="G83" i="1" l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H80" i="1"/>
  <c r="H79" i="1"/>
  <c r="H78" i="1"/>
  <c r="H77" i="1"/>
  <c r="H76" i="1"/>
  <c r="H75" i="1"/>
  <c r="H74" i="1"/>
  <c r="H73" i="1"/>
  <c r="H72" i="1"/>
  <c r="H71" i="1"/>
  <c r="H70" i="1"/>
  <c r="H69" i="1"/>
  <c r="H83" i="1" l="1"/>
  <c r="H82" i="1"/>
  <c r="H81" i="1"/>
  <c r="H25" i="3"/>
  <c r="H26" i="3"/>
  <c r="H27" i="3"/>
  <c r="H28" i="3"/>
  <c r="C122" i="5" l="1"/>
  <c r="D122" i="5"/>
  <c r="E122" i="5"/>
  <c r="B122" i="5"/>
  <c r="C109" i="5"/>
  <c r="D109" i="5"/>
  <c r="E109" i="5"/>
  <c r="B109" i="5"/>
  <c r="H96" i="5"/>
  <c r="I96" i="5"/>
  <c r="G96" i="5"/>
  <c r="C96" i="5"/>
  <c r="D96" i="5"/>
  <c r="E96" i="5"/>
  <c r="B96" i="5"/>
  <c r="C83" i="5"/>
  <c r="D83" i="5"/>
  <c r="E83" i="5"/>
  <c r="B83" i="5"/>
  <c r="C70" i="5"/>
  <c r="D70" i="5"/>
  <c r="E70" i="5"/>
  <c r="B70" i="5"/>
  <c r="C57" i="5"/>
  <c r="D57" i="5"/>
  <c r="E57" i="5"/>
  <c r="B57" i="5"/>
  <c r="J124" i="5" l="1"/>
  <c r="J125" i="5"/>
  <c r="J126" i="5"/>
  <c r="J127" i="5"/>
  <c r="J128" i="5"/>
  <c r="J129" i="5"/>
  <c r="J130" i="5"/>
  <c r="J131" i="5"/>
  <c r="J132" i="5"/>
  <c r="J133" i="5"/>
  <c r="J134" i="5"/>
  <c r="J123" i="5"/>
  <c r="H122" i="5"/>
  <c r="I122" i="5"/>
  <c r="G122" i="5"/>
  <c r="J111" i="5"/>
  <c r="J112" i="5"/>
  <c r="J113" i="5"/>
  <c r="J114" i="5"/>
  <c r="J115" i="5"/>
  <c r="J116" i="5"/>
  <c r="J117" i="5"/>
  <c r="J118" i="5"/>
  <c r="J119" i="5"/>
  <c r="J120" i="5"/>
  <c r="J121" i="5"/>
  <c r="J110" i="5"/>
  <c r="H109" i="5"/>
  <c r="I109" i="5"/>
  <c r="G109" i="5"/>
  <c r="J98" i="5"/>
  <c r="J99" i="5"/>
  <c r="J100" i="5"/>
  <c r="J101" i="5"/>
  <c r="J102" i="5"/>
  <c r="J103" i="5"/>
  <c r="J104" i="5"/>
  <c r="J105" i="5"/>
  <c r="J106" i="5"/>
  <c r="J107" i="5"/>
  <c r="J108" i="5"/>
  <c r="J97" i="5"/>
  <c r="J85" i="5"/>
  <c r="J86" i="5"/>
  <c r="J87" i="5"/>
  <c r="J88" i="5"/>
  <c r="J89" i="5"/>
  <c r="J90" i="5"/>
  <c r="J91" i="5"/>
  <c r="J92" i="5"/>
  <c r="J93" i="5"/>
  <c r="J94" i="5"/>
  <c r="J95" i="5"/>
  <c r="J84" i="5"/>
  <c r="H83" i="5"/>
  <c r="I83" i="5"/>
  <c r="G83" i="5"/>
  <c r="J72" i="5"/>
  <c r="J73" i="5"/>
  <c r="J74" i="5"/>
  <c r="J75" i="5"/>
  <c r="J76" i="5"/>
  <c r="J77" i="5"/>
  <c r="J78" i="5"/>
  <c r="J79" i="5"/>
  <c r="J80" i="5"/>
  <c r="J81" i="5"/>
  <c r="J82" i="5"/>
  <c r="J71" i="5"/>
  <c r="H70" i="5"/>
  <c r="I70" i="5"/>
  <c r="G70" i="5"/>
  <c r="G57" i="5"/>
  <c r="J59" i="5"/>
  <c r="J60" i="5"/>
  <c r="J61" i="5"/>
  <c r="J62" i="5"/>
  <c r="J63" i="5"/>
  <c r="J64" i="5"/>
  <c r="J65" i="5"/>
  <c r="J66" i="5"/>
  <c r="J67" i="5"/>
  <c r="J68" i="5"/>
  <c r="J69" i="5"/>
  <c r="J58" i="5"/>
  <c r="H57" i="5"/>
  <c r="I57" i="5"/>
  <c r="J109" i="5" l="1"/>
  <c r="J96" i="5"/>
  <c r="J122" i="5"/>
  <c r="J83" i="5"/>
  <c r="J70" i="5"/>
  <c r="J57" i="5"/>
  <c r="E64" i="7"/>
  <c r="D64" i="7"/>
  <c r="E76" i="7"/>
  <c r="D76" i="7"/>
  <c r="E88" i="7"/>
  <c r="D88" i="7"/>
  <c r="D28" i="3"/>
  <c r="E28" i="3"/>
  <c r="F28" i="3"/>
  <c r="G28" i="3"/>
  <c r="D26" i="3"/>
  <c r="E26" i="3"/>
  <c r="F26" i="3"/>
  <c r="G26" i="3"/>
  <c r="C28" i="3"/>
  <c r="C26" i="3"/>
  <c r="F60" i="7" l="1"/>
  <c r="F59" i="7"/>
  <c r="F58" i="7"/>
  <c r="F57" i="7"/>
  <c r="F55" i="7"/>
  <c r="F54" i="7"/>
  <c r="F73" i="7" l="1"/>
  <c r="F70" i="7"/>
  <c r="F71" i="7"/>
  <c r="F72" i="7"/>
  <c r="F69" i="7"/>
  <c r="F67" i="7"/>
  <c r="F68" i="7"/>
  <c r="F74" i="7"/>
  <c r="F66" i="7"/>
  <c r="F84" i="7"/>
  <c r="F83" i="7"/>
  <c r="F85" i="7"/>
  <c r="F86" i="7"/>
  <c r="F79" i="7"/>
  <c r="F78" i="7"/>
  <c r="F62" i="7"/>
  <c r="F61" i="7"/>
  <c r="F56" i="7"/>
  <c r="F53" i="7"/>
  <c r="F65" i="7"/>
  <c r="F82" i="7"/>
  <c r="F81" i="7"/>
  <c r="F80" i="7"/>
  <c r="F77" i="7"/>
  <c r="F64" i="7" l="1"/>
  <c r="F88" i="7"/>
  <c r="F76" i="7"/>
  <c r="C14" i="2"/>
  <c r="D14" i="2"/>
  <c r="E14" i="2"/>
  <c r="F14" i="2"/>
  <c r="G14" i="2"/>
  <c r="H14" i="2"/>
  <c r="D13" i="2"/>
  <c r="E13" i="2"/>
  <c r="F13" i="2"/>
  <c r="G13" i="2"/>
  <c r="H13" i="2"/>
  <c r="C13" i="2" l="1"/>
  <c r="D27" i="3" l="1"/>
  <c r="E27" i="3"/>
  <c r="F27" i="3"/>
  <c r="G27" i="3"/>
  <c r="C27" i="3"/>
  <c r="D25" i="3"/>
  <c r="E25" i="3"/>
  <c r="F25" i="3"/>
  <c r="G25" i="3"/>
  <c r="C25" i="3"/>
  <c r="D209" i="1"/>
  <c r="E209" i="1"/>
  <c r="F209" i="1"/>
  <c r="G209" i="1"/>
  <c r="C209" i="1"/>
  <c r="D208" i="1"/>
  <c r="E208" i="1"/>
  <c r="F208" i="1"/>
  <c r="G208" i="1"/>
  <c r="C208" i="1"/>
  <c r="D207" i="1"/>
  <c r="E207" i="1"/>
  <c r="F207" i="1"/>
  <c r="G207" i="1"/>
  <c r="C207" i="1"/>
  <c r="H206" i="1"/>
  <c r="H205" i="1"/>
  <c r="H204" i="1"/>
  <c r="D188" i="1"/>
  <c r="E188" i="1"/>
  <c r="F188" i="1"/>
  <c r="G188" i="1"/>
  <c r="C188" i="1"/>
  <c r="D187" i="1"/>
  <c r="E187" i="1"/>
  <c r="F187" i="1"/>
  <c r="G187" i="1"/>
  <c r="C187" i="1"/>
  <c r="D186" i="1"/>
  <c r="E186" i="1"/>
  <c r="F186" i="1"/>
  <c r="G186" i="1"/>
  <c r="C186" i="1"/>
  <c r="H185" i="1"/>
  <c r="H184" i="1"/>
  <c r="H183" i="1"/>
  <c r="D167" i="1"/>
  <c r="E167" i="1"/>
  <c r="F167" i="1"/>
  <c r="G167" i="1"/>
  <c r="C167" i="1"/>
  <c r="D166" i="1"/>
  <c r="E166" i="1"/>
  <c r="F166" i="1"/>
  <c r="G166" i="1"/>
  <c r="C166" i="1"/>
  <c r="D165" i="1"/>
  <c r="E165" i="1"/>
  <c r="F165" i="1"/>
  <c r="G165" i="1"/>
  <c r="C165" i="1"/>
  <c r="H164" i="1"/>
  <c r="H163" i="1"/>
  <c r="H162" i="1"/>
  <c r="D146" i="1"/>
  <c r="E146" i="1"/>
  <c r="F146" i="1"/>
  <c r="G146" i="1"/>
  <c r="C146" i="1"/>
  <c r="D145" i="1"/>
  <c r="E145" i="1"/>
  <c r="F145" i="1"/>
  <c r="G145" i="1"/>
  <c r="C145" i="1"/>
  <c r="D144" i="1"/>
  <c r="E144" i="1"/>
  <c r="F144" i="1"/>
  <c r="G144" i="1"/>
  <c r="C144" i="1"/>
  <c r="H143" i="1"/>
  <c r="H142" i="1"/>
  <c r="H141" i="1"/>
  <c r="D125" i="1"/>
  <c r="E125" i="1"/>
  <c r="F125" i="1"/>
  <c r="G125" i="1"/>
  <c r="C125" i="1"/>
  <c r="D124" i="1"/>
  <c r="E124" i="1"/>
  <c r="F124" i="1"/>
  <c r="G124" i="1"/>
  <c r="C124" i="1"/>
  <c r="D123" i="1"/>
  <c r="E123" i="1"/>
  <c r="F123" i="1"/>
  <c r="G123" i="1"/>
  <c r="C123" i="1"/>
  <c r="H121" i="1"/>
  <c r="H122" i="1"/>
  <c r="H120" i="1"/>
  <c r="D104" i="1"/>
  <c r="E104" i="1"/>
  <c r="F104" i="1"/>
  <c r="G104" i="1"/>
  <c r="D103" i="1"/>
  <c r="E103" i="1"/>
  <c r="F103" i="1"/>
  <c r="G103" i="1"/>
  <c r="D102" i="1"/>
  <c r="E102" i="1"/>
  <c r="F102" i="1"/>
  <c r="G102" i="1"/>
  <c r="C104" i="1"/>
  <c r="C103" i="1"/>
  <c r="C102" i="1"/>
  <c r="H101" i="1"/>
  <c r="H100" i="1"/>
  <c r="H99" i="1"/>
  <c r="H196" i="1" l="1"/>
  <c r="H197" i="1"/>
  <c r="H198" i="1"/>
  <c r="H199" i="1"/>
  <c r="H200" i="1"/>
  <c r="H201" i="1"/>
  <c r="H202" i="1"/>
  <c r="H203" i="1"/>
  <c r="H195" i="1"/>
  <c r="H175" i="1"/>
  <c r="H176" i="1"/>
  <c r="H177" i="1"/>
  <c r="H178" i="1"/>
  <c r="H179" i="1"/>
  <c r="H180" i="1"/>
  <c r="H181" i="1"/>
  <c r="H182" i="1"/>
  <c r="H174" i="1"/>
  <c r="H154" i="1"/>
  <c r="H155" i="1"/>
  <c r="H156" i="1"/>
  <c r="H157" i="1"/>
  <c r="H158" i="1"/>
  <c r="H159" i="1"/>
  <c r="H160" i="1"/>
  <c r="H161" i="1"/>
  <c r="H153" i="1"/>
  <c r="H133" i="1"/>
  <c r="H134" i="1"/>
  <c r="H135" i="1"/>
  <c r="H136" i="1"/>
  <c r="H137" i="1"/>
  <c r="H138" i="1"/>
  <c r="H139" i="1"/>
  <c r="H140" i="1"/>
  <c r="H132" i="1"/>
  <c r="H112" i="1"/>
  <c r="H113" i="1"/>
  <c r="H114" i="1"/>
  <c r="H115" i="1"/>
  <c r="H116" i="1"/>
  <c r="H117" i="1"/>
  <c r="H118" i="1"/>
  <c r="H119" i="1"/>
  <c r="H111" i="1"/>
  <c r="H91" i="1"/>
  <c r="H92" i="1"/>
  <c r="H93" i="1"/>
  <c r="H94" i="1"/>
  <c r="H95" i="1"/>
  <c r="H96" i="1"/>
  <c r="H97" i="1"/>
  <c r="H98" i="1"/>
  <c r="H90" i="1"/>
  <c r="H208" i="1" l="1"/>
  <c r="H207" i="1"/>
  <c r="H187" i="1"/>
  <c r="H186" i="1"/>
  <c r="H165" i="1"/>
  <c r="H144" i="1"/>
  <c r="H124" i="1"/>
  <c r="H123" i="1"/>
  <c r="H103" i="1"/>
  <c r="H102" i="1"/>
  <c r="H104" i="1"/>
  <c r="H209" i="1"/>
  <c r="H188" i="1"/>
  <c r="H167" i="1"/>
  <c r="H166" i="1"/>
  <c r="H145" i="1"/>
  <c r="H146" i="1"/>
  <c r="H125" i="1"/>
</calcChain>
</file>

<file path=xl/sharedStrings.xml><?xml version="1.0" encoding="utf-8"?>
<sst xmlns="http://schemas.openxmlformats.org/spreadsheetml/2006/main" count="943" uniqueCount="142">
  <si>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</si>
  <si>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</si>
  <si>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</si>
  <si>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</si>
  <si>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</si>
  <si>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</si>
  <si>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</si>
  <si>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</si>
  <si>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</si>
  <si>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</si>
  <si>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</si>
  <si>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</si>
  <si>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</si>
  <si>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</si>
  <si>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</si>
  <si>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</si>
  <si>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</si>
  <si>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</si>
  <si>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</si>
  <si>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</si>
  <si>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</si>
  <si>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</si>
  <si>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</si>
  <si>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</si>
  <si>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</si>
  <si>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</si>
  <si>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Ηρακλείου</t>
  </si>
  <si>
    <t>Λασιθίου</t>
  </si>
  <si>
    <t>Ρεθύμνου</t>
  </si>
  <si>
    <t>Χανίων</t>
  </si>
  <si>
    <t>Ρεθύμνης</t>
  </si>
  <si>
    <t>Λιμάνι</t>
  </si>
  <si>
    <t>Ηράκλειο</t>
  </si>
  <si>
    <t>Σητείας</t>
  </si>
  <si>
    <t>Αγία Ρούμελη Χανίων</t>
  </si>
  <si>
    <t>Γαύδου</t>
  </si>
  <si>
    <t>Λουτρό Χανίων</t>
  </si>
  <si>
    <t>Παλαιοχώρα Σφακίων</t>
  </si>
  <si>
    <t>Σούγια</t>
  </si>
  <si>
    <t>Σούδα</t>
  </si>
  <si>
    <t>Χώρας Σφακίων</t>
  </si>
  <si>
    <t>Σητεία</t>
  </si>
  <si>
    <t>Χανιά</t>
  </si>
  <si>
    <t>Διανυκτερεύσεις ημεδαπών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</si>
  <si>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</si>
  <si>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</si>
  <si>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</si>
  <si>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</si>
  <si>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 xml:space="preserve">Πληρότητα </t>
  </si>
  <si>
    <t>Καστέλι Κισσάμου</t>
  </si>
  <si>
    <t>Περιφερειακή Ενότητα</t>
  </si>
  <si>
    <t>5*</t>
  </si>
  <si>
    <t>4*</t>
  </si>
  <si>
    <t>3*</t>
  </si>
  <si>
    <t>2*</t>
  </si>
  <si>
    <t xml:space="preserve">Σύνολο </t>
  </si>
  <si>
    <t xml:space="preserve">Περιφερειακές Ενότητες </t>
  </si>
  <si>
    <t>Περιφερειακές Ενότητες</t>
  </si>
  <si>
    <t>Αεροπορικές αφίξεις εσωτερικού</t>
  </si>
  <si>
    <t xml:space="preserve">Περιφέρειες </t>
  </si>
  <si>
    <t xml:space="preserve"> Χώρες Προέλευσης</t>
  </si>
  <si>
    <t>Μέση Διάρκεια Παραμονής</t>
  </si>
  <si>
    <t>Ην. Βασίλειο</t>
  </si>
  <si>
    <t>Γερμανία</t>
  </si>
  <si>
    <t>Ιταλία</t>
  </si>
  <si>
    <t>Γαλλία</t>
  </si>
  <si>
    <t>Λοιπές</t>
  </si>
  <si>
    <t>% επί του συνόλου</t>
  </si>
  <si>
    <t>Βασικά Μεγέθη Εισερχόμενου Τουρισμού της Περιφέρειας Κρήτης 2016</t>
  </si>
  <si>
    <t>Ολλανδία</t>
  </si>
  <si>
    <t>Βέλγιο</t>
  </si>
  <si>
    <t>Ελβετία</t>
  </si>
  <si>
    <t>Ρωσία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</si>
  <si>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</si>
  <si>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</si>
  <si>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>Α/Α</t>
  </si>
  <si>
    <t xml:space="preserve">Μελέτη </t>
  </si>
  <si>
    <t>Εξειδίκευση ζήτησης τουριστικού προϊόντος &amp; υπηρεσιών</t>
  </si>
  <si>
    <t>4Κ</t>
  </si>
  <si>
    <t>3Κ</t>
  </si>
  <si>
    <t>2Κ</t>
  </si>
  <si>
    <t>1Κ</t>
  </si>
  <si>
    <t>Επισκέψεις   (σε χιλ.)</t>
  </si>
  <si>
    <t>Εισπράξεις  (σε εκ. €)</t>
  </si>
  <si>
    <t xml:space="preserve">Διανυκτερεύσεις  (σε χιλ.) </t>
  </si>
  <si>
    <t>Δαπάνη/ Διανυκτέρευση  (σε €)</t>
  </si>
  <si>
    <t>Δαπάνη/ Επίσκεψη    (σε €)</t>
  </si>
  <si>
    <t>Κίνηση Κρουαζιερόπλοιων στο λιμάνι του Ηρακλείου</t>
  </si>
  <si>
    <t>Κίνηση Κρουαζιερόπλοιων στο λιμάνι των Χανίων</t>
  </si>
  <si>
    <t>Κίνηση Κρουαζιερόπλοιων στο λιμάνι του Αγ. Νικολάου</t>
  </si>
  <si>
    <t>Κίνηση Κρουαζιερόπλοιων στο λιμάνι του Ρεθύμνου</t>
  </si>
  <si>
    <t>Κίνηση Κρουαζιερόπλοιων στο λιμάνι της Σητείας</t>
  </si>
  <si>
    <t xml:space="preserve">Αφίξεις αλλοδαπών </t>
  </si>
  <si>
    <t xml:space="preserve">Αφίξεις ημεδαπών </t>
  </si>
  <si>
    <t>Αφίξεις ημεδαπών</t>
  </si>
  <si>
    <t>Αφίξεις αλλοδαπών</t>
  </si>
  <si>
    <t>Βασικά Μεγέθη Εισερχόμενου Τουρισμού της Περιφέρειας Κρήτης 2017</t>
  </si>
  <si>
    <t xml:space="preserve">Βασικά Τουριστικά Μεγέθη της Περιφέρειας Κρήτης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</si>
  <si>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</si>
  <si>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Κρήτη</t>
  </si>
  <si>
    <t xml:space="preserve">Κρήτη </t>
  </si>
  <si>
    <t xml:space="preserve">Λοιποί κλάδοι </t>
  </si>
  <si>
    <t xml:space="preserve">Σύνολο Χώρας </t>
  </si>
  <si>
    <t xml:space="preserve">% Λοιπών κλάδων επί του συνόλου Περιφέρειας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</si>
  <si>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</si>
  <si>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ΚΡΗΤΗΣ </t>
  </si>
  <si>
    <t>Ξενοδοχειακό δυναμικό 2017</t>
  </si>
  <si>
    <t>ΠΕΡΙΦΕΡΕΙΑ ΚΡΗΤΗΣ</t>
  </si>
  <si>
    <t xml:space="preserve">Ξενοδοχειακό δυναμικό 2016 </t>
  </si>
  <si>
    <t>Ξενοδοχειακό δυναμικό 2015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</si>
  <si>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</si>
  <si>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</si>
  <si>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</si>
  <si>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>Ξενοδοχειακό δυναμικό 2011</t>
  </si>
  <si>
    <t>Ξενοδοχειακό δυναμικό 2010</t>
  </si>
  <si>
    <t xml:space="preserve">Ενοικιαζόμενα δωμάτια 2017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</si>
  <si>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</si>
  <si>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</si>
  <si>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>% μεταβολή</t>
  </si>
  <si>
    <t xml:space="preserve">Επιβάτες </t>
  </si>
  <si>
    <t xml:space="preserve">% μεταβολή </t>
  </si>
  <si>
    <t>Κρουαζιερόπλοια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</si>
  <si>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</si>
  <si>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Ενοικιαζόμενα δωμάτια 2018 </t>
  </si>
  <si>
    <t xml:space="preserve">Ενότητα </t>
  </si>
  <si>
    <t>Ενότητα</t>
  </si>
  <si>
    <t>Ξενοδοχειακό δυναμικό 2018</t>
  </si>
  <si>
    <t>Βασικά Μεγέθη Εισερχόμενου Τουρισμού της Περιφέρειας Κρήτης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</si>
  <si>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</si>
  <si>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</si>
  <si>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προκύπτουν από μέρος των συνολικά διαθέσιµων κλινών - δεν γίνεται εκτίµηση και προβολή των αποτελεσµάτων στο 100% των µονάδων αναφοράς λόγω έλλειψης της πληροφορίας των µηνών λειτουργίας του κάθε καταλύµατος µέσα στο έτος.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</si>
  <si>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</si>
  <si>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ΠΕΡΙΦΕΡΕΙΑ ΚΡΗΤΗΣ: στοιχεία αφίξεων, διανυκτερεύσεων και πληρότητας σε ξενοδοχειακά καταλύματα, 2010-2018</t>
  </si>
  <si>
    <t xml:space="preserve">Ενοικιαζόμενα δωμάτια 2019 </t>
  </si>
  <si>
    <t>Ξενοδοχειακό δυναμικό 2019</t>
  </si>
  <si>
    <t xml:space="preserve">Σύνολο απασχόλησης </t>
  </si>
  <si>
    <t>Δραστηριότητες υπηρεσιών παροχής καταλύματος και εστίασης</t>
  </si>
  <si>
    <t xml:space="preserve">% Υπηρεσιών επί του συνόλου Περιφέρειας  </t>
  </si>
  <si>
    <t>Βασικά Μεγέθη Εισερχόμενου Τουρισμού της Περιφέρειας Κρήτης 2019</t>
  </si>
  <si>
    <t>Η απασχόληση στην Περιφέρεια Κρήτης 2010 - 2019 (σε χιλ.)</t>
  </si>
  <si>
    <t>ΔΙΑΚΙΝΗΘΕΝΤΕΣ ΕΣΩΤΕΡΙΚΟΥ 2013-2019</t>
  </si>
  <si>
    <t>ΠΕΡΙΦΕΡΕΙΑ ΚΡΗΤΗΣ: Επισκέπτες σε Μουσεία / Αρχαιολογικούς χώρους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</si>
</sst>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sz val="9"/>
      <color theme="4"/>
      <name val="Tahoma"/>
      <family val="2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9"/>
      <color theme="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/>
    <xf numFmtId="0" fontId="26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0" fontId="8" fillId="0" borderId="0" xfId="0" applyFont="1"/>
    <xf numFmtId="3" fontId="8" fillId="0" borderId="0" xfId="0" applyNumberFormat="1" applyFont="1"/>
    <xf numFmtId="3" fontId="7" fillId="0" borderId="0" xfId="0" applyNumberFormat="1" applyFont="1"/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/>
    </xf>
    <xf numFmtId="3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8" fillId="6" borderId="6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3" fontId="11" fillId="6" borderId="12" xfId="0" applyNumberFormat="1" applyFont="1" applyFill="1" applyBorder="1" applyAlignment="1">
      <alignment horizontal="right" vertical="center" wrapText="1"/>
    </xf>
    <xf numFmtId="3" fontId="8" fillId="6" borderId="12" xfId="0" applyNumberFormat="1" applyFont="1" applyFill="1" applyBorder="1"/>
    <xf numFmtId="0" fontId="11" fillId="0" borderId="7" xfId="0" applyFont="1" applyBorder="1" applyAlignment="1">
      <alignment horizontal="center" vertical="center" wrapText="1"/>
    </xf>
    <xf numFmtId="3" fontId="11" fillId="6" borderId="8" xfId="0" applyNumberFormat="1" applyFont="1" applyFill="1" applyBorder="1" applyAlignment="1">
      <alignment horizontal="right" vertical="center" wrapText="1"/>
    </xf>
    <xf numFmtId="3" fontId="8" fillId="6" borderId="8" xfId="0" applyNumberFormat="1" applyFont="1" applyFill="1" applyBorder="1"/>
    <xf numFmtId="0" fontId="11" fillId="0" borderId="3" xfId="0" applyFont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3" fontId="10" fillId="6" borderId="10" xfId="0" applyNumberFormat="1" applyFont="1" applyFill="1" applyBorder="1" applyAlignment="1">
      <alignment horizontal="right" vertical="center" wrapText="1"/>
    </xf>
    <xf numFmtId="3" fontId="7" fillId="6" borderId="10" xfId="0" applyNumberFormat="1" applyFont="1" applyFill="1" applyBorder="1"/>
    <xf numFmtId="0" fontId="8" fillId="5" borderId="0" xfId="0" applyFont="1" applyFill="1" applyAlignment="1">
      <alignment horizontal="left"/>
    </xf>
    <xf numFmtId="3" fontId="8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6" fillId="4" borderId="13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right"/>
    </xf>
    <xf numFmtId="3" fontId="6" fillId="4" borderId="0" xfId="0" applyNumberFormat="1" applyFont="1" applyFill="1"/>
    <xf numFmtId="0" fontId="6" fillId="4" borderId="0" xfId="0" applyFont="1" applyFill="1"/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164" fontId="16" fillId="0" borderId="0" xfId="2" applyNumberFormat="1" applyFont="1" applyAlignment="1">
      <alignment horizontal="center" vertical="center"/>
    </xf>
    <xf numFmtId="0" fontId="7" fillId="0" borderId="0" xfId="0" applyFont="1"/>
    <xf numFmtId="165" fontId="8" fillId="2" borderId="0" xfId="0" applyNumberFormat="1" applyFont="1" applyFill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164" fontId="8" fillId="2" borderId="0" xfId="2" applyNumberFormat="1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6" borderId="20" xfId="0" applyFont="1" applyFill="1" applyBorder="1"/>
    <xf numFmtId="165" fontId="8" fillId="6" borderId="20" xfId="0" applyNumberFormat="1" applyFont="1" applyFill="1" applyBorder="1" applyAlignment="1">
      <alignment horizontal="center"/>
    </xf>
    <xf numFmtId="165" fontId="8" fillId="6" borderId="21" xfId="0" applyNumberFormat="1" applyFont="1" applyFill="1" applyBorder="1" applyAlignment="1">
      <alignment horizontal="center"/>
    </xf>
    <xf numFmtId="166" fontId="8" fillId="6" borderId="20" xfId="0" applyNumberFormat="1" applyFont="1" applyFill="1" applyBorder="1" applyAlignment="1">
      <alignment horizontal="center"/>
    </xf>
    <xf numFmtId="0" fontId="8" fillId="6" borderId="0" xfId="0" applyFont="1" applyFill="1"/>
    <xf numFmtId="165" fontId="8" fillId="6" borderId="0" xfId="0" applyNumberFormat="1" applyFont="1" applyFill="1" applyAlignment="1">
      <alignment horizontal="center"/>
    </xf>
    <xf numFmtId="165" fontId="8" fillId="6" borderId="18" xfId="0" applyNumberFormat="1" applyFont="1" applyFill="1" applyBorder="1" applyAlignment="1">
      <alignment horizontal="center"/>
    </xf>
    <xf numFmtId="166" fontId="8" fillId="6" borderId="0" xfId="0" applyNumberFormat="1" applyFont="1" applyFill="1" applyAlignment="1">
      <alignment horizontal="center"/>
    </xf>
    <xf numFmtId="0" fontId="8" fillId="6" borderId="24" xfId="0" applyFont="1" applyFill="1" applyBorder="1"/>
    <xf numFmtId="165" fontId="8" fillId="6" borderId="24" xfId="0" applyNumberFormat="1" applyFont="1" applyFill="1" applyBorder="1" applyAlignment="1">
      <alignment horizontal="center"/>
    </xf>
    <xf numFmtId="165" fontId="8" fillId="6" borderId="25" xfId="0" applyNumberFormat="1" applyFont="1" applyFill="1" applyBorder="1" applyAlignment="1">
      <alignment horizontal="center"/>
    </xf>
    <xf numFmtId="166" fontId="8" fillId="6" borderId="24" xfId="0" applyNumberFormat="1" applyFont="1" applyFill="1" applyBorder="1" applyAlignment="1">
      <alignment horizontal="center"/>
    </xf>
    <xf numFmtId="0" fontId="7" fillId="6" borderId="26" xfId="0" applyFont="1" applyFill="1" applyBorder="1" applyAlignment="1">
      <alignment vertical="center" wrapText="1"/>
    </xf>
    <xf numFmtId="165" fontId="7" fillId="6" borderId="0" xfId="0" applyNumberFormat="1" applyFont="1" applyFill="1" applyAlignment="1">
      <alignment horizontal="center"/>
    </xf>
    <xf numFmtId="165" fontId="7" fillId="6" borderId="18" xfId="0" applyNumberFormat="1" applyFont="1" applyFill="1" applyBorder="1" applyAlignment="1">
      <alignment horizontal="center"/>
    </xf>
    <xf numFmtId="166" fontId="7" fillId="6" borderId="0" xfId="0" applyNumberFormat="1" applyFont="1" applyFill="1" applyAlignment="1">
      <alignment horizontal="center"/>
    </xf>
    <xf numFmtId="0" fontId="7" fillId="6" borderId="27" xfId="0" applyFont="1" applyFill="1" applyBorder="1" applyAlignment="1">
      <alignment vertical="center" wrapText="1"/>
    </xf>
    <xf numFmtId="164" fontId="7" fillId="6" borderId="28" xfId="2" applyNumberFormat="1" applyFont="1" applyFill="1" applyBorder="1" applyAlignment="1">
      <alignment horizontal="center"/>
    </xf>
    <xf numFmtId="164" fontId="7" fillId="6" borderId="29" xfId="2" applyNumberFormat="1" applyFont="1" applyFill="1" applyBorder="1" applyAlignment="1">
      <alignment horizontal="center"/>
    </xf>
    <xf numFmtId="166" fontId="7" fillId="6" borderId="28" xfId="0" applyNumberFormat="1" applyFont="1" applyFill="1" applyBorder="1" applyAlignment="1">
      <alignment horizontal="center"/>
    </xf>
    <xf numFmtId="165" fontId="7" fillId="6" borderId="28" xfId="0" applyNumberFormat="1" applyFont="1" applyFill="1" applyBorder="1" applyAlignment="1">
      <alignment horizontal="center"/>
    </xf>
    <xf numFmtId="165" fontId="7" fillId="6" borderId="2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 wrapText="1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3" fontId="8" fillId="0" borderId="0" xfId="0" applyNumberFormat="1" applyFont="1" applyAlignment="1">
      <alignment horizontal="center"/>
    </xf>
    <xf numFmtId="0" fontId="21" fillId="0" borderId="0" xfId="0" applyFont="1"/>
    <xf numFmtId="0" fontId="6" fillId="4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/>
    </xf>
    <xf numFmtId="166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3" applyFont="1"/>
    <xf numFmtId="0" fontId="12" fillId="0" borderId="20" xfId="0" applyFont="1" applyBorder="1" applyAlignment="1">
      <alignment vertical="center"/>
    </xf>
    <xf numFmtId="0" fontId="7" fillId="6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4" borderId="0" xfId="0" applyFont="1" applyFill="1" applyAlignment="1">
      <alignment vertical="center"/>
    </xf>
    <xf numFmtId="0" fontId="15" fillId="0" borderId="0" xfId="0" applyFont="1"/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right" vertical="center"/>
    </xf>
    <xf numFmtId="0" fontId="5" fillId="0" borderId="0" xfId="0" applyFont="1"/>
    <xf numFmtId="3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/>
    <xf numFmtId="0" fontId="6" fillId="7" borderId="0" xfId="0" applyFont="1" applyFill="1" applyAlignment="1">
      <alignment horizontal="left" wrapText="1"/>
    </xf>
    <xf numFmtId="0" fontId="6" fillId="7" borderId="0" xfId="0" applyFont="1" applyFill="1" applyAlignment="1">
      <alignment horizontal="center" vertical="center"/>
    </xf>
    <xf numFmtId="0" fontId="29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0" fillId="0" borderId="0" xfId="2" applyNumberFormat="1" applyFont="1"/>
    <xf numFmtId="165" fontId="16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165" fontId="7" fillId="2" borderId="3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6" fillId="7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6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</cellXfs>
  <cellStyles count="11">
    <cellStyle name="Comma 2" xfId="5" xr:uid="{E6F06406-A36E-4B8E-9624-2C29DCCA054C}"/>
    <cellStyle name="Comma 3" xfId="4" xr:uid="{A300F388-51E5-4DD4-AC64-DD13E11B60C3}"/>
    <cellStyle name="Followed Hyperlink 2" xfId="6" xr:uid="{8D5CF1E5-8FCB-4E9E-8BDE-B355D6CDA01B}"/>
    <cellStyle name="Hyperlink" xfId="3" builtinId="8"/>
    <cellStyle name="Hyperlink 2" xfId="7" xr:uid="{4FBFC085-10DC-4695-A694-CBA6972F0364}"/>
    <cellStyle name="Normal" xfId="0" builtinId="0"/>
    <cellStyle name="Normal 2" xfId="1" xr:uid="{00000000-0005-0000-0000-000002000000}"/>
    <cellStyle name="Normal 2 2" xfId="8" xr:uid="{941B8E0B-EB66-4BE8-A522-00C83804BCF4}"/>
    <cellStyle name="Normal 3" xfId="9" xr:uid="{DD8570CC-7347-476E-BADE-37DB4973E5E8}"/>
    <cellStyle name="Percent" xfId="2" builtinId="5"/>
    <cellStyle name="Βασικό_Φύλλο1" xfId="10" xr:uid="{5BCE19B5-A9B4-454D-AA17-37A11BD96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0</xdr:rowOff>
    </xdr:from>
    <xdr:to>
      <xdr:col>14</xdr:col>
      <xdr:colOff>222251</xdr:colOff>
      <xdr:row>25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" y="2794000"/>
          <a:ext cx="8667750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Ιούλιος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457200</xdr:colOff>
      <xdr:row>4</xdr:row>
      <xdr:rowOff>95251</xdr:rowOff>
    </xdr:from>
    <xdr:to>
      <xdr:col>8</xdr:col>
      <xdr:colOff>428400</xdr:colOff>
      <xdr:row>11</xdr:row>
      <xdr:rowOff>89568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F7B894-0360-4CA5-B701-317CDBA87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1715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2</xdr:row>
      <xdr:rowOff>31749</xdr:rowOff>
    </xdr:from>
    <xdr:to>
      <xdr:col>14</xdr:col>
      <xdr:colOff>400051</xdr:colOff>
      <xdr:row>21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751" y="412749"/>
          <a:ext cx="8775700" cy="36925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εισερχόμενου τουρισμού στην Περιφέρεια Κρήτης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Κρήτης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2010-2018,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Μελέτη για την Περιφέρεια Κρήτης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sete.gr/Portals/0/meletes-INSETE/07/2015_Kr_Exeidikeush_Zhthshs_TP-Summary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A27" sqref="A27"/>
    </sheetView>
  </sheetViews>
  <sheetFormatPr defaultRowHeight="14.4" x14ac:dyDescent="0.3"/>
  <sheetData>
    <row r="1" spans="1:15" ht="39.75" customHeight="1" x14ac:dyDescent="0.3">
      <c r="A1" s="152" t="s">
        <v>97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6140-270F-4450-94B1-41297CCC710A}">
  <sheetPr>
    <tabColor theme="6"/>
  </sheetPr>
  <dimension ref="A3:H41"/>
  <sheetViews>
    <sheetView showGridLines="0" zoomScaleNormal="100" workbookViewId="0">
      <selection activeCell="H41" sqref="H41"/>
    </sheetView>
  </sheetViews>
  <sheetFormatPr defaultRowHeight="14.4" x14ac:dyDescent="0.3"/>
  <cols>
    <col min="1" max="1" width="19.109375" customWidth="1"/>
  </cols>
  <sheetData>
    <row r="3" spans="1:8" s="105" customFormat="1" ht="17.100000000000001" customHeight="1" x14ac:dyDescent="0.3">
      <c r="A3" s="155" t="s">
        <v>87</v>
      </c>
      <c r="B3" s="155"/>
      <c r="C3" s="155"/>
      <c r="D3" s="155"/>
      <c r="E3" s="155"/>
      <c r="F3" s="155"/>
      <c r="G3" s="155"/>
      <c r="H3" s="155"/>
    </row>
    <row r="4" spans="1:8" s="105" customFormat="1" ht="17.100000000000001" customHeight="1" x14ac:dyDescent="0.3">
      <c r="A4" s="106"/>
      <c r="B4" s="98">
        <v>2013</v>
      </c>
      <c r="C4" s="98">
        <v>2014</v>
      </c>
      <c r="D4" s="98">
        <v>2015</v>
      </c>
      <c r="E4" s="98">
        <v>2016</v>
      </c>
      <c r="F4" s="98">
        <v>2017</v>
      </c>
      <c r="G4" s="98">
        <v>2018</v>
      </c>
      <c r="H4" s="133">
        <v>2019</v>
      </c>
    </row>
    <row r="5" spans="1:8" x14ac:dyDescent="0.3">
      <c r="A5" s="7" t="s">
        <v>117</v>
      </c>
      <c r="B5" s="94">
        <v>177</v>
      </c>
      <c r="C5" s="94">
        <v>160</v>
      </c>
      <c r="D5" s="94">
        <v>170</v>
      </c>
      <c r="E5" s="94">
        <v>165</v>
      </c>
      <c r="F5" s="94">
        <v>131</v>
      </c>
      <c r="G5" s="94">
        <v>187</v>
      </c>
      <c r="H5" s="94">
        <v>204</v>
      </c>
    </row>
    <row r="6" spans="1:8" x14ac:dyDescent="0.3">
      <c r="A6" s="95" t="s">
        <v>118</v>
      </c>
      <c r="B6" s="61"/>
      <c r="C6" s="61">
        <f>C5/B5-1</f>
        <v>-9.6045197740112997E-2</v>
      </c>
      <c r="D6" s="61">
        <f t="shared" ref="D6:H6" si="0">D5/C5-1</f>
        <v>6.25E-2</v>
      </c>
      <c r="E6" s="61">
        <f t="shared" si="0"/>
        <v>-2.9411764705882359E-2</v>
      </c>
      <c r="F6" s="61">
        <f t="shared" si="0"/>
        <v>-0.20606060606060606</v>
      </c>
      <c r="G6" s="61">
        <f t="shared" si="0"/>
        <v>0.4274809160305344</v>
      </c>
      <c r="H6" s="61">
        <f t="shared" si="0"/>
        <v>9.0909090909090828E-2</v>
      </c>
    </row>
    <row r="7" spans="1:8" x14ac:dyDescent="0.3">
      <c r="A7" s="7" t="s">
        <v>119</v>
      </c>
      <c r="B7" s="13">
        <v>270020</v>
      </c>
      <c r="C7" s="13">
        <v>242951</v>
      </c>
      <c r="D7" s="13">
        <v>219805</v>
      </c>
      <c r="E7" s="96">
        <v>238780</v>
      </c>
      <c r="F7" s="13">
        <v>181693</v>
      </c>
      <c r="G7" s="13">
        <v>297929</v>
      </c>
      <c r="H7" s="13">
        <v>307043</v>
      </c>
    </row>
    <row r="8" spans="1:8" x14ac:dyDescent="0.3">
      <c r="A8" s="95" t="s">
        <v>118</v>
      </c>
      <c r="B8" s="61"/>
      <c r="C8" s="61">
        <f>C7/B7-1</f>
        <v>-0.10024812976816533</v>
      </c>
      <c r="D8" s="61">
        <f t="shared" ref="D8:H8" si="1">D7/C7-1</f>
        <v>-9.5270239677959778E-2</v>
      </c>
      <c r="E8" s="61">
        <f t="shared" si="1"/>
        <v>8.6326516685243826E-2</v>
      </c>
      <c r="F8" s="61">
        <f t="shared" si="1"/>
        <v>-0.23907781221207802</v>
      </c>
      <c r="G8" s="61">
        <f t="shared" si="1"/>
        <v>0.63973845992966161</v>
      </c>
      <c r="H8" s="61">
        <f t="shared" si="1"/>
        <v>3.0591181120334099E-2</v>
      </c>
    </row>
    <row r="9" spans="1:8" x14ac:dyDescent="0.3">
      <c r="A9" s="189" t="s">
        <v>122</v>
      </c>
      <c r="B9" s="189"/>
      <c r="C9" s="189"/>
      <c r="D9" s="189"/>
      <c r="E9" s="7"/>
    </row>
    <row r="10" spans="1:8" x14ac:dyDescent="0.3">
      <c r="A10" s="7"/>
      <c r="B10" s="7"/>
      <c r="C10" s="7"/>
      <c r="D10" s="7"/>
      <c r="E10" s="7"/>
    </row>
    <row r="11" spans="1:8" s="105" customFormat="1" ht="17.100000000000001" customHeight="1" x14ac:dyDescent="0.3">
      <c r="A11" s="155" t="s">
        <v>88</v>
      </c>
      <c r="B11" s="155"/>
      <c r="C11" s="155"/>
      <c r="D11" s="155"/>
      <c r="E11" s="155"/>
      <c r="F11" s="155"/>
      <c r="G11" s="155"/>
      <c r="H11" s="155"/>
    </row>
    <row r="12" spans="1:8" s="105" customFormat="1" ht="17.100000000000001" customHeight="1" x14ac:dyDescent="0.3">
      <c r="A12" s="106"/>
      <c r="B12" s="98">
        <v>2013</v>
      </c>
      <c r="C12" s="98">
        <v>2014</v>
      </c>
      <c r="D12" s="98">
        <v>2015</v>
      </c>
      <c r="E12" s="98">
        <v>2016</v>
      </c>
      <c r="F12" s="98">
        <v>2017</v>
      </c>
      <c r="G12" s="98">
        <v>2018</v>
      </c>
      <c r="H12" s="133">
        <v>2019</v>
      </c>
    </row>
    <row r="13" spans="1:8" x14ac:dyDescent="0.3">
      <c r="A13" s="7" t="s">
        <v>117</v>
      </c>
      <c r="B13" s="94">
        <v>47</v>
      </c>
      <c r="C13" s="94">
        <v>38</v>
      </c>
      <c r="D13" s="94">
        <v>59</v>
      </c>
      <c r="E13" s="94">
        <v>86</v>
      </c>
      <c r="F13" s="94">
        <v>84</v>
      </c>
      <c r="G13" s="94">
        <v>78</v>
      </c>
      <c r="H13" s="94">
        <v>132</v>
      </c>
    </row>
    <row r="14" spans="1:8" x14ac:dyDescent="0.3">
      <c r="A14" s="95" t="s">
        <v>118</v>
      </c>
      <c r="B14" s="61"/>
      <c r="C14" s="61">
        <f>C13/B13-1</f>
        <v>-0.19148936170212771</v>
      </c>
      <c r="D14" s="61">
        <f t="shared" ref="D14:H14" si="2">D13/C13-1</f>
        <v>0.55263157894736836</v>
      </c>
      <c r="E14" s="61">
        <f t="shared" si="2"/>
        <v>0.45762711864406769</v>
      </c>
      <c r="F14" s="61">
        <f t="shared" si="2"/>
        <v>-2.3255813953488413E-2</v>
      </c>
      <c r="G14" s="61">
        <f t="shared" si="2"/>
        <v>-7.1428571428571397E-2</v>
      </c>
      <c r="H14" s="61">
        <f t="shared" si="2"/>
        <v>0.69230769230769229</v>
      </c>
    </row>
    <row r="15" spans="1:8" x14ac:dyDescent="0.3">
      <c r="A15" s="7" t="s">
        <v>119</v>
      </c>
      <c r="B15" s="13">
        <v>124205</v>
      </c>
      <c r="C15" s="13">
        <v>33304</v>
      </c>
      <c r="D15" s="13">
        <v>96612</v>
      </c>
      <c r="E15" s="96">
        <v>147915</v>
      </c>
      <c r="F15" s="13">
        <v>128067</v>
      </c>
      <c r="G15" s="13">
        <v>139944</v>
      </c>
      <c r="H15" s="13">
        <v>265956</v>
      </c>
    </row>
    <row r="16" spans="1:8" x14ac:dyDescent="0.3">
      <c r="A16" s="95" t="s">
        <v>118</v>
      </c>
      <c r="B16" s="61"/>
      <c r="C16" s="61">
        <f>C15/B15-1</f>
        <v>-0.73186264643130317</v>
      </c>
      <c r="D16" s="61">
        <f t="shared" ref="D16:E16" si="3">D15/C15-1</f>
        <v>1.9009128032668747</v>
      </c>
      <c r="E16" s="61">
        <f t="shared" si="3"/>
        <v>0.53102099118121981</v>
      </c>
      <c r="F16" s="61">
        <f>F15/E15-1</f>
        <v>-0.13418517391745255</v>
      </c>
      <c r="G16" s="61">
        <f>G15/F15-1</f>
        <v>9.2740518634777169E-2</v>
      </c>
      <c r="H16" s="61">
        <f>H15/G15-1</f>
        <v>0.90044589264277142</v>
      </c>
    </row>
    <row r="17" spans="1:8" x14ac:dyDescent="0.3">
      <c r="A17" s="189" t="s">
        <v>122</v>
      </c>
      <c r="B17" s="189"/>
      <c r="C17" s="189"/>
      <c r="D17" s="189"/>
      <c r="E17" s="7"/>
    </row>
    <row r="18" spans="1:8" x14ac:dyDescent="0.3">
      <c r="A18" s="7"/>
      <c r="B18" s="7"/>
      <c r="C18" s="7"/>
      <c r="D18" s="7"/>
      <c r="E18" s="7"/>
    </row>
    <row r="19" spans="1:8" s="105" customFormat="1" ht="17.100000000000001" customHeight="1" x14ac:dyDescent="0.3">
      <c r="A19" s="155" t="s">
        <v>89</v>
      </c>
      <c r="B19" s="155"/>
      <c r="C19" s="155"/>
      <c r="D19" s="155"/>
      <c r="E19" s="155"/>
      <c r="F19" s="155"/>
      <c r="G19" s="155"/>
      <c r="H19" s="155"/>
    </row>
    <row r="20" spans="1:8" s="105" customFormat="1" ht="17.100000000000001" customHeight="1" x14ac:dyDescent="0.3">
      <c r="A20" s="106"/>
      <c r="B20" s="98">
        <v>2013</v>
      </c>
      <c r="C20" s="98">
        <v>2014</v>
      </c>
      <c r="D20" s="98">
        <v>2015</v>
      </c>
      <c r="E20" s="98">
        <v>2016</v>
      </c>
      <c r="F20" s="98">
        <v>2017</v>
      </c>
      <c r="G20" s="98">
        <v>2018</v>
      </c>
      <c r="H20" s="133">
        <v>2019</v>
      </c>
    </row>
    <row r="21" spans="1:8" x14ac:dyDescent="0.3">
      <c r="A21" s="7" t="s">
        <v>117</v>
      </c>
      <c r="B21" s="94">
        <v>52</v>
      </c>
      <c r="C21" s="94">
        <v>66</v>
      </c>
      <c r="D21" s="94">
        <v>52</v>
      </c>
      <c r="E21" s="94">
        <v>49</v>
      </c>
      <c r="F21" s="94">
        <v>43</v>
      </c>
      <c r="G21" s="94">
        <v>24</v>
      </c>
      <c r="H21" s="94">
        <v>37</v>
      </c>
    </row>
    <row r="22" spans="1:8" x14ac:dyDescent="0.3">
      <c r="A22" s="95" t="s">
        <v>120</v>
      </c>
      <c r="B22" s="61"/>
      <c r="C22" s="61">
        <f>C21/B21-1</f>
        <v>0.26923076923076916</v>
      </c>
      <c r="D22" s="61">
        <f t="shared" ref="D22:H22" si="4">D21/C21-1</f>
        <v>-0.21212121212121215</v>
      </c>
      <c r="E22" s="61">
        <f t="shared" si="4"/>
        <v>-5.7692307692307709E-2</v>
      </c>
      <c r="F22" s="61">
        <f t="shared" si="4"/>
        <v>-0.12244897959183676</v>
      </c>
      <c r="G22" s="61">
        <f t="shared" si="4"/>
        <v>-0.44186046511627908</v>
      </c>
      <c r="H22" s="61">
        <f t="shared" si="4"/>
        <v>0.54166666666666674</v>
      </c>
    </row>
    <row r="23" spans="1:8" x14ac:dyDescent="0.3">
      <c r="A23" s="7" t="s">
        <v>119</v>
      </c>
      <c r="B23" s="13">
        <v>43817</v>
      </c>
      <c r="C23" s="13">
        <v>46432</v>
      </c>
      <c r="D23" s="13">
        <v>37762</v>
      </c>
      <c r="E23" s="96">
        <v>26560</v>
      </c>
      <c r="F23" s="13">
        <v>28972</v>
      </c>
      <c r="G23" s="13">
        <v>13616</v>
      </c>
      <c r="H23" s="13">
        <v>32500</v>
      </c>
    </row>
    <row r="24" spans="1:8" x14ac:dyDescent="0.3">
      <c r="A24" s="95" t="s">
        <v>120</v>
      </c>
      <c r="B24" s="61"/>
      <c r="C24" s="61">
        <f>C23/B23-1</f>
        <v>5.9680032863956844E-2</v>
      </c>
      <c r="D24" s="61">
        <f t="shared" ref="D24:H24" si="5">D23/C23-1</f>
        <v>-0.18672467263955894</v>
      </c>
      <c r="E24" s="61">
        <f t="shared" si="5"/>
        <v>-0.29664742333562844</v>
      </c>
      <c r="F24" s="61">
        <f t="shared" si="5"/>
        <v>9.0813253012048234E-2</v>
      </c>
      <c r="G24" s="61">
        <f t="shared" si="5"/>
        <v>-0.5300289935109761</v>
      </c>
      <c r="H24" s="61">
        <f t="shared" si="5"/>
        <v>1.3868977673325498</v>
      </c>
    </row>
    <row r="25" spans="1:8" x14ac:dyDescent="0.3">
      <c r="A25" s="189" t="s">
        <v>122</v>
      </c>
      <c r="B25" s="189"/>
      <c r="C25" s="189"/>
      <c r="D25" s="189"/>
      <c r="E25" s="7"/>
    </row>
    <row r="26" spans="1:8" x14ac:dyDescent="0.3">
      <c r="A26" s="7"/>
      <c r="B26" s="7"/>
      <c r="C26" s="7"/>
      <c r="D26" s="7"/>
      <c r="E26" s="7"/>
    </row>
    <row r="27" spans="1:8" s="105" customFormat="1" ht="17.100000000000001" customHeight="1" x14ac:dyDescent="0.3">
      <c r="A27" s="155" t="s">
        <v>90</v>
      </c>
      <c r="B27" s="155"/>
      <c r="C27" s="155"/>
      <c r="D27" s="155"/>
      <c r="E27" s="155"/>
      <c r="F27" s="155"/>
      <c r="G27" s="155"/>
      <c r="H27" s="155"/>
    </row>
    <row r="28" spans="1:8" s="105" customFormat="1" ht="17.100000000000001" customHeight="1" x14ac:dyDescent="0.3">
      <c r="A28" s="106"/>
      <c r="B28" s="98">
        <v>2013</v>
      </c>
      <c r="C28" s="98">
        <v>2014</v>
      </c>
      <c r="D28" s="98">
        <v>2015</v>
      </c>
      <c r="E28" s="98">
        <v>2016</v>
      </c>
      <c r="F28" s="98">
        <v>2017</v>
      </c>
      <c r="G28" s="98">
        <v>2018</v>
      </c>
      <c r="H28" s="133">
        <v>2019</v>
      </c>
    </row>
    <row r="29" spans="1:8" x14ac:dyDescent="0.3">
      <c r="A29" s="7" t="s">
        <v>117</v>
      </c>
      <c r="B29" s="94">
        <v>5</v>
      </c>
      <c r="C29" s="94">
        <v>18</v>
      </c>
      <c r="D29" s="94">
        <v>11</v>
      </c>
      <c r="E29" s="94">
        <v>3</v>
      </c>
      <c r="F29" s="94">
        <v>21</v>
      </c>
      <c r="G29" s="94">
        <v>16</v>
      </c>
      <c r="H29" s="94">
        <v>24</v>
      </c>
    </row>
    <row r="30" spans="1:8" x14ac:dyDescent="0.3">
      <c r="A30" s="95" t="s">
        <v>118</v>
      </c>
      <c r="B30" s="61"/>
      <c r="C30" s="61">
        <f>C29/B29-1</f>
        <v>2.6</v>
      </c>
      <c r="D30" s="61">
        <f t="shared" ref="D30" si="6">D29/C29-1</f>
        <v>-0.38888888888888884</v>
      </c>
      <c r="E30" s="61">
        <f t="shared" ref="E30:H30" si="7">E29/D29-1</f>
        <v>-0.72727272727272729</v>
      </c>
      <c r="F30" s="61">
        <f t="shared" si="7"/>
        <v>6</v>
      </c>
      <c r="G30" s="61">
        <f t="shared" si="7"/>
        <v>-0.23809523809523814</v>
      </c>
      <c r="H30" s="61">
        <f t="shared" si="7"/>
        <v>0.5</v>
      </c>
    </row>
    <row r="31" spans="1:8" x14ac:dyDescent="0.3">
      <c r="A31" s="7" t="s">
        <v>119</v>
      </c>
      <c r="B31" s="13">
        <v>1336</v>
      </c>
      <c r="C31" s="13">
        <v>4220</v>
      </c>
      <c r="D31" s="13">
        <v>1076</v>
      </c>
      <c r="E31" s="96">
        <v>400</v>
      </c>
      <c r="F31" s="13">
        <v>1301</v>
      </c>
      <c r="G31" s="13">
        <v>741</v>
      </c>
      <c r="H31" s="13">
        <v>1769</v>
      </c>
    </row>
    <row r="32" spans="1:8" x14ac:dyDescent="0.3">
      <c r="A32" s="95" t="s">
        <v>118</v>
      </c>
      <c r="B32" s="61"/>
      <c r="C32" s="61">
        <f>C31/B31-1</f>
        <v>2.158682634730539</v>
      </c>
      <c r="D32" s="61">
        <f t="shared" ref="D32" si="8">D31/C31-1</f>
        <v>-0.74502369668246438</v>
      </c>
      <c r="E32" s="61">
        <f t="shared" ref="E32:H32" si="9">E31/D31-1</f>
        <v>-0.62825278810408924</v>
      </c>
      <c r="F32" s="61">
        <f t="shared" si="9"/>
        <v>2.2524999999999999</v>
      </c>
      <c r="G32" s="61">
        <f t="shared" si="9"/>
        <v>-0.43043812451960028</v>
      </c>
      <c r="H32" s="61">
        <f t="shared" si="9"/>
        <v>1.3873144399460191</v>
      </c>
    </row>
    <row r="33" spans="1:8" x14ac:dyDescent="0.3">
      <c r="A33" s="189" t="s">
        <v>122</v>
      </c>
      <c r="B33" s="189"/>
      <c r="C33" s="189"/>
      <c r="D33" s="189"/>
      <c r="E33" s="7"/>
    </row>
    <row r="34" spans="1:8" x14ac:dyDescent="0.3">
      <c r="A34" s="7"/>
      <c r="B34" s="7"/>
      <c r="C34" s="7"/>
      <c r="D34" s="7"/>
      <c r="E34" s="7"/>
    </row>
    <row r="35" spans="1:8" s="105" customFormat="1" ht="17.100000000000001" customHeight="1" x14ac:dyDescent="0.3">
      <c r="A35" s="155" t="s">
        <v>91</v>
      </c>
      <c r="B35" s="155"/>
      <c r="C35" s="155"/>
      <c r="D35" s="155"/>
      <c r="E35" s="155"/>
      <c r="F35" s="155"/>
      <c r="G35" s="155"/>
      <c r="H35" s="155"/>
    </row>
    <row r="36" spans="1:8" s="105" customFormat="1" ht="17.100000000000001" customHeight="1" x14ac:dyDescent="0.3">
      <c r="A36" s="106"/>
      <c r="B36" s="98">
        <v>2013</v>
      </c>
      <c r="C36" s="98">
        <v>2014</v>
      </c>
      <c r="D36" s="98">
        <v>2015</v>
      </c>
      <c r="E36" s="98">
        <v>2016</v>
      </c>
      <c r="F36" s="98">
        <v>2017</v>
      </c>
      <c r="G36" s="98">
        <v>2018</v>
      </c>
      <c r="H36" s="133">
        <v>2019</v>
      </c>
    </row>
    <row r="37" spans="1:8" x14ac:dyDescent="0.3">
      <c r="A37" s="7" t="s">
        <v>121</v>
      </c>
      <c r="B37" s="94">
        <v>1</v>
      </c>
      <c r="C37" s="94">
        <v>4</v>
      </c>
      <c r="D37" s="94">
        <v>1</v>
      </c>
      <c r="E37" s="94">
        <v>0</v>
      </c>
      <c r="F37" s="94">
        <v>0</v>
      </c>
      <c r="G37" s="94">
        <v>3</v>
      </c>
      <c r="H37" s="94">
        <v>0</v>
      </c>
    </row>
    <row r="38" spans="1:8" x14ac:dyDescent="0.3">
      <c r="A38" s="95" t="s">
        <v>118</v>
      </c>
      <c r="B38" s="61"/>
      <c r="C38" s="61">
        <f>C37/B37-1</f>
        <v>3</v>
      </c>
      <c r="D38" s="61">
        <f t="shared" ref="D38" si="10">D37/C37-1</f>
        <v>-0.75</v>
      </c>
      <c r="E38" s="61">
        <f t="shared" ref="E38" si="11">E37/D37-1</f>
        <v>-1</v>
      </c>
      <c r="F38" s="61"/>
      <c r="G38" s="61"/>
      <c r="H38" s="61">
        <f>H37/G37-1</f>
        <v>-1</v>
      </c>
    </row>
    <row r="39" spans="1:8" x14ac:dyDescent="0.3">
      <c r="A39" s="7" t="s">
        <v>119</v>
      </c>
      <c r="B39" s="13">
        <v>910</v>
      </c>
      <c r="C39" s="13">
        <v>2802</v>
      </c>
      <c r="D39" s="13">
        <v>444</v>
      </c>
      <c r="E39" s="96">
        <v>0</v>
      </c>
      <c r="F39" s="13">
        <v>0</v>
      </c>
      <c r="G39" s="13">
        <v>1447</v>
      </c>
      <c r="H39" s="13">
        <v>0</v>
      </c>
    </row>
    <row r="40" spans="1:8" x14ac:dyDescent="0.3">
      <c r="A40" s="95" t="s">
        <v>120</v>
      </c>
      <c r="B40" s="61"/>
      <c r="C40" s="61">
        <f>C39/B39-1</f>
        <v>2.0791208791208793</v>
      </c>
      <c r="D40" s="61">
        <f t="shared" ref="D40" si="12">D39/C39-1</f>
        <v>-0.84154175588865099</v>
      </c>
      <c r="E40" s="61">
        <f t="shared" ref="E40" si="13">E39/D39-1</f>
        <v>-1</v>
      </c>
      <c r="F40" s="61"/>
      <c r="G40" s="61"/>
      <c r="H40" s="61">
        <f>H39/G39-1</f>
        <v>-1</v>
      </c>
    </row>
    <row r="41" spans="1:8" x14ac:dyDescent="0.3">
      <c r="A41" s="189" t="s">
        <v>122</v>
      </c>
      <c r="B41" s="189"/>
      <c r="C41" s="189"/>
      <c r="D41" s="189"/>
      <c r="E41" s="7"/>
    </row>
  </sheetData>
  <mergeCells count="10">
    <mergeCell ref="A41:D41"/>
    <mergeCell ref="A33:D33"/>
    <mergeCell ref="A25:D25"/>
    <mergeCell ref="A17:D17"/>
    <mergeCell ref="A3:H3"/>
    <mergeCell ref="A11:H11"/>
    <mergeCell ref="A19:H19"/>
    <mergeCell ref="A27:H27"/>
    <mergeCell ref="A35:H35"/>
    <mergeCell ref="A9:D9"/>
  </mergeCells>
  <pageMargins left="0.7" right="0.7" top="0.75" bottom="0.75" header="0.3" footer="0.3"/>
  <pageSetup paperSize="9" scale="78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5"/>
  <sheetViews>
    <sheetView showGridLines="0" zoomScaleNormal="100" workbookViewId="0">
      <pane xSplit="1" topLeftCell="E1" activePane="topRight" state="frozen"/>
      <selection pane="topRight" activeCell="L14" sqref="L14"/>
    </sheetView>
  </sheetViews>
  <sheetFormatPr defaultRowHeight="14.4" x14ac:dyDescent="0.3"/>
  <cols>
    <col min="1" max="1" width="15" customWidth="1"/>
    <col min="2" max="2" width="19.44140625" bestFit="1" customWidth="1"/>
    <col min="3" max="8" width="10.109375" bestFit="1" customWidth="1"/>
    <col min="9" max="9" width="10.44140625" customWidth="1"/>
    <col min="10" max="10" width="10.109375" bestFit="1" customWidth="1"/>
    <col min="11" max="12" width="10.109375" customWidth="1"/>
  </cols>
  <sheetData>
    <row r="3" spans="1:14" x14ac:dyDescent="0.3">
      <c r="A3" s="166" t="s">
        <v>141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4" ht="28.5" customHeight="1" x14ac:dyDescent="0.3">
      <c r="A4" s="129" t="s">
        <v>56</v>
      </c>
      <c r="B4" s="44"/>
      <c r="C4" s="48">
        <v>2010</v>
      </c>
      <c r="D4" s="48">
        <v>2011</v>
      </c>
      <c r="E4" s="48">
        <v>2012</v>
      </c>
      <c r="F4" s="48">
        <v>2013</v>
      </c>
      <c r="G4" s="48">
        <v>2014</v>
      </c>
      <c r="H4" s="48">
        <v>2015</v>
      </c>
      <c r="I4" s="48">
        <v>2016</v>
      </c>
      <c r="J4" s="48">
        <v>2017</v>
      </c>
      <c r="K4" s="124">
        <v>2018</v>
      </c>
      <c r="L4" s="151">
        <v>2019</v>
      </c>
      <c r="M4" s="1"/>
      <c r="N4" s="1"/>
    </row>
    <row r="5" spans="1:14" x14ac:dyDescent="0.3">
      <c r="A5" s="167" t="s">
        <v>26</v>
      </c>
      <c r="B5" s="10" t="s">
        <v>5</v>
      </c>
      <c r="C5" s="11">
        <v>98475</v>
      </c>
      <c r="D5" s="11">
        <v>118502</v>
      </c>
      <c r="E5" s="11">
        <v>105681</v>
      </c>
      <c r="F5" s="11">
        <v>135963</v>
      </c>
      <c r="G5" s="11">
        <v>198942</v>
      </c>
      <c r="H5" s="11">
        <v>201657</v>
      </c>
      <c r="I5" s="11">
        <v>394915</v>
      </c>
      <c r="J5" s="11">
        <v>426191</v>
      </c>
      <c r="K5" s="11">
        <v>555031</v>
      </c>
      <c r="L5" s="11">
        <v>660533</v>
      </c>
    </row>
    <row r="6" spans="1:14" x14ac:dyDescent="0.3">
      <c r="A6" s="167"/>
      <c r="B6" s="10" t="s">
        <v>6</v>
      </c>
      <c r="C6" s="11">
        <v>770652</v>
      </c>
      <c r="D6" s="11">
        <v>820721</v>
      </c>
      <c r="E6" s="11">
        <v>793032</v>
      </c>
      <c r="F6" s="11">
        <v>940892</v>
      </c>
      <c r="G6" s="11">
        <v>938232</v>
      </c>
      <c r="H6" s="11">
        <v>892082</v>
      </c>
      <c r="I6" s="11">
        <v>880140</v>
      </c>
      <c r="J6" s="11">
        <v>1083305</v>
      </c>
      <c r="K6" s="11">
        <v>1410383</v>
      </c>
      <c r="L6" s="11">
        <v>1454452</v>
      </c>
    </row>
    <row r="7" spans="1:14" x14ac:dyDescent="0.3">
      <c r="A7" s="163" t="s">
        <v>27</v>
      </c>
      <c r="B7" s="12" t="s">
        <v>5</v>
      </c>
      <c r="C7" s="13">
        <v>36075</v>
      </c>
      <c r="D7" s="13">
        <v>40296</v>
      </c>
      <c r="E7" s="13">
        <v>27200</v>
      </c>
      <c r="F7" s="13">
        <v>30251</v>
      </c>
      <c r="G7" s="13">
        <v>34574</v>
      </c>
      <c r="H7" s="13">
        <v>34571</v>
      </c>
      <c r="I7" s="13">
        <v>38664</v>
      </c>
      <c r="J7" s="13">
        <v>39983</v>
      </c>
      <c r="K7" s="13">
        <v>46526</v>
      </c>
      <c r="L7" s="13">
        <v>36744</v>
      </c>
    </row>
    <row r="8" spans="1:14" x14ac:dyDescent="0.3">
      <c r="A8" s="163"/>
      <c r="B8" s="12" t="s">
        <v>6</v>
      </c>
      <c r="C8" s="13">
        <v>394751</v>
      </c>
      <c r="D8" s="13">
        <v>501201</v>
      </c>
      <c r="E8" s="13">
        <v>482712</v>
      </c>
      <c r="F8" s="13">
        <v>608170</v>
      </c>
      <c r="G8" s="13">
        <v>626863</v>
      </c>
      <c r="H8" s="13">
        <v>563189</v>
      </c>
      <c r="I8" s="13">
        <v>539990</v>
      </c>
      <c r="J8" s="13">
        <v>604584</v>
      </c>
      <c r="K8" s="13">
        <v>628356</v>
      </c>
      <c r="L8" s="13">
        <v>626063</v>
      </c>
    </row>
    <row r="9" spans="1:14" x14ac:dyDescent="0.3">
      <c r="A9" s="167" t="s">
        <v>28</v>
      </c>
      <c r="B9" s="10" t="s">
        <v>5</v>
      </c>
      <c r="C9" s="11">
        <v>15032</v>
      </c>
      <c r="D9" s="11">
        <v>13986</v>
      </c>
      <c r="E9" s="11">
        <v>14224</v>
      </c>
      <c r="F9" s="11">
        <v>18729</v>
      </c>
      <c r="G9" s="11">
        <v>17611</v>
      </c>
      <c r="H9" s="11">
        <v>16088</v>
      </c>
      <c r="I9" s="11">
        <v>10588</v>
      </c>
      <c r="J9" s="11">
        <v>59930</v>
      </c>
      <c r="K9" s="11">
        <v>92222</v>
      </c>
      <c r="L9" s="11">
        <v>76647</v>
      </c>
    </row>
    <row r="10" spans="1:14" x14ac:dyDescent="0.3">
      <c r="A10" s="167"/>
      <c r="B10" s="10" t="s">
        <v>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12078</v>
      </c>
      <c r="I10" s="11">
        <v>11856</v>
      </c>
      <c r="J10" s="11">
        <v>21111</v>
      </c>
      <c r="K10" s="11">
        <v>19318</v>
      </c>
      <c r="L10" s="11">
        <v>17502</v>
      </c>
    </row>
    <row r="11" spans="1:14" x14ac:dyDescent="0.3">
      <c r="A11" s="163" t="s">
        <v>29</v>
      </c>
      <c r="B11" s="12" t="s">
        <v>5</v>
      </c>
      <c r="C11" s="13">
        <v>26507</v>
      </c>
      <c r="D11" s="13">
        <v>32976</v>
      </c>
      <c r="E11" s="13">
        <v>38207</v>
      </c>
      <c r="F11" s="13">
        <v>44997</v>
      </c>
      <c r="G11" s="13">
        <v>46442</v>
      </c>
      <c r="H11" s="13">
        <v>59958</v>
      </c>
      <c r="I11" s="13">
        <v>57262</v>
      </c>
      <c r="J11" s="13">
        <v>64207</v>
      </c>
      <c r="K11" s="13">
        <v>73483</v>
      </c>
      <c r="L11" s="13">
        <v>71553</v>
      </c>
    </row>
    <row r="12" spans="1:14" x14ac:dyDescent="0.3">
      <c r="A12" s="163"/>
      <c r="B12" s="12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2829</v>
      </c>
      <c r="H12" s="13">
        <v>14760</v>
      </c>
      <c r="I12" s="13">
        <v>19040</v>
      </c>
      <c r="J12" s="13">
        <v>38669</v>
      </c>
      <c r="K12" s="13">
        <v>65583</v>
      </c>
      <c r="L12" s="13">
        <v>57243</v>
      </c>
    </row>
    <row r="13" spans="1:14" x14ac:dyDescent="0.3">
      <c r="A13" s="164" t="s">
        <v>4</v>
      </c>
      <c r="B13" s="49" t="s">
        <v>5</v>
      </c>
      <c r="C13" s="50">
        <f>C5+C7+C9+C11</f>
        <v>176089</v>
      </c>
      <c r="D13" s="50">
        <f t="shared" ref="D13:J14" si="0">D5+D7+D9+D11</f>
        <v>205760</v>
      </c>
      <c r="E13" s="50">
        <f t="shared" si="0"/>
        <v>185312</v>
      </c>
      <c r="F13" s="50">
        <f t="shared" si="0"/>
        <v>229940</v>
      </c>
      <c r="G13" s="50">
        <f t="shared" si="0"/>
        <v>297569</v>
      </c>
      <c r="H13" s="50">
        <f t="shared" si="0"/>
        <v>312274</v>
      </c>
      <c r="I13" s="50">
        <f t="shared" si="0"/>
        <v>501429</v>
      </c>
      <c r="J13" s="50">
        <f t="shared" si="0"/>
        <v>590311</v>
      </c>
      <c r="K13" s="50">
        <f t="shared" ref="K13:L13" si="1">K5+K7+K9+K11</f>
        <v>767262</v>
      </c>
      <c r="L13" s="50">
        <f t="shared" si="1"/>
        <v>845477</v>
      </c>
    </row>
    <row r="14" spans="1:14" x14ac:dyDescent="0.3">
      <c r="A14" s="164"/>
      <c r="B14" s="49" t="s">
        <v>6</v>
      </c>
      <c r="C14" s="50">
        <f>C6+C8+C10+C12</f>
        <v>1165403</v>
      </c>
      <c r="D14" s="50">
        <f t="shared" si="0"/>
        <v>1321922</v>
      </c>
      <c r="E14" s="50">
        <f t="shared" si="0"/>
        <v>1275744</v>
      </c>
      <c r="F14" s="50">
        <f t="shared" si="0"/>
        <v>1549062</v>
      </c>
      <c r="G14" s="50">
        <f t="shared" si="0"/>
        <v>1567924</v>
      </c>
      <c r="H14" s="50">
        <f>H6+H8+H10+H12</f>
        <v>1482109</v>
      </c>
      <c r="I14" s="50">
        <f>I6+I8+I10+I12</f>
        <v>1451026</v>
      </c>
      <c r="J14" s="50">
        <f>J6+J8+J10+J12</f>
        <v>1747669</v>
      </c>
      <c r="K14" s="50">
        <f>K6+K8+K10+K12</f>
        <v>2123640</v>
      </c>
      <c r="L14" s="50">
        <f>L6+L8+L10+L12</f>
        <v>2155260</v>
      </c>
    </row>
    <row r="15" spans="1:14" x14ac:dyDescent="0.3">
      <c r="A15" s="190" t="s">
        <v>116</v>
      </c>
      <c r="B15" s="190"/>
      <c r="C15" s="190"/>
      <c r="D15" s="12"/>
      <c r="E15" s="7"/>
      <c r="F15" s="7"/>
      <c r="G15" s="7"/>
      <c r="H15" s="7"/>
    </row>
  </sheetData>
  <mergeCells count="7">
    <mergeCell ref="A3:L3"/>
    <mergeCell ref="A15:C15"/>
    <mergeCell ref="A7:A8"/>
    <mergeCell ref="A13:A14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2"/>
  <sheetViews>
    <sheetView showGridLines="0" zoomScaleNormal="100" workbookViewId="0">
      <selection activeCell="B15" sqref="B15"/>
    </sheetView>
  </sheetViews>
  <sheetFormatPr defaultRowHeight="14.4" x14ac:dyDescent="0.3"/>
  <cols>
    <col min="1" max="1" width="4.44140625" bestFit="1" customWidth="1"/>
    <col min="2" max="2" width="53" bestFit="1" customWidth="1"/>
  </cols>
  <sheetData>
    <row r="1" spans="1:2" x14ac:dyDescent="0.3">
      <c r="A1" s="58" t="s">
        <v>75</v>
      </c>
      <c r="B1" s="58" t="s">
        <v>76</v>
      </c>
    </row>
    <row r="2" spans="1:2" x14ac:dyDescent="0.3">
      <c r="A2" s="101">
        <v>1</v>
      </c>
      <c r="B2" s="102" t="s">
        <v>77</v>
      </c>
    </row>
  </sheetData>
  <hyperlinks>
    <hyperlink ref="B2" r:id="rId1" xr:uid="{00000000-0004-0000-0900-000000000000}"/>
  </hyperlinks>
  <pageMargins left="0.7" right="0.7" top="0.75" bottom="0.75" header="0.3" footer="0.3"/>
  <pageSetup paperSize="9" orientation="landscape" verticalDpi="597" r:id="rId2"/>
  <headerFooter>
    <oddHeader>&amp;R&amp;G</oddHeader>
    <oddFooter>&amp;L&amp;F&amp;C&amp;P&amp;R&amp;A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G24" sqref="G24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4"/>
  <sheetViews>
    <sheetView showGridLines="0" zoomScaleNormal="100" workbookViewId="0">
      <selection activeCell="C14" sqref="C14:E15"/>
    </sheetView>
  </sheetViews>
  <sheetFormatPr defaultRowHeight="14.4" x14ac:dyDescent="0.3"/>
  <cols>
    <col min="1" max="1" width="18.44140625" customWidth="1"/>
    <col min="2" max="2" width="19" customWidth="1"/>
    <col min="3" max="3" width="13" customWidth="1"/>
    <col min="4" max="4" width="11.33203125" customWidth="1"/>
    <col min="5" max="5" width="16.5546875" customWidth="1"/>
    <col min="6" max="6" width="12.5546875" customWidth="1"/>
    <col min="7" max="7" width="16" customWidth="1"/>
    <col min="8" max="8" width="15" customWidth="1"/>
  </cols>
  <sheetData>
    <row r="3" spans="1:8" x14ac:dyDescent="0.3">
      <c r="A3" s="155" t="s">
        <v>138</v>
      </c>
      <c r="B3" s="155"/>
      <c r="C3" s="155"/>
      <c r="D3" s="155"/>
      <c r="E3" s="155"/>
      <c r="F3" s="155"/>
      <c r="G3" s="155"/>
      <c r="H3" s="155"/>
    </row>
    <row r="4" spans="1:8" ht="34.200000000000003" x14ac:dyDescent="0.3">
      <c r="A4" s="91" t="s">
        <v>59</v>
      </c>
      <c r="B4" s="92" t="s">
        <v>60</v>
      </c>
      <c r="C4" s="92" t="s">
        <v>82</v>
      </c>
      <c r="D4" s="92" t="s">
        <v>83</v>
      </c>
      <c r="E4" s="93" t="s">
        <v>84</v>
      </c>
      <c r="F4" s="92" t="s">
        <v>86</v>
      </c>
      <c r="G4" s="92" t="s">
        <v>85</v>
      </c>
      <c r="H4" s="92" t="s">
        <v>61</v>
      </c>
    </row>
    <row r="5" spans="1:8" x14ac:dyDescent="0.3">
      <c r="A5" s="156" t="s">
        <v>99</v>
      </c>
      <c r="B5" s="63" t="s">
        <v>63</v>
      </c>
      <c r="C5" s="64">
        <v>1322.904</v>
      </c>
      <c r="D5" s="64">
        <v>972.30497949999994</v>
      </c>
      <c r="E5" s="65">
        <v>11591.210999999999</v>
      </c>
      <c r="F5" s="66">
        <f>D5/C5*1000</f>
        <v>734.97773043244251</v>
      </c>
      <c r="G5" s="64">
        <f>D5/E5*1000</f>
        <v>83.882950582126398</v>
      </c>
      <c r="H5" s="65">
        <f>F5/G5</f>
        <v>8.7619441773552733</v>
      </c>
    </row>
    <row r="6" spans="1:8" x14ac:dyDescent="0.3">
      <c r="A6" s="157"/>
      <c r="B6" s="4" t="s">
        <v>62</v>
      </c>
      <c r="C6" s="59">
        <v>596.06799999999998</v>
      </c>
      <c r="D6" s="59">
        <v>420.07384069999995</v>
      </c>
      <c r="E6" s="99">
        <v>4909.3469999999998</v>
      </c>
      <c r="F6" s="100">
        <f t="shared" ref="F6:F14" si="0">D6/C6*1000</f>
        <v>704.74147362381473</v>
      </c>
      <c r="G6" s="59">
        <f t="shared" ref="G6:G14" si="1">D6/E6*1000</f>
        <v>85.566133479666433</v>
      </c>
      <c r="H6" s="99">
        <f t="shared" ref="H6:H14" si="2">F6/G6</f>
        <v>8.2362196930551548</v>
      </c>
    </row>
    <row r="7" spans="1:8" x14ac:dyDescent="0.3">
      <c r="A7" s="157"/>
      <c r="B7" s="67" t="s">
        <v>65</v>
      </c>
      <c r="C7" s="68">
        <v>584.18600000000004</v>
      </c>
      <c r="D7" s="68">
        <v>399.45851159999995</v>
      </c>
      <c r="E7" s="69">
        <v>4540.1270000000004</v>
      </c>
      <c r="F7" s="70">
        <f t="shared" si="0"/>
        <v>683.78651936198389</v>
      </c>
      <c r="G7" s="68">
        <f t="shared" si="1"/>
        <v>87.983995073265561</v>
      </c>
      <c r="H7" s="69">
        <f t="shared" si="2"/>
        <v>7.7717148305505432</v>
      </c>
    </row>
    <row r="8" spans="1:8" x14ac:dyDescent="0.3">
      <c r="A8" s="157"/>
      <c r="B8" s="4" t="s">
        <v>69</v>
      </c>
      <c r="C8" s="59">
        <v>294.84199999999998</v>
      </c>
      <c r="D8" s="59">
        <v>195.121015</v>
      </c>
      <c r="E8" s="99">
        <v>2602.4699999999998</v>
      </c>
      <c r="F8" s="100">
        <f t="shared" si="0"/>
        <v>661.7816152379919</v>
      </c>
      <c r="G8" s="59">
        <f t="shared" si="1"/>
        <v>74.975317678974207</v>
      </c>
      <c r="H8" s="99">
        <f t="shared" si="2"/>
        <v>8.8266597024847204</v>
      </c>
    </row>
    <row r="9" spans="1:8" x14ac:dyDescent="0.3">
      <c r="A9" s="157"/>
      <c r="B9" s="67" t="s">
        <v>70</v>
      </c>
      <c r="C9" s="68">
        <v>210.54499999999999</v>
      </c>
      <c r="D9" s="68">
        <v>176.33305199999998</v>
      </c>
      <c r="E9" s="69">
        <v>1841.8050000000001</v>
      </c>
      <c r="F9" s="70">
        <f t="shared" si="0"/>
        <v>837.50766819444766</v>
      </c>
      <c r="G9" s="68">
        <f t="shared" si="1"/>
        <v>95.739262299754856</v>
      </c>
      <c r="H9" s="69">
        <f t="shared" si="2"/>
        <v>8.7477973829822595</v>
      </c>
    </row>
    <row r="10" spans="1:8" x14ac:dyDescent="0.3">
      <c r="A10" s="157"/>
      <c r="B10" s="4" t="s">
        <v>71</v>
      </c>
      <c r="C10" s="59">
        <v>183.82400000000001</v>
      </c>
      <c r="D10" s="59">
        <v>161.43768599999996</v>
      </c>
      <c r="E10" s="99">
        <v>1517.49</v>
      </c>
      <c r="F10" s="100">
        <f t="shared" si="0"/>
        <v>878.21876359996486</v>
      </c>
      <c r="G10" s="59">
        <f t="shared" si="1"/>
        <v>106.38467864697623</v>
      </c>
      <c r="H10" s="99">
        <f t="shared" si="2"/>
        <v>8.2551244668813641</v>
      </c>
    </row>
    <row r="11" spans="1:8" x14ac:dyDescent="0.3">
      <c r="A11" s="157"/>
      <c r="B11" s="67" t="s">
        <v>64</v>
      </c>
      <c r="C11" s="68">
        <v>240.58600000000001</v>
      </c>
      <c r="D11" s="68">
        <v>141.51840430000001</v>
      </c>
      <c r="E11" s="69">
        <v>1893.393</v>
      </c>
      <c r="F11" s="70">
        <f t="shared" si="0"/>
        <v>588.22377154115372</v>
      </c>
      <c r="G11" s="68">
        <f t="shared" si="1"/>
        <v>74.743280607882255</v>
      </c>
      <c r="H11" s="69">
        <f t="shared" si="2"/>
        <v>7.8699217743343342</v>
      </c>
    </row>
    <row r="12" spans="1:8" x14ac:dyDescent="0.3">
      <c r="A12" s="157"/>
      <c r="B12" s="4" t="s">
        <v>72</v>
      </c>
      <c r="C12" s="59">
        <v>130.12200000000001</v>
      </c>
      <c r="D12" s="59">
        <v>77.625020500000005</v>
      </c>
      <c r="E12" s="99">
        <v>1213.191</v>
      </c>
      <c r="F12" s="100">
        <f t="shared" si="0"/>
        <v>596.55569772982278</v>
      </c>
      <c r="G12" s="59">
        <f t="shared" si="1"/>
        <v>63.984171082706681</v>
      </c>
      <c r="H12" s="99">
        <f t="shared" si="2"/>
        <v>9.3234887259648644</v>
      </c>
    </row>
    <row r="13" spans="1:8" x14ac:dyDescent="0.3">
      <c r="A13" s="158"/>
      <c r="B13" s="71" t="s">
        <v>66</v>
      </c>
      <c r="C13" s="72">
        <f>C14-SUM(C5:C12)</f>
        <v>1724.48</v>
      </c>
      <c r="D13" s="72">
        <f>D14-SUM(D5:D12)</f>
        <v>1056.9974231000001</v>
      </c>
      <c r="E13" s="73">
        <f>E14-SUM(E5:E12)</f>
        <v>13147.135999999999</v>
      </c>
      <c r="F13" s="74">
        <f t="shared" si="0"/>
        <v>612.93689871729453</v>
      </c>
      <c r="G13" s="72">
        <f t="shared" si="1"/>
        <v>80.397542331653085</v>
      </c>
      <c r="H13" s="73">
        <f t="shared" si="2"/>
        <v>7.6238263128595278</v>
      </c>
    </row>
    <row r="14" spans="1:8" x14ac:dyDescent="0.3">
      <c r="A14" s="75"/>
      <c r="B14" s="75" t="s">
        <v>4</v>
      </c>
      <c r="C14" s="76">
        <v>5287.5569999999998</v>
      </c>
      <c r="D14" s="76">
        <v>3600.8699326999999</v>
      </c>
      <c r="E14" s="77">
        <v>43256.17</v>
      </c>
      <c r="F14" s="78">
        <f t="shared" si="0"/>
        <v>681.00824874322871</v>
      </c>
      <c r="G14" s="76">
        <f t="shared" si="1"/>
        <v>83.245232592252151</v>
      </c>
      <c r="H14" s="77">
        <f t="shared" si="2"/>
        <v>8.1807477441850747</v>
      </c>
    </row>
    <row r="15" spans="1:8" x14ac:dyDescent="0.3">
      <c r="A15" s="79"/>
      <c r="B15" s="104" t="s">
        <v>67</v>
      </c>
      <c r="C15" s="80">
        <v>0.14429898656946374</v>
      </c>
      <c r="D15" s="80">
        <v>0.20367008561982533</v>
      </c>
      <c r="E15" s="81">
        <v>0.18607709744889758</v>
      </c>
      <c r="F15" s="82"/>
      <c r="G15" s="83"/>
      <c r="H15" s="84"/>
    </row>
    <row r="16" spans="1:8" x14ac:dyDescent="0.3">
      <c r="A16" s="154" t="s">
        <v>98</v>
      </c>
      <c r="B16" s="154"/>
      <c r="C16" s="154"/>
      <c r="D16" s="154"/>
      <c r="E16" s="103"/>
      <c r="F16" s="142"/>
    </row>
    <row r="19" spans="1:8" x14ac:dyDescent="0.3">
      <c r="A19" s="155" t="s">
        <v>127</v>
      </c>
      <c r="B19" s="155"/>
      <c r="C19" s="155"/>
      <c r="D19" s="155"/>
      <c r="E19" s="155"/>
      <c r="F19" s="155"/>
      <c r="G19" s="155"/>
      <c r="H19" s="155"/>
    </row>
    <row r="20" spans="1:8" ht="38.25" customHeight="1" x14ac:dyDescent="0.3">
      <c r="A20" s="91" t="s">
        <v>59</v>
      </c>
      <c r="B20" s="92" t="s">
        <v>60</v>
      </c>
      <c r="C20" s="92" t="s">
        <v>82</v>
      </c>
      <c r="D20" s="92" t="s">
        <v>83</v>
      </c>
      <c r="E20" s="93" t="s">
        <v>84</v>
      </c>
      <c r="F20" s="92" t="s">
        <v>86</v>
      </c>
      <c r="G20" s="92" t="s">
        <v>85</v>
      </c>
      <c r="H20" s="92" t="s">
        <v>61</v>
      </c>
    </row>
    <row r="21" spans="1:8" x14ac:dyDescent="0.3">
      <c r="A21" s="156" t="s">
        <v>99</v>
      </c>
      <c r="B21" s="63" t="s">
        <v>63</v>
      </c>
      <c r="C21" s="64">
        <v>1411.896</v>
      </c>
      <c r="D21" s="64">
        <v>944.93373819999988</v>
      </c>
      <c r="E21" s="65">
        <v>12593.806</v>
      </c>
      <c r="F21" s="66">
        <f>D21/C21*1000</f>
        <v>669.26582283680943</v>
      </c>
      <c r="G21" s="64">
        <f>D21/E21*1000</f>
        <v>75.031625721406201</v>
      </c>
      <c r="H21" s="65">
        <f>F21/G21</f>
        <v>8.9197830435102876</v>
      </c>
    </row>
    <row r="22" spans="1:8" x14ac:dyDescent="0.3">
      <c r="A22" s="157"/>
      <c r="B22" s="4" t="s">
        <v>62</v>
      </c>
      <c r="C22" s="59">
        <v>490.596</v>
      </c>
      <c r="D22" s="59">
        <v>326.53186399999993</v>
      </c>
      <c r="E22" s="99">
        <v>4369.009</v>
      </c>
      <c r="F22" s="100">
        <f t="shared" ref="F22:F30" si="3">D22/C22*1000</f>
        <v>665.58199414589581</v>
      </c>
      <c r="G22" s="59">
        <f t="shared" ref="G22:G30" si="4">D22/E22*1000</f>
        <v>74.738198982881457</v>
      </c>
      <c r="H22" s="99">
        <f t="shared" ref="H22:H30" si="5">F22/G22</f>
        <v>8.9055128863667861</v>
      </c>
    </row>
    <row r="23" spans="1:8" x14ac:dyDescent="0.3">
      <c r="A23" s="157"/>
      <c r="B23" s="67" t="s">
        <v>65</v>
      </c>
      <c r="C23" s="68">
        <v>622.15899999999999</v>
      </c>
      <c r="D23" s="68">
        <v>345.87515230000002</v>
      </c>
      <c r="E23" s="69">
        <v>5173.7269999999999</v>
      </c>
      <c r="F23" s="70">
        <f t="shared" si="3"/>
        <v>555.92726666334488</v>
      </c>
      <c r="G23" s="68">
        <f t="shared" si="4"/>
        <v>66.852223223219951</v>
      </c>
      <c r="H23" s="69">
        <f t="shared" si="5"/>
        <v>8.3157633338101657</v>
      </c>
    </row>
    <row r="24" spans="1:8" x14ac:dyDescent="0.3">
      <c r="A24" s="157"/>
      <c r="B24" s="4" t="s">
        <v>69</v>
      </c>
      <c r="C24" s="59">
        <v>323.255</v>
      </c>
      <c r="D24" s="59">
        <v>178.99703600000001</v>
      </c>
      <c r="E24" s="99">
        <v>2782.1469999999999</v>
      </c>
      <c r="F24" s="100">
        <f t="shared" si="3"/>
        <v>553.73323227792309</v>
      </c>
      <c r="G24" s="59">
        <f t="shared" si="4"/>
        <v>64.337734850099579</v>
      </c>
      <c r="H24" s="99">
        <f t="shared" si="5"/>
        <v>8.606663470015933</v>
      </c>
    </row>
    <row r="25" spans="1:8" x14ac:dyDescent="0.3">
      <c r="A25" s="157"/>
      <c r="B25" s="67" t="s">
        <v>70</v>
      </c>
      <c r="C25" s="68">
        <v>250.239</v>
      </c>
      <c r="D25" s="68">
        <v>170.92415880000001</v>
      </c>
      <c r="E25" s="69">
        <v>2197.0369999999998</v>
      </c>
      <c r="F25" s="70">
        <f t="shared" si="3"/>
        <v>683.04364547492605</v>
      </c>
      <c r="G25" s="68">
        <f t="shared" si="4"/>
        <v>77.797578647969985</v>
      </c>
      <c r="H25" s="69">
        <f t="shared" si="5"/>
        <v>8.7797545546457574</v>
      </c>
    </row>
    <row r="26" spans="1:8" x14ac:dyDescent="0.3">
      <c r="A26" s="157"/>
      <c r="B26" s="4" t="s">
        <v>71</v>
      </c>
      <c r="C26" s="59">
        <v>184.27799999999999</v>
      </c>
      <c r="D26" s="59">
        <v>165.55294999999998</v>
      </c>
      <c r="E26" s="99">
        <v>1543.807</v>
      </c>
      <c r="F26" s="100">
        <f t="shared" si="3"/>
        <v>898.38694798076813</v>
      </c>
      <c r="G26" s="59">
        <f t="shared" si="4"/>
        <v>107.23681781466206</v>
      </c>
      <c r="H26" s="99">
        <f t="shared" si="5"/>
        <v>8.3775979769695788</v>
      </c>
    </row>
    <row r="27" spans="1:8" x14ac:dyDescent="0.3">
      <c r="A27" s="157"/>
      <c r="B27" s="67" t="s">
        <v>64</v>
      </c>
      <c r="C27" s="68">
        <v>233.64099999999999</v>
      </c>
      <c r="D27" s="68">
        <v>116.66441889999999</v>
      </c>
      <c r="E27" s="69">
        <v>1871.395</v>
      </c>
      <c r="F27" s="70">
        <f t="shared" si="3"/>
        <v>499.3319618560098</v>
      </c>
      <c r="G27" s="68">
        <f t="shared" si="4"/>
        <v>62.340884153265335</v>
      </c>
      <c r="H27" s="69">
        <f t="shared" si="5"/>
        <v>8.0097029202922432</v>
      </c>
    </row>
    <row r="28" spans="1:8" x14ac:dyDescent="0.3">
      <c r="A28" s="157"/>
      <c r="B28" s="4" t="s">
        <v>72</v>
      </c>
      <c r="C28" s="59">
        <v>45.298000000000002</v>
      </c>
      <c r="D28" s="59">
        <v>18.261989500000002</v>
      </c>
      <c r="E28" s="99">
        <v>368.24900000000002</v>
      </c>
      <c r="F28" s="100">
        <f t="shared" si="3"/>
        <v>403.15222526380859</v>
      </c>
      <c r="G28" s="59">
        <f t="shared" si="4"/>
        <v>49.591416405747196</v>
      </c>
      <c r="H28" s="99">
        <f t="shared" si="5"/>
        <v>8.1294759150514384</v>
      </c>
    </row>
    <row r="29" spans="1:8" x14ac:dyDescent="0.3">
      <c r="A29" s="158"/>
      <c r="B29" s="71" t="s">
        <v>66</v>
      </c>
      <c r="C29" s="72">
        <f>C30-SUM(C21:C28)</f>
        <v>1667.0789999999997</v>
      </c>
      <c r="D29" s="72">
        <f>D30-SUM(D21:D28)</f>
        <v>866.12545440000031</v>
      </c>
      <c r="E29" s="73">
        <f>E30-SUM(E21:E28)</f>
        <v>12919.798999999999</v>
      </c>
      <c r="F29" s="74">
        <f t="shared" si="3"/>
        <v>519.5467367773216</v>
      </c>
      <c r="G29" s="72">
        <f t="shared" si="4"/>
        <v>67.03861680820269</v>
      </c>
      <c r="H29" s="73">
        <f t="shared" si="5"/>
        <v>7.7499620593865099</v>
      </c>
    </row>
    <row r="30" spans="1:8" x14ac:dyDescent="0.3">
      <c r="A30" s="75"/>
      <c r="B30" s="75" t="s">
        <v>4</v>
      </c>
      <c r="C30" s="76">
        <v>5228.4409999999998</v>
      </c>
      <c r="D30" s="76">
        <v>3133.8667621</v>
      </c>
      <c r="E30" s="77">
        <v>43818.976000000002</v>
      </c>
      <c r="F30" s="78">
        <f t="shared" si="3"/>
        <v>599.38837640130203</v>
      </c>
      <c r="G30" s="76">
        <f t="shared" si="4"/>
        <v>71.518484642361344</v>
      </c>
      <c r="H30" s="77">
        <f t="shared" si="5"/>
        <v>8.3808875341617117</v>
      </c>
    </row>
    <row r="31" spans="1:8" x14ac:dyDescent="0.3">
      <c r="A31" s="79"/>
      <c r="B31" s="104" t="s">
        <v>67</v>
      </c>
      <c r="C31" s="80">
        <v>0.15010857693941621</v>
      </c>
      <c r="D31" s="80">
        <v>0.20020632445913986</v>
      </c>
      <c r="E31" s="81">
        <v>0.19302493175239666</v>
      </c>
      <c r="F31" s="82"/>
      <c r="G31" s="83"/>
      <c r="H31" s="84"/>
    </row>
    <row r="32" spans="1:8" x14ac:dyDescent="0.3">
      <c r="A32" s="154" t="s">
        <v>98</v>
      </c>
      <c r="B32" s="154"/>
      <c r="C32" s="154"/>
      <c r="D32" s="154"/>
      <c r="E32" s="103"/>
      <c r="F32" s="56"/>
    </row>
    <row r="35" spans="1:8" s="105" customFormat="1" ht="17.100000000000001" customHeight="1" x14ac:dyDescent="0.3">
      <c r="A35" s="155" t="s">
        <v>96</v>
      </c>
      <c r="B35" s="155"/>
      <c r="C35" s="155"/>
      <c r="D35" s="155"/>
      <c r="E35" s="155"/>
      <c r="F35" s="155"/>
      <c r="G35" s="155"/>
      <c r="H35" s="155"/>
    </row>
    <row r="36" spans="1:8" ht="36" customHeight="1" x14ac:dyDescent="0.3">
      <c r="A36" s="91" t="s">
        <v>59</v>
      </c>
      <c r="B36" s="92" t="s">
        <v>60</v>
      </c>
      <c r="C36" s="92" t="s">
        <v>82</v>
      </c>
      <c r="D36" s="92" t="s">
        <v>83</v>
      </c>
      <c r="E36" s="93" t="s">
        <v>84</v>
      </c>
      <c r="F36" s="92" t="s">
        <v>86</v>
      </c>
      <c r="G36" s="92" t="s">
        <v>85</v>
      </c>
      <c r="H36" s="92" t="s">
        <v>61</v>
      </c>
    </row>
    <row r="37" spans="1:8" x14ac:dyDescent="0.3">
      <c r="A37" s="156" t="s">
        <v>99</v>
      </c>
      <c r="B37" s="63" t="s">
        <v>63</v>
      </c>
      <c r="C37" s="64">
        <v>1296.212</v>
      </c>
      <c r="D37" s="64">
        <v>959.90299979999998</v>
      </c>
      <c r="E37" s="65">
        <v>11049.758</v>
      </c>
      <c r="F37" s="66">
        <f>D37/C37*1000</f>
        <v>740.54475641330271</v>
      </c>
      <c r="G37" s="64">
        <f>D37/E37*1000</f>
        <v>86.870952268818911</v>
      </c>
      <c r="H37" s="65">
        <f>F37/G37</f>
        <v>8.5246533746023037</v>
      </c>
    </row>
    <row r="38" spans="1:8" x14ac:dyDescent="0.3">
      <c r="A38" s="157"/>
      <c r="B38" s="4" t="s">
        <v>62</v>
      </c>
      <c r="C38" s="59">
        <v>692.07399999999996</v>
      </c>
      <c r="D38" s="59">
        <v>503.83295909999993</v>
      </c>
      <c r="E38" s="99">
        <v>6031.5339999999997</v>
      </c>
      <c r="F38" s="100">
        <f t="shared" ref="F38:F46" si="6">D38/C38*1000</f>
        <v>728.00446065016172</v>
      </c>
      <c r="G38" s="59">
        <f t="shared" ref="G38:G46" si="7">D38/E38*1000</f>
        <v>83.533137523555354</v>
      </c>
      <c r="H38" s="99">
        <f t="shared" ref="H38:H46" si="8">F38/G38</f>
        <v>8.7151576276525358</v>
      </c>
    </row>
    <row r="39" spans="1:8" x14ac:dyDescent="0.3">
      <c r="A39" s="157"/>
      <c r="B39" s="67" t="s">
        <v>65</v>
      </c>
      <c r="C39" s="68">
        <v>473.25599999999997</v>
      </c>
      <c r="D39" s="68">
        <v>344.18352269999997</v>
      </c>
      <c r="E39" s="69">
        <v>3969.49</v>
      </c>
      <c r="F39" s="70">
        <f t="shared" si="6"/>
        <v>727.26710849941674</v>
      </c>
      <c r="G39" s="68">
        <f t="shared" si="7"/>
        <v>86.707240149238302</v>
      </c>
      <c r="H39" s="69">
        <f t="shared" si="8"/>
        <v>8.387616850076915</v>
      </c>
    </row>
    <row r="40" spans="1:8" x14ac:dyDescent="0.3">
      <c r="A40" s="157"/>
      <c r="B40" s="4" t="s">
        <v>69</v>
      </c>
      <c r="C40" s="59">
        <v>330.66899999999998</v>
      </c>
      <c r="D40" s="59">
        <v>256.08420839999997</v>
      </c>
      <c r="E40" s="99">
        <v>2769.5540000000001</v>
      </c>
      <c r="F40" s="100">
        <f t="shared" si="6"/>
        <v>774.44274606933209</v>
      </c>
      <c r="G40" s="59">
        <f t="shared" si="7"/>
        <v>92.464060422725098</v>
      </c>
      <c r="H40" s="99">
        <f t="shared" si="8"/>
        <v>8.3756082366354274</v>
      </c>
    </row>
    <row r="41" spans="1:8" x14ac:dyDescent="0.3">
      <c r="A41" s="157"/>
      <c r="B41" s="67" t="s">
        <v>70</v>
      </c>
      <c r="C41" s="68">
        <v>193.77799999999999</v>
      </c>
      <c r="D41" s="68">
        <v>136.09802590000001</v>
      </c>
      <c r="E41" s="69">
        <v>1688.962</v>
      </c>
      <c r="F41" s="70">
        <f t="shared" si="6"/>
        <v>702.33992455283885</v>
      </c>
      <c r="G41" s="68">
        <f t="shared" si="7"/>
        <v>80.580869137375515</v>
      </c>
      <c r="H41" s="69">
        <f t="shared" si="8"/>
        <v>8.7159636284820756</v>
      </c>
    </row>
    <row r="42" spans="1:8" x14ac:dyDescent="0.3">
      <c r="A42" s="157"/>
      <c r="B42" s="4" t="s">
        <v>71</v>
      </c>
      <c r="C42" s="59">
        <v>181.69399999999999</v>
      </c>
      <c r="D42" s="59">
        <v>155.26934459999995</v>
      </c>
      <c r="E42" s="99">
        <v>1459.75</v>
      </c>
      <c r="F42" s="100">
        <f t="shared" si="6"/>
        <v>854.56506323819144</v>
      </c>
      <c r="G42" s="59">
        <f t="shared" si="7"/>
        <v>106.36707970542898</v>
      </c>
      <c r="H42" s="99">
        <f t="shared" si="8"/>
        <v>8.0341122987000126</v>
      </c>
    </row>
    <row r="43" spans="1:8" x14ac:dyDescent="0.3">
      <c r="A43" s="157"/>
      <c r="B43" s="67" t="s">
        <v>64</v>
      </c>
      <c r="C43" s="68">
        <v>178.92099999999999</v>
      </c>
      <c r="D43" s="68">
        <v>95.752826399999961</v>
      </c>
      <c r="E43" s="69">
        <v>1415.4480000000001</v>
      </c>
      <c r="F43" s="70">
        <f t="shared" si="6"/>
        <v>535.16818260573086</v>
      </c>
      <c r="G43" s="68">
        <f t="shared" si="7"/>
        <v>67.648423961883424</v>
      </c>
      <c r="H43" s="69">
        <f t="shared" si="8"/>
        <v>7.9110221829746088</v>
      </c>
    </row>
    <row r="44" spans="1:8" x14ac:dyDescent="0.3">
      <c r="A44" s="157"/>
      <c r="B44" s="4" t="s">
        <v>72</v>
      </c>
      <c r="C44" s="59">
        <v>104.40300000000001</v>
      </c>
      <c r="D44" s="59">
        <v>91.904538899999991</v>
      </c>
      <c r="E44" s="99">
        <v>986.04499999999996</v>
      </c>
      <c r="F44" s="100">
        <f t="shared" si="6"/>
        <v>880.28637970173259</v>
      </c>
      <c r="G44" s="59">
        <f t="shared" si="7"/>
        <v>93.205217713187537</v>
      </c>
      <c r="H44" s="99">
        <f t="shared" si="8"/>
        <v>9.4446040822581701</v>
      </c>
    </row>
    <row r="45" spans="1:8" x14ac:dyDescent="0.3">
      <c r="A45" s="158"/>
      <c r="B45" s="71" t="s">
        <v>66</v>
      </c>
      <c r="C45" s="72">
        <v>1355.3220000000006</v>
      </c>
      <c r="D45" s="72">
        <v>716.8844778000016</v>
      </c>
      <c r="E45" s="73">
        <v>10900.155000000006</v>
      </c>
      <c r="F45" s="74">
        <f t="shared" si="6"/>
        <v>528.94033875344849</v>
      </c>
      <c r="G45" s="72">
        <f t="shared" si="7"/>
        <v>65.768282909738545</v>
      </c>
      <c r="H45" s="73">
        <f t="shared" si="8"/>
        <v>8.0424836311961307</v>
      </c>
    </row>
    <row r="46" spans="1:8" x14ac:dyDescent="0.3">
      <c r="A46" s="75"/>
      <c r="B46" s="75" t="s">
        <v>4</v>
      </c>
      <c r="C46" s="76">
        <f>SUM(C37:C45)</f>
        <v>4806.3289999999997</v>
      </c>
      <c r="D46" s="76">
        <f t="shared" ref="D46" si="9">SUM(D37:D45)</f>
        <v>3259.9129036000004</v>
      </c>
      <c r="E46" s="77">
        <f>SUM(E37:E45)</f>
        <v>40270.696000000004</v>
      </c>
      <c r="F46" s="78">
        <f t="shared" si="6"/>
        <v>678.25421514007894</v>
      </c>
      <c r="G46" s="76">
        <f t="shared" si="7"/>
        <v>80.950001549513814</v>
      </c>
      <c r="H46" s="77">
        <f t="shared" si="8"/>
        <v>8.3786806937269613</v>
      </c>
    </row>
    <row r="47" spans="1:8" x14ac:dyDescent="0.3">
      <c r="A47" s="79"/>
      <c r="B47" s="104" t="s">
        <v>67</v>
      </c>
      <c r="C47" s="80">
        <v>0.15493627980518046</v>
      </c>
      <c r="D47" s="80">
        <v>0.22953153372534058</v>
      </c>
      <c r="E47" s="81">
        <v>0.19189769425014686</v>
      </c>
      <c r="F47" s="82"/>
      <c r="G47" s="83"/>
      <c r="H47" s="84"/>
    </row>
    <row r="48" spans="1:8" x14ac:dyDescent="0.3">
      <c r="A48" s="154" t="s">
        <v>98</v>
      </c>
      <c r="B48" s="154"/>
      <c r="C48" s="154"/>
      <c r="D48" s="154"/>
      <c r="E48" s="103"/>
      <c r="F48" s="56"/>
    </row>
    <row r="51" spans="1:8" s="105" customFormat="1" ht="17.100000000000001" customHeight="1" x14ac:dyDescent="0.3">
      <c r="A51" s="155" t="s">
        <v>68</v>
      </c>
      <c r="B51" s="155"/>
      <c r="C51" s="155"/>
      <c r="D51" s="155"/>
      <c r="E51" s="155"/>
      <c r="F51" s="155"/>
      <c r="G51" s="155"/>
      <c r="H51" s="155"/>
    </row>
    <row r="52" spans="1:8" ht="39.9" customHeight="1" x14ac:dyDescent="0.3">
      <c r="A52" s="91" t="s">
        <v>59</v>
      </c>
      <c r="B52" s="92" t="s">
        <v>60</v>
      </c>
      <c r="C52" s="92" t="s">
        <v>82</v>
      </c>
      <c r="D52" s="92" t="s">
        <v>83</v>
      </c>
      <c r="E52" s="93" t="s">
        <v>84</v>
      </c>
      <c r="F52" s="92" t="s">
        <v>86</v>
      </c>
      <c r="G52" s="92" t="s">
        <v>85</v>
      </c>
      <c r="H52" s="92" t="s">
        <v>61</v>
      </c>
    </row>
    <row r="53" spans="1:8" x14ac:dyDescent="0.3">
      <c r="A53" s="156" t="s">
        <v>100</v>
      </c>
      <c r="B53" s="63" t="s">
        <v>63</v>
      </c>
      <c r="C53" s="64">
        <v>1059.0740000000001</v>
      </c>
      <c r="D53" s="64">
        <v>859.9925647</v>
      </c>
      <c r="E53" s="65">
        <v>9908.0229999999992</v>
      </c>
      <c r="F53" s="66">
        <f>D53/C53*1000</f>
        <v>812.02311141619941</v>
      </c>
      <c r="G53" s="64">
        <f>D53/E53*1000</f>
        <v>86.797594706835071</v>
      </c>
      <c r="H53" s="65">
        <f>F53/G53</f>
        <v>9.3553642143986142</v>
      </c>
    </row>
    <row r="54" spans="1:8" x14ac:dyDescent="0.3">
      <c r="A54" s="157"/>
      <c r="B54" s="4" t="s">
        <v>62</v>
      </c>
      <c r="C54" s="59">
        <v>604.38900000000001</v>
      </c>
      <c r="D54" s="59">
        <v>407.76628499999998</v>
      </c>
      <c r="E54" s="99">
        <v>5280.1019999999999</v>
      </c>
      <c r="F54" s="100">
        <f t="shared" ref="F54:F62" si="10">D54/C54*1000</f>
        <v>674.67522572383007</v>
      </c>
      <c r="G54" s="59">
        <f t="shared" ref="G54:G62" si="11">D54/E54*1000</f>
        <v>77.226971183511225</v>
      </c>
      <c r="H54" s="99">
        <f t="shared" ref="H54:H62" si="12">F54/G54</f>
        <v>8.7362642271781912</v>
      </c>
    </row>
    <row r="55" spans="1:8" x14ac:dyDescent="0.3">
      <c r="A55" s="157"/>
      <c r="B55" s="67" t="s">
        <v>65</v>
      </c>
      <c r="C55" s="68">
        <v>447.02</v>
      </c>
      <c r="D55" s="68">
        <v>345.85364999999996</v>
      </c>
      <c r="E55" s="69">
        <v>3959.99</v>
      </c>
      <c r="F55" s="70">
        <f t="shared" si="10"/>
        <v>773.68719520379398</v>
      </c>
      <c r="G55" s="68">
        <f t="shared" si="11"/>
        <v>87.337000851012249</v>
      </c>
      <c r="H55" s="69">
        <f t="shared" si="12"/>
        <v>8.8586416715135776</v>
      </c>
    </row>
    <row r="56" spans="1:8" x14ac:dyDescent="0.3">
      <c r="A56" s="157"/>
      <c r="B56" s="4" t="s">
        <v>69</v>
      </c>
      <c r="C56" s="59">
        <v>261.077</v>
      </c>
      <c r="D56" s="59">
        <v>172.63786889999992</v>
      </c>
      <c r="E56" s="99">
        <v>2460.1680000000001</v>
      </c>
      <c r="F56" s="100">
        <f t="shared" si="10"/>
        <v>661.25269135159328</v>
      </c>
      <c r="G56" s="59">
        <f t="shared" si="11"/>
        <v>70.173203171490684</v>
      </c>
      <c r="H56" s="99">
        <f t="shared" si="12"/>
        <v>9.4231510244104246</v>
      </c>
    </row>
    <row r="57" spans="1:8" x14ac:dyDescent="0.3">
      <c r="A57" s="157"/>
      <c r="B57" s="67" t="s">
        <v>64</v>
      </c>
      <c r="C57" s="68">
        <v>224.16399999999999</v>
      </c>
      <c r="D57" s="68">
        <v>124.98594470000002</v>
      </c>
      <c r="E57" s="69">
        <v>1840.1079999999999</v>
      </c>
      <c r="F57" s="70">
        <f t="shared" si="10"/>
        <v>557.5647503613427</v>
      </c>
      <c r="G57" s="68">
        <f t="shared" si="11"/>
        <v>67.923157064694038</v>
      </c>
      <c r="H57" s="69">
        <f t="shared" si="12"/>
        <v>8.2087578736996125</v>
      </c>
    </row>
    <row r="58" spans="1:8" x14ac:dyDescent="0.3">
      <c r="A58" s="157"/>
      <c r="B58" s="4" t="s">
        <v>70</v>
      </c>
      <c r="C58" s="59">
        <v>185.96600000000001</v>
      </c>
      <c r="D58" s="59">
        <v>136.93242060000003</v>
      </c>
      <c r="E58" s="99">
        <v>1737.874</v>
      </c>
      <c r="F58" s="100">
        <f t="shared" si="10"/>
        <v>736.33040770893626</v>
      </c>
      <c r="G58" s="59">
        <f t="shared" si="11"/>
        <v>78.793065895456195</v>
      </c>
      <c r="H58" s="99">
        <f t="shared" si="12"/>
        <v>9.3451168493165415</v>
      </c>
    </row>
    <row r="59" spans="1:8" x14ac:dyDescent="0.3">
      <c r="A59" s="157"/>
      <c r="B59" s="67" t="s">
        <v>71</v>
      </c>
      <c r="C59" s="68">
        <v>150.66999999999999</v>
      </c>
      <c r="D59" s="68">
        <v>130.23313759999996</v>
      </c>
      <c r="E59" s="69">
        <v>1311.903</v>
      </c>
      <c r="F59" s="70">
        <f t="shared" si="10"/>
        <v>864.36010884714915</v>
      </c>
      <c r="G59" s="68">
        <f t="shared" si="11"/>
        <v>99.270401546455759</v>
      </c>
      <c r="H59" s="69">
        <f t="shared" si="12"/>
        <v>8.707128160881398</v>
      </c>
    </row>
    <row r="60" spans="1:8" x14ac:dyDescent="0.3">
      <c r="A60" s="157"/>
      <c r="B60" s="4" t="s">
        <v>72</v>
      </c>
      <c r="C60" s="59">
        <v>150.011</v>
      </c>
      <c r="D60" s="59">
        <v>101.8535151</v>
      </c>
      <c r="E60" s="99">
        <v>1433.374</v>
      </c>
      <c r="F60" s="100">
        <f t="shared" si="10"/>
        <v>678.9736425995427</v>
      </c>
      <c r="G60" s="59">
        <f t="shared" si="11"/>
        <v>71.058575849708447</v>
      </c>
      <c r="H60" s="99">
        <f t="shared" si="12"/>
        <v>9.5551259574297891</v>
      </c>
    </row>
    <row r="61" spans="1:8" x14ac:dyDescent="0.3">
      <c r="A61" s="158"/>
      <c r="B61" s="71" t="s">
        <v>66</v>
      </c>
      <c r="C61" s="72">
        <v>1454.5809999999997</v>
      </c>
      <c r="D61" s="72">
        <v>814.76492330000065</v>
      </c>
      <c r="E61" s="73">
        <v>11445.981000000003</v>
      </c>
      <c r="F61" s="74">
        <f t="shared" si="10"/>
        <v>560.13719641601313</v>
      </c>
      <c r="G61" s="72">
        <f t="shared" si="11"/>
        <v>71.183494302498005</v>
      </c>
      <c r="H61" s="73">
        <f t="shared" si="12"/>
        <v>7.8689196407762818</v>
      </c>
    </row>
    <row r="62" spans="1:8" x14ac:dyDescent="0.3">
      <c r="A62" s="75"/>
      <c r="B62" s="75" t="s">
        <v>4</v>
      </c>
      <c r="C62" s="76">
        <f>SUM(C53:C61)</f>
        <v>4536.9519999999993</v>
      </c>
      <c r="D62" s="76">
        <f t="shared" ref="D62" si="13">SUM(D53:D61)</f>
        <v>3095.0203099000009</v>
      </c>
      <c r="E62" s="77">
        <f>SUM(E53:E61)</f>
        <v>39377.523000000001</v>
      </c>
      <c r="F62" s="78">
        <f t="shared" si="10"/>
        <v>682.18052778605579</v>
      </c>
      <c r="G62" s="76">
        <f t="shared" si="11"/>
        <v>78.598654107826974</v>
      </c>
      <c r="H62" s="77">
        <f t="shared" si="12"/>
        <v>8.6792901930635384</v>
      </c>
    </row>
    <row r="63" spans="1:8" x14ac:dyDescent="0.3">
      <c r="A63" s="79"/>
      <c r="B63" s="104" t="s">
        <v>67</v>
      </c>
      <c r="C63" s="80">
        <v>0.15988778627291211</v>
      </c>
      <c r="D63" s="80">
        <v>0.24276047738765996</v>
      </c>
      <c r="E63" s="81">
        <v>0.20681274040736078</v>
      </c>
      <c r="F63" s="82"/>
      <c r="G63" s="83"/>
      <c r="H63" s="84"/>
    </row>
    <row r="64" spans="1:8" x14ac:dyDescent="0.3">
      <c r="A64" s="154" t="s">
        <v>98</v>
      </c>
      <c r="B64" s="154"/>
      <c r="C64" s="154"/>
      <c r="D64" s="154"/>
      <c r="E64" s="103"/>
      <c r="F64" s="56"/>
    </row>
  </sheetData>
  <mergeCells count="12">
    <mergeCell ref="A3:H3"/>
    <mergeCell ref="A5:A13"/>
    <mergeCell ref="A16:D16"/>
    <mergeCell ref="A19:H19"/>
    <mergeCell ref="A21:A29"/>
    <mergeCell ref="A32:D32"/>
    <mergeCell ref="A64:D64"/>
    <mergeCell ref="A51:H51"/>
    <mergeCell ref="A53:A61"/>
    <mergeCell ref="A35:H35"/>
    <mergeCell ref="A37:A45"/>
    <mergeCell ref="A48:D4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L24"/>
  <sheetViews>
    <sheetView showGridLines="0" zoomScaleNormal="100" workbookViewId="0">
      <pane xSplit="1" topLeftCell="B1" activePane="topRight" state="frozen"/>
      <selection pane="topRight" activeCell="A3" sqref="A3:K3"/>
    </sheetView>
  </sheetViews>
  <sheetFormatPr defaultRowHeight="14.4" x14ac:dyDescent="0.3"/>
  <cols>
    <col min="1" max="1" width="24.5546875" customWidth="1"/>
  </cols>
  <sheetData>
    <row r="2" spans="1:12" x14ac:dyDescent="0.3">
      <c r="A2" s="7"/>
      <c r="B2" s="7"/>
      <c r="C2" s="7"/>
      <c r="D2" s="7"/>
      <c r="E2" s="7"/>
      <c r="F2" s="7"/>
      <c r="G2" s="7"/>
      <c r="H2" s="7"/>
    </row>
    <row r="3" spans="1:12" s="105" customFormat="1" ht="17.100000000000001" customHeight="1" x14ac:dyDescent="0.3">
      <c r="A3" s="155" t="s">
        <v>139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2" s="105" customFormat="1" ht="17.100000000000001" customHeight="1" x14ac:dyDescent="0.3">
      <c r="A4" s="106"/>
      <c r="B4" s="98">
        <v>2010</v>
      </c>
      <c r="C4" s="98">
        <v>2011</v>
      </c>
      <c r="D4" s="98">
        <v>2012</v>
      </c>
      <c r="E4" s="98">
        <v>2013</v>
      </c>
      <c r="F4" s="98">
        <v>2014</v>
      </c>
      <c r="G4" s="98">
        <v>2015</v>
      </c>
      <c r="H4" s="98">
        <v>2016</v>
      </c>
      <c r="I4" s="98">
        <v>2017</v>
      </c>
      <c r="J4" s="98">
        <v>2018</v>
      </c>
      <c r="K4" s="144">
        <v>2019</v>
      </c>
    </row>
    <row r="5" spans="1:12" ht="40.5" customHeight="1" x14ac:dyDescent="0.3">
      <c r="A5" s="62" t="s">
        <v>136</v>
      </c>
      <c r="B5" s="136">
        <v>30.743187499999955</v>
      </c>
      <c r="C5" s="136">
        <v>30.802037499999965</v>
      </c>
      <c r="D5" s="136">
        <v>29.13803499999992</v>
      </c>
      <c r="E5" s="136">
        <v>27.628199999999993</v>
      </c>
      <c r="F5" s="136">
        <v>31.169132499999929</v>
      </c>
      <c r="G5" s="136">
        <v>34.974102499999972</v>
      </c>
      <c r="H5" s="137">
        <v>34.984612500000033</v>
      </c>
      <c r="I5" s="137">
        <v>35.071860000000129</v>
      </c>
      <c r="J5" s="137">
        <f>38854.545/1000</f>
        <v>38.854545000000002</v>
      </c>
      <c r="K5" s="137">
        <v>39.913277500000078</v>
      </c>
      <c r="L5" s="135"/>
    </row>
    <row r="6" spans="1:12" x14ac:dyDescent="0.3">
      <c r="A6" s="138" t="s">
        <v>101</v>
      </c>
      <c r="B6" s="139">
        <f>B7-B5</f>
        <v>229.94006750000599</v>
      </c>
      <c r="C6" s="139">
        <f t="shared" ref="C6:J6" si="0">C7-C5</f>
        <v>217.52353500000197</v>
      </c>
      <c r="D6" s="139">
        <f t="shared" si="0"/>
        <v>194.78309750000017</v>
      </c>
      <c r="E6" s="139">
        <f t="shared" si="0"/>
        <v>187.12967500000306</v>
      </c>
      <c r="F6" s="139">
        <f t="shared" si="0"/>
        <v>181.04616749999883</v>
      </c>
      <c r="G6" s="139">
        <f t="shared" si="0"/>
        <v>174.15956499999862</v>
      </c>
      <c r="H6" s="139">
        <f t="shared" si="0"/>
        <v>185.55367500000267</v>
      </c>
      <c r="I6" s="139">
        <f t="shared" si="0"/>
        <v>199.73190500000075</v>
      </c>
      <c r="J6" s="139">
        <f t="shared" si="0"/>
        <v>208.40060499999822</v>
      </c>
      <c r="K6" s="139">
        <v>213.07119249999877</v>
      </c>
      <c r="L6" s="135"/>
    </row>
    <row r="7" spans="1:12" x14ac:dyDescent="0.3">
      <c r="A7" s="134" t="s">
        <v>135</v>
      </c>
      <c r="B7" s="136">
        <v>260.68325500000594</v>
      </c>
      <c r="C7" s="136">
        <v>248.32557250000193</v>
      </c>
      <c r="D7" s="136">
        <v>223.92113250000008</v>
      </c>
      <c r="E7" s="136">
        <v>214.75787500000305</v>
      </c>
      <c r="F7" s="136">
        <v>212.21529999999876</v>
      </c>
      <c r="G7" s="136">
        <v>209.13366749999858</v>
      </c>
      <c r="H7" s="137">
        <v>220.5382875000027</v>
      </c>
      <c r="I7" s="137">
        <v>234.80376500000088</v>
      </c>
      <c r="J7" s="137">
        <v>247.25514999999822</v>
      </c>
      <c r="K7" s="137">
        <v>252.98446999999885</v>
      </c>
      <c r="L7" s="135"/>
    </row>
    <row r="8" spans="1:12" x14ac:dyDescent="0.3">
      <c r="A8" s="140" t="s">
        <v>102</v>
      </c>
      <c r="B8" s="141">
        <v>4389.7539024999469</v>
      </c>
      <c r="C8" s="141">
        <v>4054.3311224999634</v>
      </c>
      <c r="D8" s="141">
        <v>3694.9760949999863</v>
      </c>
      <c r="E8" s="141">
        <v>3513.1972749999732</v>
      </c>
      <c r="F8" s="141">
        <v>3536.2398724999625</v>
      </c>
      <c r="G8" s="141">
        <v>3610.6925649999803</v>
      </c>
      <c r="H8" s="141">
        <v>3673.5592624999863</v>
      </c>
      <c r="I8" s="141">
        <v>3752.6738349998004</v>
      </c>
      <c r="J8" s="141">
        <v>3828.0211174997803</v>
      </c>
      <c r="K8" s="141">
        <v>3911.0299925000186</v>
      </c>
      <c r="L8" s="135"/>
    </row>
    <row r="9" spans="1:12" ht="27" customHeight="1" x14ac:dyDescent="0.3">
      <c r="A9" s="62" t="s">
        <v>137</v>
      </c>
      <c r="B9" s="57">
        <f t="shared" ref="B9:I9" si="1">B5/B7</f>
        <v>0.11793311196762236</v>
      </c>
      <c r="C9" s="57">
        <f t="shared" si="1"/>
        <v>0.12403892676014963</v>
      </c>
      <c r="D9" s="57">
        <f t="shared" si="1"/>
        <v>0.13012632918869285</v>
      </c>
      <c r="E9" s="57">
        <f t="shared" si="1"/>
        <v>0.12864813455618146</v>
      </c>
      <c r="F9" s="57">
        <f t="shared" si="1"/>
        <v>0.1468750485945175</v>
      </c>
      <c r="G9" s="57">
        <f t="shared" si="1"/>
        <v>0.16723324808522383</v>
      </c>
      <c r="H9" s="60">
        <f t="shared" si="1"/>
        <v>0.15863282923152111</v>
      </c>
      <c r="I9" s="60">
        <f t="shared" si="1"/>
        <v>0.14936668498479996</v>
      </c>
      <c r="J9" s="60">
        <f t="shared" ref="J9:K9" si="2">J5/J7</f>
        <v>0.15714352158084585</v>
      </c>
      <c r="K9" s="60">
        <f t="shared" si="2"/>
        <v>0.1577696745574946</v>
      </c>
    </row>
    <row r="10" spans="1:12" ht="27" customHeight="1" x14ac:dyDescent="0.3">
      <c r="A10" s="85" t="s">
        <v>103</v>
      </c>
      <c r="B10" s="61">
        <f>B6/B7</f>
        <v>0.88206688803237765</v>
      </c>
      <c r="C10" s="61">
        <f t="shared" ref="C10:I10" si="3">C6/C7</f>
        <v>0.8759610732398504</v>
      </c>
      <c r="D10" s="61">
        <f t="shared" si="3"/>
        <v>0.86987367081130718</v>
      </c>
      <c r="E10" s="61">
        <f t="shared" si="3"/>
        <v>0.87135186544381849</v>
      </c>
      <c r="F10" s="61">
        <f t="shared" si="3"/>
        <v>0.8531249514054825</v>
      </c>
      <c r="G10" s="61">
        <f t="shared" si="3"/>
        <v>0.83276675191477623</v>
      </c>
      <c r="H10" s="61">
        <f t="shared" si="3"/>
        <v>0.84136717076847889</v>
      </c>
      <c r="I10" s="61">
        <f t="shared" si="3"/>
        <v>0.85063331501520001</v>
      </c>
      <c r="J10" s="61">
        <f t="shared" ref="J10:K10" si="4">J6/J7</f>
        <v>0.84285647841915412</v>
      </c>
      <c r="K10" s="61">
        <f t="shared" si="4"/>
        <v>0.84223032544250542</v>
      </c>
    </row>
    <row r="11" spans="1:12" x14ac:dyDescent="0.3">
      <c r="A11" s="160" t="s">
        <v>104</v>
      </c>
      <c r="B11" s="160"/>
      <c r="C11" s="160"/>
      <c r="D11" s="160"/>
      <c r="E11" s="160"/>
      <c r="F11" s="160"/>
      <c r="G11" s="160"/>
      <c r="H11" s="160"/>
    </row>
    <row r="12" spans="1:12" x14ac:dyDescent="0.3">
      <c r="A12" s="162" t="s">
        <v>73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47"/>
    </row>
    <row r="13" spans="1:12" ht="15" customHeight="1" x14ac:dyDescent="0.3">
      <c r="A13" s="161" t="s">
        <v>74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46"/>
    </row>
    <row r="14" spans="1:12" ht="27.75" customHeight="1" x14ac:dyDescent="0.3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46"/>
    </row>
    <row r="15" spans="1:12" ht="15" customHeight="1" x14ac:dyDescent="0.3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45"/>
    </row>
    <row r="16" spans="1:12" x14ac:dyDescent="0.3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45"/>
    </row>
    <row r="17" spans="1:11" x14ac:dyDescent="0.3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45"/>
    </row>
    <row r="18" spans="1:11" x14ac:dyDescent="0.3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45"/>
    </row>
    <row r="19" spans="1:11" x14ac:dyDescent="0.3">
      <c r="A19" s="159"/>
      <c r="B19" s="162"/>
      <c r="C19" s="162"/>
      <c r="D19" s="162"/>
      <c r="E19" s="107"/>
      <c r="F19" s="107"/>
      <c r="G19" s="107"/>
      <c r="H19" s="107"/>
    </row>
    <row r="20" spans="1:11" x14ac:dyDescent="0.3">
      <c r="A20" s="159"/>
      <c r="B20" s="159"/>
      <c r="C20" s="159"/>
      <c r="D20" s="159"/>
      <c r="E20" s="159"/>
      <c r="F20" s="159"/>
      <c r="G20" s="159"/>
      <c r="H20" s="159"/>
    </row>
    <row r="21" spans="1:11" x14ac:dyDescent="0.3">
      <c r="A21" s="159"/>
      <c r="B21" s="159"/>
      <c r="C21" s="159"/>
      <c r="D21" s="159"/>
      <c r="E21" s="159"/>
      <c r="F21" s="159"/>
      <c r="G21" s="159"/>
      <c r="H21" s="159"/>
    </row>
    <row r="22" spans="1:11" x14ac:dyDescent="0.3">
      <c r="A22" s="159"/>
      <c r="B22" s="159"/>
      <c r="C22" s="159"/>
      <c r="D22" s="159"/>
      <c r="E22" s="159"/>
      <c r="F22" s="159"/>
      <c r="G22" s="159"/>
      <c r="H22" s="159"/>
    </row>
    <row r="23" spans="1:11" x14ac:dyDescent="0.3">
      <c r="A23" s="159"/>
      <c r="B23" s="159"/>
      <c r="C23" s="159"/>
      <c r="D23" s="159"/>
      <c r="E23" s="159"/>
      <c r="F23" s="159"/>
      <c r="G23" s="159"/>
      <c r="H23" s="159"/>
    </row>
    <row r="24" spans="1:11" x14ac:dyDescent="0.3">
      <c r="A24" s="159"/>
      <c r="B24" s="159"/>
      <c r="C24" s="159"/>
      <c r="D24" s="159"/>
      <c r="E24" s="159"/>
      <c r="F24" s="159"/>
      <c r="G24" s="159"/>
      <c r="H24" s="159"/>
    </row>
  </sheetData>
  <mergeCells count="8">
    <mergeCell ref="A3:K3"/>
    <mergeCell ref="A20:H21"/>
    <mergeCell ref="A22:H24"/>
    <mergeCell ref="A11:H11"/>
    <mergeCell ref="A13:J14"/>
    <mergeCell ref="A15:J18"/>
    <mergeCell ref="A12:J12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10"/>
  <sheetViews>
    <sheetView showGridLines="0" zoomScaleNormal="100" workbookViewId="0">
      <selection activeCell="E18" sqref="E18"/>
    </sheetView>
  </sheetViews>
  <sheetFormatPr defaultRowHeight="14.4" x14ac:dyDescent="0.3"/>
  <cols>
    <col min="1" max="1" width="21" customWidth="1"/>
    <col min="2" max="2" width="8.6640625" bestFit="1" customWidth="1"/>
    <col min="3" max="3" width="7.5546875" bestFit="1" customWidth="1"/>
    <col min="4" max="7" width="7.33203125" bestFit="1" customWidth="1"/>
    <col min="8" max="8" width="8.44140625" bestFit="1" customWidth="1"/>
    <col min="10" max="10" width="13.33203125" customWidth="1"/>
    <col min="11" max="11" width="8.6640625" bestFit="1" customWidth="1"/>
    <col min="12" max="12" width="10.6640625" bestFit="1" customWidth="1"/>
    <col min="13" max="17" width="7.33203125" bestFit="1" customWidth="1"/>
    <col min="18" max="18" width="8.44140625" bestFit="1" customWidth="1"/>
  </cols>
  <sheetData>
    <row r="3" spans="1:8" x14ac:dyDescent="0.3">
      <c r="A3" s="166" t="s">
        <v>105</v>
      </c>
      <c r="B3" s="166"/>
      <c r="C3" s="166"/>
      <c r="D3" s="166"/>
      <c r="E3" s="166"/>
      <c r="F3" s="166"/>
      <c r="G3" s="166"/>
      <c r="H3" s="166"/>
    </row>
    <row r="4" spans="1:8" x14ac:dyDescent="0.3">
      <c r="A4" s="166" t="s">
        <v>134</v>
      </c>
      <c r="B4" s="166"/>
      <c r="C4" s="166"/>
      <c r="D4" s="166"/>
      <c r="E4" s="166"/>
      <c r="F4" s="166"/>
      <c r="G4" s="166"/>
      <c r="H4" s="166"/>
    </row>
    <row r="5" spans="1:8" x14ac:dyDescent="0.3">
      <c r="A5" s="108" t="s">
        <v>50</v>
      </c>
      <c r="B5" s="109"/>
      <c r="C5" s="109" t="s">
        <v>51</v>
      </c>
      <c r="D5" s="109" t="s">
        <v>52</v>
      </c>
      <c r="E5" s="109" t="s">
        <v>53</v>
      </c>
      <c r="F5" s="109" t="s">
        <v>54</v>
      </c>
      <c r="G5" s="109" t="s">
        <v>3</v>
      </c>
      <c r="H5" s="109" t="s">
        <v>55</v>
      </c>
    </row>
    <row r="6" spans="1:8" x14ac:dyDescent="0.3">
      <c r="A6" s="167" t="s">
        <v>26</v>
      </c>
      <c r="B6" s="4" t="s">
        <v>0</v>
      </c>
      <c r="C6" s="5">
        <v>46</v>
      </c>
      <c r="D6" s="5">
        <v>142</v>
      </c>
      <c r="E6" s="5">
        <v>110</v>
      </c>
      <c r="F6" s="5">
        <v>135</v>
      </c>
      <c r="G6" s="5">
        <v>85</v>
      </c>
      <c r="H6" s="6">
        <f>SUM(C6:G6)</f>
        <v>518</v>
      </c>
    </row>
    <row r="7" spans="1:8" x14ac:dyDescent="0.3">
      <c r="A7" s="167"/>
      <c r="B7" s="4" t="s">
        <v>1</v>
      </c>
      <c r="C7" s="5">
        <v>11007</v>
      </c>
      <c r="D7" s="5">
        <v>16476</v>
      </c>
      <c r="E7" s="5">
        <v>5039</v>
      </c>
      <c r="F7" s="5">
        <v>4404</v>
      </c>
      <c r="G7" s="5">
        <v>2594</v>
      </c>
      <c r="H7" s="6">
        <f t="shared" ref="H7:H17" si="0">SUM(C7:G7)</f>
        <v>39520</v>
      </c>
    </row>
    <row r="8" spans="1:8" x14ac:dyDescent="0.3">
      <c r="A8" s="167"/>
      <c r="B8" s="4" t="s">
        <v>2</v>
      </c>
      <c r="C8" s="5">
        <v>23138</v>
      </c>
      <c r="D8" s="5">
        <v>32716</v>
      </c>
      <c r="E8" s="5">
        <v>9632</v>
      </c>
      <c r="F8" s="5">
        <v>8176</v>
      </c>
      <c r="G8" s="5">
        <v>4980</v>
      </c>
      <c r="H8" s="6">
        <f t="shared" si="0"/>
        <v>78642</v>
      </c>
    </row>
    <row r="9" spans="1:8" x14ac:dyDescent="0.3">
      <c r="A9" s="163" t="s">
        <v>27</v>
      </c>
      <c r="B9" s="7" t="s">
        <v>0</v>
      </c>
      <c r="C9" s="8">
        <v>28</v>
      </c>
      <c r="D9" s="8">
        <v>41</v>
      </c>
      <c r="E9" s="8">
        <v>39</v>
      </c>
      <c r="F9" s="8">
        <v>69</v>
      </c>
      <c r="G9" s="8">
        <v>28</v>
      </c>
      <c r="H9" s="9">
        <f t="shared" si="0"/>
        <v>205</v>
      </c>
    </row>
    <row r="10" spans="1:8" x14ac:dyDescent="0.3">
      <c r="A10" s="163"/>
      <c r="B10" s="7" t="s">
        <v>1</v>
      </c>
      <c r="C10" s="8">
        <v>5326</v>
      </c>
      <c r="D10" s="8">
        <v>3912</v>
      </c>
      <c r="E10" s="8">
        <v>1782</v>
      </c>
      <c r="F10" s="8">
        <v>1935</v>
      </c>
      <c r="G10" s="8">
        <v>424</v>
      </c>
      <c r="H10" s="9">
        <f t="shared" si="0"/>
        <v>13379</v>
      </c>
    </row>
    <row r="11" spans="1:8" x14ac:dyDescent="0.3">
      <c r="A11" s="163"/>
      <c r="B11" s="7" t="s">
        <v>2</v>
      </c>
      <c r="C11" s="8">
        <v>10974</v>
      </c>
      <c r="D11" s="8">
        <v>7728</v>
      </c>
      <c r="E11" s="8">
        <v>3342</v>
      </c>
      <c r="F11" s="8">
        <v>3493</v>
      </c>
      <c r="G11" s="8">
        <v>808</v>
      </c>
      <c r="H11" s="9">
        <f t="shared" si="0"/>
        <v>26345</v>
      </c>
    </row>
    <row r="12" spans="1:8" x14ac:dyDescent="0.3">
      <c r="A12" s="167" t="s">
        <v>28</v>
      </c>
      <c r="B12" s="4" t="s">
        <v>0</v>
      </c>
      <c r="C12" s="5">
        <v>21</v>
      </c>
      <c r="D12" s="5">
        <v>69</v>
      </c>
      <c r="E12" s="5">
        <v>112</v>
      </c>
      <c r="F12" s="5">
        <v>111</v>
      </c>
      <c r="G12" s="5">
        <v>17</v>
      </c>
      <c r="H12" s="6">
        <f t="shared" si="0"/>
        <v>330</v>
      </c>
    </row>
    <row r="13" spans="1:8" x14ac:dyDescent="0.3">
      <c r="A13" s="167"/>
      <c r="B13" s="4" t="s">
        <v>1</v>
      </c>
      <c r="C13" s="5">
        <v>2874</v>
      </c>
      <c r="D13" s="5">
        <v>5846</v>
      </c>
      <c r="E13" s="5">
        <v>5014</v>
      </c>
      <c r="F13" s="5">
        <v>3494</v>
      </c>
      <c r="G13" s="5">
        <v>351</v>
      </c>
      <c r="H13" s="6">
        <f t="shared" si="0"/>
        <v>17579</v>
      </c>
    </row>
    <row r="14" spans="1:8" x14ac:dyDescent="0.3">
      <c r="A14" s="167"/>
      <c r="B14" s="4" t="s">
        <v>2</v>
      </c>
      <c r="C14" s="5">
        <v>5880</v>
      </c>
      <c r="D14" s="5">
        <v>11542</v>
      </c>
      <c r="E14" s="5">
        <v>9781</v>
      </c>
      <c r="F14" s="5">
        <v>6356</v>
      </c>
      <c r="G14" s="5">
        <v>657</v>
      </c>
      <c r="H14" s="6">
        <f t="shared" si="0"/>
        <v>34216</v>
      </c>
    </row>
    <row r="15" spans="1:8" x14ac:dyDescent="0.3">
      <c r="A15" s="163" t="s">
        <v>29</v>
      </c>
      <c r="B15" s="7" t="s">
        <v>0</v>
      </c>
      <c r="C15" s="8">
        <v>33</v>
      </c>
      <c r="D15" s="8">
        <v>78</v>
      </c>
      <c r="E15" s="8">
        <v>131</v>
      </c>
      <c r="F15" s="8">
        <v>274</v>
      </c>
      <c r="G15" s="8">
        <v>50</v>
      </c>
      <c r="H15" s="9">
        <f t="shared" si="0"/>
        <v>566</v>
      </c>
    </row>
    <row r="16" spans="1:8" x14ac:dyDescent="0.3">
      <c r="A16" s="163"/>
      <c r="B16" s="7" t="s">
        <v>1</v>
      </c>
      <c r="C16" s="8">
        <v>3820</v>
      </c>
      <c r="D16" s="8">
        <v>5702</v>
      </c>
      <c r="E16" s="8">
        <v>5560</v>
      </c>
      <c r="F16" s="8">
        <v>9628</v>
      </c>
      <c r="G16" s="8">
        <v>1179</v>
      </c>
      <c r="H16" s="9">
        <f t="shared" si="0"/>
        <v>25889</v>
      </c>
    </row>
    <row r="17" spans="1:8" x14ac:dyDescent="0.3">
      <c r="A17" s="163"/>
      <c r="B17" s="7" t="s">
        <v>2</v>
      </c>
      <c r="C17" s="8">
        <v>8069</v>
      </c>
      <c r="D17" s="8">
        <v>11203</v>
      </c>
      <c r="E17" s="8">
        <v>10083</v>
      </c>
      <c r="F17" s="8">
        <v>16874</v>
      </c>
      <c r="G17" s="8">
        <v>2167</v>
      </c>
      <c r="H17" s="9">
        <f t="shared" si="0"/>
        <v>48396</v>
      </c>
    </row>
    <row r="18" spans="1:8" x14ac:dyDescent="0.3">
      <c r="A18" s="164" t="s">
        <v>4</v>
      </c>
      <c r="B18" s="46" t="s">
        <v>0</v>
      </c>
      <c r="C18" s="45">
        <f>C6+C9+C12+C15</f>
        <v>128</v>
      </c>
      <c r="D18" s="45">
        <f t="shared" ref="D18:H18" si="1">D6+D9+D12+D15</f>
        <v>330</v>
      </c>
      <c r="E18" s="45">
        <f t="shared" si="1"/>
        <v>392</v>
      </c>
      <c r="F18" s="45">
        <f t="shared" si="1"/>
        <v>589</v>
      </c>
      <c r="G18" s="45">
        <f t="shared" si="1"/>
        <v>180</v>
      </c>
      <c r="H18" s="45">
        <f t="shared" si="1"/>
        <v>1619</v>
      </c>
    </row>
    <row r="19" spans="1:8" x14ac:dyDescent="0.3">
      <c r="A19" s="164"/>
      <c r="B19" s="46" t="s">
        <v>1</v>
      </c>
      <c r="C19" s="45">
        <f>C7+C10+C13+C16</f>
        <v>23027</v>
      </c>
      <c r="D19" s="45">
        <f t="shared" ref="D19:H19" si="2">D7+D10+D13+D16</f>
        <v>31936</v>
      </c>
      <c r="E19" s="45">
        <f t="shared" si="2"/>
        <v>17395</v>
      </c>
      <c r="F19" s="45">
        <f t="shared" si="2"/>
        <v>19461</v>
      </c>
      <c r="G19" s="45">
        <f t="shared" si="2"/>
        <v>4548</v>
      </c>
      <c r="H19" s="45">
        <f t="shared" si="2"/>
        <v>96367</v>
      </c>
    </row>
    <row r="20" spans="1:8" x14ac:dyDescent="0.3">
      <c r="A20" s="164"/>
      <c r="B20" s="46" t="s">
        <v>2</v>
      </c>
      <c r="C20" s="45">
        <f>C8+C11+C14+C17</f>
        <v>48061</v>
      </c>
      <c r="D20" s="45">
        <f t="shared" ref="D20:H20" si="3">D8+D11+D14+D17</f>
        <v>63189</v>
      </c>
      <c r="E20" s="45">
        <f t="shared" si="3"/>
        <v>32838</v>
      </c>
      <c r="F20" s="45">
        <f t="shared" si="3"/>
        <v>34899</v>
      </c>
      <c r="G20" s="45">
        <f t="shared" si="3"/>
        <v>8612</v>
      </c>
      <c r="H20" s="45">
        <f t="shared" si="3"/>
        <v>187599</v>
      </c>
    </row>
    <row r="21" spans="1:8" x14ac:dyDescent="0.3">
      <c r="A21" s="165" t="s">
        <v>128</v>
      </c>
      <c r="B21" s="165"/>
      <c r="C21" s="165"/>
      <c r="D21" s="165"/>
      <c r="E21" s="165"/>
      <c r="F21" s="165"/>
      <c r="G21" s="97"/>
      <c r="H21" s="97"/>
    </row>
    <row r="24" spans="1:8" x14ac:dyDescent="0.3">
      <c r="A24" s="166" t="s">
        <v>105</v>
      </c>
      <c r="B24" s="166"/>
      <c r="C24" s="166"/>
      <c r="D24" s="166"/>
      <c r="E24" s="166"/>
      <c r="F24" s="166"/>
      <c r="G24" s="166"/>
      <c r="H24" s="166"/>
    </row>
    <row r="25" spans="1:8" x14ac:dyDescent="0.3">
      <c r="A25" s="166" t="s">
        <v>126</v>
      </c>
      <c r="B25" s="166"/>
      <c r="C25" s="166"/>
      <c r="D25" s="166"/>
      <c r="E25" s="166"/>
      <c r="F25" s="166"/>
      <c r="G25" s="166"/>
      <c r="H25" s="166"/>
    </row>
    <row r="26" spans="1:8" x14ac:dyDescent="0.3">
      <c r="A26" s="108" t="s">
        <v>50</v>
      </c>
      <c r="B26" s="109"/>
      <c r="C26" s="109" t="s">
        <v>51</v>
      </c>
      <c r="D26" s="109" t="s">
        <v>52</v>
      </c>
      <c r="E26" s="109" t="s">
        <v>53</v>
      </c>
      <c r="F26" s="109" t="s">
        <v>54</v>
      </c>
      <c r="G26" s="109" t="s">
        <v>3</v>
      </c>
      <c r="H26" s="109" t="s">
        <v>55</v>
      </c>
    </row>
    <row r="27" spans="1:8" x14ac:dyDescent="0.3">
      <c r="A27" s="167" t="s">
        <v>26</v>
      </c>
      <c r="B27" s="4" t="s">
        <v>0</v>
      </c>
      <c r="C27" s="5">
        <v>41</v>
      </c>
      <c r="D27" s="5">
        <v>121</v>
      </c>
      <c r="E27" s="5">
        <v>110</v>
      </c>
      <c r="F27" s="5">
        <v>143</v>
      </c>
      <c r="G27" s="5">
        <v>87</v>
      </c>
      <c r="H27" s="6">
        <f>SUM(C27:G27)</f>
        <v>502</v>
      </c>
    </row>
    <row r="28" spans="1:8" x14ac:dyDescent="0.3">
      <c r="A28" s="167"/>
      <c r="B28" s="4" t="s">
        <v>1</v>
      </c>
      <c r="C28" s="5">
        <v>9693</v>
      </c>
      <c r="D28" s="5">
        <v>15596</v>
      </c>
      <c r="E28" s="5">
        <v>5207</v>
      </c>
      <c r="F28" s="5">
        <v>4842</v>
      </c>
      <c r="G28" s="5">
        <v>2720</v>
      </c>
      <c r="H28" s="6">
        <f t="shared" ref="H28:H38" si="4">SUM(C28:G28)</f>
        <v>38058</v>
      </c>
    </row>
    <row r="29" spans="1:8" x14ac:dyDescent="0.3">
      <c r="A29" s="167"/>
      <c r="B29" s="4" t="s">
        <v>2</v>
      </c>
      <c r="C29" s="5">
        <v>19862</v>
      </c>
      <c r="D29" s="5">
        <v>30706</v>
      </c>
      <c r="E29" s="5">
        <v>9905</v>
      </c>
      <c r="F29" s="5">
        <v>9052</v>
      </c>
      <c r="G29" s="5">
        <v>5128</v>
      </c>
      <c r="H29" s="6">
        <f t="shared" si="4"/>
        <v>74653</v>
      </c>
    </row>
    <row r="30" spans="1:8" x14ac:dyDescent="0.3">
      <c r="A30" s="163" t="s">
        <v>27</v>
      </c>
      <c r="B30" s="7" t="s">
        <v>0</v>
      </c>
      <c r="C30" s="8">
        <v>27</v>
      </c>
      <c r="D30" s="8">
        <v>41</v>
      </c>
      <c r="E30" s="8">
        <v>37</v>
      </c>
      <c r="F30" s="8">
        <v>71</v>
      </c>
      <c r="G30" s="8">
        <v>29</v>
      </c>
      <c r="H30" s="9">
        <f t="shared" si="4"/>
        <v>205</v>
      </c>
    </row>
    <row r="31" spans="1:8" x14ac:dyDescent="0.3">
      <c r="A31" s="163"/>
      <c r="B31" s="7" t="s">
        <v>1</v>
      </c>
      <c r="C31" s="8">
        <v>5146</v>
      </c>
      <c r="D31" s="8">
        <v>3990</v>
      </c>
      <c r="E31" s="8">
        <v>1642</v>
      </c>
      <c r="F31" s="8">
        <v>2074</v>
      </c>
      <c r="G31" s="8">
        <v>442</v>
      </c>
      <c r="H31" s="9">
        <f t="shared" si="4"/>
        <v>13294</v>
      </c>
    </row>
    <row r="32" spans="1:8" x14ac:dyDescent="0.3">
      <c r="A32" s="163"/>
      <c r="B32" s="7" t="s">
        <v>2</v>
      </c>
      <c r="C32" s="8">
        <v>10551</v>
      </c>
      <c r="D32" s="8">
        <v>7868</v>
      </c>
      <c r="E32" s="8">
        <v>3082</v>
      </c>
      <c r="F32" s="8">
        <v>3743</v>
      </c>
      <c r="G32" s="8">
        <v>832</v>
      </c>
      <c r="H32" s="9">
        <f t="shared" si="4"/>
        <v>26076</v>
      </c>
    </row>
    <row r="33" spans="1:8" x14ac:dyDescent="0.3">
      <c r="A33" s="167" t="s">
        <v>28</v>
      </c>
      <c r="B33" s="4" t="s">
        <v>0</v>
      </c>
      <c r="C33" s="5">
        <v>18</v>
      </c>
      <c r="D33" s="5">
        <v>64</v>
      </c>
      <c r="E33" s="5">
        <v>113</v>
      </c>
      <c r="F33" s="5">
        <v>114</v>
      </c>
      <c r="G33" s="5">
        <v>19</v>
      </c>
      <c r="H33" s="6">
        <f t="shared" si="4"/>
        <v>328</v>
      </c>
    </row>
    <row r="34" spans="1:8" x14ac:dyDescent="0.3">
      <c r="A34" s="167"/>
      <c r="B34" s="4" t="s">
        <v>1</v>
      </c>
      <c r="C34" s="5">
        <v>2784</v>
      </c>
      <c r="D34" s="5">
        <v>5548</v>
      </c>
      <c r="E34" s="5">
        <v>4909</v>
      </c>
      <c r="F34" s="5">
        <v>3679</v>
      </c>
      <c r="G34" s="5">
        <v>383</v>
      </c>
      <c r="H34" s="6">
        <f t="shared" si="4"/>
        <v>17303</v>
      </c>
    </row>
    <row r="35" spans="1:8" x14ac:dyDescent="0.3">
      <c r="A35" s="167"/>
      <c r="B35" s="4" t="s">
        <v>2</v>
      </c>
      <c r="C35" s="5">
        <v>5703</v>
      </c>
      <c r="D35" s="5">
        <v>10934</v>
      </c>
      <c r="E35" s="5">
        <v>9562</v>
      </c>
      <c r="F35" s="5">
        <v>6684</v>
      </c>
      <c r="G35" s="5">
        <v>711</v>
      </c>
      <c r="H35" s="6">
        <f t="shared" si="4"/>
        <v>33594</v>
      </c>
    </row>
    <row r="36" spans="1:8" x14ac:dyDescent="0.3">
      <c r="A36" s="163" t="s">
        <v>29</v>
      </c>
      <c r="B36" s="7" t="s">
        <v>0</v>
      </c>
      <c r="C36" s="8">
        <v>32</v>
      </c>
      <c r="D36" s="8">
        <v>70</v>
      </c>
      <c r="E36" s="8">
        <v>130</v>
      </c>
      <c r="F36" s="8">
        <v>279</v>
      </c>
      <c r="G36" s="8">
        <v>52</v>
      </c>
      <c r="H36" s="9">
        <f t="shared" si="4"/>
        <v>563</v>
      </c>
    </row>
    <row r="37" spans="1:8" x14ac:dyDescent="0.3">
      <c r="A37" s="163"/>
      <c r="B37" s="7" t="s">
        <v>1</v>
      </c>
      <c r="C37" s="8">
        <v>3902</v>
      </c>
      <c r="D37" s="8">
        <v>4733</v>
      </c>
      <c r="E37" s="8">
        <v>5886</v>
      </c>
      <c r="F37" s="8">
        <v>9838</v>
      </c>
      <c r="G37" s="8">
        <v>1274</v>
      </c>
      <c r="H37" s="9">
        <f t="shared" si="4"/>
        <v>25633</v>
      </c>
    </row>
    <row r="38" spans="1:8" x14ac:dyDescent="0.3">
      <c r="A38" s="163"/>
      <c r="B38" s="7" t="s">
        <v>2</v>
      </c>
      <c r="C38" s="8">
        <v>8132</v>
      </c>
      <c r="D38" s="8">
        <v>9451</v>
      </c>
      <c r="E38" s="8">
        <v>10772</v>
      </c>
      <c r="F38" s="8">
        <v>17279</v>
      </c>
      <c r="G38" s="8">
        <v>2339</v>
      </c>
      <c r="H38" s="9">
        <f t="shared" si="4"/>
        <v>47973</v>
      </c>
    </row>
    <row r="39" spans="1:8" x14ac:dyDescent="0.3">
      <c r="A39" s="164" t="s">
        <v>4</v>
      </c>
      <c r="B39" s="46" t="s">
        <v>0</v>
      </c>
      <c r="C39" s="45">
        <f>C27+C30+C33+C36</f>
        <v>118</v>
      </c>
      <c r="D39" s="45">
        <f t="shared" ref="D39:H39" si="5">D27+D30+D33+D36</f>
        <v>296</v>
      </c>
      <c r="E39" s="45">
        <f t="shared" si="5"/>
        <v>390</v>
      </c>
      <c r="F39" s="45">
        <f t="shared" si="5"/>
        <v>607</v>
      </c>
      <c r="G39" s="45">
        <f t="shared" si="5"/>
        <v>187</v>
      </c>
      <c r="H39" s="45">
        <f t="shared" si="5"/>
        <v>1598</v>
      </c>
    </row>
    <row r="40" spans="1:8" x14ac:dyDescent="0.3">
      <c r="A40" s="164"/>
      <c r="B40" s="46" t="s">
        <v>1</v>
      </c>
      <c r="C40" s="45">
        <f>C28+C31+C34+C37</f>
        <v>21525</v>
      </c>
      <c r="D40" s="45">
        <f t="shared" ref="D40:H40" si="6">D28+D31+D34+D37</f>
        <v>29867</v>
      </c>
      <c r="E40" s="45">
        <f t="shared" si="6"/>
        <v>17644</v>
      </c>
      <c r="F40" s="45">
        <f t="shared" si="6"/>
        <v>20433</v>
      </c>
      <c r="G40" s="45">
        <f t="shared" si="6"/>
        <v>4819</v>
      </c>
      <c r="H40" s="45">
        <f t="shared" si="6"/>
        <v>94288</v>
      </c>
    </row>
    <row r="41" spans="1:8" x14ac:dyDescent="0.3">
      <c r="A41" s="164"/>
      <c r="B41" s="46" t="s">
        <v>2</v>
      </c>
      <c r="C41" s="45">
        <f>C29+C32+C35+C38</f>
        <v>44248</v>
      </c>
      <c r="D41" s="45">
        <f t="shared" ref="D41:H41" si="7">D29+D32+D35+D38</f>
        <v>58959</v>
      </c>
      <c r="E41" s="45">
        <f t="shared" si="7"/>
        <v>33321</v>
      </c>
      <c r="F41" s="45">
        <f t="shared" si="7"/>
        <v>36758</v>
      </c>
      <c r="G41" s="45">
        <f t="shared" si="7"/>
        <v>9010</v>
      </c>
      <c r="H41" s="45">
        <f t="shared" si="7"/>
        <v>182296</v>
      </c>
    </row>
    <row r="42" spans="1:8" x14ac:dyDescent="0.3">
      <c r="A42" s="165" t="s">
        <v>128</v>
      </c>
      <c r="B42" s="165"/>
      <c r="C42" s="165"/>
      <c r="D42" s="165"/>
      <c r="E42" s="165"/>
      <c r="F42" s="165"/>
      <c r="G42" s="97"/>
      <c r="H42" s="97"/>
    </row>
    <row r="45" spans="1:8" s="105" customFormat="1" ht="17.100000000000001" customHeight="1" x14ac:dyDescent="0.3">
      <c r="A45" s="166" t="s">
        <v>105</v>
      </c>
      <c r="B45" s="166"/>
      <c r="C45" s="166"/>
      <c r="D45" s="166"/>
      <c r="E45" s="166"/>
      <c r="F45" s="166"/>
      <c r="G45" s="166"/>
      <c r="H45" s="166"/>
    </row>
    <row r="46" spans="1:8" s="105" customFormat="1" ht="17.100000000000001" customHeight="1" x14ac:dyDescent="0.3">
      <c r="A46" s="166" t="s">
        <v>106</v>
      </c>
      <c r="B46" s="166"/>
      <c r="C46" s="166"/>
      <c r="D46" s="166"/>
      <c r="E46" s="166"/>
      <c r="F46" s="166"/>
      <c r="G46" s="166"/>
      <c r="H46" s="166"/>
    </row>
    <row r="47" spans="1:8" s="105" customFormat="1" ht="17.100000000000001" customHeight="1" x14ac:dyDescent="0.3">
      <c r="A47" s="108" t="s">
        <v>50</v>
      </c>
      <c r="B47" s="109"/>
      <c r="C47" s="109" t="s">
        <v>51</v>
      </c>
      <c r="D47" s="109" t="s">
        <v>52</v>
      </c>
      <c r="E47" s="109" t="s">
        <v>53</v>
      </c>
      <c r="F47" s="109" t="s">
        <v>54</v>
      </c>
      <c r="G47" s="109" t="s">
        <v>3</v>
      </c>
      <c r="H47" s="109" t="s">
        <v>55</v>
      </c>
    </row>
    <row r="48" spans="1:8" x14ac:dyDescent="0.3">
      <c r="A48" s="167" t="s">
        <v>26</v>
      </c>
      <c r="B48" s="4" t="s">
        <v>0</v>
      </c>
      <c r="C48" s="5">
        <v>33</v>
      </c>
      <c r="D48" s="5">
        <v>112</v>
      </c>
      <c r="E48" s="5">
        <v>99</v>
      </c>
      <c r="F48" s="5">
        <v>157</v>
      </c>
      <c r="G48" s="5">
        <v>95</v>
      </c>
      <c r="H48" s="6">
        <f>SUM(C48:G48)</f>
        <v>496</v>
      </c>
    </row>
    <row r="49" spans="1:8" x14ac:dyDescent="0.3">
      <c r="A49" s="167"/>
      <c r="B49" s="4" t="s">
        <v>1</v>
      </c>
      <c r="C49" s="5">
        <v>8737</v>
      </c>
      <c r="D49" s="5">
        <v>13882</v>
      </c>
      <c r="E49" s="5">
        <v>5184</v>
      </c>
      <c r="F49" s="5">
        <v>5519</v>
      </c>
      <c r="G49" s="5">
        <v>3216</v>
      </c>
      <c r="H49" s="6">
        <f t="shared" ref="H49:H59" si="8">SUM(C49:G49)</f>
        <v>36538</v>
      </c>
    </row>
    <row r="50" spans="1:8" x14ac:dyDescent="0.3">
      <c r="A50" s="167"/>
      <c r="B50" s="4" t="s">
        <v>2</v>
      </c>
      <c r="C50" s="5">
        <v>17772</v>
      </c>
      <c r="D50" s="5">
        <v>27001</v>
      </c>
      <c r="E50" s="5">
        <v>9902</v>
      </c>
      <c r="F50" s="5">
        <v>10278</v>
      </c>
      <c r="G50" s="5">
        <v>5947</v>
      </c>
      <c r="H50" s="6">
        <f t="shared" si="8"/>
        <v>70900</v>
      </c>
    </row>
    <row r="51" spans="1:8" x14ac:dyDescent="0.3">
      <c r="A51" s="163" t="s">
        <v>27</v>
      </c>
      <c r="B51" s="7" t="s">
        <v>0</v>
      </c>
      <c r="C51" s="8">
        <v>26</v>
      </c>
      <c r="D51" s="8">
        <v>39</v>
      </c>
      <c r="E51" s="8">
        <v>39</v>
      </c>
      <c r="F51" s="8">
        <v>73</v>
      </c>
      <c r="G51" s="8">
        <v>31</v>
      </c>
      <c r="H51" s="9">
        <f t="shared" si="8"/>
        <v>208</v>
      </c>
    </row>
    <row r="52" spans="1:8" x14ac:dyDescent="0.3">
      <c r="A52" s="163"/>
      <c r="B52" s="7" t="s">
        <v>1</v>
      </c>
      <c r="C52" s="8">
        <v>4869</v>
      </c>
      <c r="D52" s="8">
        <v>3686</v>
      </c>
      <c r="E52" s="8">
        <v>1720</v>
      </c>
      <c r="F52" s="8">
        <v>2276</v>
      </c>
      <c r="G52" s="8">
        <v>480</v>
      </c>
      <c r="H52" s="9">
        <f t="shared" si="8"/>
        <v>13031</v>
      </c>
    </row>
    <row r="53" spans="1:8" x14ac:dyDescent="0.3">
      <c r="A53" s="163"/>
      <c r="B53" s="7" t="s">
        <v>2</v>
      </c>
      <c r="C53" s="8">
        <v>10003</v>
      </c>
      <c r="D53" s="8">
        <v>7153</v>
      </c>
      <c r="E53" s="8">
        <v>3231</v>
      </c>
      <c r="F53" s="8">
        <v>4092</v>
      </c>
      <c r="G53" s="8">
        <v>900</v>
      </c>
      <c r="H53" s="9">
        <f t="shared" si="8"/>
        <v>25379</v>
      </c>
    </row>
    <row r="54" spans="1:8" x14ac:dyDescent="0.3">
      <c r="A54" s="167" t="s">
        <v>28</v>
      </c>
      <c r="B54" s="4" t="s">
        <v>0</v>
      </c>
      <c r="C54" s="5">
        <v>18</v>
      </c>
      <c r="D54" s="5">
        <v>59</v>
      </c>
      <c r="E54" s="5">
        <v>103</v>
      </c>
      <c r="F54" s="5">
        <v>121</v>
      </c>
      <c r="G54" s="5">
        <v>22</v>
      </c>
      <c r="H54" s="6">
        <f t="shared" si="8"/>
        <v>323</v>
      </c>
    </row>
    <row r="55" spans="1:8" x14ac:dyDescent="0.3">
      <c r="A55" s="167"/>
      <c r="B55" s="4" t="s">
        <v>1</v>
      </c>
      <c r="C55" s="5">
        <v>2817</v>
      </c>
      <c r="D55" s="5">
        <v>5028</v>
      </c>
      <c r="E55" s="5">
        <v>4452</v>
      </c>
      <c r="F55" s="5">
        <v>4156</v>
      </c>
      <c r="G55" s="5">
        <v>471</v>
      </c>
      <c r="H55" s="6">
        <f t="shared" si="8"/>
        <v>16924</v>
      </c>
    </row>
    <row r="56" spans="1:8" x14ac:dyDescent="0.3">
      <c r="A56" s="167"/>
      <c r="B56" s="4" t="s">
        <v>2</v>
      </c>
      <c r="C56" s="5">
        <v>5703</v>
      </c>
      <c r="D56" s="5">
        <v>9786</v>
      </c>
      <c r="E56" s="5">
        <v>8708</v>
      </c>
      <c r="F56" s="5">
        <v>7570</v>
      </c>
      <c r="G56" s="5">
        <v>869</v>
      </c>
      <c r="H56" s="6">
        <f t="shared" si="8"/>
        <v>32636</v>
      </c>
    </row>
    <row r="57" spans="1:8" x14ac:dyDescent="0.3">
      <c r="A57" s="163" t="s">
        <v>29</v>
      </c>
      <c r="B57" s="7" t="s">
        <v>0</v>
      </c>
      <c r="C57" s="8">
        <v>27</v>
      </c>
      <c r="D57" s="8">
        <v>60</v>
      </c>
      <c r="E57" s="8">
        <v>127</v>
      </c>
      <c r="F57" s="8">
        <v>283</v>
      </c>
      <c r="G57" s="8">
        <v>53</v>
      </c>
      <c r="H57" s="9">
        <f t="shared" si="8"/>
        <v>550</v>
      </c>
    </row>
    <row r="58" spans="1:8" x14ac:dyDescent="0.3">
      <c r="A58" s="163"/>
      <c r="B58" s="7" t="s">
        <v>1</v>
      </c>
      <c r="C58" s="8">
        <v>3145</v>
      </c>
      <c r="D58" s="8">
        <v>4318</v>
      </c>
      <c r="E58" s="8">
        <v>5595</v>
      </c>
      <c r="F58" s="8">
        <v>10046</v>
      </c>
      <c r="G58" s="8">
        <v>1292</v>
      </c>
      <c r="H58" s="9">
        <f t="shared" si="8"/>
        <v>24396</v>
      </c>
    </row>
    <row r="59" spans="1:8" x14ac:dyDescent="0.3">
      <c r="A59" s="163"/>
      <c r="B59" s="7" t="s">
        <v>2</v>
      </c>
      <c r="C59" s="8">
        <v>6478</v>
      </c>
      <c r="D59" s="8">
        <v>8550</v>
      </c>
      <c r="E59" s="8">
        <v>10273</v>
      </c>
      <c r="F59" s="8">
        <v>17691</v>
      </c>
      <c r="G59" s="8">
        <v>2368</v>
      </c>
      <c r="H59" s="9">
        <f t="shared" si="8"/>
        <v>45360</v>
      </c>
    </row>
    <row r="60" spans="1:8" x14ac:dyDescent="0.3">
      <c r="A60" s="164" t="s">
        <v>4</v>
      </c>
      <c r="B60" s="46" t="s">
        <v>0</v>
      </c>
      <c r="C60" s="45">
        <f>C48+C51+C54+C57</f>
        <v>104</v>
      </c>
      <c r="D60" s="45">
        <f t="shared" ref="D60:H60" si="9">D48+D51+D54+D57</f>
        <v>270</v>
      </c>
      <c r="E60" s="45">
        <f t="shared" si="9"/>
        <v>368</v>
      </c>
      <c r="F60" s="45">
        <f t="shared" si="9"/>
        <v>634</v>
      </c>
      <c r="G60" s="45">
        <f t="shared" si="9"/>
        <v>201</v>
      </c>
      <c r="H60" s="45">
        <f t="shared" si="9"/>
        <v>1577</v>
      </c>
    </row>
    <row r="61" spans="1:8" x14ac:dyDescent="0.3">
      <c r="A61" s="164"/>
      <c r="B61" s="46" t="s">
        <v>1</v>
      </c>
      <c r="C61" s="45">
        <f>C49+C52+C55+C58</f>
        <v>19568</v>
      </c>
      <c r="D61" s="45">
        <f t="shared" ref="D61:H61" si="10">D49+D52+D55+D58</f>
        <v>26914</v>
      </c>
      <c r="E61" s="45">
        <f t="shared" si="10"/>
        <v>16951</v>
      </c>
      <c r="F61" s="45">
        <f t="shared" si="10"/>
        <v>21997</v>
      </c>
      <c r="G61" s="45">
        <f t="shared" si="10"/>
        <v>5459</v>
      </c>
      <c r="H61" s="45">
        <f t="shared" si="10"/>
        <v>90889</v>
      </c>
    </row>
    <row r="62" spans="1:8" x14ac:dyDescent="0.3">
      <c r="A62" s="164"/>
      <c r="B62" s="46" t="s">
        <v>2</v>
      </c>
      <c r="C62" s="45">
        <f>C50+C53+C56+C59</f>
        <v>39956</v>
      </c>
      <c r="D62" s="45">
        <f t="shared" ref="D62:H62" si="11">D50+D53+D56+D59</f>
        <v>52490</v>
      </c>
      <c r="E62" s="45">
        <f t="shared" si="11"/>
        <v>32114</v>
      </c>
      <c r="F62" s="45">
        <f t="shared" si="11"/>
        <v>39631</v>
      </c>
      <c r="G62" s="45">
        <f t="shared" si="11"/>
        <v>10084</v>
      </c>
      <c r="H62" s="45">
        <f t="shared" si="11"/>
        <v>174275</v>
      </c>
    </row>
    <row r="63" spans="1:8" x14ac:dyDescent="0.3">
      <c r="A63" s="165" t="s">
        <v>128</v>
      </c>
      <c r="B63" s="165"/>
      <c r="C63" s="165"/>
      <c r="D63" s="165"/>
      <c r="E63" s="165"/>
      <c r="F63" s="165"/>
      <c r="G63" s="97"/>
      <c r="H63" s="97"/>
    </row>
    <row r="66" spans="1:8" s="105" customFormat="1" ht="17.100000000000001" customHeight="1" x14ac:dyDescent="0.3">
      <c r="A66" s="166" t="s">
        <v>107</v>
      </c>
      <c r="B66" s="166"/>
      <c r="C66" s="166"/>
      <c r="D66" s="166"/>
      <c r="E66" s="166"/>
      <c r="F66" s="166"/>
      <c r="G66" s="166"/>
      <c r="H66" s="166"/>
    </row>
    <row r="67" spans="1:8" s="105" customFormat="1" ht="17.100000000000001" customHeight="1" x14ac:dyDescent="0.3">
      <c r="A67" s="166" t="s">
        <v>108</v>
      </c>
      <c r="B67" s="166"/>
      <c r="C67" s="166"/>
      <c r="D67" s="166"/>
      <c r="E67" s="166"/>
      <c r="F67" s="166"/>
      <c r="G67" s="166"/>
      <c r="H67" s="166"/>
    </row>
    <row r="68" spans="1:8" s="105" customFormat="1" ht="17.100000000000001" customHeight="1" x14ac:dyDescent="0.3">
      <c r="A68" s="108" t="s">
        <v>50</v>
      </c>
      <c r="B68" s="109"/>
      <c r="C68" s="109" t="s">
        <v>51</v>
      </c>
      <c r="D68" s="109" t="s">
        <v>52</v>
      </c>
      <c r="E68" s="109" t="s">
        <v>53</v>
      </c>
      <c r="F68" s="109" t="s">
        <v>54</v>
      </c>
      <c r="G68" s="109" t="s">
        <v>3</v>
      </c>
      <c r="H68" s="109" t="s">
        <v>55</v>
      </c>
    </row>
    <row r="69" spans="1:8" x14ac:dyDescent="0.3">
      <c r="A69" s="167" t="s">
        <v>26</v>
      </c>
      <c r="B69" s="4" t="s">
        <v>0</v>
      </c>
      <c r="C69" s="5">
        <v>32</v>
      </c>
      <c r="D69" s="5">
        <v>103</v>
      </c>
      <c r="E69" s="5">
        <v>100</v>
      </c>
      <c r="F69" s="5">
        <v>160</v>
      </c>
      <c r="G69" s="5">
        <v>97</v>
      </c>
      <c r="H69" s="6">
        <f>SUM(C69:G69)</f>
        <v>492</v>
      </c>
    </row>
    <row r="70" spans="1:8" x14ac:dyDescent="0.3">
      <c r="A70" s="167"/>
      <c r="B70" s="4" t="s">
        <v>1</v>
      </c>
      <c r="C70" s="5">
        <v>8587</v>
      </c>
      <c r="D70" s="5">
        <v>13180</v>
      </c>
      <c r="E70" s="5">
        <v>5262</v>
      </c>
      <c r="F70" s="5">
        <v>5765</v>
      </c>
      <c r="G70" s="5">
        <v>3285</v>
      </c>
      <c r="H70" s="6">
        <f t="shared" ref="H70:H80" si="12">SUM(C70:G70)</f>
        <v>36079</v>
      </c>
    </row>
    <row r="71" spans="1:8" x14ac:dyDescent="0.3">
      <c r="A71" s="167"/>
      <c r="B71" s="4" t="s">
        <v>2</v>
      </c>
      <c r="C71" s="5">
        <v>17289</v>
      </c>
      <c r="D71" s="5">
        <v>25490</v>
      </c>
      <c r="E71" s="5">
        <v>10037</v>
      </c>
      <c r="F71" s="5">
        <v>10728</v>
      </c>
      <c r="G71" s="5">
        <v>6061</v>
      </c>
      <c r="H71" s="6">
        <f t="shared" si="12"/>
        <v>69605</v>
      </c>
    </row>
    <row r="72" spans="1:8" x14ac:dyDescent="0.3">
      <c r="A72" s="163" t="s">
        <v>27</v>
      </c>
      <c r="B72" s="7" t="s">
        <v>0</v>
      </c>
      <c r="C72" s="8">
        <v>25</v>
      </c>
      <c r="D72" s="8">
        <v>36</v>
      </c>
      <c r="E72" s="8">
        <v>38</v>
      </c>
      <c r="F72" s="8">
        <v>77</v>
      </c>
      <c r="G72" s="8">
        <v>31</v>
      </c>
      <c r="H72" s="9">
        <f t="shared" si="12"/>
        <v>207</v>
      </c>
    </row>
    <row r="73" spans="1:8" x14ac:dyDescent="0.3">
      <c r="A73" s="163"/>
      <c r="B73" s="7" t="s">
        <v>1</v>
      </c>
      <c r="C73" s="8">
        <v>4693</v>
      </c>
      <c r="D73" s="8">
        <v>3477</v>
      </c>
      <c r="E73" s="8">
        <v>1803</v>
      </c>
      <c r="F73" s="8">
        <v>2436</v>
      </c>
      <c r="G73" s="8">
        <v>480</v>
      </c>
      <c r="H73" s="9">
        <f t="shared" si="12"/>
        <v>12889</v>
      </c>
    </row>
    <row r="74" spans="1:8" x14ac:dyDescent="0.3">
      <c r="A74" s="163"/>
      <c r="B74" s="7" t="s">
        <v>2</v>
      </c>
      <c r="C74" s="8">
        <v>9677</v>
      </c>
      <c r="D74" s="8">
        <v>6701</v>
      </c>
      <c r="E74" s="8">
        <v>3453</v>
      </c>
      <c r="F74" s="8">
        <v>4381</v>
      </c>
      <c r="G74" s="8">
        <v>900</v>
      </c>
      <c r="H74" s="9">
        <f t="shared" si="12"/>
        <v>25112</v>
      </c>
    </row>
    <row r="75" spans="1:8" x14ac:dyDescent="0.3">
      <c r="A75" s="167" t="s">
        <v>28</v>
      </c>
      <c r="B75" s="4" t="s">
        <v>0</v>
      </c>
      <c r="C75" s="5">
        <v>16</v>
      </c>
      <c r="D75" s="5">
        <v>53</v>
      </c>
      <c r="E75" s="5">
        <v>102</v>
      </c>
      <c r="F75" s="5">
        <v>128</v>
      </c>
      <c r="G75" s="5">
        <v>23</v>
      </c>
      <c r="H75" s="6">
        <f t="shared" si="12"/>
        <v>322</v>
      </c>
    </row>
    <row r="76" spans="1:8" x14ac:dyDescent="0.3">
      <c r="A76" s="167"/>
      <c r="B76" s="4" t="s">
        <v>1</v>
      </c>
      <c r="C76" s="5">
        <v>2644</v>
      </c>
      <c r="D76" s="5">
        <v>4742</v>
      </c>
      <c r="E76" s="5">
        <v>4684</v>
      </c>
      <c r="F76" s="5">
        <v>4333</v>
      </c>
      <c r="G76" s="5">
        <v>484</v>
      </c>
      <c r="H76" s="6">
        <f t="shared" si="12"/>
        <v>16887</v>
      </c>
    </row>
    <row r="77" spans="1:8" x14ac:dyDescent="0.3">
      <c r="A77" s="167"/>
      <c r="B77" s="4" t="s">
        <v>2</v>
      </c>
      <c r="C77" s="5">
        <v>5342</v>
      </c>
      <c r="D77" s="5">
        <v>9235</v>
      </c>
      <c r="E77" s="5">
        <v>9009</v>
      </c>
      <c r="F77" s="5">
        <v>7929</v>
      </c>
      <c r="G77" s="5">
        <v>894</v>
      </c>
      <c r="H77" s="6">
        <f t="shared" si="12"/>
        <v>32409</v>
      </c>
    </row>
    <row r="78" spans="1:8" x14ac:dyDescent="0.3">
      <c r="A78" s="163" t="s">
        <v>29</v>
      </c>
      <c r="B78" s="7" t="s">
        <v>0</v>
      </c>
      <c r="C78" s="8">
        <v>24</v>
      </c>
      <c r="D78" s="8">
        <v>57</v>
      </c>
      <c r="E78" s="8">
        <v>121</v>
      </c>
      <c r="F78" s="8">
        <v>291</v>
      </c>
      <c r="G78" s="8">
        <v>54</v>
      </c>
      <c r="H78" s="9">
        <f t="shared" si="12"/>
        <v>547</v>
      </c>
    </row>
    <row r="79" spans="1:8" x14ac:dyDescent="0.3">
      <c r="A79" s="163"/>
      <c r="B79" s="7" t="s">
        <v>1</v>
      </c>
      <c r="C79" s="8">
        <v>2920</v>
      </c>
      <c r="D79" s="8">
        <v>4064</v>
      </c>
      <c r="E79" s="8">
        <v>5140</v>
      </c>
      <c r="F79" s="8">
        <v>10558</v>
      </c>
      <c r="G79" s="8">
        <v>1308</v>
      </c>
      <c r="H79" s="9">
        <f t="shared" si="12"/>
        <v>23990</v>
      </c>
    </row>
    <row r="80" spans="1:8" x14ac:dyDescent="0.3">
      <c r="A80" s="163"/>
      <c r="B80" s="7" t="s">
        <v>2</v>
      </c>
      <c r="C80" s="8">
        <v>5966</v>
      </c>
      <c r="D80" s="8">
        <v>8003</v>
      </c>
      <c r="E80" s="8">
        <v>9515</v>
      </c>
      <c r="F80" s="8">
        <v>18510</v>
      </c>
      <c r="G80" s="8">
        <v>2396</v>
      </c>
      <c r="H80" s="9">
        <f t="shared" si="12"/>
        <v>44390</v>
      </c>
    </row>
    <row r="81" spans="1:8" x14ac:dyDescent="0.3">
      <c r="A81" s="164" t="s">
        <v>4</v>
      </c>
      <c r="B81" s="46" t="s">
        <v>0</v>
      </c>
      <c r="C81" s="45">
        <f>C69+C72+C75+C78</f>
        <v>97</v>
      </c>
      <c r="D81" s="45">
        <f t="shared" ref="D81:H81" si="13">D69+D72+D75+D78</f>
        <v>249</v>
      </c>
      <c r="E81" s="45">
        <f t="shared" si="13"/>
        <v>361</v>
      </c>
      <c r="F81" s="45">
        <f t="shared" si="13"/>
        <v>656</v>
      </c>
      <c r="G81" s="45">
        <f t="shared" si="13"/>
        <v>205</v>
      </c>
      <c r="H81" s="45">
        <f t="shared" si="13"/>
        <v>1568</v>
      </c>
    </row>
    <row r="82" spans="1:8" x14ac:dyDescent="0.3">
      <c r="A82" s="164"/>
      <c r="B82" s="46" t="s">
        <v>1</v>
      </c>
      <c r="C82" s="45">
        <f>C70+C73+C76+C79</f>
        <v>18844</v>
      </c>
      <c r="D82" s="45">
        <f t="shared" ref="D82:H82" si="14">D70+D73+D76+D79</f>
        <v>25463</v>
      </c>
      <c r="E82" s="45">
        <f t="shared" si="14"/>
        <v>16889</v>
      </c>
      <c r="F82" s="45">
        <f t="shared" si="14"/>
        <v>23092</v>
      </c>
      <c r="G82" s="45">
        <f t="shared" si="14"/>
        <v>5557</v>
      </c>
      <c r="H82" s="45">
        <f t="shared" si="14"/>
        <v>89845</v>
      </c>
    </row>
    <row r="83" spans="1:8" x14ac:dyDescent="0.3">
      <c r="A83" s="164"/>
      <c r="B83" s="46" t="s">
        <v>2</v>
      </c>
      <c r="C83" s="45">
        <f>C71+C74+C77+C80</f>
        <v>38274</v>
      </c>
      <c r="D83" s="45">
        <f t="shared" ref="D83:H83" si="15">D71+D74+D77+D80</f>
        <v>49429</v>
      </c>
      <c r="E83" s="45">
        <f t="shared" si="15"/>
        <v>32014</v>
      </c>
      <c r="F83" s="45">
        <f t="shared" si="15"/>
        <v>41548</v>
      </c>
      <c r="G83" s="45">
        <f t="shared" si="15"/>
        <v>10251</v>
      </c>
      <c r="H83" s="45">
        <f t="shared" si="15"/>
        <v>171516</v>
      </c>
    </row>
    <row r="84" spans="1:8" x14ac:dyDescent="0.3">
      <c r="A84" s="165" t="s">
        <v>128</v>
      </c>
      <c r="B84" s="165"/>
      <c r="C84" s="165"/>
      <c r="D84" s="165"/>
      <c r="E84" s="165"/>
      <c r="F84" s="165"/>
      <c r="G84" s="7"/>
      <c r="H84" s="7"/>
    </row>
    <row r="85" spans="1:8" x14ac:dyDescent="0.3">
      <c r="F85" s="7"/>
      <c r="G85" s="7"/>
      <c r="H85" s="7"/>
    </row>
    <row r="86" spans="1:8" x14ac:dyDescent="0.3">
      <c r="A86" s="42"/>
      <c r="B86" s="42"/>
      <c r="C86" s="42"/>
      <c r="D86" s="42"/>
      <c r="E86" s="42"/>
      <c r="F86" s="7"/>
      <c r="G86" s="7"/>
      <c r="H86" s="7"/>
    </row>
    <row r="87" spans="1:8" s="105" customFormat="1" ht="17.100000000000001" customHeight="1" x14ac:dyDescent="0.3">
      <c r="A87" s="166" t="s">
        <v>105</v>
      </c>
      <c r="B87" s="166"/>
      <c r="C87" s="166"/>
      <c r="D87" s="166"/>
      <c r="E87" s="166"/>
      <c r="F87" s="166"/>
      <c r="G87" s="166"/>
      <c r="H87" s="166"/>
    </row>
    <row r="88" spans="1:8" s="105" customFormat="1" ht="17.100000000000001" customHeight="1" x14ac:dyDescent="0.3">
      <c r="A88" s="166" t="s">
        <v>109</v>
      </c>
      <c r="B88" s="166"/>
      <c r="C88" s="166"/>
      <c r="D88" s="166"/>
      <c r="E88" s="166"/>
      <c r="F88" s="166"/>
      <c r="G88" s="166"/>
      <c r="H88" s="166"/>
    </row>
    <row r="89" spans="1:8" s="105" customFormat="1" ht="17.100000000000001" customHeight="1" x14ac:dyDescent="0.3">
      <c r="A89" s="108" t="s">
        <v>50</v>
      </c>
      <c r="B89" s="109"/>
      <c r="C89" s="109" t="s">
        <v>51</v>
      </c>
      <c r="D89" s="109" t="s">
        <v>52</v>
      </c>
      <c r="E89" s="109" t="s">
        <v>53</v>
      </c>
      <c r="F89" s="109" t="s">
        <v>54</v>
      </c>
      <c r="G89" s="109" t="s">
        <v>3</v>
      </c>
      <c r="H89" s="109" t="s">
        <v>55</v>
      </c>
    </row>
    <row r="90" spans="1:8" x14ac:dyDescent="0.3">
      <c r="A90" s="167" t="s">
        <v>26</v>
      </c>
      <c r="B90" s="4" t="s">
        <v>0</v>
      </c>
      <c r="C90" s="5">
        <v>31</v>
      </c>
      <c r="D90" s="5">
        <v>99</v>
      </c>
      <c r="E90" s="5">
        <v>99</v>
      </c>
      <c r="F90" s="5">
        <v>163</v>
      </c>
      <c r="G90" s="5">
        <v>97</v>
      </c>
      <c r="H90" s="6">
        <f>SUM(C90:G90)</f>
        <v>489</v>
      </c>
    </row>
    <row r="91" spans="1:8" x14ac:dyDescent="0.3">
      <c r="A91" s="167"/>
      <c r="B91" s="4" t="s">
        <v>1</v>
      </c>
      <c r="C91" s="5">
        <v>8458</v>
      </c>
      <c r="D91" s="5">
        <v>12967</v>
      </c>
      <c r="E91" s="5">
        <v>5136</v>
      </c>
      <c r="F91" s="5">
        <v>5889</v>
      </c>
      <c r="G91" s="5">
        <v>3272</v>
      </c>
      <c r="H91" s="6">
        <f t="shared" ref="H91:H101" si="16">SUM(C91:G91)</f>
        <v>35722</v>
      </c>
    </row>
    <row r="92" spans="1:8" x14ac:dyDescent="0.3">
      <c r="A92" s="167"/>
      <c r="B92" s="4" t="s">
        <v>2</v>
      </c>
      <c r="C92" s="5">
        <v>17011</v>
      </c>
      <c r="D92" s="5">
        <v>25085</v>
      </c>
      <c r="E92" s="5">
        <v>9744</v>
      </c>
      <c r="F92" s="5">
        <v>10971</v>
      </c>
      <c r="G92" s="5">
        <v>6027</v>
      </c>
      <c r="H92" s="6">
        <f t="shared" si="16"/>
        <v>68838</v>
      </c>
    </row>
    <row r="93" spans="1:8" x14ac:dyDescent="0.3">
      <c r="A93" s="163" t="s">
        <v>27</v>
      </c>
      <c r="B93" s="7" t="s">
        <v>0</v>
      </c>
      <c r="C93" s="8">
        <v>25</v>
      </c>
      <c r="D93" s="8">
        <v>36</v>
      </c>
      <c r="E93" s="8">
        <v>36</v>
      </c>
      <c r="F93" s="8">
        <v>77</v>
      </c>
      <c r="G93" s="8">
        <v>31</v>
      </c>
      <c r="H93" s="9">
        <f t="shared" si="16"/>
        <v>205</v>
      </c>
    </row>
    <row r="94" spans="1:8" x14ac:dyDescent="0.3">
      <c r="A94" s="163"/>
      <c r="B94" s="7" t="s">
        <v>1</v>
      </c>
      <c r="C94" s="8">
        <v>4676</v>
      </c>
      <c r="D94" s="8">
        <v>3328</v>
      </c>
      <c r="E94" s="8">
        <v>1758</v>
      </c>
      <c r="F94" s="8">
        <v>2415</v>
      </c>
      <c r="G94" s="8">
        <v>470</v>
      </c>
      <c r="H94" s="9">
        <f t="shared" si="16"/>
        <v>12647</v>
      </c>
    </row>
    <row r="95" spans="1:8" x14ac:dyDescent="0.3">
      <c r="A95" s="163"/>
      <c r="B95" s="7" t="s">
        <v>2</v>
      </c>
      <c r="C95" s="8">
        <v>9646</v>
      </c>
      <c r="D95" s="8">
        <v>6383</v>
      </c>
      <c r="E95" s="8">
        <v>3377</v>
      </c>
      <c r="F95" s="8">
        <v>4356</v>
      </c>
      <c r="G95" s="8">
        <v>884</v>
      </c>
      <c r="H95" s="9">
        <f t="shared" si="16"/>
        <v>24646</v>
      </c>
    </row>
    <row r="96" spans="1:8" x14ac:dyDescent="0.3">
      <c r="A96" s="167" t="s">
        <v>28</v>
      </c>
      <c r="B96" s="4" t="s">
        <v>0</v>
      </c>
      <c r="C96" s="5">
        <v>15</v>
      </c>
      <c r="D96" s="5">
        <v>47</v>
      </c>
      <c r="E96" s="5">
        <v>98</v>
      </c>
      <c r="F96" s="5">
        <v>137</v>
      </c>
      <c r="G96" s="5">
        <v>23</v>
      </c>
      <c r="H96" s="6">
        <f t="shared" si="16"/>
        <v>320</v>
      </c>
    </row>
    <row r="97" spans="1:8" x14ac:dyDescent="0.3">
      <c r="A97" s="167"/>
      <c r="B97" s="4" t="s">
        <v>1</v>
      </c>
      <c r="C97" s="5">
        <v>2550</v>
      </c>
      <c r="D97" s="5">
        <v>4320</v>
      </c>
      <c r="E97" s="5">
        <v>4336</v>
      </c>
      <c r="F97" s="5">
        <v>4840</v>
      </c>
      <c r="G97" s="5">
        <v>484</v>
      </c>
      <c r="H97" s="6">
        <f t="shared" si="16"/>
        <v>16530</v>
      </c>
    </row>
    <row r="98" spans="1:8" x14ac:dyDescent="0.3">
      <c r="A98" s="167"/>
      <c r="B98" s="4" t="s">
        <v>2</v>
      </c>
      <c r="C98" s="5">
        <v>5101</v>
      </c>
      <c r="D98" s="5">
        <v>8395</v>
      </c>
      <c r="E98" s="5">
        <v>8240</v>
      </c>
      <c r="F98" s="5">
        <v>8879</v>
      </c>
      <c r="G98" s="5">
        <v>894</v>
      </c>
      <c r="H98" s="6">
        <f t="shared" si="16"/>
        <v>31509</v>
      </c>
    </row>
    <row r="99" spans="1:8" x14ac:dyDescent="0.3">
      <c r="A99" s="163" t="s">
        <v>29</v>
      </c>
      <c r="B99" s="7" t="s">
        <v>0</v>
      </c>
      <c r="C99" s="8">
        <v>22</v>
      </c>
      <c r="D99" s="8">
        <v>55</v>
      </c>
      <c r="E99" s="8">
        <v>119</v>
      </c>
      <c r="F99" s="8">
        <v>294</v>
      </c>
      <c r="G99" s="8">
        <v>54</v>
      </c>
      <c r="H99" s="9">
        <f t="shared" si="16"/>
        <v>544</v>
      </c>
    </row>
    <row r="100" spans="1:8" x14ac:dyDescent="0.3">
      <c r="A100" s="163"/>
      <c r="B100" s="7" t="s">
        <v>1</v>
      </c>
      <c r="C100" s="8">
        <v>2667</v>
      </c>
      <c r="D100" s="8">
        <v>3999</v>
      </c>
      <c r="E100" s="8">
        <v>5022</v>
      </c>
      <c r="F100" s="8">
        <v>10719</v>
      </c>
      <c r="G100" s="8">
        <v>1308</v>
      </c>
      <c r="H100" s="9">
        <f t="shared" si="16"/>
        <v>23715</v>
      </c>
    </row>
    <row r="101" spans="1:8" x14ac:dyDescent="0.3">
      <c r="A101" s="163"/>
      <c r="B101" s="7" t="s">
        <v>2</v>
      </c>
      <c r="C101" s="8">
        <v>5380</v>
      </c>
      <c r="D101" s="8">
        <v>7851</v>
      </c>
      <c r="E101" s="8">
        <v>9276</v>
      </c>
      <c r="F101" s="8">
        <v>18786</v>
      </c>
      <c r="G101" s="8">
        <v>2396</v>
      </c>
      <c r="H101" s="9">
        <f t="shared" si="16"/>
        <v>43689</v>
      </c>
    </row>
    <row r="102" spans="1:8" x14ac:dyDescent="0.3">
      <c r="A102" s="164" t="s">
        <v>4</v>
      </c>
      <c r="B102" s="46" t="s">
        <v>0</v>
      </c>
      <c r="C102" s="45">
        <f>C90+C93+C96+C99</f>
        <v>93</v>
      </c>
      <c r="D102" s="45">
        <f t="shared" ref="D102:H102" si="17">D90+D93+D96+D99</f>
        <v>237</v>
      </c>
      <c r="E102" s="45">
        <f t="shared" si="17"/>
        <v>352</v>
      </c>
      <c r="F102" s="45">
        <f t="shared" si="17"/>
        <v>671</v>
      </c>
      <c r="G102" s="45">
        <f t="shared" si="17"/>
        <v>205</v>
      </c>
      <c r="H102" s="45">
        <f t="shared" si="17"/>
        <v>1558</v>
      </c>
    </row>
    <row r="103" spans="1:8" x14ac:dyDescent="0.3">
      <c r="A103" s="164"/>
      <c r="B103" s="46" t="s">
        <v>1</v>
      </c>
      <c r="C103" s="45">
        <f>C91+C94+C97+C100</f>
        <v>18351</v>
      </c>
      <c r="D103" s="45">
        <f t="shared" ref="D103:H103" si="18">D91+D94+D97+D100</f>
        <v>24614</v>
      </c>
      <c r="E103" s="45">
        <f t="shared" si="18"/>
        <v>16252</v>
      </c>
      <c r="F103" s="45">
        <f t="shared" si="18"/>
        <v>23863</v>
      </c>
      <c r="G103" s="45">
        <f t="shared" si="18"/>
        <v>5534</v>
      </c>
      <c r="H103" s="45">
        <f t="shared" si="18"/>
        <v>88614</v>
      </c>
    </row>
    <row r="104" spans="1:8" x14ac:dyDescent="0.3">
      <c r="A104" s="164"/>
      <c r="B104" s="46" t="s">
        <v>2</v>
      </c>
      <c r="C104" s="45">
        <f>C92+C95+C98+C101</f>
        <v>37138</v>
      </c>
      <c r="D104" s="45">
        <f t="shared" ref="D104:H104" si="19">D92+D95+D98+D101</f>
        <v>47714</v>
      </c>
      <c r="E104" s="45">
        <f t="shared" si="19"/>
        <v>30637</v>
      </c>
      <c r="F104" s="45">
        <f t="shared" si="19"/>
        <v>42992</v>
      </c>
      <c r="G104" s="45">
        <f t="shared" si="19"/>
        <v>10201</v>
      </c>
      <c r="H104" s="45">
        <f t="shared" si="19"/>
        <v>168682</v>
      </c>
    </row>
    <row r="105" spans="1:8" x14ac:dyDescent="0.3">
      <c r="A105" s="165" t="s">
        <v>128</v>
      </c>
      <c r="B105" s="165"/>
      <c r="C105" s="165"/>
      <c r="D105" s="165"/>
      <c r="E105" s="165"/>
      <c r="F105" s="165"/>
      <c r="G105" s="7"/>
      <c r="H105" s="7"/>
    </row>
    <row r="106" spans="1:8" x14ac:dyDescent="0.3">
      <c r="A106" s="42"/>
      <c r="B106" s="42"/>
      <c r="C106" s="42"/>
      <c r="D106" s="42"/>
      <c r="E106" s="42"/>
      <c r="F106" s="7"/>
      <c r="G106" s="7"/>
      <c r="H106" s="7"/>
    </row>
    <row r="107" spans="1:8" x14ac:dyDescent="0.3">
      <c r="A107" s="42"/>
      <c r="B107" s="42"/>
      <c r="C107" s="42"/>
      <c r="D107" s="42"/>
      <c r="E107" s="42"/>
      <c r="F107" s="7"/>
      <c r="G107" s="7"/>
      <c r="H107" s="7"/>
    </row>
    <row r="108" spans="1:8" s="105" customFormat="1" ht="17.100000000000001" customHeight="1" x14ac:dyDescent="0.3">
      <c r="A108" s="166" t="s">
        <v>105</v>
      </c>
      <c r="B108" s="166"/>
      <c r="C108" s="166"/>
      <c r="D108" s="166"/>
      <c r="E108" s="166"/>
      <c r="F108" s="166"/>
      <c r="G108" s="166"/>
      <c r="H108" s="166"/>
    </row>
    <row r="109" spans="1:8" s="105" customFormat="1" ht="17.100000000000001" customHeight="1" x14ac:dyDescent="0.3">
      <c r="A109" s="166" t="s">
        <v>110</v>
      </c>
      <c r="B109" s="166"/>
      <c r="C109" s="166"/>
      <c r="D109" s="166"/>
      <c r="E109" s="166"/>
      <c r="F109" s="166"/>
      <c r="G109" s="166"/>
      <c r="H109" s="166"/>
    </row>
    <row r="110" spans="1:8" s="105" customFormat="1" ht="17.100000000000001" customHeight="1" x14ac:dyDescent="0.3">
      <c r="A110" s="108" t="s">
        <v>50</v>
      </c>
      <c r="B110" s="109"/>
      <c r="C110" s="109" t="s">
        <v>51</v>
      </c>
      <c r="D110" s="109" t="s">
        <v>52</v>
      </c>
      <c r="E110" s="109" t="s">
        <v>53</v>
      </c>
      <c r="F110" s="109" t="s">
        <v>54</v>
      </c>
      <c r="G110" s="109" t="s">
        <v>3</v>
      </c>
      <c r="H110" s="109" t="s">
        <v>55</v>
      </c>
    </row>
    <row r="111" spans="1:8" x14ac:dyDescent="0.3">
      <c r="A111" s="167" t="s">
        <v>26</v>
      </c>
      <c r="B111" s="4" t="s">
        <v>0</v>
      </c>
      <c r="C111" s="5">
        <v>31</v>
      </c>
      <c r="D111" s="5">
        <v>97</v>
      </c>
      <c r="E111" s="5">
        <v>97</v>
      </c>
      <c r="F111" s="5">
        <v>164</v>
      </c>
      <c r="G111" s="5">
        <v>99</v>
      </c>
      <c r="H111" s="6">
        <f>SUM(C111:G111)</f>
        <v>488</v>
      </c>
    </row>
    <row r="112" spans="1:8" x14ac:dyDescent="0.3">
      <c r="A112" s="167"/>
      <c r="B112" s="4" t="s">
        <v>1</v>
      </c>
      <c r="C112" s="5">
        <v>8438</v>
      </c>
      <c r="D112" s="5">
        <v>12535</v>
      </c>
      <c r="E112" s="5">
        <v>5064</v>
      </c>
      <c r="F112" s="5">
        <v>5992</v>
      </c>
      <c r="G112" s="5">
        <v>3337</v>
      </c>
      <c r="H112" s="6">
        <f t="shared" ref="H112:H119" si="20">SUM(C112:G112)</f>
        <v>35366</v>
      </c>
    </row>
    <row r="113" spans="1:8" x14ac:dyDescent="0.3">
      <c r="A113" s="167"/>
      <c r="B113" s="4" t="s">
        <v>2</v>
      </c>
      <c r="C113" s="5">
        <v>16967</v>
      </c>
      <c r="D113" s="5">
        <v>24239</v>
      </c>
      <c r="E113" s="5">
        <v>9635</v>
      </c>
      <c r="F113" s="5">
        <v>11146</v>
      </c>
      <c r="G113" s="5">
        <v>6144</v>
      </c>
      <c r="H113" s="6">
        <f t="shared" si="20"/>
        <v>68131</v>
      </c>
    </row>
    <row r="114" spans="1:8" x14ac:dyDescent="0.3">
      <c r="A114" s="163" t="s">
        <v>27</v>
      </c>
      <c r="B114" s="7" t="s">
        <v>0</v>
      </c>
      <c r="C114" s="8">
        <v>24</v>
      </c>
      <c r="D114" s="8">
        <v>34</v>
      </c>
      <c r="E114" s="8">
        <v>36</v>
      </c>
      <c r="F114" s="8">
        <v>78</v>
      </c>
      <c r="G114" s="8">
        <v>31</v>
      </c>
      <c r="H114" s="9">
        <f t="shared" si="20"/>
        <v>203</v>
      </c>
    </row>
    <row r="115" spans="1:8" x14ac:dyDescent="0.3">
      <c r="A115" s="163"/>
      <c r="B115" s="7" t="s">
        <v>1</v>
      </c>
      <c r="C115" s="8">
        <v>4609</v>
      </c>
      <c r="D115" s="8">
        <v>3162</v>
      </c>
      <c r="E115" s="8">
        <v>1884</v>
      </c>
      <c r="F115" s="8">
        <v>2485</v>
      </c>
      <c r="G115" s="8">
        <v>470</v>
      </c>
      <c r="H115" s="9">
        <f t="shared" si="20"/>
        <v>12610</v>
      </c>
    </row>
    <row r="116" spans="1:8" x14ac:dyDescent="0.3">
      <c r="A116" s="163"/>
      <c r="B116" s="7" t="s">
        <v>2</v>
      </c>
      <c r="C116" s="8">
        <v>9540</v>
      </c>
      <c r="D116" s="8">
        <v>6066</v>
      </c>
      <c r="E116" s="8">
        <v>3615</v>
      </c>
      <c r="F116" s="8">
        <v>4488</v>
      </c>
      <c r="G116" s="8">
        <v>884</v>
      </c>
      <c r="H116" s="9">
        <f t="shared" si="20"/>
        <v>24593</v>
      </c>
    </row>
    <row r="117" spans="1:8" x14ac:dyDescent="0.3">
      <c r="A117" s="167" t="s">
        <v>28</v>
      </c>
      <c r="B117" s="4" t="s">
        <v>0</v>
      </c>
      <c r="C117" s="5">
        <v>12</v>
      </c>
      <c r="D117" s="5">
        <v>50</v>
      </c>
      <c r="E117" s="5">
        <v>95</v>
      </c>
      <c r="F117" s="5">
        <v>134</v>
      </c>
      <c r="G117" s="5">
        <v>24</v>
      </c>
      <c r="H117" s="6">
        <f t="shared" si="20"/>
        <v>315</v>
      </c>
    </row>
    <row r="118" spans="1:8" x14ac:dyDescent="0.3">
      <c r="A118" s="167"/>
      <c r="B118" s="4" t="s">
        <v>1</v>
      </c>
      <c r="C118" s="5">
        <v>2236</v>
      </c>
      <c r="D118" s="5">
        <v>4666</v>
      </c>
      <c r="E118" s="5">
        <v>4292</v>
      </c>
      <c r="F118" s="5">
        <v>4725</v>
      </c>
      <c r="G118" s="5">
        <v>508</v>
      </c>
      <c r="H118" s="6">
        <f t="shared" si="20"/>
        <v>16427</v>
      </c>
    </row>
    <row r="119" spans="1:8" x14ac:dyDescent="0.3">
      <c r="A119" s="167"/>
      <c r="B119" s="4" t="s">
        <v>2</v>
      </c>
      <c r="C119" s="5">
        <v>4452</v>
      </c>
      <c r="D119" s="5">
        <v>9017</v>
      </c>
      <c r="E119" s="5">
        <v>8150</v>
      </c>
      <c r="F119" s="5">
        <v>8661</v>
      </c>
      <c r="G119" s="5">
        <v>938</v>
      </c>
      <c r="H119" s="6">
        <f t="shared" si="20"/>
        <v>31218</v>
      </c>
    </row>
    <row r="120" spans="1:8" x14ac:dyDescent="0.3">
      <c r="A120" s="163" t="s">
        <v>29</v>
      </c>
      <c r="B120" s="7" t="s">
        <v>0</v>
      </c>
      <c r="C120" s="8">
        <v>21</v>
      </c>
      <c r="D120" s="8">
        <v>53</v>
      </c>
      <c r="E120" s="8">
        <v>114</v>
      </c>
      <c r="F120" s="8">
        <v>297</v>
      </c>
      <c r="G120" s="8">
        <v>54</v>
      </c>
      <c r="H120" s="9">
        <f>SUM(C120:G120)</f>
        <v>539</v>
      </c>
    </row>
    <row r="121" spans="1:8" x14ac:dyDescent="0.3">
      <c r="A121" s="163"/>
      <c r="B121" s="7" t="s">
        <v>1</v>
      </c>
      <c r="C121" s="8">
        <v>2525</v>
      </c>
      <c r="D121" s="8">
        <v>4008</v>
      </c>
      <c r="E121" s="8">
        <v>4822</v>
      </c>
      <c r="F121" s="8">
        <v>10887</v>
      </c>
      <c r="G121" s="8">
        <v>1305</v>
      </c>
      <c r="H121" s="9">
        <f t="shared" ref="H121:H122" si="21">SUM(C121:G121)</f>
        <v>23547</v>
      </c>
    </row>
    <row r="122" spans="1:8" x14ac:dyDescent="0.3">
      <c r="A122" s="163"/>
      <c r="B122" s="7" t="s">
        <v>2</v>
      </c>
      <c r="C122" s="8">
        <v>5096</v>
      </c>
      <c r="D122" s="8">
        <v>7835</v>
      </c>
      <c r="E122" s="8">
        <v>8934</v>
      </c>
      <c r="F122" s="8">
        <v>19110</v>
      </c>
      <c r="G122" s="8">
        <v>2391</v>
      </c>
      <c r="H122" s="9">
        <f t="shared" si="21"/>
        <v>43366</v>
      </c>
    </row>
    <row r="123" spans="1:8" x14ac:dyDescent="0.3">
      <c r="A123" s="164" t="s">
        <v>4</v>
      </c>
      <c r="B123" s="46" t="s">
        <v>0</v>
      </c>
      <c r="C123" s="45">
        <f>C111+C114+C117+C120</f>
        <v>88</v>
      </c>
      <c r="D123" s="45">
        <f t="shared" ref="D123:H123" si="22">D111+D114+D117+D120</f>
        <v>234</v>
      </c>
      <c r="E123" s="45">
        <f t="shared" si="22"/>
        <v>342</v>
      </c>
      <c r="F123" s="45">
        <f t="shared" si="22"/>
        <v>673</v>
      </c>
      <c r="G123" s="45">
        <f t="shared" si="22"/>
        <v>208</v>
      </c>
      <c r="H123" s="45">
        <f t="shared" si="22"/>
        <v>1545</v>
      </c>
    </row>
    <row r="124" spans="1:8" x14ac:dyDescent="0.3">
      <c r="A124" s="164"/>
      <c r="B124" s="46" t="s">
        <v>1</v>
      </c>
      <c r="C124" s="45">
        <f>C112+C115+C118+C121</f>
        <v>17808</v>
      </c>
      <c r="D124" s="45">
        <f t="shared" ref="D124:H124" si="23">D112+D115+D118+D121</f>
        <v>24371</v>
      </c>
      <c r="E124" s="45">
        <f t="shared" si="23"/>
        <v>16062</v>
      </c>
      <c r="F124" s="45">
        <f t="shared" si="23"/>
        <v>24089</v>
      </c>
      <c r="G124" s="45">
        <f t="shared" si="23"/>
        <v>5620</v>
      </c>
      <c r="H124" s="45">
        <f t="shared" si="23"/>
        <v>87950</v>
      </c>
    </row>
    <row r="125" spans="1:8" x14ac:dyDescent="0.3">
      <c r="A125" s="164"/>
      <c r="B125" s="46" t="s">
        <v>2</v>
      </c>
      <c r="C125" s="45">
        <f>C113+C116+C119+C122</f>
        <v>36055</v>
      </c>
      <c r="D125" s="45">
        <f t="shared" ref="D125:H125" si="24">D113+D116+D119+D122</f>
        <v>47157</v>
      </c>
      <c r="E125" s="45">
        <f t="shared" si="24"/>
        <v>30334</v>
      </c>
      <c r="F125" s="45">
        <f t="shared" si="24"/>
        <v>43405</v>
      </c>
      <c r="G125" s="45">
        <f t="shared" si="24"/>
        <v>10357</v>
      </c>
      <c r="H125" s="45">
        <f t="shared" si="24"/>
        <v>167308</v>
      </c>
    </row>
    <row r="126" spans="1:8" x14ac:dyDescent="0.3">
      <c r="A126" s="165" t="s">
        <v>128</v>
      </c>
      <c r="B126" s="165"/>
      <c r="C126" s="165"/>
      <c r="D126" s="165"/>
      <c r="E126" s="165"/>
      <c r="F126" s="165"/>
      <c r="G126" s="7"/>
      <c r="H126" s="7"/>
    </row>
    <row r="129" spans="1:8" s="105" customFormat="1" ht="17.100000000000001" customHeight="1" x14ac:dyDescent="0.3">
      <c r="A129" s="166" t="s">
        <v>105</v>
      </c>
      <c r="B129" s="166"/>
      <c r="C129" s="166"/>
      <c r="D129" s="166"/>
      <c r="E129" s="166"/>
      <c r="F129" s="166"/>
      <c r="G129" s="166"/>
      <c r="H129" s="166"/>
    </row>
    <row r="130" spans="1:8" s="105" customFormat="1" ht="17.100000000000001" customHeight="1" x14ac:dyDescent="0.3">
      <c r="A130" s="166" t="s">
        <v>111</v>
      </c>
      <c r="B130" s="166"/>
      <c r="C130" s="166"/>
      <c r="D130" s="166"/>
      <c r="E130" s="166"/>
      <c r="F130" s="166"/>
      <c r="G130" s="166"/>
      <c r="H130" s="166"/>
    </row>
    <row r="131" spans="1:8" s="105" customFormat="1" ht="17.100000000000001" customHeight="1" x14ac:dyDescent="0.3">
      <c r="A131" s="108" t="s">
        <v>50</v>
      </c>
      <c r="B131" s="109"/>
      <c r="C131" s="109" t="s">
        <v>51</v>
      </c>
      <c r="D131" s="109" t="s">
        <v>52</v>
      </c>
      <c r="E131" s="109" t="s">
        <v>53</v>
      </c>
      <c r="F131" s="109" t="s">
        <v>54</v>
      </c>
      <c r="G131" s="109" t="s">
        <v>3</v>
      </c>
      <c r="H131" s="109" t="s">
        <v>55</v>
      </c>
    </row>
    <row r="132" spans="1:8" x14ac:dyDescent="0.3">
      <c r="A132" s="167" t="s">
        <v>26</v>
      </c>
      <c r="B132" s="4" t="s">
        <v>0</v>
      </c>
      <c r="C132" s="5">
        <v>31</v>
      </c>
      <c r="D132" s="5">
        <v>97</v>
      </c>
      <c r="E132" s="5">
        <v>98</v>
      </c>
      <c r="F132" s="5">
        <v>163</v>
      </c>
      <c r="G132" s="5">
        <v>102</v>
      </c>
      <c r="H132" s="6">
        <f>SUM(C132:G132)</f>
        <v>491</v>
      </c>
    </row>
    <row r="133" spans="1:8" x14ac:dyDescent="0.3">
      <c r="A133" s="167"/>
      <c r="B133" s="4" t="s">
        <v>1</v>
      </c>
      <c r="C133" s="5">
        <v>8438</v>
      </c>
      <c r="D133" s="5">
        <v>12499</v>
      </c>
      <c r="E133" s="5">
        <v>5067</v>
      </c>
      <c r="F133" s="5">
        <v>5950</v>
      </c>
      <c r="G133" s="5">
        <v>3404</v>
      </c>
      <c r="H133" s="6">
        <f t="shared" ref="H133:H143" si="25">SUM(C133:G133)</f>
        <v>35358</v>
      </c>
    </row>
    <row r="134" spans="1:8" x14ac:dyDescent="0.3">
      <c r="A134" s="167"/>
      <c r="B134" s="4" t="s">
        <v>2</v>
      </c>
      <c r="C134" s="5">
        <v>16967</v>
      </c>
      <c r="D134" s="5">
        <v>24167</v>
      </c>
      <c r="E134" s="5">
        <v>9643</v>
      </c>
      <c r="F134" s="5">
        <v>11077</v>
      </c>
      <c r="G134" s="5">
        <v>6268</v>
      </c>
      <c r="H134" s="6">
        <f t="shared" si="25"/>
        <v>68122</v>
      </c>
    </row>
    <row r="135" spans="1:8" x14ac:dyDescent="0.3">
      <c r="A135" s="163" t="s">
        <v>27</v>
      </c>
      <c r="B135" s="7" t="s">
        <v>0</v>
      </c>
      <c r="C135" s="8">
        <v>24</v>
      </c>
      <c r="D135" s="8">
        <v>33</v>
      </c>
      <c r="E135" s="8">
        <v>36</v>
      </c>
      <c r="F135" s="8">
        <v>77</v>
      </c>
      <c r="G135" s="8">
        <v>31</v>
      </c>
      <c r="H135" s="9">
        <f t="shared" si="25"/>
        <v>201</v>
      </c>
    </row>
    <row r="136" spans="1:8" x14ac:dyDescent="0.3">
      <c r="A136" s="163"/>
      <c r="B136" s="7" t="s">
        <v>1</v>
      </c>
      <c r="C136" s="8">
        <v>4579</v>
      </c>
      <c r="D136" s="8">
        <v>3054</v>
      </c>
      <c r="E136" s="8">
        <v>1858</v>
      </c>
      <c r="F136" s="8">
        <v>2461</v>
      </c>
      <c r="G136" s="8">
        <v>471</v>
      </c>
      <c r="H136" s="9">
        <f t="shared" si="25"/>
        <v>12423</v>
      </c>
    </row>
    <row r="137" spans="1:8" x14ac:dyDescent="0.3">
      <c r="A137" s="163"/>
      <c r="B137" s="7" t="s">
        <v>2</v>
      </c>
      <c r="C137" s="8">
        <v>9394</v>
      </c>
      <c r="D137" s="8">
        <v>5852</v>
      </c>
      <c r="E137" s="8">
        <v>3559</v>
      </c>
      <c r="F137" s="8">
        <v>4443</v>
      </c>
      <c r="G137" s="8">
        <v>885</v>
      </c>
      <c r="H137" s="9">
        <f t="shared" si="25"/>
        <v>24133</v>
      </c>
    </row>
    <row r="138" spans="1:8" x14ac:dyDescent="0.3">
      <c r="A138" s="167" t="s">
        <v>28</v>
      </c>
      <c r="B138" s="4" t="s">
        <v>0</v>
      </c>
      <c r="C138" s="5">
        <v>12</v>
      </c>
      <c r="D138" s="5">
        <v>48</v>
      </c>
      <c r="E138" s="5">
        <v>93</v>
      </c>
      <c r="F138" s="5">
        <v>135</v>
      </c>
      <c r="G138" s="5">
        <v>24</v>
      </c>
      <c r="H138" s="6">
        <f t="shared" si="25"/>
        <v>312</v>
      </c>
    </row>
    <row r="139" spans="1:8" x14ac:dyDescent="0.3">
      <c r="A139" s="167"/>
      <c r="B139" s="4" t="s">
        <v>1</v>
      </c>
      <c r="C139" s="5">
        <v>2236</v>
      </c>
      <c r="D139" s="5">
        <v>4653</v>
      </c>
      <c r="E139" s="5">
        <v>4269</v>
      </c>
      <c r="F139" s="5">
        <v>4747</v>
      </c>
      <c r="G139" s="5">
        <v>508</v>
      </c>
      <c r="H139" s="6">
        <f t="shared" si="25"/>
        <v>16413</v>
      </c>
    </row>
    <row r="140" spans="1:8" x14ac:dyDescent="0.3">
      <c r="A140" s="167"/>
      <c r="B140" s="4" t="s">
        <v>2</v>
      </c>
      <c r="C140" s="5">
        <v>4452</v>
      </c>
      <c r="D140" s="5">
        <v>8984</v>
      </c>
      <c r="E140" s="5">
        <v>8106</v>
      </c>
      <c r="F140" s="5">
        <v>8697</v>
      </c>
      <c r="G140" s="5">
        <v>938</v>
      </c>
      <c r="H140" s="6">
        <f t="shared" si="25"/>
        <v>31177</v>
      </c>
    </row>
    <row r="141" spans="1:8" x14ac:dyDescent="0.3">
      <c r="A141" s="163" t="s">
        <v>29</v>
      </c>
      <c r="B141" s="7" t="s">
        <v>0</v>
      </c>
      <c r="C141" s="8">
        <v>19</v>
      </c>
      <c r="D141" s="8">
        <v>54</v>
      </c>
      <c r="E141" s="8">
        <v>112</v>
      </c>
      <c r="F141" s="8">
        <v>297</v>
      </c>
      <c r="G141" s="8">
        <v>54</v>
      </c>
      <c r="H141" s="9">
        <f t="shared" si="25"/>
        <v>536</v>
      </c>
    </row>
    <row r="142" spans="1:8" x14ac:dyDescent="0.3">
      <c r="A142" s="163"/>
      <c r="B142" s="7" t="s">
        <v>1</v>
      </c>
      <c r="C142" s="8">
        <v>2455</v>
      </c>
      <c r="D142" s="8">
        <v>4014</v>
      </c>
      <c r="E142" s="8">
        <v>4722</v>
      </c>
      <c r="F142" s="8">
        <v>10861</v>
      </c>
      <c r="G142" s="8">
        <v>1305</v>
      </c>
      <c r="H142" s="9">
        <f t="shared" si="25"/>
        <v>23357</v>
      </c>
    </row>
    <row r="143" spans="1:8" x14ac:dyDescent="0.3">
      <c r="A143" s="163"/>
      <c r="B143" s="7" t="s">
        <v>2</v>
      </c>
      <c r="C143" s="8">
        <v>4946</v>
      </c>
      <c r="D143" s="8">
        <v>7845</v>
      </c>
      <c r="E143" s="8">
        <v>8698</v>
      </c>
      <c r="F143" s="8">
        <v>19058</v>
      </c>
      <c r="G143" s="8">
        <v>2391</v>
      </c>
      <c r="H143" s="9">
        <f t="shared" si="25"/>
        <v>42938</v>
      </c>
    </row>
    <row r="144" spans="1:8" x14ac:dyDescent="0.3">
      <c r="A144" s="164" t="s">
        <v>4</v>
      </c>
      <c r="B144" s="46" t="s">
        <v>0</v>
      </c>
      <c r="C144" s="45">
        <f>C132+C135+C138+C141</f>
        <v>86</v>
      </c>
      <c r="D144" s="45">
        <f t="shared" ref="D144:H144" si="26">D132+D135+D138+D141</f>
        <v>232</v>
      </c>
      <c r="E144" s="45">
        <f t="shared" si="26"/>
        <v>339</v>
      </c>
      <c r="F144" s="45">
        <f t="shared" si="26"/>
        <v>672</v>
      </c>
      <c r="G144" s="45">
        <f t="shared" si="26"/>
        <v>211</v>
      </c>
      <c r="H144" s="45">
        <f t="shared" si="26"/>
        <v>1540</v>
      </c>
    </row>
    <row r="145" spans="1:8" x14ac:dyDescent="0.3">
      <c r="A145" s="164"/>
      <c r="B145" s="46" t="s">
        <v>1</v>
      </c>
      <c r="C145" s="45">
        <f>C133+C136+C139+C142</f>
        <v>17708</v>
      </c>
      <c r="D145" s="45">
        <f t="shared" ref="D145:H145" si="27">D133+D136+D139+D142</f>
        <v>24220</v>
      </c>
      <c r="E145" s="45">
        <f t="shared" si="27"/>
        <v>15916</v>
      </c>
      <c r="F145" s="45">
        <f t="shared" si="27"/>
        <v>24019</v>
      </c>
      <c r="G145" s="45">
        <f t="shared" si="27"/>
        <v>5688</v>
      </c>
      <c r="H145" s="45">
        <f t="shared" si="27"/>
        <v>87551</v>
      </c>
    </row>
    <row r="146" spans="1:8" x14ac:dyDescent="0.3">
      <c r="A146" s="164"/>
      <c r="B146" s="46" t="s">
        <v>2</v>
      </c>
      <c r="C146" s="45">
        <f>C134+C137+C140+C143</f>
        <v>35759</v>
      </c>
      <c r="D146" s="45">
        <f t="shared" ref="D146:H146" si="28">D134+D137+D140+D143</f>
        <v>46848</v>
      </c>
      <c r="E146" s="45">
        <f t="shared" si="28"/>
        <v>30006</v>
      </c>
      <c r="F146" s="45">
        <f t="shared" si="28"/>
        <v>43275</v>
      </c>
      <c r="G146" s="45">
        <f t="shared" si="28"/>
        <v>10482</v>
      </c>
      <c r="H146" s="45">
        <f t="shared" si="28"/>
        <v>166370</v>
      </c>
    </row>
    <row r="147" spans="1:8" x14ac:dyDescent="0.3">
      <c r="A147" s="165" t="s">
        <v>128</v>
      </c>
      <c r="B147" s="165"/>
      <c r="C147" s="165"/>
      <c r="D147" s="165"/>
      <c r="E147" s="165"/>
      <c r="F147" s="165"/>
      <c r="G147" s="7"/>
      <c r="H147" s="7"/>
    </row>
    <row r="150" spans="1:8" s="105" customFormat="1" ht="17.100000000000001" customHeight="1" x14ac:dyDescent="0.3">
      <c r="A150" s="166" t="s">
        <v>105</v>
      </c>
      <c r="B150" s="166"/>
      <c r="C150" s="166"/>
      <c r="D150" s="166"/>
      <c r="E150" s="166"/>
      <c r="F150" s="166"/>
      <c r="G150" s="166"/>
      <c r="H150" s="166"/>
    </row>
    <row r="151" spans="1:8" s="105" customFormat="1" ht="17.100000000000001" customHeight="1" x14ac:dyDescent="0.3">
      <c r="A151" s="166" t="s">
        <v>112</v>
      </c>
      <c r="B151" s="166"/>
      <c r="C151" s="166"/>
      <c r="D151" s="166"/>
      <c r="E151" s="166"/>
      <c r="F151" s="166"/>
      <c r="G151" s="166"/>
      <c r="H151" s="166"/>
    </row>
    <row r="152" spans="1:8" s="105" customFormat="1" ht="17.100000000000001" customHeight="1" x14ac:dyDescent="0.3">
      <c r="A152" s="108" t="s">
        <v>50</v>
      </c>
      <c r="B152" s="109"/>
      <c r="C152" s="109" t="s">
        <v>51</v>
      </c>
      <c r="D152" s="109" t="s">
        <v>52</v>
      </c>
      <c r="E152" s="109" t="s">
        <v>53</v>
      </c>
      <c r="F152" s="109" t="s">
        <v>54</v>
      </c>
      <c r="G152" s="109" t="s">
        <v>3</v>
      </c>
      <c r="H152" s="109" t="s">
        <v>55</v>
      </c>
    </row>
    <row r="153" spans="1:8" x14ac:dyDescent="0.3">
      <c r="A153" s="167" t="s">
        <v>26</v>
      </c>
      <c r="B153" s="4" t="s">
        <v>0</v>
      </c>
      <c r="C153" s="5">
        <v>30</v>
      </c>
      <c r="D153" s="5">
        <v>101</v>
      </c>
      <c r="E153" s="5">
        <v>96</v>
      </c>
      <c r="F153" s="5">
        <v>165</v>
      </c>
      <c r="G153" s="5">
        <v>101</v>
      </c>
      <c r="H153" s="6">
        <f>SUM(C153:G153)</f>
        <v>493</v>
      </c>
    </row>
    <row r="154" spans="1:8" x14ac:dyDescent="0.3">
      <c r="A154" s="167"/>
      <c r="B154" s="4" t="s">
        <v>1</v>
      </c>
      <c r="C154" s="5">
        <v>7919</v>
      </c>
      <c r="D154" s="5">
        <v>13071</v>
      </c>
      <c r="E154" s="5">
        <v>4928</v>
      </c>
      <c r="F154" s="5">
        <v>6065</v>
      </c>
      <c r="G154" s="5">
        <v>3461</v>
      </c>
      <c r="H154" s="6">
        <f t="shared" ref="H154:H164" si="29">SUM(C154:G154)</f>
        <v>35444</v>
      </c>
    </row>
    <row r="155" spans="1:8" x14ac:dyDescent="0.3">
      <c r="A155" s="167"/>
      <c r="B155" s="4" t="s">
        <v>2</v>
      </c>
      <c r="C155" s="5">
        <v>15961</v>
      </c>
      <c r="D155" s="5">
        <v>25247</v>
      </c>
      <c r="E155" s="5">
        <v>9367</v>
      </c>
      <c r="F155" s="5">
        <v>11268</v>
      </c>
      <c r="G155" s="5">
        <v>6342</v>
      </c>
      <c r="H155" s="6">
        <f t="shared" si="29"/>
        <v>68185</v>
      </c>
    </row>
    <row r="156" spans="1:8" x14ac:dyDescent="0.3">
      <c r="A156" s="163" t="s">
        <v>27</v>
      </c>
      <c r="B156" s="7" t="s">
        <v>0</v>
      </c>
      <c r="C156" s="8">
        <v>23</v>
      </c>
      <c r="D156" s="8">
        <v>34</v>
      </c>
      <c r="E156" s="8">
        <v>31</v>
      </c>
      <c r="F156" s="8">
        <v>79</v>
      </c>
      <c r="G156" s="8">
        <v>31</v>
      </c>
      <c r="H156" s="9">
        <f t="shared" si="29"/>
        <v>198</v>
      </c>
    </row>
    <row r="157" spans="1:8" x14ac:dyDescent="0.3">
      <c r="A157" s="163"/>
      <c r="B157" s="7" t="s">
        <v>1</v>
      </c>
      <c r="C157" s="8">
        <v>4344</v>
      </c>
      <c r="D157" s="8">
        <v>3279</v>
      </c>
      <c r="E157" s="8">
        <v>1631</v>
      </c>
      <c r="F157" s="8">
        <v>2518</v>
      </c>
      <c r="G157" s="8">
        <v>457</v>
      </c>
      <c r="H157" s="9">
        <f t="shared" si="29"/>
        <v>12229</v>
      </c>
    </row>
    <row r="158" spans="1:8" x14ac:dyDescent="0.3">
      <c r="A158" s="163"/>
      <c r="B158" s="7" t="s">
        <v>2</v>
      </c>
      <c r="C158" s="8">
        <v>8859</v>
      </c>
      <c r="D158" s="8">
        <v>6287</v>
      </c>
      <c r="E158" s="8">
        <v>3172</v>
      </c>
      <c r="F158" s="8">
        <v>4548</v>
      </c>
      <c r="G158" s="8">
        <v>853</v>
      </c>
      <c r="H158" s="9">
        <f t="shared" si="29"/>
        <v>23719</v>
      </c>
    </row>
    <row r="159" spans="1:8" x14ac:dyDescent="0.3">
      <c r="A159" s="167" t="s">
        <v>28</v>
      </c>
      <c r="B159" s="4" t="s">
        <v>0</v>
      </c>
      <c r="C159" s="5">
        <v>12</v>
      </c>
      <c r="D159" s="5">
        <v>49</v>
      </c>
      <c r="E159" s="5">
        <v>92</v>
      </c>
      <c r="F159" s="5">
        <v>135</v>
      </c>
      <c r="G159" s="5">
        <v>24</v>
      </c>
      <c r="H159" s="6">
        <f t="shared" si="29"/>
        <v>312</v>
      </c>
    </row>
    <row r="160" spans="1:8" x14ac:dyDescent="0.3">
      <c r="A160" s="167"/>
      <c r="B160" s="4" t="s">
        <v>1</v>
      </c>
      <c r="C160" s="5">
        <v>2217</v>
      </c>
      <c r="D160" s="5">
        <v>4629</v>
      </c>
      <c r="E160" s="5">
        <v>4136</v>
      </c>
      <c r="F160" s="5">
        <v>4752</v>
      </c>
      <c r="G160" s="5">
        <v>500</v>
      </c>
      <c r="H160" s="6">
        <f t="shared" si="29"/>
        <v>16234</v>
      </c>
    </row>
    <row r="161" spans="1:8" x14ac:dyDescent="0.3">
      <c r="A161" s="167"/>
      <c r="B161" s="4" t="s">
        <v>2</v>
      </c>
      <c r="C161" s="5">
        <v>4399</v>
      </c>
      <c r="D161" s="5">
        <v>8946</v>
      </c>
      <c r="E161" s="5">
        <v>7827</v>
      </c>
      <c r="F161" s="5">
        <v>8697</v>
      </c>
      <c r="G161" s="5">
        <v>924</v>
      </c>
      <c r="H161" s="6">
        <f t="shared" si="29"/>
        <v>30793</v>
      </c>
    </row>
    <row r="162" spans="1:8" x14ac:dyDescent="0.3">
      <c r="A162" s="163" t="s">
        <v>29</v>
      </c>
      <c r="B162" s="7" t="s">
        <v>0</v>
      </c>
      <c r="C162" s="8">
        <v>18</v>
      </c>
      <c r="D162" s="8">
        <v>50</v>
      </c>
      <c r="E162" s="8">
        <v>111</v>
      </c>
      <c r="F162" s="8">
        <v>297</v>
      </c>
      <c r="G162" s="8">
        <v>55</v>
      </c>
      <c r="H162" s="9">
        <f t="shared" si="29"/>
        <v>531</v>
      </c>
    </row>
    <row r="163" spans="1:8" x14ac:dyDescent="0.3">
      <c r="A163" s="163"/>
      <c r="B163" s="7" t="s">
        <v>1</v>
      </c>
      <c r="C163" s="8">
        <v>2192</v>
      </c>
      <c r="D163" s="8">
        <v>3772</v>
      </c>
      <c r="E163" s="8">
        <v>4626</v>
      </c>
      <c r="F163" s="8">
        <v>10818</v>
      </c>
      <c r="G163" s="8">
        <v>1308</v>
      </c>
      <c r="H163" s="9">
        <f t="shared" si="29"/>
        <v>22716</v>
      </c>
    </row>
    <row r="164" spans="1:8" x14ac:dyDescent="0.3">
      <c r="A164" s="163"/>
      <c r="B164" s="7" t="s">
        <v>2</v>
      </c>
      <c r="C164" s="8">
        <v>4330</v>
      </c>
      <c r="D164" s="8">
        <v>7377</v>
      </c>
      <c r="E164" s="8">
        <v>8559</v>
      </c>
      <c r="F164" s="8">
        <v>18887</v>
      </c>
      <c r="G164" s="8">
        <v>2399</v>
      </c>
      <c r="H164" s="9">
        <f t="shared" si="29"/>
        <v>41552</v>
      </c>
    </row>
    <row r="165" spans="1:8" x14ac:dyDescent="0.3">
      <c r="A165" s="164" t="s">
        <v>4</v>
      </c>
      <c r="B165" s="46" t="s">
        <v>0</v>
      </c>
      <c r="C165" s="45">
        <f>C153+C156+C159+C162</f>
        <v>83</v>
      </c>
      <c r="D165" s="45">
        <f t="shared" ref="D165:H165" si="30">D153+D156+D159+D162</f>
        <v>234</v>
      </c>
      <c r="E165" s="45">
        <f t="shared" si="30"/>
        <v>330</v>
      </c>
      <c r="F165" s="45">
        <f t="shared" si="30"/>
        <v>676</v>
      </c>
      <c r="G165" s="45">
        <f t="shared" si="30"/>
        <v>211</v>
      </c>
      <c r="H165" s="45">
        <f t="shared" si="30"/>
        <v>1534</v>
      </c>
    </row>
    <row r="166" spans="1:8" x14ac:dyDescent="0.3">
      <c r="A166" s="164"/>
      <c r="B166" s="46" t="s">
        <v>1</v>
      </c>
      <c r="C166" s="45">
        <f>C154+C157+C160+C163</f>
        <v>16672</v>
      </c>
      <c r="D166" s="45">
        <f t="shared" ref="D166:H166" si="31">D154+D157+D160+D163</f>
        <v>24751</v>
      </c>
      <c r="E166" s="45">
        <f t="shared" si="31"/>
        <v>15321</v>
      </c>
      <c r="F166" s="45">
        <f t="shared" si="31"/>
        <v>24153</v>
      </c>
      <c r="G166" s="45">
        <f t="shared" si="31"/>
        <v>5726</v>
      </c>
      <c r="H166" s="45">
        <f t="shared" si="31"/>
        <v>86623</v>
      </c>
    </row>
    <row r="167" spans="1:8" x14ac:dyDescent="0.3">
      <c r="A167" s="164"/>
      <c r="B167" s="46" t="s">
        <v>2</v>
      </c>
      <c r="C167" s="45">
        <f>C155+C158+C161+C164</f>
        <v>33549</v>
      </c>
      <c r="D167" s="45">
        <f t="shared" ref="D167:H167" si="32">D155+D158+D161+D164</f>
        <v>47857</v>
      </c>
      <c r="E167" s="45">
        <f t="shared" si="32"/>
        <v>28925</v>
      </c>
      <c r="F167" s="45">
        <f t="shared" si="32"/>
        <v>43400</v>
      </c>
      <c r="G167" s="45">
        <f t="shared" si="32"/>
        <v>10518</v>
      </c>
      <c r="H167" s="45">
        <f t="shared" si="32"/>
        <v>164249</v>
      </c>
    </row>
    <row r="168" spans="1:8" x14ac:dyDescent="0.3">
      <c r="A168" s="165" t="s">
        <v>128</v>
      </c>
      <c r="B168" s="165"/>
      <c r="C168" s="165"/>
      <c r="D168" s="165"/>
      <c r="E168" s="165"/>
      <c r="F168" s="165"/>
      <c r="G168" s="7"/>
      <c r="H168" s="7"/>
    </row>
    <row r="171" spans="1:8" s="105" customFormat="1" ht="17.100000000000001" customHeight="1" x14ac:dyDescent="0.3">
      <c r="A171" s="166" t="s">
        <v>105</v>
      </c>
      <c r="B171" s="166"/>
      <c r="C171" s="166"/>
      <c r="D171" s="166"/>
      <c r="E171" s="166"/>
      <c r="F171" s="166"/>
      <c r="G171" s="166"/>
      <c r="H171" s="166"/>
    </row>
    <row r="172" spans="1:8" s="105" customFormat="1" ht="17.100000000000001" customHeight="1" x14ac:dyDescent="0.3">
      <c r="A172" s="166" t="s">
        <v>113</v>
      </c>
      <c r="B172" s="166"/>
      <c r="C172" s="166"/>
      <c r="D172" s="166"/>
      <c r="E172" s="166"/>
      <c r="F172" s="166"/>
      <c r="G172" s="166"/>
      <c r="H172" s="166"/>
    </row>
    <row r="173" spans="1:8" s="105" customFormat="1" ht="17.100000000000001" customHeight="1" x14ac:dyDescent="0.3">
      <c r="A173" s="108" t="s">
        <v>50</v>
      </c>
      <c r="B173" s="109"/>
      <c r="C173" s="109" t="s">
        <v>51</v>
      </c>
      <c r="D173" s="109" t="s">
        <v>52</v>
      </c>
      <c r="E173" s="109" t="s">
        <v>53</v>
      </c>
      <c r="F173" s="109" t="s">
        <v>54</v>
      </c>
      <c r="G173" s="109" t="s">
        <v>3</v>
      </c>
      <c r="H173" s="109" t="s">
        <v>55</v>
      </c>
    </row>
    <row r="174" spans="1:8" x14ac:dyDescent="0.3">
      <c r="A174" s="167" t="s">
        <v>26</v>
      </c>
      <c r="B174" s="4" t="s">
        <v>0</v>
      </c>
      <c r="C174" s="5">
        <v>29</v>
      </c>
      <c r="D174" s="5">
        <v>102</v>
      </c>
      <c r="E174" s="5">
        <v>97</v>
      </c>
      <c r="F174" s="5">
        <v>164</v>
      </c>
      <c r="G174" s="5">
        <v>96</v>
      </c>
      <c r="H174" s="6">
        <f>SUM(C174:G174)</f>
        <v>488</v>
      </c>
    </row>
    <row r="175" spans="1:8" x14ac:dyDescent="0.3">
      <c r="A175" s="167"/>
      <c r="B175" s="4" t="s">
        <v>1</v>
      </c>
      <c r="C175" s="5">
        <v>7693</v>
      </c>
      <c r="D175" s="5">
        <v>12974</v>
      </c>
      <c r="E175" s="5">
        <v>4974</v>
      </c>
      <c r="F175" s="5">
        <v>6024</v>
      </c>
      <c r="G175" s="5">
        <v>3223</v>
      </c>
      <c r="H175" s="6">
        <f t="shared" ref="H175:H185" si="33">SUM(C175:G175)</f>
        <v>34888</v>
      </c>
    </row>
    <row r="176" spans="1:8" x14ac:dyDescent="0.3">
      <c r="A176" s="167"/>
      <c r="B176" s="4" t="s">
        <v>2</v>
      </c>
      <c r="C176" s="5">
        <v>15494</v>
      </c>
      <c r="D176" s="5">
        <v>25019</v>
      </c>
      <c r="E176" s="5">
        <v>9454</v>
      </c>
      <c r="F176" s="5">
        <v>11216</v>
      </c>
      <c r="G176" s="5">
        <v>5875</v>
      </c>
      <c r="H176" s="6">
        <f t="shared" si="33"/>
        <v>67058</v>
      </c>
    </row>
    <row r="177" spans="1:8" x14ac:dyDescent="0.3">
      <c r="A177" s="163" t="s">
        <v>27</v>
      </c>
      <c r="B177" s="7" t="s">
        <v>0</v>
      </c>
      <c r="C177" s="8">
        <v>23</v>
      </c>
      <c r="D177" s="8">
        <v>35</v>
      </c>
      <c r="E177" s="8">
        <v>31</v>
      </c>
      <c r="F177" s="8">
        <v>80</v>
      </c>
      <c r="G177" s="8">
        <v>32</v>
      </c>
      <c r="H177" s="9">
        <f t="shared" si="33"/>
        <v>201</v>
      </c>
    </row>
    <row r="178" spans="1:8" x14ac:dyDescent="0.3">
      <c r="A178" s="163"/>
      <c r="B178" s="7" t="s">
        <v>1</v>
      </c>
      <c r="C178" s="8">
        <v>4336</v>
      </c>
      <c r="D178" s="8">
        <v>3289</v>
      </c>
      <c r="E178" s="8">
        <v>1631</v>
      </c>
      <c r="F178" s="8">
        <v>2544</v>
      </c>
      <c r="G178" s="8">
        <v>466</v>
      </c>
      <c r="H178" s="9">
        <f t="shared" si="33"/>
        <v>12266</v>
      </c>
    </row>
    <row r="179" spans="1:8" x14ac:dyDescent="0.3">
      <c r="A179" s="163"/>
      <c r="B179" s="7" t="s">
        <v>2</v>
      </c>
      <c r="C179" s="8">
        <v>8631</v>
      </c>
      <c r="D179" s="8">
        <v>6307</v>
      </c>
      <c r="E179" s="8">
        <v>3172</v>
      </c>
      <c r="F179" s="8">
        <v>4595</v>
      </c>
      <c r="G179" s="8">
        <v>871</v>
      </c>
      <c r="H179" s="9">
        <f t="shared" si="33"/>
        <v>23576</v>
      </c>
    </row>
    <row r="180" spans="1:8" x14ac:dyDescent="0.3">
      <c r="A180" s="167" t="s">
        <v>28</v>
      </c>
      <c r="B180" s="4" t="s">
        <v>0</v>
      </c>
      <c r="C180" s="5">
        <v>12</v>
      </c>
      <c r="D180" s="5">
        <v>45</v>
      </c>
      <c r="E180" s="5">
        <v>93</v>
      </c>
      <c r="F180" s="5">
        <v>132</v>
      </c>
      <c r="G180" s="5">
        <v>25</v>
      </c>
      <c r="H180" s="6">
        <f t="shared" si="33"/>
        <v>307</v>
      </c>
    </row>
    <row r="181" spans="1:8" x14ac:dyDescent="0.3">
      <c r="A181" s="167"/>
      <c r="B181" s="4" t="s">
        <v>1</v>
      </c>
      <c r="C181" s="5">
        <v>2217</v>
      </c>
      <c r="D181" s="5">
        <v>4504</v>
      </c>
      <c r="E181" s="5">
        <v>4149</v>
      </c>
      <c r="F181" s="5">
        <v>4633</v>
      </c>
      <c r="G181" s="5">
        <v>524</v>
      </c>
      <c r="H181" s="6">
        <f t="shared" si="33"/>
        <v>16027</v>
      </c>
    </row>
    <row r="182" spans="1:8" x14ac:dyDescent="0.3">
      <c r="A182" s="167"/>
      <c r="B182" s="4" t="s">
        <v>2</v>
      </c>
      <c r="C182" s="5">
        <v>4399</v>
      </c>
      <c r="D182" s="5">
        <v>8679</v>
      </c>
      <c r="E182" s="5">
        <v>7841</v>
      </c>
      <c r="F182" s="5">
        <v>8473</v>
      </c>
      <c r="G182" s="5">
        <v>990</v>
      </c>
      <c r="H182" s="6">
        <f t="shared" si="33"/>
        <v>30382</v>
      </c>
    </row>
    <row r="183" spans="1:8" x14ac:dyDescent="0.3">
      <c r="A183" s="163" t="s">
        <v>29</v>
      </c>
      <c r="B183" s="7" t="s">
        <v>0</v>
      </c>
      <c r="C183" s="8">
        <v>18</v>
      </c>
      <c r="D183" s="8">
        <v>50</v>
      </c>
      <c r="E183" s="8">
        <v>111</v>
      </c>
      <c r="F183" s="8">
        <v>298</v>
      </c>
      <c r="G183" s="8">
        <v>55</v>
      </c>
      <c r="H183" s="9">
        <f t="shared" si="33"/>
        <v>532</v>
      </c>
    </row>
    <row r="184" spans="1:8" x14ac:dyDescent="0.3">
      <c r="A184" s="163"/>
      <c r="B184" s="7" t="s">
        <v>1</v>
      </c>
      <c r="C184" s="8">
        <v>2193</v>
      </c>
      <c r="D184" s="8">
        <v>3838</v>
      </c>
      <c r="E184" s="8">
        <v>4624</v>
      </c>
      <c r="F184" s="8">
        <v>10827</v>
      </c>
      <c r="G184" s="8">
        <v>1308</v>
      </c>
      <c r="H184" s="9">
        <f t="shared" si="33"/>
        <v>22790</v>
      </c>
    </row>
    <row r="185" spans="1:8" x14ac:dyDescent="0.3">
      <c r="A185" s="163"/>
      <c r="B185" s="7" t="s">
        <v>2</v>
      </c>
      <c r="C185" s="8">
        <v>4381</v>
      </c>
      <c r="D185" s="8">
        <v>7518</v>
      </c>
      <c r="E185" s="8">
        <v>8544</v>
      </c>
      <c r="F185" s="8">
        <v>18904</v>
      </c>
      <c r="G185" s="8">
        <v>2399</v>
      </c>
      <c r="H185" s="9">
        <f t="shared" si="33"/>
        <v>41746</v>
      </c>
    </row>
    <row r="186" spans="1:8" x14ac:dyDescent="0.3">
      <c r="A186" s="164" t="s">
        <v>4</v>
      </c>
      <c r="B186" s="46" t="s">
        <v>0</v>
      </c>
      <c r="C186" s="45">
        <f>C174+C177+C180+C183</f>
        <v>82</v>
      </c>
      <c r="D186" s="45">
        <f t="shared" ref="D186:H186" si="34">D174+D177+D180+D183</f>
        <v>232</v>
      </c>
      <c r="E186" s="45">
        <f t="shared" si="34"/>
        <v>332</v>
      </c>
      <c r="F186" s="45">
        <f t="shared" si="34"/>
        <v>674</v>
      </c>
      <c r="G186" s="45">
        <f t="shared" si="34"/>
        <v>208</v>
      </c>
      <c r="H186" s="45">
        <f t="shared" si="34"/>
        <v>1528</v>
      </c>
    </row>
    <row r="187" spans="1:8" x14ac:dyDescent="0.3">
      <c r="A187" s="164"/>
      <c r="B187" s="46" t="s">
        <v>1</v>
      </c>
      <c r="C187" s="45">
        <f>C175+C178+C181+C184</f>
        <v>16439</v>
      </c>
      <c r="D187" s="45">
        <f t="shared" ref="D187:H187" si="35">D175+D178+D181+D184</f>
        <v>24605</v>
      </c>
      <c r="E187" s="45">
        <f t="shared" si="35"/>
        <v>15378</v>
      </c>
      <c r="F187" s="45">
        <f t="shared" si="35"/>
        <v>24028</v>
      </c>
      <c r="G187" s="45">
        <f t="shared" si="35"/>
        <v>5521</v>
      </c>
      <c r="H187" s="45">
        <f t="shared" si="35"/>
        <v>85971</v>
      </c>
    </row>
    <row r="188" spans="1:8" x14ac:dyDescent="0.3">
      <c r="A188" s="164"/>
      <c r="B188" s="46" t="s">
        <v>2</v>
      </c>
      <c r="C188" s="45">
        <f>C176+C179+C182+C185</f>
        <v>32905</v>
      </c>
      <c r="D188" s="45">
        <f t="shared" ref="D188:H188" si="36">D176+D179+D182+D185</f>
        <v>47523</v>
      </c>
      <c r="E188" s="45">
        <f t="shared" si="36"/>
        <v>29011</v>
      </c>
      <c r="F188" s="45">
        <f t="shared" si="36"/>
        <v>43188</v>
      </c>
      <c r="G188" s="45">
        <f t="shared" si="36"/>
        <v>10135</v>
      </c>
      <c r="H188" s="45">
        <f t="shared" si="36"/>
        <v>162762</v>
      </c>
    </row>
    <row r="189" spans="1:8" x14ac:dyDescent="0.3">
      <c r="A189" s="165" t="s">
        <v>128</v>
      </c>
      <c r="B189" s="165"/>
      <c r="C189" s="165"/>
      <c r="D189" s="165"/>
      <c r="E189" s="165"/>
      <c r="F189" s="165"/>
      <c r="G189" s="7"/>
      <c r="H189" s="7"/>
    </row>
    <row r="192" spans="1:8" s="105" customFormat="1" ht="17.100000000000001" customHeight="1" x14ac:dyDescent="0.3">
      <c r="A192" s="166" t="s">
        <v>105</v>
      </c>
      <c r="B192" s="166"/>
      <c r="C192" s="166"/>
      <c r="D192" s="166"/>
      <c r="E192" s="166"/>
      <c r="F192" s="166"/>
      <c r="G192" s="166"/>
      <c r="H192" s="166"/>
    </row>
    <row r="193" spans="1:8" s="105" customFormat="1" ht="17.100000000000001" customHeight="1" x14ac:dyDescent="0.3">
      <c r="A193" s="166" t="s">
        <v>114</v>
      </c>
      <c r="B193" s="166"/>
      <c r="C193" s="166"/>
      <c r="D193" s="166"/>
      <c r="E193" s="166"/>
      <c r="F193" s="166"/>
      <c r="G193" s="166"/>
      <c r="H193" s="166"/>
    </row>
    <row r="194" spans="1:8" s="105" customFormat="1" ht="17.100000000000001" customHeight="1" x14ac:dyDescent="0.3">
      <c r="A194" s="108" t="s">
        <v>50</v>
      </c>
      <c r="B194" s="109"/>
      <c r="C194" s="109" t="s">
        <v>51</v>
      </c>
      <c r="D194" s="109" t="s">
        <v>52</v>
      </c>
      <c r="E194" s="109" t="s">
        <v>53</v>
      </c>
      <c r="F194" s="109" t="s">
        <v>54</v>
      </c>
      <c r="G194" s="109" t="s">
        <v>3</v>
      </c>
      <c r="H194" s="109" t="s">
        <v>55</v>
      </c>
    </row>
    <row r="195" spans="1:8" x14ac:dyDescent="0.3">
      <c r="A195" s="167" t="s">
        <v>26</v>
      </c>
      <c r="B195" s="4" t="s">
        <v>0</v>
      </c>
      <c r="C195" s="5">
        <v>26</v>
      </c>
      <c r="D195" s="5">
        <v>103</v>
      </c>
      <c r="E195" s="5">
        <v>100</v>
      </c>
      <c r="F195" s="5">
        <v>176</v>
      </c>
      <c r="G195" s="5">
        <v>96</v>
      </c>
      <c r="H195" s="6">
        <f>SUM(C195:G195)</f>
        <v>501</v>
      </c>
    </row>
    <row r="196" spans="1:8" x14ac:dyDescent="0.3">
      <c r="A196" s="167"/>
      <c r="B196" s="4" t="s">
        <v>1</v>
      </c>
      <c r="C196" s="5">
        <v>7150</v>
      </c>
      <c r="D196" s="5">
        <v>12695</v>
      </c>
      <c r="E196" s="5">
        <v>5239</v>
      </c>
      <c r="F196" s="5">
        <v>6355</v>
      </c>
      <c r="G196" s="5">
        <v>3148</v>
      </c>
      <c r="H196" s="6">
        <f t="shared" ref="H196:H206" si="37">SUM(C196:G196)</f>
        <v>34587</v>
      </c>
    </row>
    <row r="197" spans="1:8" x14ac:dyDescent="0.3">
      <c r="A197" s="167"/>
      <c r="B197" s="4" t="s">
        <v>2</v>
      </c>
      <c r="C197" s="5">
        <v>14374</v>
      </c>
      <c r="D197" s="5">
        <v>24473</v>
      </c>
      <c r="E197" s="5">
        <v>9944</v>
      </c>
      <c r="F197" s="5">
        <v>11830</v>
      </c>
      <c r="G197" s="5">
        <v>5732</v>
      </c>
      <c r="H197" s="6">
        <f t="shared" si="37"/>
        <v>66353</v>
      </c>
    </row>
    <row r="198" spans="1:8" x14ac:dyDescent="0.3">
      <c r="A198" s="163" t="s">
        <v>27</v>
      </c>
      <c r="B198" s="7" t="s">
        <v>0</v>
      </c>
      <c r="C198" s="8">
        <v>24</v>
      </c>
      <c r="D198" s="8">
        <v>34</v>
      </c>
      <c r="E198" s="8">
        <v>33</v>
      </c>
      <c r="F198" s="8">
        <v>84</v>
      </c>
      <c r="G198" s="8">
        <v>33</v>
      </c>
      <c r="H198" s="9">
        <f t="shared" si="37"/>
        <v>208</v>
      </c>
    </row>
    <row r="199" spans="1:8" x14ac:dyDescent="0.3">
      <c r="A199" s="163"/>
      <c r="B199" s="7" t="s">
        <v>1</v>
      </c>
      <c r="C199" s="8">
        <v>4383</v>
      </c>
      <c r="D199" s="8">
        <v>3194</v>
      </c>
      <c r="E199" s="8">
        <v>1586</v>
      </c>
      <c r="F199" s="8">
        <v>2706</v>
      </c>
      <c r="G199" s="8">
        <v>484</v>
      </c>
      <c r="H199" s="9">
        <f t="shared" si="37"/>
        <v>12353</v>
      </c>
    </row>
    <row r="200" spans="1:8" x14ac:dyDescent="0.3">
      <c r="A200" s="163"/>
      <c r="B200" s="7" t="s">
        <v>2</v>
      </c>
      <c r="C200" s="8">
        <v>8730</v>
      </c>
      <c r="D200" s="8">
        <v>6127</v>
      </c>
      <c r="E200" s="8">
        <v>3024</v>
      </c>
      <c r="F200" s="8">
        <v>4939</v>
      </c>
      <c r="G200" s="8">
        <v>907</v>
      </c>
      <c r="H200" s="9">
        <f t="shared" si="37"/>
        <v>23727</v>
      </c>
    </row>
    <row r="201" spans="1:8" x14ac:dyDescent="0.3">
      <c r="A201" s="167" t="s">
        <v>28</v>
      </c>
      <c r="B201" s="4" t="s">
        <v>0</v>
      </c>
      <c r="C201" s="5">
        <v>10</v>
      </c>
      <c r="D201" s="5">
        <v>47</v>
      </c>
      <c r="E201" s="5">
        <v>92</v>
      </c>
      <c r="F201" s="5">
        <v>139</v>
      </c>
      <c r="G201" s="5">
        <v>26</v>
      </c>
      <c r="H201" s="6">
        <f t="shared" si="37"/>
        <v>314</v>
      </c>
    </row>
    <row r="202" spans="1:8" x14ac:dyDescent="0.3">
      <c r="A202" s="167"/>
      <c r="B202" s="4" t="s">
        <v>1</v>
      </c>
      <c r="C202" s="5">
        <v>2157</v>
      </c>
      <c r="D202" s="5">
        <v>4584</v>
      </c>
      <c r="E202" s="5">
        <v>4114</v>
      </c>
      <c r="F202" s="5">
        <v>4824</v>
      </c>
      <c r="G202" s="5">
        <v>545</v>
      </c>
      <c r="H202" s="6">
        <f t="shared" si="37"/>
        <v>16224</v>
      </c>
    </row>
    <row r="203" spans="1:8" x14ac:dyDescent="0.3">
      <c r="A203" s="167"/>
      <c r="B203" s="4" t="s">
        <v>2</v>
      </c>
      <c r="C203" s="5">
        <v>4286</v>
      </c>
      <c r="D203" s="5">
        <v>8844</v>
      </c>
      <c r="E203" s="5">
        <v>7742</v>
      </c>
      <c r="F203" s="5">
        <v>8811</v>
      </c>
      <c r="G203" s="5">
        <v>1020</v>
      </c>
      <c r="H203" s="6">
        <f t="shared" si="37"/>
        <v>30703</v>
      </c>
    </row>
    <row r="204" spans="1:8" x14ac:dyDescent="0.3">
      <c r="A204" s="163" t="s">
        <v>29</v>
      </c>
      <c r="B204" s="7" t="s">
        <v>0</v>
      </c>
      <c r="C204" s="8">
        <v>16</v>
      </c>
      <c r="D204" s="8">
        <v>48</v>
      </c>
      <c r="E204" s="8">
        <v>110</v>
      </c>
      <c r="F204" s="8">
        <v>297</v>
      </c>
      <c r="G204" s="8">
        <v>55</v>
      </c>
      <c r="H204" s="9">
        <f t="shared" si="37"/>
        <v>526</v>
      </c>
    </row>
    <row r="205" spans="1:8" x14ac:dyDescent="0.3">
      <c r="A205" s="163"/>
      <c r="B205" s="7" t="s">
        <v>1</v>
      </c>
      <c r="C205" s="8">
        <v>1936</v>
      </c>
      <c r="D205" s="8">
        <v>3736</v>
      </c>
      <c r="E205" s="8">
        <v>4601</v>
      </c>
      <c r="F205" s="8">
        <v>10661</v>
      </c>
      <c r="G205" s="8">
        <v>1309</v>
      </c>
      <c r="H205" s="9">
        <f t="shared" si="37"/>
        <v>22243</v>
      </c>
    </row>
    <row r="206" spans="1:8" x14ac:dyDescent="0.3">
      <c r="A206" s="163"/>
      <c r="B206" s="7" t="s">
        <v>2</v>
      </c>
      <c r="C206" s="8">
        <v>3875</v>
      </c>
      <c r="D206" s="8">
        <v>7322</v>
      </c>
      <c r="E206" s="8">
        <v>8568</v>
      </c>
      <c r="F206" s="8">
        <v>18622</v>
      </c>
      <c r="G206" s="8">
        <v>2408</v>
      </c>
      <c r="H206" s="9">
        <f t="shared" si="37"/>
        <v>40795</v>
      </c>
    </row>
    <row r="207" spans="1:8" x14ac:dyDescent="0.3">
      <c r="A207" s="164" t="s">
        <v>4</v>
      </c>
      <c r="B207" s="46" t="s">
        <v>0</v>
      </c>
      <c r="C207" s="45">
        <f>C195+C198+C201+C204</f>
        <v>76</v>
      </c>
      <c r="D207" s="45">
        <f t="shared" ref="D207:H207" si="38">D195+D198+D201+D204</f>
        <v>232</v>
      </c>
      <c r="E207" s="45">
        <f t="shared" si="38"/>
        <v>335</v>
      </c>
      <c r="F207" s="45">
        <f t="shared" si="38"/>
        <v>696</v>
      </c>
      <c r="G207" s="45">
        <f t="shared" si="38"/>
        <v>210</v>
      </c>
      <c r="H207" s="45">
        <f t="shared" si="38"/>
        <v>1549</v>
      </c>
    </row>
    <row r="208" spans="1:8" x14ac:dyDescent="0.3">
      <c r="A208" s="164"/>
      <c r="B208" s="46" t="s">
        <v>1</v>
      </c>
      <c r="C208" s="45">
        <f>C196+C199+C202+C205</f>
        <v>15626</v>
      </c>
      <c r="D208" s="45">
        <f t="shared" ref="D208:H208" si="39">D196+D199+D202+D205</f>
        <v>24209</v>
      </c>
      <c r="E208" s="45">
        <f t="shared" si="39"/>
        <v>15540</v>
      </c>
      <c r="F208" s="45">
        <f t="shared" si="39"/>
        <v>24546</v>
      </c>
      <c r="G208" s="45">
        <f t="shared" si="39"/>
        <v>5486</v>
      </c>
      <c r="H208" s="45">
        <f t="shared" si="39"/>
        <v>85407</v>
      </c>
    </row>
    <row r="209" spans="1:8" x14ac:dyDescent="0.3">
      <c r="A209" s="164"/>
      <c r="B209" s="46" t="s">
        <v>2</v>
      </c>
      <c r="C209" s="45">
        <f>C197+C200+C203+C206</f>
        <v>31265</v>
      </c>
      <c r="D209" s="45">
        <f t="shared" ref="D209:H209" si="40">D197+D200+D203+D206</f>
        <v>46766</v>
      </c>
      <c r="E209" s="45">
        <f t="shared" si="40"/>
        <v>29278</v>
      </c>
      <c r="F209" s="45">
        <f t="shared" si="40"/>
        <v>44202</v>
      </c>
      <c r="G209" s="45">
        <f t="shared" si="40"/>
        <v>10067</v>
      </c>
      <c r="H209" s="45">
        <f t="shared" si="40"/>
        <v>161578</v>
      </c>
    </row>
    <row r="210" spans="1:8" x14ac:dyDescent="0.3">
      <c r="A210" s="165" t="s">
        <v>128</v>
      </c>
      <c r="B210" s="165"/>
      <c r="C210" s="165"/>
      <c r="D210" s="165"/>
      <c r="E210" s="165"/>
      <c r="F210" s="165"/>
      <c r="G210" s="7"/>
      <c r="H210" s="7"/>
    </row>
  </sheetData>
  <mergeCells count="80">
    <mergeCell ref="A36:A38"/>
    <mergeCell ref="A39:A41"/>
    <mergeCell ref="A42:F42"/>
    <mergeCell ref="A24:H24"/>
    <mergeCell ref="A25:H25"/>
    <mergeCell ref="A27:A29"/>
    <mergeCell ref="A30:A32"/>
    <mergeCell ref="A33:A35"/>
    <mergeCell ref="A207:A209"/>
    <mergeCell ref="A159:A161"/>
    <mergeCell ref="A165:A167"/>
    <mergeCell ref="A174:A176"/>
    <mergeCell ref="A193:H193"/>
    <mergeCell ref="A201:A203"/>
    <mergeCell ref="A183:A185"/>
    <mergeCell ref="A204:A206"/>
    <mergeCell ref="A108:H108"/>
    <mergeCell ref="A109:H109"/>
    <mergeCell ref="A130:H130"/>
    <mergeCell ref="A78:A80"/>
    <mergeCell ref="A114:A116"/>
    <mergeCell ref="A111:A113"/>
    <mergeCell ref="A90:A92"/>
    <mergeCell ref="A93:A95"/>
    <mergeCell ref="A96:A98"/>
    <mergeCell ref="A129:H129"/>
    <mergeCell ref="A102:A104"/>
    <mergeCell ref="A99:A101"/>
    <mergeCell ref="A88:H88"/>
    <mergeCell ref="A87:H87"/>
    <mergeCell ref="A81:A83"/>
    <mergeCell ref="A120:A122"/>
    <mergeCell ref="A117:A119"/>
    <mergeCell ref="A123:A125"/>
    <mergeCell ref="A144:A146"/>
    <mergeCell ref="A156:A158"/>
    <mergeCell ref="A153:A155"/>
    <mergeCell ref="A141:A143"/>
    <mergeCell ref="A135:A137"/>
    <mergeCell ref="A138:A140"/>
    <mergeCell ref="A132:A134"/>
    <mergeCell ref="A105:F105"/>
    <mergeCell ref="A84:F84"/>
    <mergeCell ref="A57:A59"/>
    <mergeCell ref="A60:A62"/>
    <mergeCell ref="A45:H45"/>
    <mergeCell ref="A46:H46"/>
    <mergeCell ref="A48:A50"/>
    <mergeCell ref="A51:A53"/>
    <mergeCell ref="A54:A56"/>
    <mergeCell ref="A63:F63"/>
    <mergeCell ref="A66:H66"/>
    <mergeCell ref="A67:H67"/>
    <mergeCell ref="A69:A71"/>
    <mergeCell ref="A72:A74"/>
    <mergeCell ref="A75:A77"/>
    <mergeCell ref="A210:F210"/>
    <mergeCell ref="A189:F189"/>
    <mergeCell ref="A168:F168"/>
    <mergeCell ref="A147:F147"/>
    <mergeCell ref="A126:F126"/>
    <mergeCell ref="A150:H150"/>
    <mergeCell ref="A151:H151"/>
    <mergeCell ref="A171:H171"/>
    <mergeCell ref="A172:H172"/>
    <mergeCell ref="A192:H192"/>
    <mergeCell ref="A186:A188"/>
    <mergeCell ref="A195:A197"/>
    <mergeCell ref="A198:A200"/>
    <mergeCell ref="A177:A179"/>
    <mergeCell ref="A180:A182"/>
    <mergeCell ref="A162:A164"/>
    <mergeCell ref="A15:A17"/>
    <mergeCell ref="A18:A20"/>
    <mergeCell ref="A21:F21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21" max="7" man="1"/>
    <brk id="42" max="7" man="1"/>
    <brk id="63" max="7" man="1"/>
    <brk id="84" max="7" man="1"/>
    <brk id="105" max="16383" man="1"/>
    <brk id="126" max="7" man="1"/>
    <brk id="147" max="7" man="1"/>
    <brk id="168" max="7" man="1"/>
    <brk id="189" max="7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A8011-F373-4015-B4C5-8E61FAA9390B}">
  <sheetPr>
    <tabColor theme="5" tint="-0.249977111117893"/>
  </sheetPr>
  <dimension ref="A3:H63"/>
  <sheetViews>
    <sheetView showGridLines="0" zoomScaleNormal="100" workbookViewId="0">
      <selection activeCell="C6" sqref="C6:F17"/>
    </sheetView>
  </sheetViews>
  <sheetFormatPr defaultRowHeight="14.4" x14ac:dyDescent="0.3"/>
  <cols>
    <col min="1" max="1" width="14.44140625" customWidth="1"/>
    <col min="2" max="2" width="13.33203125" customWidth="1"/>
  </cols>
  <sheetData>
    <row r="3" spans="1:7" x14ac:dyDescent="0.3">
      <c r="A3" s="169" t="s">
        <v>107</v>
      </c>
      <c r="B3" s="169"/>
      <c r="C3" s="169"/>
      <c r="D3" s="169"/>
      <c r="E3" s="169"/>
      <c r="F3" s="169"/>
      <c r="G3" s="169"/>
    </row>
    <row r="4" spans="1:7" x14ac:dyDescent="0.3">
      <c r="A4" s="169" t="s">
        <v>133</v>
      </c>
      <c r="B4" s="169"/>
      <c r="C4" s="169"/>
      <c r="D4" s="169"/>
      <c r="E4" s="169"/>
      <c r="F4" s="169"/>
      <c r="G4" s="169"/>
    </row>
    <row r="5" spans="1:7" x14ac:dyDescent="0.3">
      <c r="A5" s="123" t="s">
        <v>124</v>
      </c>
      <c r="B5" s="44"/>
      <c r="C5" s="44" t="s">
        <v>78</v>
      </c>
      <c r="D5" s="44" t="s">
        <v>79</v>
      </c>
      <c r="E5" s="44" t="s">
        <v>80</v>
      </c>
      <c r="F5" s="44" t="s">
        <v>81</v>
      </c>
      <c r="G5" s="44" t="s">
        <v>4</v>
      </c>
    </row>
    <row r="6" spans="1:7" x14ac:dyDescent="0.3">
      <c r="A6" s="163" t="s">
        <v>26</v>
      </c>
      <c r="B6" s="12" t="s">
        <v>0</v>
      </c>
      <c r="C6" s="116">
        <v>66</v>
      </c>
      <c r="D6" s="116">
        <v>346</v>
      </c>
      <c r="E6" s="116">
        <v>363</v>
      </c>
      <c r="F6" s="116">
        <v>111</v>
      </c>
      <c r="G6" s="117">
        <f t="shared" ref="G6:G8" si="0">SUM(C6:F6)</f>
        <v>886</v>
      </c>
    </row>
    <row r="7" spans="1:7" x14ac:dyDescent="0.3">
      <c r="A7" s="163"/>
      <c r="B7" s="12" t="s">
        <v>1</v>
      </c>
      <c r="C7" s="116">
        <v>678</v>
      </c>
      <c r="D7" s="116">
        <v>3959</v>
      </c>
      <c r="E7" s="116">
        <v>3355</v>
      </c>
      <c r="F7" s="116">
        <v>808</v>
      </c>
      <c r="G7" s="117">
        <f t="shared" si="0"/>
        <v>8800</v>
      </c>
    </row>
    <row r="8" spans="1:7" x14ac:dyDescent="0.3">
      <c r="A8" s="163"/>
      <c r="B8" s="12" t="s">
        <v>2</v>
      </c>
      <c r="C8" s="116">
        <v>1632</v>
      </c>
      <c r="D8" s="116">
        <v>8391</v>
      </c>
      <c r="E8" s="116">
        <v>7043</v>
      </c>
      <c r="F8" s="116">
        <v>1712</v>
      </c>
      <c r="G8" s="117">
        <f t="shared" si="0"/>
        <v>18778</v>
      </c>
    </row>
    <row r="9" spans="1:7" x14ac:dyDescent="0.3">
      <c r="A9" s="167" t="s">
        <v>29</v>
      </c>
      <c r="B9" s="10" t="s">
        <v>0</v>
      </c>
      <c r="C9" s="118">
        <v>32</v>
      </c>
      <c r="D9" s="118">
        <v>497</v>
      </c>
      <c r="E9" s="118">
        <v>606</v>
      </c>
      <c r="F9" s="118">
        <v>167</v>
      </c>
      <c r="G9" s="119">
        <f>SUM(C9:F9)</f>
        <v>1302</v>
      </c>
    </row>
    <row r="10" spans="1:7" x14ac:dyDescent="0.3">
      <c r="A10" s="167"/>
      <c r="B10" s="10" t="s">
        <v>1</v>
      </c>
      <c r="C10" s="118">
        <v>166</v>
      </c>
      <c r="D10" s="118">
        <v>3049</v>
      </c>
      <c r="E10" s="118">
        <v>3840</v>
      </c>
      <c r="F10" s="118">
        <v>1043</v>
      </c>
      <c r="G10" s="119">
        <f t="shared" ref="G10:G11" si="1">SUM(C10:F10)</f>
        <v>8098</v>
      </c>
    </row>
    <row r="11" spans="1:7" x14ac:dyDescent="0.3">
      <c r="A11" s="167"/>
      <c r="B11" s="10" t="s">
        <v>2</v>
      </c>
      <c r="C11" s="118">
        <v>441</v>
      </c>
      <c r="D11" s="118">
        <v>7925</v>
      </c>
      <c r="E11" s="118">
        <v>9105</v>
      </c>
      <c r="F11" s="118">
        <v>2411</v>
      </c>
      <c r="G11" s="119">
        <f t="shared" si="1"/>
        <v>19882</v>
      </c>
    </row>
    <row r="12" spans="1:7" x14ac:dyDescent="0.3">
      <c r="A12" s="163" t="s">
        <v>28</v>
      </c>
      <c r="B12" s="12" t="s">
        <v>0</v>
      </c>
      <c r="C12" s="116">
        <v>17</v>
      </c>
      <c r="D12" s="116">
        <v>210</v>
      </c>
      <c r="E12" s="116">
        <v>314</v>
      </c>
      <c r="F12" s="116">
        <v>111</v>
      </c>
      <c r="G12" s="117">
        <f t="shared" ref="G12:G14" si="2">SUM(C12:F12)</f>
        <v>652</v>
      </c>
    </row>
    <row r="13" spans="1:7" x14ac:dyDescent="0.3">
      <c r="A13" s="163"/>
      <c r="B13" s="12" t="s">
        <v>1</v>
      </c>
      <c r="C13" s="116">
        <v>200</v>
      </c>
      <c r="D13" s="116">
        <v>1398</v>
      </c>
      <c r="E13" s="116">
        <v>1903</v>
      </c>
      <c r="F13" s="116">
        <v>615</v>
      </c>
      <c r="G13" s="117">
        <f t="shared" si="2"/>
        <v>4116</v>
      </c>
    </row>
    <row r="14" spans="1:7" x14ac:dyDescent="0.3">
      <c r="A14" s="163"/>
      <c r="B14" s="12" t="s">
        <v>2</v>
      </c>
      <c r="C14" s="116">
        <v>459</v>
      </c>
      <c r="D14" s="116">
        <v>3589</v>
      </c>
      <c r="E14" s="116">
        <v>4373</v>
      </c>
      <c r="F14" s="116">
        <v>1401</v>
      </c>
      <c r="G14" s="117">
        <f t="shared" si="2"/>
        <v>9822</v>
      </c>
    </row>
    <row r="15" spans="1:7" x14ac:dyDescent="0.3">
      <c r="A15" s="167" t="s">
        <v>27</v>
      </c>
      <c r="B15" s="10" t="s">
        <v>0</v>
      </c>
      <c r="C15" s="118">
        <v>22</v>
      </c>
      <c r="D15" s="118">
        <v>118</v>
      </c>
      <c r="E15" s="118">
        <v>224</v>
      </c>
      <c r="F15" s="118">
        <v>134</v>
      </c>
      <c r="G15" s="119">
        <f>SUM(C15:F15)</f>
        <v>498</v>
      </c>
    </row>
    <row r="16" spans="1:7" x14ac:dyDescent="0.3">
      <c r="A16" s="167"/>
      <c r="B16" s="10" t="s">
        <v>1</v>
      </c>
      <c r="C16" s="118">
        <v>199</v>
      </c>
      <c r="D16" s="118">
        <v>888</v>
      </c>
      <c r="E16" s="118">
        <v>1372</v>
      </c>
      <c r="F16" s="118">
        <v>669</v>
      </c>
      <c r="G16" s="119">
        <f>SUM(C16:F16)</f>
        <v>3128</v>
      </c>
    </row>
    <row r="17" spans="1:7" x14ac:dyDescent="0.3">
      <c r="A17" s="167"/>
      <c r="B17" s="10" t="s">
        <v>2</v>
      </c>
      <c r="C17" s="118">
        <v>455</v>
      </c>
      <c r="D17" s="118">
        <v>2132</v>
      </c>
      <c r="E17" s="118">
        <v>3177</v>
      </c>
      <c r="F17" s="118">
        <v>1512</v>
      </c>
      <c r="G17" s="119">
        <f>SUM(C17:F17)</f>
        <v>7276</v>
      </c>
    </row>
    <row r="18" spans="1:7" x14ac:dyDescent="0.3">
      <c r="A18" s="168" t="s">
        <v>4</v>
      </c>
      <c r="B18" s="49" t="s">
        <v>0</v>
      </c>
      <c r="C18" s="120">
        <f t="shared" ref="C18:G18" si="3">C6+C15+C12+C9</f>
        <v>137</v>
      </c>
      <c r="D18" s="120">
        <f t="shared" si="3"/>
        <v>1171</v>
      </c>
      <c r="E18" s="120">
        <f t="shared" si="3"/>
        <v>1507</v>
      </c>
      <c r="F18" s="120">
        <f t="shared" si="3"/>
        <v>523</v>
      </c>
      <c r="G18" s="120">
        <f t="shared" si="3"/>
        <v>3338</v>
      </c>
    </row>
    <row r="19" spans="1:7" x14ac:dyDescent="0.3">
      <c r="A19" s="168"/>
      <c r="B19" s="49" t="s">
        <v>1</v>
      </c>
      <c r="C19" s="120">
        <f t="shared" ref="C19:G19" si="4">C7+C16+C13+C10</f>
        <v>1243</v>
      </c>
      <c r="D19" s="120">
        <f t="shared" si="4"/>
        <v>9294</v>
      </c>
      <c r="E19" s="120">
        <f t="shared" si="4"/>
        <v>10470</v>
      </c>
      <c r="F19" s="120">
        <f t="shared" si="4"/>
        <v>3135</v>
      </c>
      <c r="G19" s="120">
        <f t="shared" si="4"/>
        <v>24142</v>
      </c>
    </row>
    <row r="20" spans="1:7" x14ac:dyDescent="0.3">
      <c r="A20" s="168"/>
      <c r="B20" s="49" t="s">
        <v>2</v>
      </c>
      <c r="C20" s="120">
        <f t="shared" ref="C20:G20" si="5">C8+C17+C14+C11</f>
        <v>2987</v>
      </c>
      <c r="D20" s="120">
        <f t="shared" si="5"/>
        <v>22037</v>
      </c>
      <c r="E20" s="120">
        <f t="shared" si="5"/>
        <v>23698</v>
      </c>
      <c r="F20" s="120">
        <f t="shared" si="5"/>
        <v>7036</v>
      </c>
      <c r="G20" s="120">
        <f t="shared" si="5"/>
        <v>55758</v>
      </c>
    </row>
    <row r="21" spans="1:7" x14ac:dyDescent="0.3">
      <c r="A21" s="125" t="s">
        <v>129</v>
      </c>
      <c r="B21" s="122"/>
      <c r="C21" s="122"/>
      <c r="D21" s="122"/>
      <c r="E21" s="121"/>
      <c r="F21" s="121"/>
      <c r="G21" s="121"/>
    </row>
    <row r="24" spans="1:7" x14ac:dyDescent="0.3">
      <c r="A24" s="169" t="s">
        <v>107</v>
      </c>
      <c r="B24" s="169"/>
      <c r="C24" s="169"/>
      <c r="D24" s="169"/>
      <c r="E24" s="169"/>
      <c r="F24" s="169"/>
      <c r="G24" s="169"/>
    </row>
    <row r="25" spans="1:7" x14ac:dyDescent="0.3">
      <c r="A25" s="169" t="s">
        <v>123</v>
      </c>
      <c r="B25" s="169"/>
      <c r="C25" s="169"/>
      <c r="D25" s="169"/>
      <c r="E25" s="169"/>
      <c r="F25" s="169"/>
      <c r="G25" s="169"/>
    </row>
    <row r="26" spans="1:7" x14ac:dyDescent="0.3">
      <c r="A26" s="123" t="s">
        <v>124</v>
      </c>
      <c r="B26" s="44"/>
      <c r="C26" s="44" t="s">
        <v>78</v>
      </c>
      <c r="D26" s="44" t="s">
        <v>79</v>
      </c>
      <c r="E26" s="44" t="s">
        <v>80</v>
      </c>
      <c r="F26" s="44" t="s">
        <v>81</v>
      </c>
      <c r="G26" s="44" t="s">
        <v>4</v>
      </c>
    </row>
    <row r="27" spans="1:7" x14ac:dyDescent="0.3">
      <c r="A27" s="163" t="s">
        <v>26</v>
      </c>
      <c r="B27" s="12" t="s">
        <v>0</v>
      </c>
      <c r="C27" s="116">
        <v>67</v>
      </c>
      <c r="D27" s="116">
        <v>350</v>
      </c>
      <c r="E27" s="116">
        <v>362</v>
      </c>
      <c r="F27" s="116">
        <v>106</v>
      </c>
      <c r="G27" s="117">
        <f t="shared" ref="G27:G35" si="6">SUM(C27:F27)</f>
        <v>885</v>
      </c>
    </row>
    <row r="28" spans="1:7" x14ac:dyDescent="0.3">
      <c r="A28" s="163"/>
      <c r="B28" s="12" t="s">
        <v>1</v>
      </c>
      <c r="C28" s="116">
        <v>683</v>
      </c>
      <c r="D28" s="116">
        <v>3980</v>
      </c>
      <c r="E28" s="116">
        <v>3340</v>
      </c>
      <c r="F28" s="116">
        <v>765</v>
      </c>
      <c r="G28" s="117">
        <f t="shared" si="6"/>
        <v>8768</v>
      </c>
    </row>
    <row r="29" spans="1:7" x14ac:dyDescent="0.3">
      <c r="A29" s="163"/>
      <c r="B29" s="12" t="s">
        <v>2</v>
      </c>
      <c r="C29" s="116">
        <v>1645</v>
      </c>
      <c r="D29" s="116">
        <v>8452</v>
      </c>
      <c r="E29" s="116">
        <v>7007</v>
      </c>
      <c r="F29" s="116">
        <v>1608</v>
      </c>
      <c r="G29" s="117">
        <f t="shared" si="6"/>
        <v>18712</v>
      </c>
    </row>
    <row r="30" spans="1:7" x14ac:dyDescent="0.3">
      <c r="A30" s="167" t="s">
        <v>29</v>
      </c>
      <c r="B30" s="10" t="s">
        <v>0</v>
      </c>
      <c r="C30" s="118">
        <v>38</v>
      </c>
      <c r="D30" s="118">
        <v>525</v>
      </c>
      <c r="E30" s="118">
        <v>616</v>
      </c>
      <c r="F30" s="118">
        <v>174</v>
      </c>
      <c r="G30" s="119">
        <f>SUM(C30:F30)</f>
        <v>1353</v>
      </c>
    </row>
    <row r="31" spans="1:7" x14ac:dyDescent="0.3">
      <c r="A31" s="167"/>
      <c r="B31" s="10" t="s">
        <v>1</v>
      </c>
      <c r="C31" s="118">
        <v>172</v>
      </c>
      <c r="D31" s="118">
        <v>3148</v>
      </c>
      <c r="E31" s="118">
        <v>3894</v>
      </c>
      <c r="F31" s="118">
        <v>1076</v>
      </c>
      <c r="G31" s="119">
        <f t="shared" ref="G31:G32" si="7">SUM(C31:F31)</f>
        <v>8290</v>
      </c>
    </row>
    <row r="32" spans="1:7" x14ac:dyDescent="0.3">
      <c r="A32" s="167"/>
      <c r="B32" s="10" t="s">
        <v>2</v>
      </c>
      <c r="C32" s="118">
        <v>466</v>
      </c>
      <c r="D32" s="118">
        <v>8232</v>
      </c>
      <c r="E32" s="118">
        <v>9233</v>
      </c>
      <c r="F32" s="118">
        <v>2488</v>
      </c>
      <c r="G32" s="119">
        <f t="shared" si="7"/>
        <v>20419</v>
      </c>
    </row>
    <row r="33" spans="1:7" x14ac:dyDescent="0.3">
      <c r="A33" s="163" t="s">
        <v>28</v>
      </c>
      <c r="B33" s="12" t="s">
        <v>0</v>
      </c>
      <c r="C33" s="116">
        <v>17</v>
      </c>
      <c r="D33" s="116">
        <v>218</v>
      </c>
      <c r="E33" s="116">
        <v>330</v>
      </c>
      <c r="F33" s="116">
        <v>114</v>
      </c>
      <c r="G33" s="117">
        <f t="shared" si="6"/>
        <v>679</v>
      </c>
    </row>
    <row r="34" spans="1:7" x14ac:dyDescent="0.3">
      <c r="A34" s="163"/>
      <c r="B34" s="12" t="s">
        <v>1</v>
      </c>
      <c r="C34" s="116">
        <v>200</v>
      </c>
      <c r="D34" s="116">
        <v>1409</v>
      </c>
      <c r="E34" s="116">
        <v>1947</v>
      </c>
      <c r="F34" s="116">
        <v>631</v>
      </c>
      <c r="G34" s="117">
        <f t="shared" si="6"/>
        <v>4187</v>
      </c>
    </row>
    <row r="35" spans="1:7" x14ac:dyDescent="0.3">
      <c r="A35" s="163"/>
      <c r="B35" s="12" t="s">
        <v>2</v>
      </c>
      <c r="C35" s="116">
        <v>459</v>
      </c>
      <c r="D35" s="116">
        <v>3642</v>
      </c>
      <c r="E35" s="116">
        <v>4503</v>
      </c>
      <c r="F35" s="116">
        <v>1437</v>
      </c>
      <c r="G35" s="117">
        <f t="shared" si="6"/>
        <v>10041</v>
      </c>
    </row>
    <row r="36" spans="1:7" x14ac:dyDescent="0.3">
      <c r="A36" s="167" t="s">
        <v>27</v>
      </c>
      <c r="B36" s="10" t="s">
        <v>0</v>
      </c>
      <c r="C36" s="118">
        <v>22</v>
      </c>
      <c r="D36" s="118">
        <v>115</v>
      </c>
      <c r="E36" s="118">
        <v>224</v>
      </c>
      <c r="F36" s="118">
        <v>131</v>
      </c>
      <c r="G36" s="119">
        <f>SUM(C36:F36)</f>
        <v>492</v>
      </c>
    </row>
    <row r="37" spans="1:7" x14ac:dyDescent="0.3">
      <c r="A37" s="167"/>
      <c r="B37" s="10" t="s">
        <v>1</v>
      </c>
      <c r="C37" s="118">
        <v>199</v>
      </c>
      <c r="D37" s="118">
        <v>837</v>
      </c>
      <c r="E37" s="118">
        <v>1367</v>
      </c>
      <c r="F37" s="118">
        <v>659</v>
      </c>
      <c r="G37" s="119">
        <f>SUM(C37:F37)</f>
        <v>3062</v>
      </c>
    </row>
    <row r="38" spans="1:7" x14ac:dyDescent="0.3">
      <c r="A38" s="167"/>
      <c r="B38" s="10" t="s">
        <v>2</v>
      </c>
      <c r="C38" s="118">
        <v>455</v>
      </c>
      <c r="D38" s="118">
        <v>2018</v>
      </c>
      <c r="E38" s="118">
        <v>3160</v>
      </c>
      <c r="F38" s="118">
        <v>1482</v>
      </c>
      <c r="G38" s="119">
        <f>SUM(C38:F38)</f>
        <v>7115</v>
      </c>
    </row>
    <row r="39" spans="1:7" x14ac:dyDescent="0.3">
      <c r="A39" s="168" t="s">
        <v>4</v>
      </c>
      <c r="B39" s="49" t="s">
        <v>0</v>
      </c>
      <c r="C39" s="120">
        <f t="shared" ref="C39:G41" si="8">C27+C36+C33+C30</f>
        <v>144</v>
      </c>
      <c r="D39" s="120">
        <f t="shared" si="8"/>
        <v>1208</v>
      </c>
      <c r="E39" s="120">
        <f t="shared" si="8"/>
        <v>1532</v>
      </c>
      <c r="F39" s="120">
        <f t="shared" si="8"/>
        <v>525</v>
      </c>
      <c r="G39" s="120">
        <f t="shared" si="8"/>
        <v>3409</v>
      </c>
    </row>
    <row r="40" spans="1:7" x14ac:dyDescent="0.3">
      <c r="A40" s="168"/>
      <c r="B40" s="49" t="s">
        <v>1</v>
      </c>
      <c r="C40" s="120">
        <f t="shared" si="8"/>
        <v>1254</v>
      </c>
      <c r="D40" s="120">
        <f t="shared" si="8"/>
        <v>9374</v>
      </c>
      <c r="E40" s="120">
        <f t="shared" si="8"/>
        <v>10548</v>
      </c>
      <c r="F40" s="120">
        <f t="shared" si="8"/>
        <v>3131</v>
      </c>
      <c r="G40" s="120">
        <f t="shared" si="8"/>
        <v>24307</v>
      </c>
    </row>
    <row r="41" spans="1:7" x14ac:dyDescent="0.3">
      <c r="A41" s="168"/>
      <c r="B41" s="49" t="s">
        <v>2</v>
      </c>
      <c r="C41" s="120">
        <f t="shared" si="8"/>
        <v>3025</v>
      </c>
      <c r="D41" s="120">
        <f t="shared" si="8"/>
        <v>22344</v>
      </c>
      <c r="E41" s="120">
        <f t="shared" si="8"/>
        <v>23903</v>
      </c>
      <c r="F41" s="120">
        <f t="shared" si="8"/>
        <v>7015</v>
      </c>
      <c r="G41" s="120">
        <f t="shared" si="8"/>
        <v>56287</v>
      </c>
    </row>
    <row r="42" spans="1:7" x14ac:dyDescent="0.3">
      <c r="A42" s="125" t="s">
        <v>129</v>
      </c>
      <c r="B42" s="122"/>
      <c r="C42" s="122"/>
      <c r="D42" s="122"/>
      <c r="E42" s="121"/>
      <c r="F42" s="121"/>
      <c r="G42" s="121"/>
    </row>
    <row r="45" spans="1:7" x14ac:dyDescent="0.3">
      <c r="A45" s="169" t="s">
        <v>107</v>
      </c>
      <c r="B45" s="169"/>
      <c r="C45" s="169"/>
      <c r="D45" s="169"/>
      <c r="E45" s="169"/>
      <c r="F45" s="169"/>
      <c r="G45" s="169"/>
    </row>
    <row r="46" spans="1:7" x14ac:dyDescent="0.3">
      <c r="A46" s="169" t="s">
        <v>115</v>
      </c>
      <c r="B46" s="169"/>
      <c r="C46" s="169"/>
      <c r="D46" s="169"/>
      <c r="E46" s="169"/>
      <c r="F46" s="169"/>
      <c r="G46" s="169"/>
    </row>
    <row r="47" spans="1:7" x14ac:dyDescent="0.3">
      <c r="A47" s="86" t="s">
        <v>125</v>
      </c>
      <c r="B47" s="44"/>
      <c r="C47" s="44" t="s">
        <v>78</v>
      </c>
      <c r="D47" s="44" t="s">
        <v>79</v>
      </c>
      <c r="E47" s="44" t="s">
        <v>80</v>
      </c>
      <c r="F47" s="44" t="s">
        <v>81</v>
      </c>
      <c r="G47" s="44" t="s">
        <v>4</v>
      </c>
    </row>
    <row r="48" spans="1:7" x14ac:dyDescent="0.3">
      <c r="A48" s="171" t="s">
        <v>26</v>
      </c>
      <c r="B48" s="7" t="s">
        <v>0</v>
      </c>
      <c r="C48" s="87">
        <v>66</v>
      </c>
      <c r="D48" s="87">
        <v>349</v>
      </c>
      <c r="E48" s="87">
        <v>360</v>
      </c>
      <c r="F48" s="87">
        <v>101</v>
      </c>
      <c r="G48" s="88">
        <f t="shared" ref="G48:G57" si="9">SUM(C48:F48)</f>
        <v>876</v>
      </c>
    </row>
    <row r="49" spans="1:8" x14ac:dyDescent="0.3">
      <c r="A49" s="171"/>
      <c r="B49" s="7" t="s">
        <v>1</v>
      </c>
      <c r="C49" s="87">
        <v>663</v>
      </c>
      <c r="D49" s="87">
        <v>3975</v>
      </c>
      <c r="E49" s="87">
        <v>3310</v>
      </c>
      <c r="F49" s="87">
        <v>719</v>
      </c>
      <c r="G49" s="88">
        <f t="shared" si="9"/>
        <v>8667</v>
      </c>
    </row>
    <row r="50" spans="1:8" x14ac:dyDescent="0.3">
      <c r="A50" s="171"/>
      <c r="B50" s="7" t="s">
        <v>2</v>
      </c>
      <c r="C50" s="87">
        <v>1605</v>
      </c>
      <c r="D50" s="87">
        <v>8441</v>
      </c>
      <c r="E50" s="87">
        <v>6943</v>
      </c>
      <c r="F50" s="87">
        <v>1503</v>
      </c>
      <c r="G50" s="88">
        <f t="shared" si="9"/>
        <v>18492</v>
      </c>
    </row>
    <row r="51" spans="1:8" x14ac:dyDescent="0.3">
      <c r="A51" s="172" t="s">
        <v>27</v>
      </c>
      <c r="B51" s="4" t="s">
        <v>0</v>
      </c>
      <c r="C51" s="89">
        <v>21</v>
      </c>
      <c r="D51" s="89">
        <v>115</v>
      </c>
      <c r="E51" s="89">
        <v>222</v>
      </c>
      <c r="F51" s="89">
        <v>130</v>
      </c>
      <c r="G51" s="90">
        <f t="shared" si="9"/>
        <v>488</v>
      </c>
    </row>
    <row r="52" spans="1:8" x14ac:dyDescent="0.3">
      <c r="A52" s="172"/>
      <c r="B52" s="4" t="s">
        <v>1</v>
      </c>
      <c r="C52" s="89">
        <v>187</v>
      </c>
      <c r="D52" s="89">
        <v>837</v>
      </c>
      <c r="E52" s="89">
        <v>1361</v>
      </c>
      <c r="F52" s="89">
        <v>656</v>
      </c>
      <c r="G52" s="90">
        <f t="shared" si="9"/>
        <v>3041</v>
      </c>
    </row>
    <row r="53" spans="1:8" x14ac:dyDescent="0.3">
      <c r="A53" s="172"/>
      <c r="B53" s="4" t="s">
        <v>2</v>
      </c>
      <c r="C53" s="89">
        <v>431</v>
      </c>
      <c r="D53" s="89">
        <v>2018</v>
      </c>
      <c r="E53" s="89">
        <v>3142</v>
      </c>
      <c r="F53" s="89">
        <v>1468</v>
      </c>
      <c r="G53" s="90">
        <f t="shared" si="9"/>
        <v>7059</v>
      </c>
    </row>
    <row r="54" spans="1:8" x14ac:dyDescent="0.3">
      <c r="A54" s="171" t="s">
        <v>28</v>
      </c>
      <c r="B54" s="7" t="s">
        <v>0</v>
      </c>
      <c r="C54" s="87">
        <v>17</v>
      </c>
      <c r="D54" s="87">
        <v>220</v>
      </c>
      <c r="E54" s="87">
        <v>330</v>
      </c>
      <c r="F54" s="87">
        <v>113</v>
      </c>
      <c r="G54" s="88">
        <f t="shared" si="9"/>
        <v>680</v>
      </c>
    </row>
    <row r="55" spans="1:8" x14ac:dyDescent="0.3">
      <c r="A55" s="171"/>
      <c r="B55" s="7" t="s">
        <v>1</v>
      </c>
      <c r="C55" s="87">
        <v>200</v>
      </c>
      <c r="D55" s="87">
        <v>1415</v>
      </c>
      <c r="E55" s="87">
        <v>1942</v>
      </c>
      <c r="F55" s="87">
        <v>639</v>
      </c>
      <c r="G55" s="88">
        <f t="shared" si="9"/>
        <v>4196</v>
      </c>
    </row>
    <row r="56" spans="1:8" x14ac:dyDescent="0.3">
      <c r="A56" s="171"/>
      <c r="B56" s="7" t="s">
        <v>2</v>
      </c>
      <c r="C56" s="87">
        <v>459</v>
      </c>
      <c r="D56" s="87">
        <v>3662</v>
      </c>
      <c r="E56" s="87">
        <v>4494</v>
      </c>
      <c r="F56" s="87">
        <v>1439</v>
      </c>
      <c r="G56" s="88">
        <f t="shared" si="9"/>
        <v>10054</v>
      </c>
    </row>
    <row r="57" spans="1:8" x14ac:dyDescent="0.3">
      <c r="A57" s="172" t="s">
        <v>29</v>
      </c>
      <c r="B57" s="4" t="s">
        <v>0</v>
      </c>
      <c r="C57" s="89">
        <v>38</v>
      </c>
      <c r="D57" s="89">
        <v>521</v>
      </c>
      <c r="E57" s="89">
        <v>613</v>
      </c>
      <c r="F57" s="89">
        <v>153</v>
      </c>
      <c r="G57" s="90">
        <f t="shared" si="9"/>
        <v>1325</v>
      </c>
    </row>
    <row r="58" spans="1:8" x14ac:dyDescent="0.3">
      <c r="A58" s="172"/>
      <c r="B58" s="4" t="s">
        <v>1</v>
      </c>
      <c r="C58" s="89">
        <v>172</v>
      </c>
      <c r="D58" s="89">
        <v>3122</v>
      </c>
      <c r="E58" s="89">
        <v>3872</v>
      </c>
      <c r="F58" s="89">
        <v>951</v>
      </c>
      <c r="G58" s="90">
        <f t="shared" ref="G58:G59" si="10">SUM(C58:F58)</f>
        <v>8117</v>
      </c>
    </row>
    <row r="59" spans="1:8" x14ac:dyDescent="0.3">
      <c r="A59" s="172"/>
      <c r="B59" s="4" t="s">
        <v>2</v>
      </c>
      <c r="C59" s="89">
        <v>466</v>
      </c>
      <c r="D59" s="89">
        <v>8163</v>
      </c>
      <c r="E59" s="89">
        <v>9167</v>
      </c>
      <c r="F59" s="89">
        <v>2162</v>
      </c>
      <c r="G59" s="90">
        <f t="shared" si="10"/>
        <v>19958</v>
      </c>
    </row>
    <row r="60" spans="1:8" x14ac:dyDescent="0.3">
      <c r="A60" s="170" t="s">
        <v>4</v>
      </c>
      <c r="B60" s="46" t="s">
        <v>0</v>
      </c>
      <c r="C60" s="45">
        <f t="shared" ref="C60:G62" si="11">C48+C51+C54+C57</f>
        <v>142</v>
      </c>
      <c r="D60" s="45">
        <f t="shared" si="11"/>
        <v>1205</v>
      </c>
      <c r="E60" s="45">
        <f t="shared" si="11"/>
        <v>1525</v>
      </c>
      <c r="F60" s="45">
        <f t="shared" si="11"/>
        <v>497</v>
      </c>
      <c r="G60" s="45">
        <f t="shared" si="11"/>
        <v>3369</v>
      </c>
    </row>
    <row r="61" spans="1:8" x14ac:dyDescent="0.3">
      <c r="A61" s="170"/>
      <c r="B61" s="46" t="s">
        <v>1</v>
      </c>
      <c r="C61" s="45">
        <f t="shared" si="11"/>
        <v>1222</v>
      </c>
      <c r="D61" s="45">
        <f t="shared" si="11"/>
        <v>9349</v>
      </c>
      <c r="E61" s="45">
        <f t="shared" si="11"/>
        <v>10485</v>
      </c>
      <c r="F61" s="45">
        <f t="shared" si="11"/>
        <v>2965</v>
      </c>
      <c r="G61" s="45">
        <f t="shared" si="11"/>
        <v>24021</v>
      </c>
    </row>
    <row r="62" spans="1:8" x14ac:dyDescent="0.3">
      <c r="A62" s="170"/>
      <c r="B62" s="46" t="s">
        <v>2</v>
      </c>
      <c r="C62" s="45">
        <f t="shared" si="11"/>
        <v>2961</v>
      </c>
      <c r="D62" s="45">
        <f t="shared" si="11"/>
        <v>22284</v>
      </c>
      <c r="E62" s="45">
        <f t="shared" si="11"/>
        <v>23746</v>
      </c>
      <c r="F62" s="45">
        <f t="shared" si="11"/>
        <v>6572</v>
      </c>
      <c r="G62" s="45">
        <f t="shared" si="11"/>
        <v>55563</v>
      </c>
    </row>
    <row r="63" spans="1:8" x14ac:dyDescent="0.3">
      <c r="A63" s="125" t="s">
        <v>129</v>
      </c>
      <c r="B63" s="122"/>
      <c r="C63" s="122"/>
      <c r="D63" s="122"/>
      <c r="E63" s="97"/>
      <c r="F63" s="97"/>
      <c r="G63" s="97"/>
      <c r="H63" s="97"/>
    </row>
  </sheetData>
  <mergeCells count="21">
    <mergeCell ref="A15:A17"/>
    <mergeCell ref="A18:A20"/>
    <mergeCell ref="A3:G3"/>
    <mergeCell ref="A4:G4"/>
    <mergeCell ref="A6:A8"/>
    <mergeCell ref="A9:A11"/>
    <mergeCell ref="A12:A14"/>
    <mergeCell ref="A60:A62"/>
    <mergeCell ref="A54:A56"/>
    <mergeCell ref="A57:A59"/>
    <mergeCell ref="A45:G45"/>
    <mergeCell ref="A46:G46"/>
    <mergeCell ref="A48:A50"/>
    <mergeCell ref="A51:A53"/>
    <mergeCell ref="A36:A38"/>
    <mergeCell ref="A39:A41"/>
    <mergeCell ref="A24:G24"/>
    <mergeCell ref="A25:G25"/>
    <mergeCell ref="A27:A29"/>
    <mergeCell ref="A30:A32"/>
    <mergeCell ref="A33:A35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1" max="16383" man="1"/>
    <brk id="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O33"/>
  <sheetViews>
    <sheetView showGridLines="0" zoomScaleNormal="100" workbookViewId="0">
      <selection activeCell="K30" sqref="K30"/>
    </sheetView>
  </sheetViews>
  <sheetFormatPr defaultRowHeight="14.4" x14ac:dyDescent="0.3"/>
  <cols>
    <col min="1" max="1" width="14.33203125" customWidth="1"/>
    <col min="2" max="2" width="27.109375" bestFit="1" customWidth="1"/>
    <col min="3" max="8" width="11.33203125" customWidth="1"/>
    <col min="9" max="10" width="11.33203125" bestFit="1" customWidth="1"/>
    <col min="11" max="11" width="11.33203125" customWidth="1"/>
  </cols>
  <sheetData>
    <row r="3" spans="1:11" x14ac:dyDescent="0.3">
      <c r="A3" s="169" t="s">
        <v>132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32.25" customHeight="1" x14ac:dyDescent="0.3">
      <c r="A4" s="47" t="s">
        <v>57</v>
      </c>
      <c r="B4" s="44"/>
      <c r="C4" s="48">
        <v>2010</v>
      </c>
      <c r="D4" s="48">
        <v>2011</v>
      </c>
      <c r="E4" s="48">
        <v>2012</v>
      </c>
      <c r="F4" s="48">
        <v>2013</v>
      </c>
      <c r="G4" s="48">
        <v>2014</v>
      </c>
      <c r="H4" s="48">
        <v>2015</v>
      </c>
      <c r="I4" s="48">
        <v>2016</v>
      </c>
      <c r="J4" s="48">
        <v>2017</v>
      </c>
      <c r="K4" s="130">
        <v>2018</v>
      </c>
    </row>
    <row r="5" spans="1:11" x14ac:dyDescent="0.3">
      <c r="A5" s="171" t="s">
        <v>26</v>
      </c>
      <c r="B5" s="14" t="s">
        <v>92</v>
      </c>
      <c r="C5" s="13">
        <v>926174</v>
      </c>
      <c r="D5" s="13">
        <v>1056862</v>
      </c>
      <c r="E5" s="13">
        <v>1098649</v>
      </c>
      <c r="F5" s="13">
        <v>1264996</v>
      </c>
      <c r="G5" s="13">
        <v>1328598</v>
      </c>
      <c r="H5" s="13">
        <v>1331789</v>
      </c>
      <c r="I5" s="13">
        <v>1510454</v>
      </c>
      <c r="J5" s="13">
        <v>1634916</v>
      </c>
      <c r="K5" s="13">
        <v>1738218</v>
      </c>
    </row>
    <row r="6" spans="1:11" x14ac:dyDescent="0.3">
      <c r="A6" s="171"/>
      <c r="B6" s="14" t="s">
        <v>93</v>
      </c>
      <c r="C6" s="13">
        <v>137552</v>
      </c>
      <c r="D6" s="13">
        <v>138852</v>
      </c>
      <c r="E6" s="13">
        <v>128507</v>
      </c>
      <c r="F6" s="13">
        <v>123694</v>
      </c>
      <c r="G6" s="13">
        <v>133864</v>
      </c>
      <c r="H6" s="13">
        <v>139427</v>
      </c>
      <c r="I6" s="13">
        <v>146543</v>
      </c>
      <c r="J6" s="13">
        <v>133644</v>
      </c>
      <c r="K6" s="13">
        <v>140006</v>
      </c>
    </row>
    <row r="7" spans="1:11" x14ac:dyDescent="0.3">
      <c r="A7" s="171"/>
      <c r="B7" s="15" t="s">
        <v>7</v>
      </c>
      <c r="C7" s="13">
        <v>6889638</v>
      </c>
      <c r="D7" s="13">
        <v>7629757</v>
      </c>
      <c r="E7" s="13">
        <v>7552439</v>
      </c>
      <c r="F7" s="13">
        <v>8658402</v>
      </c>
      <c r="G7" s="13">
        <v>8770111</v>
      </c>
      <c r="H7" s="13">
        <v>8699021</v>
      </c>
      <c r="I7" s="13">
        <v>9745691</v>
      </c>
      <c r="J7" s="13">
        <v>10704899</v>
      </c>
      <c r="K7" s="13">
        <v>10934782</v>
      </c>
    </row>
    <row r="8" spans="1:11" x14ac:dyDescent="0.3">
      <c r="A8" s="171"/>
      <c r="B8" s="15" t="s">
        <v>43</v>
      </c>
      <c r="C8" s="13">
        <v>371021</v>
      </c>
      <c r="D8" s="13">
        <v>355201</v>
      </c>
      <c r="E8" s="13">
        <v>304962</v>
      </c>
      <c r="F8" s="13">
        <v>314052</v>
      </c>
      <c r="G8" s="13">
        <v>326721</v>
      </c>
      <c r="H8" s="13">
        <v>347461</v>
      </c>
      <c r="I8" s="13">
        <v>334427</v>
      </c>
      <c r="J8" s="13">
        <v>313493</v>
      </c>
      <c r="K8" s="13">
        <v>320983</v>
      </c>
    </row>
    <row r="9" spans="1:11" x14ac:dyDescent="0.3">
      <c r="A9" s="171"/>
      <c r="B9" s="15" t="s">
        <v>47</v>
      </c>
      <c r="C9" s="16">
        <v>0.63</v>
      </c>
      <c r="D9" s="16">
        <v>0.65100000000000002</v>
      </c>
      <c r="E9" s="16">
        <v>0.61099999999999999</v>
      </c>
      <c r="F9" s="16">
        <v>0.64200000000000002</v>
      </c>
      <c r="G9" s="16">
        <v>0.66700000000000004</v>
      </c>
      <c r="H9" s="16">
        <v>0.65</v>
      </c>
      <c r="I9" s="16">
        <v>0.70399999999999996</v>
      </c>
      <c r="J9" s="16">
        <v>0.72199999999999998</v>
      </c>
      <c r="K9" s="16">
        <v>0.69</v>
      </c>
    </row>
    <row r="10" spans="1:11" x14ac:dyDescent="0.3">
      <c r="A10" s="174" t="s">
        <v>27</v>
      </c>
      <c r="B10" s="17" t="s">
        <v>92</v>
      </c>
      <c r="C10" s="19">
        <v>319300</v>
      </c>
      <c r="D10" s="19">
        <v>386452</v>
      </c>
      <c r="E10" s="19">
        <v>390138</v>
      </c>
      <c r="F10" s="19">
        <v>430591</v>
      </c>
      <c r="G10" s="19">
        <v>477682</v>
      </c>
      <c r="H10" s="19">
        <v>476938</v>
      </c>
      <c r="I10" s="19">
        <v>573188</v>
      </c>
      <c r="J10" s="19">
        <v>599271</v>
      </c>
      <c r="K10" s="19">
        <v>691416</v>
      </c>
    </row>
    <row r="11" spans="1:11" x14ac:dyDescent="0.3">
      <c r="A11" s="174"/>
      <c r="B11" s="17" t="s">
        <v>93</v>
      </c>
      <c r="C11" s="19">
        <v>69760</v>
      </c>
      <c r="D11" s="19">
        <v>68312</v>
      </c>
      <c r="E11" s="19">
        <v>45555</v>
      </c>
      <c r="F11" s="19">
        <v>40283</v>
      </c>
      <c r="G11" s="19">
        <v>39785</v>
      </c>
      <c r="H11" s="19">
        <v>41511</v>
      </c>
      <c r="I11" s="19">
        <v>41873</v>
      </c>
      <c r="J11" s="19">
        <v>41567</v>
      </c>
      <c r="K11" s="19">
        <v>39945</v>
      </c>
    </row>
    <row r="12" spans="1:11" x14ac:dyDescent="0.3">
      <c r="A12" s="174"/>
      <c r="B12" s="18" t="s">
        <v>7</v>
      </c>
      <c r="C12" s="19">
        <v>2048262</v>
      </c>
      <c r="D12" s="19">
        <v>2455526</v>
      </c>
      <c r="E12" s="19">
        <v>2463175</v>
      </c>
      <c r="F12" s="19">
        <v>2861960</v>
      </c>
      <c r="G12" s="19">
        <v>2924998</v>
      </c>
      <c r="H12" s="19">
        <v>3061610</v>
      </c>
      <c r="I12" s="19">
        <v>3237561</v>
      </c>
      <c r="J12" s="19">
        <v>3302770</v>
      </c>
      <c r="K12" s="19">
        <v>3397405</v>
      </c>
    </row>
    <row r="13" spans="1:11" x14ac:dyDescent="0.3">
      <c r="A13" s="174"/>
      <c r="B13" s="18" t="s">
        <v>44</v>
      </c>
      <c r="C13" s="19">
        <v>218824</v>
      </c>
      <c r="D13" s="19">
        <v>200479</v>
      </c>
      <c r="E13" s="19">
        <v>134151</v>
      </c>
      <c r="F13" s="19">
        <v>114600</v>
      </c>
      <c r="G13" s="19">
        <v>112714</v>
      </c>
      <c r="H13" s="19">
        <v>113942</v>
      </c>
      <c r="I13" s="19">
        <v>122180</v>
      </c>
      <c r="J13" s="19">
        <v>116738</v>
      </c>
      <c r="K13" s="19">
        <v>108033</v>
      </c>
    </row>
    <row r="14" spans="1:11" x14ac:dyDescent="0.3">
      <c r="A14" s="174"/>
      <c r="B14" s="18" t="s">
        <v>47</v>
      </c>
      <c r="C14" s="20">
        <v>0.52700000000000002</v>
      </c>
      <c r="D14" s="20">
        <v>0.53100000000000003</v>
      </c>
      <c r="E14" s="20">
        <v>0.53700000000000003</v>
      </c>
      <c r="F14" s="20">
        <v>0.54400000000000004</v>
      </c>
      <c r="G14" s="20">
        <v>0.56699999999999995</v>
      </c>
      <c r="H14" s="20">
        <v>0.58699999999999997</v>
      </c>
      <c r="I14" s="20">
        <v>0.60899999999999999</v>
      </c>
      <c r="J14" s="20">
        <v>0.61699999999999999</v>
      </c>
      <c r="K14" s="20">
        <v>0.60899999999999999</v>
      </c>
    </row>
    <row r="15" spans="1:11" x14ac:dyDescent="0.3">
      <c r="A15" s="171" t="s">
        <v>30</v>
      </c>
      <c r="B15" s="14" t="s">
        <v>92</v>
      </c>
      <c r="C15" s="13">
        <v>338688</v>
      </c>
      <c r="D15" s="13">
        <v>367637</v>
      </c>
      <c r="E15" s="13">
        <v>344133</v>
      </c>
      <c r="F15" s="13">
        <v>377514</v>
      </c>
      <c r="G15" s="13">
        <v>404554</v>
      </c>
      <c r="H15" s="13">
        <v>441362</v>
      </c>
      <c r="I15" s="13">
        <v>476432</v>
      </c>
      <c r="J15" s="13">
        <v>622448</v>
      </c>
      <c r="K15" s="13">
        <v>661714</v>
      </c>
    </row>
    <row r="16" spans="1:11" x14ac:dyDescent="0.3">
      <c r="A16" s="171"/>
      <c r="B16" s="14" t="s">
        <v>94</v>
      </c>
      <c r="C16" s="13">
        <v>70540</v>
      </c>
      <c r="D16" s="13">
        <v>58995</v>
      </c>
      <c r="E16" s="13">
        <v>48257</v>
      </c>
      <c r="F16" s="13">
        <v>54861</v>
      </c>
      <c r="G16" s="13">
        <v>46037</v>
      </c>
      <c r="H16" s="13">
        <v>45295</v>
      </c>
      <c r="I16" s="13">
        <v>72787</v>
      </c>
      <c r="J16" s="13">
        <v>61808</v>
      </c>
      <c r="K16" s="13">
        <v>51376</v>
      </c>
    </row>
    <row r="17" spans="1:15" x14ac:dyDescent="0.3">
      <c r="A17" s="171"/>
      <c r="B17" s="15" t="s">
        <v>7</v>
      </c>
      <c r="C17" s="13">
        <v>2864703</v>
      </c>
      <c r="D17" s="13">
        <v>3120476</v>
      </c>
      <c r="E17" s="13">
        <v>2964053</v>
      </c>
      <c r="F17" s="13">
        <v>3253456</v>
      </c>
      <c r="G17" s="13">
        <v>3431974</v>
      </c>
      <c r="H17" s="13">
        <v>3508407</v>
      </c>
      <c r="I17" s="13">
        <v>3714845</v>
      </c>
      <c r="J17" s="13">
        <v>4050269</v>
      </c>
      <c r="K17" s="13">
        <v>4086718</v>
      </c>
    </row>
    <row r="18" spans="1:15" x14ac:dyDescent="0.3">
      <c r="A18" s="171"/>
      <c r="B18" s="15" t="s">
        <v>44</v>
      </c>
      <c r="C18" s="13">
        <v>250560</v>
      </c>
      <c r="D18" s="13">
        <v>205701</v>
      </c>
      <c r="E18" s="13">
        <v>166689</v>
      </c>
      <c r="F18" s="13">
        <v>198176</v>
      </c>
      <c r="G18" s="13">
        <v>173865</v>
      </c>
      <c r="H18" s="13">
        <v>159298</v>
      </c>
      <c r="I18" s="13">
        <v>180223</v>
      </c>
      <c r="J18" s="13">
        <v>176748</v>
      </c>
      <c r="K18" s="13">
        <v>156324</v>
      </c>
    </row>
    <row r="19" spans="1:15" x14ac:dyDescent="0.3">
      <c r="A19" s="171"/>
      <c r="B19" s="15" t="s">
        <v>48</v>
      </c>
      <c r="C19" s="16">
        <v>0.60299999999999998</v>
      </c>
      <c r="D19" s="16">
        <v>0.621</v>
      </c>
      <c r="E19" s="16">
        <v>0.56899999999999995</v>
      </c>
      <c r="F19" s="16">
        <v>0.60199999999999998</v>
      </c>
      <c r="G19" s="16">
        <v>0.64100000000000001</v>
      </c>
      <c r="H19" s="16">
        <v>0.61299999999999999</v>
      </c>
      <c r="I19" s="16">
        <v>0.63800000000000001</v>
      </c>
      <c r="J19" s="16">
        <v>0.65600000000000003</v>
      </c>
      <c r="K19" s="16">
        <v>0.63</v>
      </c>
    </row>
    <row r="20" spans="1:15" x14ac:dyDescent="0.3">
      <c r="A20" s="174" t="s">
        <v>29</v>
      </c>
      <c r="B20" s="17" t="s">
        <v>95</v>
      </c>
      <c r="C20" s="19">
        <v>453435</v>
      </c>
      <c r="D20" s="19">
        <v>620040</v>
      </c>
      <c r="E20" s="19">
        <v>577342</v>
      </c>
      <c r="F20" s="19">
        <v>668130</v>
      </c>
      <c r="G20" s="19">
        <v>719802</v>
      </c>
      <c r="H20" s="19">
        <v>732725</v>
      </c>
      <c r="I20" s="19">
        <v>774776</v>
      </c>
      <c r="J20" s="19">
        <v>798154</v>
      </c>
      <c r="K20" s="19">
        <v>942016</v>
      </c>
    </row>
    <row r="21" spans="1:15" x14ac:dyDescent="0.3">
      <c r="A21" s="174"/>
      <c r="B21" s="17" t="s">
        <v>93</v>
      </c>
      <c r="C21" s="19">
        <v>139352</v>
      </c>
      <c r="D21" s="19">
        <v>118460</v>
      </c>
      <c r="E21" s="19">
        <v>98620</v>
      </c>
      <c r="F21" s="19">
        <v>106018</v>
      </c>
      <c r="G21" s="19">
        <v>100588</v>
      </c>
      <c r="H21" s="19">
        <v>107357</v>
      </c>
      <c r="I21" s="19">
        <v>110808</v>
      </c>
      <c r="J21" s="19">
        <v>102116</v>
      </c>
      <c r="K21" s="19">
        <v>97271</v>
      </c>
    </row>
    <row r="22" spans="1:15" x14ac:dyDescent="0.3">
      <c r="A22" s="174"/>
      <c r="B22" s="18" t="s">
        <v>7</v>
      </c>
      <c r="C22" s="19">
        <v>3304821</v>
      </c>
      <c r="D22" s="19">
        <v>3941647</v>
      </c>
      <c r="E22" s="19">
        <v>3785678</v>
      </c>
      <c r="F22" s="19">
        <v>4402387</v>
      </c>
      <c r="G22" s="19">
        <v>4559878</v>
      </c>
      <c r="H22" s="19">
        <v>4888029</v>
      </c>
      <c r="I22" s="19">
        <v>5141346</v>
      </c>
      <c r="J22" s="19">
        <v>5515145</v>
      </c>
      <c r="K22" s="19">
        <v>5804045</v>
      </c>
    </row>
    <row r="23" spans="1:15" x14ac:dyDescent="0.3">
      <c r="A23" s="174"/>
      <c r="B23" s="18" t="s">
        <v>44</v>
      </c>
      <c r="C23" s="19">
        <v>472648</v>
      </c>
      <c r="D23" s="19">
        <v>433234</v>
      </c>
      <c r="E23" s="19">
        <v>312444</v>
      </c>
      <c r="F23" s="19">
        <v>298271</v>
      </c>
      <c r="G23" s="19">
        <v>293514</v>
      </c>
      <c r="H23" s="19">
        <v>317187</v>
      </c>
      <c r="I23" s="19">
        <v>331461</v>
      </c>
      <c r="J23" s="19">
        <v>293851</v>
      </c>
      <c r="K23" s="19">
        <v>274971</v>
      </c>
    </row>
    <row r="24" spans="1:15" x14ac:dyDescent="0.3">
      <c r="A24" s="174"/>
      <c r="B24" s="18" t="s">
        <v>47</v>
      </c>
      <c r="C24" s="20">
        <v>0.55700000000000005</v>
      </c>
      <c r="D24" s="20">
        <v>0.59099999999999997</v>
      </c>
      <c r="E24" s="20">
        <v>0.53700000000000003</v>
      </c>
      <c r="F24" s="20">
        <v>0.59</v>
      </c>
      <c r="G24" s="20">
        <v>0.56799999999999995</v>
      </c>
      <c r="H24" s="20">
        <v>0.59399999999999997</v>
      </c>
      <c r="I24" s="20">
        <v>0.60599999999999998</v>
      </c>
      <c r="J24" s="20">
        <v>0.61899999999999999</v>
      </c>
      <c r="K24" s="20">
        <v>0.622</v>
      </c>
    </row>
    <row r="25" spans="1:15" x14ac:dyDescent="0.3">
      <c r="A25" s="155" t="s">
        <v>4</v>
      </c>
      <c r="B25" s="51" t="s">
        <v>92</v>
      </c>
      <c r="C25" s="53">
        <f t="shared" ref="C25:I25" si="0">C20+C15+C10+C5</f>
        <v>2037597</v>
      </c>
      <c r="D25" s="53">
        <f t="shared" si="0"/>
        <v>2430991</v>
      </c>
      <c r="E25" s="53">
        <f t="shared" si="0"/>
        <v>2410262</v>
      </c>
      <c r="F25" s="53">
        <f t="shared" si="0"/>
        <v>2741231</v>
      </c>
      <c r="G25" s="53">
        <f t="shared" si="0"/>
        <v>2930636</v>
      </c>
      <c r="H25" s="53">
        <f t="shared" si="0"/>
        <v>2982814</v>
      </c>
      <c r="I25" s="53">
        <f t="shared" si="0"/>
        <v>3334850</v>
      </c>
      <c r="J25" s="53">
        <f t="shared" ref="J25:K25" si="1">J20+J15+J10+J5</f>
        <v>3654789</v>
      </c>
      <c r="K25" s="132">
        <f t="shared" si="1"/>
        <v>4033364</v>
      </c>
    </row>
    <row r="26" spans="1:15" x14ac:dyDescent="0.3">
      <c r="A26" s="155"/>
      <c r="B26" s="51" t="s">
        <v>93</v>
      </c>
      <c r="C26" s="53">
        <f>C6+C11+C16+C21</f>
        <v>417204</v>
      </c>
      <c r="D26" s="53">
        <f t="shared" ref="D26:G26" si="2">D6+D11+D16+D21</f>
        <v>384619</v>
      </c>
      <c r="E26" s="53">
        <f t="shared" si="2"/>
        <v>320939</v>
      </c>
      <c r="F26" s="53">
        <f t="shared" si="2"/>
        <v>324856</v>
      </c>
      <c r="G26" s="53">
        <f t="shared" si="2"/>
        <v>320274</v>
      </c>
      <c r="H26" s="53">
        <f t="shared" ref="H26:I26" si="3">H6+H11+H16+H21</f>
        <v>333590</v>
      </c>
      <c r="I26" s="53">
        <f t="shared" si="3"/>
        <v>372011</v>
      </c>
      <c r="J26" s="53">
        <f t="shared" ref="J26:K26" si="4">J6+J11+J16+J21</f>
        <v>339135</v>
      </c>
      <c r="K26" s="132">
        <f t="shared" si="4"/>
        <v>328598</v>
      </c>
    </row>
    <row r="27" spans="1:15" x14ac:dyDescent="0.3">
      <c r="A27" s="155"/>
      <c r="B27" s="52" t="s">
        <v>7</v>
      </c>
      <c r="C27" s="53">
        <f>C7+C12+C17+C22</f>
        <v>15107424</v>
      </c>
      <c r="D27" s="53">
        <f t="shared" ref="D27:I27" si="5">D7+D12+D17+D22</f>
        <v>17147406</v>
      </c>
      <c r="E27" s="53">
        <f t="shared" si="5"/>
        <v>16765345</v>
      </c>
      <c r="F27" s="53">
        <f t="shared" si="5"/>
        <v>19176205</v>
      </c>
      <c r="G27" s="53">
        <f t="shared" si="5"/>
        <v>19686961</v>
      </c>
      <c r="H27" s="53">
        <f t="shared" si="5"/>
        <v>20157067</v>
      </c>
      <c r="I27" s="53">
        <f t="shared" si="5"/>
        <v>21839443</v>
      </c>
      <c r="J27" s="53">
        <f t="shared" ref="J27:K27" si="6">J7+J12+J17+J22</f>
        <v>23573083</v>
      </c>
      <c r="K27" s="132">
        <f t="shared" si="6"/>
        <v>24222950</v>
      </c>
    </row>
    <row r="28" spans="1:15" x14ac:dyDescent="0.3">
      <c r="A28" s="155"/>
      <c r="B28" s="52" t="s">
        <v>44</v>
      </c>
      <c r="C28" s="53">
        <f>C8+C13+C18+C23</f>
        <v>1313053</v>
      </c>
      <c r="D28" s="53">
        <f t="shared" ref="D28:G28" si="7">D8+D13+D18+D23</f>
        <v>1194615</v>
      </c>
      <c r="E28" s="53">
        <f t="shared" si="7"/>
        <v>918246</v>
      </c>
      <c r="F28" s="53">
        <f t="shared" si="7"/>
        <v>925099</v>
      </c>
      <c r="G28" s="53">
        <f t="shared" si="7"/>
        <v>906814</v>
      </c>
      <c r="H28" s="53">
        <f t="shared" ref="H28:I28" si="8">H8+H13+H18+H23</f>
        <v>937888</v>
      </c>
      <c r="I28" s="53">
        <f t="shared" si="8"/>
        <v>968291</v>
      </c>
      <c r="J28" s="53">
        <f t="shared" ref="J28:K28" si="9">J8+J13+J18+J23</f>
        <v>900830</v>
      </c>
      <c r="K28" s="132">
        <f t="shared" si="9"/>
        <v>860311</v>
      </c>
    </row>
    <row r="29" spans="1:15" x14ac:dyDescent="0.3">
      <c r="A29" s="155"/>
      <c r="B29" s="52" t="s">
        <v>47</v>
      </c>
      <c r="C29" s="54">
        <v>0.59099999999999997</v>
      </c>
      <c r="D29" s="54">
        <v>0.61099999999999999</v>
      </c>
      <c r="E29" s="54">
        <v>0.57299999999999995</v>
      </c>
      <c r="F29" s="54">
        <v>0.60599999999999998</v>
      </c>
      <c r="G29" s="54">
        <v>0.621</v>
      </c>
      <c r="H29" s="54">
        <v>0.61899999999999999</v>
      </c>
      <c r="I29" s="54">
        <v>0.65200000000000002</v>
      </c>
      <c r="J29" s="54">
        <v>0.66799999999999993</v>
      </c>
      <c r="K29" s="54">
        <v>0.65</v>
      </c>
    </row>
    <row r="30" spans="1:15" ht="15" customHeight="1" x14ac:dyDescent="0.3">
      <c r="A30" s="175" t="s">
        <v>130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31"/>
      <c r="L30" s="2"/>
      <c r="M30" s="2"/>
      <c r="N30" s="2"/>
      <c r="O30" s="2"/>
    </row>
    <row r="31" spans="1:15" x14ac:dyDescent="0.3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31"/>
    </row>
    <row r="32" spans="1:15" ht="15" customHeight="1" x14ac:dyDescent="0.3">
      <c r="A32" s="173"/>
      <c r="B32" s="173"/>
      <c r="C32" s="173"/>
      <c r="D32" s="173"/>
      <c r="E32" s="173"/>
      <c r="F32" s="173"/>
      <c r="G32" s="173"/>
      <c r="H32" s="173"/>
      <c r="I32" s="173"/>
    </row>
    <row r="33" spans="1:9" x14ac:dyDescent="0.3">
      <c r="A33" s="173"/>
      <c r="B33" s="173"/>
      <c r="C33" s="173"/>
      <c r="D33" s="173"/>
      <c r="E33" s="173"/>
      <c r="F33" s="173"/>
      <c r="G33" s="173"/>
      <c r="H33" s="173"/>
      <c r="I33" s="173"/>
    </row>
  </sheetData>
  <mergeCells count="8">
    <mergeCell ref="A3:K3"/>
    <mergeCell ref="A32:I33"/>
    <mergeCell ref="A25:A29"/>
    <mergeCell ref="A20:A24"/>
    <mergeCell ref="A5:A9"/>
    <mergeCell ref="A10:A14"/>
    <mergeCell ref="A15:A19"/>
    <mergeCell ref="A30:J31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J136"/>
  <sheetViews>
    <sheetView showGridLines="0" zoomScaleNormal="100" workbookViewId="0">
      <selection activeCell="G6" sqref="G6:I17"/>
    </sheetView>
  </sheetViews>
  <sheetFormatPr defaultRowHeight="14.4" x14ac:dyDescent="0.3"/>
  <cols>
    <col min="1" max="1" width="11.109375" style="3" bestFit="1" customWidth="1"/>
    <col min="2" max="3" width="10.109375" bestFit="1" customWidth="1"/>
    <col min="4" max="4" width="9.109375" customWidth="1"/>
    <col min="5" max="5" width="10.109375" bestFit="1" customWidth="1"/>
    <col min="6" max="6" width="11.109375" bestFit="1" customWidth="1"/>
    <col min="7" max="7" width="10.109375" bestFit="1" customWidth="1"/>
    <col min="8" max="8" width="8.44140625" bestFit="1" customWidth="1"/>
    <col min="9" max="9" width="7.33203125" bestFit="1" customWidth="1"/>
    <col min="10" max="10" width="10.109375" bestFit="1" customWidth="1"/>
  </cols>
  <sheetData>
    <row r="3" spans="1:10" s="105" customFormat="1" ht="17.100000000000001" customHeight="1" x14ac:dyDescent="0.3">
      <c r="A3" s="176" t="s">
        <v>46</v>
      </c>
      <c r="B3" s="176"/>
      <c r="C3" s="176"/>
      <c r="D3" s="176"/>
      <c r="E3" s="176"/>
      <c r="F3" s="176" t="s">
        <v>58</v>
      </c>
      <c r="G3" s="176"/>
      <c r="H3" s="176"/>
      <c r="I3" s="176"/>
      <c r="J3" s="176"/>
    </row>
    <row r="4" spans="1:10" s="105" customFormat="1" ht="17.100000000000001" customHeight="1" x14ac:dyDescent="0.3">
      <c r="A4" s="111"/>
      <c r="B4" s="53" t="s">
        <v>32</v>
      </c>
      <c r="C4" s="53" t="s">
        <v>42</v>
      </c>
      <c r="D4" s="53" t="s">
        <v>41</v>
      </c>
      <c r="E4" s="53" t="s">
        <v>4</v>
      </c>
      <c r="F4" s="111"/>
      <c r="G4" s="53" t="s">
        <v>32</v>
      </c>
      <c r="H4" s="53" t="s">
        <v>42</v>
      </c>
      <c r="I4" s="53" t="s">
        <v>41</v>
      </c>
      <c r="J4" s="53" t="s">
        <v>4</v>
      </c>
    </row>
    <row r="5" spans="1:10" s="105" customFormat="1" ht="17.100000000000001" customHeight="1" x14ac:dyDescent="0.3">
      <c r="A5" s="112">
        <v>2019</v>
      </c>
      <c r="B5" s="143">
        <f>SUM(B6:B17)</f>
        <v>3302223</v>
      </c>
      <c r="C5" s="143">
        <f t="shared" ref="C5:E5" si="0">SUM(C6:C17)</f>
        <v>1141434</v>
      </c>
      <c r="D5" s="143">
        <f t="shared" si="0"/>
        <v>12153</v>
      </c>
      <c r="E5" s="143">
        <f t="shared" si="0"/>
        <v>4455810</v>
      </c>
      <c r="F5" s="112">
        <v>2019</v>
      </c>
      <c r="G5" s="143">
        <f>SUM(G6:G17)</f>
        <v>648996</v>
      </c>
      <c r="H5" s="143">
        <f t="shared" ref="H5:J5" si="1">SUM(H6:H17)</f>
        <v>331079</v>
      </c>
      <c r="I5" s="143">
        <f t="shared" si="1"/>
        <v>11536</v>
      </c>
      <c r="J5" s="143">
        <f t="shared" si="1"/>
        <v>991611</v>
      </c>
    </row>
    <row r="6" spans="1:10" s="105" customFormat="1" ht="17.100000000000001" customHeight="1" x14ac:dyDescent="0.2">
      <c r="A6" s="40" t="s">
        <v>8</v>
      </c>
      <c r="B6" s="41">
        <v>1738</v>
      </c>
      <c r="C6" s="41">
        <v>1465</v>
      </c>
      <c r="D6" s="41">
        <v>0</v>
      </c>
      <c r="E6" s="41">
        <f>SUM(B6:D6)</f>
        <v>3203</v>
      </c>
      <c r="F6" s="40" t="s">
        <v>8</v>
      </c>
      <c r="G6" s="41">
        <v>46819</v>
      </c>
      <c r="H6" s="41">
        <v>23632</v>
      </c>
      <c r="I6" s="41">
        <v>566</v>
      </c>
      <c r="J6" s="41">
        <f>SUM(G6:I6)</f>
        <v>71017</v>
      </c>
    </row>
    <row r="7" spans="1:10" s="105" customFormat="1" ht="17.100000000000001" customHeight="1" x14ac:dyDescent="0.2">
      <c r="A7" s="40" t="s">
        <v>9</v>
      </c>
      <c r="B7" s="41">
        <v>6587</v>
      </c>
      <c r="C7" s="41">
        <v>1498</v>
      </c>
      <c r="D7" s="41">
        <v>0</v>
      </c>
      <c r="E7" s="41">
        <f t="shared" ref="E7:E17" si="2">SUM(B7:D7)</f>
        <v>8085</v>
      </c>
      <c r="F7" s="40" t="s">
        <v>9</v>
      </c>
      <c r="G7" s="41">
        <v>45702</v>
      </c>
      <c r="H7" s="41">
        <v>21994</v>
      </c>
      <c r="I7" s="41">
        <v>551</v>
      </c>
      <c r="J7" s="41">
        <f t="shared" ref="J7:J17" si="3">SUM(G7:I7)</f>
        <v>68247</v>
      </c>
    </row>
    <row r="8" spans="1:10" s="105" customFormat="1" ht="17.100000000000001" customHeight="1" x14ac:dyDescent="0.2">
      <c r="A8" s="40" t="s">
        <v>10</v>
      </c>
      <c r="B8" s="41">
        <v>10228</v>
      </c>
      <c r="C8" s="41">
        <v>2017</v>
      </c>
      <c r="D8" s="41">
        <v>0</v>
      </c>
      <c r="E8" s="41">
        <f t="shared" si="2"/>
        <v>12245</v>
      </c>
      <c r="F8" s="40" t="s">
        <v>10</v>
      </c>
      <c r="G8" s="41">
        <v>52949</v>
      </c>
      <c r="H8" s="41">
        <v>25260</v>
      </c>
      <c r="I8" s="41">
        <v>532</v>
      </c>
      <c r="J8" s="41">
        <f t="shared" si="3"/>
        <v>78741</v>
      </c>
    </row>
    <row r="9" spans="1:10" s="105" customFormat="1" ht="17.100000000000001" customHeight="1" x14ac:dyDescent="0.2">
      <c r="A9" s="40" t="s">
        <v>11</v>
      </c>
      <c r="B9" s="41">
        <v>185666</v>
      </c>
      <c r="C9" s="41">
        <v>71079</v>
      </c>
      <c r="D9" s="41">
        <v>0</v>
      </c>
      <c r="E9" s="41">
        <f t="shared" si="2"/>
        <v>256745</v>
      </c>
      <c r="F9" s="40" t="s">
        <v>11</v>
      </c>
      <c r="G9" s="41">
        <v>55090</v>
      </c>
      <c r="H9" s="41">
        <v>26137</v>
      </c>
      <c r="I9" s="41">
        <v>1013</v>
      </c>
      <c r="J9" s="41">
        <f t="shared" si="3"/>
        <v>82240</v>
      </c>
    </row>
    <row r="10" spans="1:10" s="105" customFormat="1" ht="17.100000000000001" customHeight="1" x14ac:dyDescent="0.2">
      <c r="A10" s="40" t="s">
        <v>12</v>
      </c>
      <c r="B10" s="41">
        <v>402172</v>
      </c>
      <c r="C10" s="41">
        <v>152538</v>
      </c>
      <c r="D10" s="41">
        <v>1142</v>
      </c>
      <c r="E10" s="41">
        <f t="shared" si="2"/>
        <v>555852</v>
      </c>
      <c r="F10" s="40" t="s">
        <v>12</v>
      </c>
      <c r="G10" s="41">
        <v>54770</v>
      </c>
      <c r="H10" s="41">
        <v>27607</v>
      </c>
      <c r="I10" s="41">
        <v>915</v>
      </c>
      <c r="J10" s="41">
        <f t="shared" si="3"/>
        <v>83292</v>
      </c>
    </row>
    <row r="11" spans="1:10" s="105" customFormat="1" ht="17.100000000000001" customHeight="1" x14ac:dyDescent="0.2">
      <c r="A11" s="40" t="s">
        <v>13</v>
      </c>
      <c r="B11" s="41">
        <v>543179</v>
      </c>
      <c r="C11" s="41">
        <v>203092</v>
      </c>
      <c r="D11" s="41">
        <v>2800</v>
      </c>
      <c r="E11" s="41">
        <f t="shared" si="2"/>
        <v>749071</v>
      </c>
      <c r="F11" s="40" t="s">
        <v>13</v>
      </c>
      <c r="G11" s="41">
        <v>55432</v>
      </c>
      <c r="H11" s="41">
        <v>30853</v>
      </c>
      <c r="I11" s="41">
        <v>1055</v>
      </c>
      <c r="J11" s="41">
        <f t="shared" si="3"/>
        <v>87340</v>
      </c>
    </row>
    <row r="12" spans="1:10" s="105" customFormat="1" ht="17.100000000000001" customHeight="1" x14ac:dyDescent="0.2">
      <c r="A12" s="40" t="s">
        <v>14</v>
      </c>
      <c r="B12" s="41">
        <v>646822</v>
      </c>
      <c r="C12" s="41">
        <v>223940</v>
      </c>
      <c r="D12" s="41">
        <v>2878</v>
      </c>
      <c r="E12" s="41">
        <f t="shared" si="2"/>
        <v>873640</v>
      </c>
      <c r="F12" s="40" t="s">
        <v>14</v>
      </c>
      <c r="G12" s="41">
        <v>62524</v>
      </c>
      <c r="H12" s="41">
        <v>35678</v>
      </c>
      <c r="I12" s="41">
        <v>1979</v>
      </c>
      <c r="J12" s="41">
        <f t="shared" si="3"/>
        <v>100181</v>
      </c>
    </row>
    <row r="13" spans="1:10" s="105" customFormat="1" ht="17.100000000000001" customHeight="1" x14ac:dyDescent="0.2">
      <c r="A13" s="40" t="s">
        <v>15</v>
      </c>
      <c r="B13" s="41">
        <v>651055</v>
      </c>
      <c r="C13" s="41">
        <v>205323</v>
      </c>
      <c r="D13" s="41">
        <v>2420</v>
      </c>
      <c r="E13" s="41">
        <f t="shared" si="2"/>
        <v>858798</v>
      </c>
      <c r="F13" s="40" t="s">
        <v>15</v>
      </c>
      <c r="G13" s="41">
        <v>63270</v>
      </c>
      <c r="H13" s="41">
        <v>35461</v>
      </c>
      <c r="I13" s="41">
        <v>1901</v>
      </c>
      <c r="J13" s="41">
        <f t="shared" si="3"/>
        <v>100632</v>
      </c>
    </row>
    <row r="14" spans="1:10" s="105" customFormat="1" ht="17.100000000000001" customHeight="1" x14ac:dyDescent="0.2">
      <c r="A14" s="40" t="s">
        <v>16</v>
      </c>
      <c r="B14" s="41">
        <v>536058</v>
      </c>
      <c r="C14" s="41">
        <v>181111</v>
      </c>
      <c r="D14" s="41">
        <v>2264</v>
      </c>
      <c r="E14" s="41">
        <f t="shared" si="2"/>
        <v>719433</v>
      </c>
      <c r="F14" s="40" t="s">
        <v>16</v>
      </c>
      <c r="G14" s="41">
        <v>59790</v>
      </c>
      <c r="H14" s="41">
        <v>29495</v>
      </c>
      <c r="I14" s="41">
        <v>1071</v>
      </c>
      <c r="J14" s="41">
        <f t="shared" si="3"/>
        <v>90356</v>
      </c>
    </row>
    <row r="15" spans="1:10" s="105" customFormat="1" ht="17.100000000000001" customHeight="1" x14ac:dyDescent="0.2">
      <c r="A15" s="40" t="s">
        <v>17</v>
      </c>
      <c r="B15" s="41">
        <v>299069</v>
      </c>
      <c r="C15" s="41">
        <v>95557</v>
      </c>
      <c r="D15" s="41">
        <v>649</v>
      </c>
      <c r="E15" s="41">
        <f t="shared" si="2"/>
        <v>395275</v>
      </c>
      <c r="F15" s="40" t="s">
        <v>17</v>
      </c>
      <c r="G15" s="41">
        <v>55209</v>
      </c>
      <c r="H15" s="41">
        <v>25946</v>
      </c>
      <c r="I15" s="41">
        <v>736</v>
      </c>
      <c r="J15" s="41">
        <f t="shared" si="3"/>
        <v>81891</v>
      </c>
    </row>
    <row r="16" spans="1:10" s="105" customFormat="1" ht="17.100000000000001" customHeight="1" x14ac:dyDescent="0.2">
      <c r="A16" s="40" t="s">
        <v>18</v>
      </c>
      <c r="B16" s="41">
        <v>16178</v>
      </c>
      <c r="C16" s="41">
        <v>2378</v>
      </c>
      <c r="D16" s="41">
        <v>0</v>
      </c>
      <c r="E16" s="41">
        <f t="shared" si="2"/>
        <v>18556</v>
      </c>
      <c r="F16" s="40" t="s">
        <v>18</v>
      </c>
      <c r="G16" s="41">
        <v>49052</v>
      </c>
      <c r="H16" s="41">
        <v>24113</v>
      </c>
      <c r="I16" s="41">
        <v>660</v>
      </c>
      <c r="J16" s="41">
        <f t="shared" si="3"/>
        <v>73825</v>
      </c>
    </row>
    <row r="17" spans="1:10" s="105" customFormat="1" ht="17.100000000000001" customHeight="1" x14ac:dyDescent="0.2">
      <c r="A17" s="40" t="s">
        <v>19</v>
      </c>
      <c r="B17" s="41">
        <v>3471</v>
      </c>
      <c r="C17" s="41">
        <v>1436</v>
      </c>
      <c r="D17" s="41">
        <v>0</v>
      </c>
      <c r="E17" s="41">
        <f t="shared" si="2"/>
        <v>4907</v>
      </c>
      <c r="F17" s="40" t="s">
        <v>19</v>
      </c>
      <c r="G17" s="41">
        <v>48389</v>
      </c>
      <c r="H17" s="41">
        <v>24903</v>
      </c>
      <c r="I17" s="41">
        <v>557</v>
      </c>
      <c r="J17" s="41">
        <f t="shared" si="3"/>
        <v>73849</v>
      </c>
    </row>
    <row r="18" spans="1:10" s="105" customFormat="1" ht="17.100000000000001" customHeight="1" x14ac:dyDescent="0.3">
      <c r="A18" s="112">
        <v>2018</v>
      </c>
      <c r="B18" s="53">
        <f>SUM(B19:B30)</f>
        <v>3371797</v>
      </c>
      <c r="C18" s="53">
        <f t="shared" ref="C18:E18" si="4">SUM(C19:C30)</f>
        <v>1164395</v>
      </c>
      <c r="D18" s="53">
        <f t="shared" si="4"/>
        <v>19229</v>
      </c>
      <c r="E18" s="53">
        <f t="shared" si="4"/>
        <v>4555421</v>
      </c>
      <c r="F18" s="112">
        <v>2018</v>
      </c>
      <c r="G18" s="53">
        <f>SUM(G19:G30)</f>
        <v>665722</v>
      </c>
      <c r="H18" s="53">
        <f t="shared" ref="H18:J18" si="5">SUM(H19:H30)</f>
        <v>318759</v>
      </c>
      <c r="I18" s="53">
        <f t="shared" si="5"/>
        <v>11414</v>
      </c>
      <c r="J18" s="53">
        <f t="shared" si="5"/>
        <v>995895</v>
      </c>
    </row>
    <row r="19" spans="1:10" s="105" customFormat="1" ht="17.100000000000001" customHeight="1" x14ac:dyDescent="0.2">
      <c r="A19" s="40" t="s">
        <v>8</v>
      </c>
      <c r="B19" s="41">
        <v>5919</v>
      </c>
      <c r="C19" s="41">
        <v>0</v>
      </c>
      <c r="D19" s="41">
        <v>0</v>
      </c>
      <c r="E19" s="41">
        <f>SUM(B19:D19)</f>
        <v>5919</v>
      </c>
      <c r="F19" s="40" t="s">
        <v>8</v>
      </c>
      <c r="G19" s="41">
        <v>44010</v>
      </c>
      <c r="H19" s="41">
        <v>21518</v>
      </c>
      <c r="I19" s="41">
        <v>593</v>
      </c>
      <c r="J19" s="41">
        <f>SUM(G19:I19)</f>
        <v>66121</v>
      </c>
    </row>
    <row r="20" spans="1:10" s="105" customFormat="1" ht="17.100000000000001" customHeight="1" x14ac:dyDescent="0.2">
      <c r="A20" s="40" t="s">
        <v>9</v>
      </c>
      <c r="B20" s="41">
        <v>10513</v>
      </c>
      <c r="C20" s="41">
        <v>281</v>
      </c>
      <c r="D20" s="41">
        <v>0</v>
      </c>
      <c r="E20" s="41">
        <f t="shared" ref="E20:E30" si="6">SUM(B20:D20)</f>
        <v>10794</v>
      </c>
      <c r="F20" s="40" t="s">
        <v>9</v>
      </c>
      <c r="G20" s="41">
        <v>42411</v>
      </c>
      <c r="H20" s="41">
        <v>19495</v>
      </c>
      <c r="I20" s="41">
        <v>591</v>
      </c>
      <c r="J20" s="41">
        <f t="shared" ref="J20:J30" si="7">SUM(G20:I20)</f>
        <v>62497</v>
      </c>
    </row>
    <row r="21" spans="1:10" s="105" customFormat="1" ht="17.100000000000001" customHeight="1" x14ac:dyDescent="0.2">
      <c r="A21" s="40" t="s">
        <v>10</v>
      </c>
      <c r="B21" s="41">
        <v>30130</v>
      </c>
      <c r="C21" s="41">
        <v>12661</v>
      </c>
      <c r="D21" s="41">
        <v>0</v>
      </c>
      <c r="E21" s="41">
        <f t="shared" si="6"/>
        <v>42791</v>
      </c>
      <c r="F21" s="40" t="s">
        <v>10</v>
      </c>
      <c r="G21" s="41">
        <v>50181</v>
      </c>
      <c r="H21" s="41">
        <v>26288</v>
      </c>
      <c r="I21" s="41">
        <v>739</v>
      </c>
      <c r="J21" s="41">
        <f t="shared" si="7"/>
        <v>77208</v>
      </c>
    </row>
    <row r="22" spans="1:10" s="105" customFormat="1" ht="17.100000000000001" customHeight="1" x14ac:dyDescent="0.2">
      <c r="A22" s="40" t="s">
        <v>11</v>
      </c>
      <c r="B22" s="41">
        <v>160744</v>
      </c>
      <c r="C22" s="41">
        <v>72893</v>
      </c>
      <c r="D22" s="41">
        <v>0</v>
      </c>
      <c r="E22" s="41">
        <f t="shared" si="6"/>
        <v>233637</v>
      </c>
      <c r="F22" s="40" t="s">
        <v>11</v>
      </c>
      <c r="G22" s="41">
        <v>52211</v>
      </c>
      <c r="H22" s="41">
        <v>34605</v>
      </c>
      <c r="I22" s="41">
        <v>879</v>
      </c>
      <c r="J22" s="41">
        <f t="shared" si="7"/>
        <v>87695</v>
      </c>
    </row>
    <row r="23" spans="1:10" s="105" customFormat="1" ht="17.100000000000001" customHeight="1" x14ac:dyDescent="0.2">
      <c r="A23" s="40" t="s">
        <v>12</v>
      </c>
      <c r="B23" s="41">
        <v>433402</v>
      </c>
      <c r="C23" s="41">
        <v>159436</v>
      </c>
      <c r="D23" s="41">
        <v>2471</v>
      </c>
      <c r="E23" s="41">
        <f t="shared" si="6"/>
        <v>595309</v>
      </c>
      <c r="F23" s="40" t="s">
        <v>12</v>
      </c>
      <c r="G23" s="41">
        <v>50242</v>
      </c>
      <c r="H23" s="41">
        <v>34718</v>
      </c>
      <c r="I23" s="41">
        <v>691</v>
      </c>
      <c r="J23" s="41">
        <f t="shared" si="7"/>
        <v>85651</v>
      </c>
    </row>
    <row r="24" spans="1:10" s="105" customFormat="1" ht="17.100000000000001" customHeight="1" x14ac:dyDescent="0.2">
      <c r="A24" s="40" t="s">
        <v>13</v>
      </c>
      <c r="B24" s="41">
        <v>548220</v>
      </c>
      <c r="C24" s="41">
        <v>201544</v>
      </c>
      <c r="D24" s="41">
        <v>3343</v>
      </c>
      <c r="E24" s="41">
        <f t="shared" si="6"/>
        <v>753107</v>
      </c>
      <c r="F24" s="40" t="s">
        <v>13</v>
      </c>
      <c r="G24" s="41">
        <v>60894</v>
      </c>
      <c r="H24" s="41">
        <v>23878</v>
      </c>
      <c r="I24" s="41">
        <v>1278</v>
      </c>
      <c r="J24" s="41">
        <f t="shared" si="7"/>
        <v>86050</v>
      </c>
    </row>
    <row r="25" spans="1:10" s="105" customFormat="1" ht="17.100000000000001" customHeight="1" x14ac:dyDescent="0.2">
      <c r="A25" s="40" t="s">
        <v>14</v>
      </c>
      <c r="B25" s="41">
        <v>655826</v>
      </c>
      <c r="C25" s="41">
        <v>233678</v>
      </c>
      <c r="D25" s="41">
        <v>5008</v>
      </c>
      <c r="E25" s="41">
        <f t="shared" si="6"/>
        <v>894512</v>
      </c>
      <c r="F25" s="40" t="s">
        <v>14</v>
      </c>
      <c r="G25" s="41">
        <v>71803</v>
      </c>
      <c r="H25" s="41">
        <v>31001</v>
      </c>
      <c r="I25" s="41">
        <v>1853</v>
      </c>
      <c r="J25" s="41">
        <f t="shared" si="7"/>
        <v>104657</v>
      </c>
    </row>
    <row r="26" spans="1:10" s="105" customFormat="1" ht="17.100000000000001" customHeight="1" x14ac:dyDescent="0.2">
      <c r="A26" s="40" t="s">
        <v>15</v>
      </c>
      <c r="B26" s="41">
        <v>649196</v>
      </c>
      <c r="C26" s="41">
        <v>203482</v>
      </c>
      <c r="D26" s="41">
        <v>4123</v>
      </c>
      <c r="E26" s="41">
        <f t="shared" si="6"/>
        <v>856801</v>
      </c>
      <c r="F26" s="40" t="s">
        <v>15</v>
      </c>
      <c r="G26" s="41">
        <v>69769</v>
      </c>
      <c r="H26" s="41">
        <v>30596</v>
      </c>
      <c r="I26" s="41">
        <v>1866</v>
      </c>
      <c r="J26" s="41">
        <f t="shared" si="7"/>
        <v>102231</v>
      </c>
    </row>
    <row r="27" spans="1:10" s="105" customFormat="1" ht="17.100000000000001" customHeight="1" x14ac:dyDescent="0.2">
      <c r="A27" s="40" t="s">
        <v>16</v>
      </c>
      <c r="B27" s="41">
        <v>550345</v>
      </c>
      <c r="C27" s="41">
        <v>186459</v>
      </c>
      <c r="D27" s="41">
        <v>3288</v>
      </c>
      <c r="E27" s="41">
        <f t="shared" si="6"/>
        <v>740092</v>
      </c>
      <c r="F27" s="40" t="s">
        <v>16</v>
      </c>
      <c r="G27" s="41">
        <v>64982</v>
      </c>
      <c r="H27" s="41">
        <v>26203</v>
      </c>
      <c r="I27" s="41">
        <v>1191</v>
      </c>
      <c r="J27" s="41">
        <f t="shared" si="7"/>
        <v>92376</v>
      </c>
    </row>
    <row r="28" spans="1:10" s="105" customFormat="1" ht="17.100000000000001" customHeight="1" x14ac:dyDescent="0.2">
      <c r="A28" s="40" t="s">
        <v>17</v>
      </c>
      <c r="B28" s="41">
        <v>302194</v>
      </c>
      <c r="C28" s="41">
        <v>89523</v>
      </c>
      <c r="D28" s="41">
        <v>996</v>
      </c>
      <c r="E28" s="41">
        <f t="shared" si="6"/>
        <v>392713</v>
      </c>
      <c r="F28" s="40" t="s">
        <v>17</v>
      </c>
      <c r="G28" s="41">
        <v>58797</v>
      </c>
      <c r="H28" s="41">
        <v>21058</v>
      </c>
      <c r="I28" s="41">
        <v>594</v>
      </c>
      <c r="J28" s="41">
        <f t="shared" si="7"/>
        <v>80449</v>
      </c>
    </row>
    <row r="29" spans="1:10" s="105" customFormat="1" ht="17.100000000000001" customHeight="1" x14ac:dyDescent="0.2">
      <c r="A29" s="40" t="s">
        <v>18</v>
      </c>
      <c r="B29" s="41">
        <v>18853</v>
      </c>
      <c r="C29" s="41">
        <v>2208</v>
      </c>
      <c r="D29" s="41">
        <v>0</v>
      </c>
      <c r="E29" s="41">
        <f t="shared" si="6"/>
        <v>21061</v>
      </c>
      <c r="F29" s="40" t="s">
        <v>18</v>
      </c>
      <c r="G29" s="41">
        <v>51151</v>
      </c>
      <c r="H29" s="41">
        <v>24403</v>
      </c>
      <c r="I29" s="41">
        <v>607</v>
      </c>
      <c r="J29" s="41">
        <f t="shared" si="7"/>
        <v>76161</v>
      </c>
    </row>
    <row r="30" spans="1:10" s="105" customFormat="1" ht="17.100000000000001" customHeight="1" x14ac:dyDescent="0.2">
      <c r="A30" s="40" t="s">
        <v>19</v>
      </c>
      <c r="B30" s="41">
        <v>6455</v>
      </c>
      <c r="C30" s="41">
        <v>2230</v>
      </c>
      <c r="D30" s="41">
        <v>0</v>
      </c>
      <c r="E30" s="41">
        <f t="shared" si="6"/>
        <v>8685</v>
      </c>
      <c r="F30" s="40" t="s">
        <v>19</v>
      </c>
      <c r="G30" s="41">
        <v>49271</v>
      </c>
      <c r="H30" s="41">
        <v>24996</v>
      </c>
      <c r="I30" s="41">
        <v>532</v>
      </c>
      <c r="J30" s="41">
        <f t="shared" si="7"/>
        <v>74799</v>
      </c>
    </row>
    <row r="31" spans="1:10" s="105" customFormat="1" ht="17.100000000000001" customHeight="1" x14ac:dyDescent="0.3">
      <c r="A31" s="112">
        <v>2017</v>
      </c>
      <c r="B31" s="53">
        <f>SUM(B32:B43)</f>
        <v>3151795</v>
      </c>
      <c r="C31" s="53">
        <f t="shared" ref="C31:E31" si="8">SUM(C32:C43)</f>
        <v>1093200</v>
      </c>
      <c r="D31" s="53">
        <f t="shared" si="8"/>
        <v>5976</v>
      </c>
      <c r="E31" s="53">
        <f t="shared" si="8"/>
        <v>4250971</v>
      </c>
      <c r="F31" s="112">
        <v>2017</v>
      </c>
      <c r="G31" s="53">
        <f>SUM(G32:G43)</f>
        <v>574803</v>
      </c>
      <c r="H31" s="53">
        <f t="shared" ref="H31:J31" si="9">SUM(H32:H43)</f>
        <v>414769</v>
      </c>
      <c r="I31" s="53">
        <f t="shared" si="9"/>
        <v>9608</v>
      </c>
      <c r="J31" s="53">
        <f t="shared" si="9"/>
        <v>999180</v>
      </c>
    </row>
    <row r="32" spans="1:10" s="55" customFormat="1" x14ac:dyDescent="0.3">
      <c r="A32" s="40" t="s">
        <v>8</v>
      </c>
      <c r="B32" s="41">
        <v>771</v>
      </c>
      <c r="C32" s="41">
        <v>1930</v>
      </c>
      <c r="D32" s="41">
        <v>0</v>
      </c>
      <c r="E32" s="41">
        <f>SUM(B32:D32)</f>
        <v>2701</v>
      </c>
      <c r="F32" s="40" t="s">
        <v>8</v>
      </c>
      <c r="G32" s="41">
        <v>37796</v>
      </c>
      <c r="H32" s="41">
        <v>32326</v>
      </c>
      <c r="I32" s="41">
        <v>480</v>
      </c>
      <c r="J32" s="41">
        <f>SUM(G32:I32)</f>
        <v>70602</v>
      </c>
    </row>
    <row r="33" spans="1:10" s="55" customFormat="1" x14ac:dyDescent="0.3">
      <c r="A33" s="40" t="s">
        <v>9</v>
      </c>
      <c r="B33" s="41">
        <v>1118</v>
      </c>
      <c r="C33" s="41">
        <v>1749</v>
      </c>
      <c r="D33" s="41">
        <v>0</v>
      </c>
      <c r="E33" s="41">
        <f t="shared" ref="E33:E43" si="10">SUM(B33:D33)</f>
        <v>2867</v>
      </c>
      <c r="F33" s="40" t="s">
        <v>9</v>
      </c>
      <c r="G33" s="41">
        <v>36502</v>
      </c>
      <c r="H33" s="41">
        <v>31364</v>
      </c>
      <c r="I33" s="41">
        <v>332</v>
      </c>
      <c r="J33" s="41">
        <f t="shared" ref="J33:J43" si="11">SUM(G33:I33)</f>
        <v>68198</v>
      </c>
    </row>
    <row r="34" spans="1:10" s="55" customFormat="1" x14ac:dyDescent="0.3">
      <c r="A34" s="40" t="s">
        <v>10</v>
      </c>
      <c r="B34" s="41">
        <v>3794</v>
      </c>
      <c r="C34" s="41">
        <v>8312</v>
      </c>
      <c r="D34" s="41">
        <v>0</v>
      </c>
      <c r="E34" s="41">
        <f t="shared" si="10"/>
        <v>12106</v>
      </c>
      <c r="F34" s="40" t="s">
        <v>10</v>
      </c>
      <c r="G34" s="41">
        <v>43881</v>
      </c>
      <c r="H34" s="41">
        <v>34590</v>
      </c>
      <c r="I34" s="41">
        <v>359</v>
      </c>
      <c r="J34" s="41">
        <f t="shared" si="11"/>
        <v>78830</v>
      </c>
    </row>
    <row r="35" spans="1:10" s="55" customFormat="1" x14ac:dyDescent="0.3">
      <c r="A35" s="40" t="s">
        <v>11</v>
      </c>
      <c r="B35" s="41">
        <v>160356</v>
      </c>
      <c r="C35" s="41">
        <v>66889</v>
      </c>
      <c r="D35" s="41">
        <v>0</v>
      </c>
      <c r="E35" s="41">
        <f t="shared" si="10"/>
        <v>227245</v>
      </c>
      <c r="F35" s="40" t="s">
        <v>11</v>
      </c>
      <c r="G35" s="41">
        <v>46294</v>
      </c>
      <c r="H35" s="41">
        <v>35179</v>
      </c>
      <c r="I35" s="41">
        <v>881</v>
      </c>
      <c r="J35" s="41">
        <f t="shared" si="11"/>
        <v>82354</v>
      </c>
    </row>
    <row r="36" spans="1:10" s="55" customFormat="1" x14ac:dyDescent="0.3">
      <c r="A36" s="40" t="s">
        <v>12</v>
      </c>
      <c r="B36" s="41">
        <v>374022</v>
      </c>
      <c r="C36" s="41">
        <v>135465</v>
      </c>
      <c r="D36" s="41">
        <v>574</v>
      </c>
      <c r="E36" s="41">
        <f t="shared" si="10"/>
        <v>510061</v>
      </c>
      <c r="F36" s="40" t="s">
        <v>12</v>
      </c>
      <c r="G36" s="41">
        <v>43488</v>
      </c>
      <c r="H36" s="41">
        <v>36958</v>
      </c>
      <c r="I36" s="41">
        <v>687</v>
      </c>
      <c r="J36" s="41">
        <f t="shared" si="11"/>
        <v>81133</v>
      </c>
    </row>
    <row r="37" spans="1:10" s="55" customFormat="1" x14ac:dyDescent="0.3">
      <c r="A37" s="40" t="s">
        <v>13</v>
      </c>
      <c r="B37" s="41">
        <v>512666</v>
      </c>
      <c r="C37" s="41">
        <v>186055</v>
      </c>
      <c r="D37" s="41">
        <v>1339</v>
      </c>
      <c r="E37" s="41">
        <f t="shared" si="10"/>
        <v>700060</v>
      </c>
      <c r="F37" s="40" t="s">
        <v>13</v>
      </c>
      <c r="G37" s="41">
        <v>50275</v>
      </c>
      <c r="H37" s="41">
        <v>39485</v>
      </c>
      <c r="I37" s="41">
        <v>1060</v>
      </c>
      <c r="J37" s="41">
        <f t="shared" si="11"/>
        <v>90820</v>
      </c>
    </row>
    <row r="38" spans="1:10" s="55" customFormat="1" x14ac:dyDescent="0.3">
      <c r="A38" s="40" t="s">
        <v>14</v>
      </c>
      <c r="B38" s="41">
        <v>637982</v>
      </c>
      <c r="C38" s="41">
        <v>228983</v>
      </c>
      <c r="D38" s="41">
        <v>1340</v>
      </c>
      <c r="E38" s="41">
        <f t="shared" si="10"/>
        <v>868305</v>
      </c>
      <c r="F38" s="40" t="s">
        <v>14</v>
      </c>
      <c r="G38" s="41">
        <v>60404</v>
      </c>
      <c r="H38" s="41">
        <v>44715</v>
      </c>
      <c r="I38" s="41">
        <v>1487</v>
      </c>
      <c r="J38" s="41">
        <f t="shared" si="11"/>
        <v>106606</v>
      </c>
    </row>
    <row r="39" spans="1:10" s="55" customFormat="1" x14ac:dyDescent="0.3">
      <c r="A39" s="40" t="s">
        <v>15</v>
      </c>
      <c r="B39" s="41">
        <v>627883</v>
      </c>
      <c r="C39" s="41">
        <v>196303</v>
      </c>
      <c r="D39" s="41">
        <v>1276</v>
      </c>
      <c r="E39" s="41">
        <f t="shared" si="10"/>
        <v>825462</v>
      </c>
      <c r="F39" s="40" t="s">
        <v>15</v>
      </c>
      <c r="G39" s="41">
        <v>58677</v>
      </c>
      <c r="H39" s="41">
        <v>44657</v>
      </c>
      <c r="I39" s="41">
        <v>1342</v>
      </c>
      <c r="J39" s="41">
        <f t="shared" si="11"/>
        <v>104676</v>
      </c>
    </row>
    <row r="40" spans="1:10" s="55" customFormat="1" x14ac:dyDescent="0.3">
      <c r="A40" s="40" t="s">
        <v>16</v>
      </c>
      <c r="B40" s="41">
        <v>512853</v>
      </c>
      <c r="C40" s="41">
        <v>178649</v>
      </c>
      <c r="D40" s="41">
        <v>1143</v>
      </c>
      <c r="E40" s="41">
        <f t="shared" si="10"/>
        <v>692645</v>
      </c>
      <c r="F40" s="40" t="s">
        <v>16</v>
      </c>
      <c r="G40" s="41">
        <v>54913</v>
      </c>
      <c r="H40" s="41">
        <v>36264</v>
      </c>
      <c r="I40" s="41">
        <v>878</v>
      </c>
      <c r="J40" s="41">
        <f t="shared" si="11"/>
        <v>92055</v>
      </c>
    </row>
    <row r="41" spans="1:10" s="55" customFormat="1" x14ac:dyDescent="0.3">
      <c r="A41" s="40" t="s">
        <v>17</v>
      </c>
      <c r="B41" s="41">
        <v>304883</v>
      </c>
      <c r="C41" s="41">
        <v>88618</v>
      </c>
      <c r="D41" s="41">
        <v>304</v>
      </c>
      <c r="E41" s="41">
        <f t="shared" si="10"/>
        <v>393805</v>
      </c>
      <c r="F41" s="40" t="s">
        <v>17</v>
      </c>
      <c r="G41" s="41">
        <v>51478</v>
      </c>
      <c r="H41" s="41">
        <v>34360</v>
      </c>
      <c r="I41" s="41">
        <v>669</v>
      </c>
      <c r="J41" s="41">
        <f t="shared" si="11"/>
        <v>86507</v>
      </c>
    </row>
    <row r="42" spans="1:10" s="55" customFormat="1" x14ac:dyDescent="0.3">
      <c r="A42" s="40" t="s">
        <v>18</v>
      </c>
      <c r="B42" s="41">
        <v>11049</v>
      </c>
      <c r="C42" s="41">
        <v>247</v>
      </c>
      <c r="D42" s="41">
        <v>0</v>
      </c>
      <c r="E42" s="41">
        <f t="shared" si="10"/>
        <v>11296</v>
      </c>
      <c r="F42" s="40" t="s">
        <v>18</v>
      </c>
      <c r="G42" s="41">
        <v>45975</v>
      </c>
      <c r="H42" s="41">
        <v>22875</v>
      </c>
      <c r="I42" s="41">
        <v>655</v>
      </c>
      <c r="J42" s="41">
        <f t="shared" si="11"/>
        <v>69505</v>
      </c>
    </row>
    <row r="43" spans="1:10" s="55" customFormat="1" x14ac:dyDescent="0.3">
      <c r="A43" s="40" t="s">
        <v>19</v>
      </c>
      <c r="B43" s="41">
        <v>4418</v>
      </c>
      <c r="C43" s="41">
        <v>0</v>
      </c>
      <c r="D43" s="41">
        <v>0</v>
      </c>
      <c r="E43" s="41">
        <f t="shared" si="10"/>
        <v>4418</v>
      </c>
      <c r="F43" s="40" t="s">
        <v>19</v>
      </c>
      <c r="G43" s="41">
        <v>45120</v>
      </c>
      <c r="H43" s="41">
        <v>21996</v>
      </c>
      <c r="I43" s="41">
        <v>778</v>
      </c>
      <c r="J43" s="41">
        <f t="shared" si="11"/>
        <v>67894</v>
      </c>
    </row>
    <row r="44" spans="1:10" s="105" customFormat="1" ht="17.100000000000001" customHeight="1" x14ac:dyDescent="0.3">
      <c r="A44" s="112">
        <v>2016</v>
      </c>
      <c r="B44" s="53">
        <f>SUM(B45:B56)</f>
        <v>2859931</v>
      </c>
      <c r="C44" s="53">
        <f t="shared" ref="C44:E44" si="12">SUM(C45:C56)</f>
        <v>1039616</v>
      </c>
      <c r="D44" s="53">
        <f t="shared" si="12"/>
        <v>622</v>
      </c>
      <c r="E44" s="53">
        <f t="shared" si="12"/>
        <v>3900169</v>
      </c>
      <c r="F44" s="112">
        <v>2016</v>
      </c>
      <c r="G44" s="53">
        <f>SUM(G45:G56)</f>
        <v>503021</v>
      </c>
      <c r="H44" s="53">
        <f t="shared" ref="H44:J44" si="13">SUM(H45:H56)</f>
        <v>436793</v>
      </c>
      <c r="I44" s="53">
        <f t="shared" si="13"/>
        <v>9578</v>
      </c>
      <c r="J44" s="53">
        <f t="shared" si="13"/>
        <v>949392</v>
      </c>
    </row>
    <row r="45" spans="1:10" s="55" customFormat="1" x14ac:dyDescent="0.3">
      <c r="A45" s="40" t="s">
        <v>8</v>
      </c>
      <c r="B45" s="41">
        <v>6</v>
      </c>
      <c r="C45" s="41">
        <v>2189</v>
      </c>
      <c r="D45" s="41">
        <v>0</v>
      </c>
      <c r="E45" s="41">
        <f>SUM(B45:D45)</f>
        <v>2195</v>
      </c>
      <c r="F45" s="40" t="s">
        <v>8</v>
      </c>
      <c r="G45" s="41">
        <v>33180</v>
      </c>
      <c r="H45" s="41">
        <v>31633</v>
      </c>
      <c r="I45" s="41">
        <v>665</v>
      </c>
      <c r="J45" s="41">
        <f>SUM(G45:I45)</f>
        <v>65478</v>
      </c>
    </row>
    <row r="46" spans="1:10" s="55" customFormat="1" x14ac:dyDescent="0.3">
      <c r="A46" s="40" t="s">
        <v>9</v>
      </c>
      <c r="B46" s="41">
        <v>185</v>
      </c>
      <c r="C46" s="41">
        <v>2213</v>
      </c>
      <c r="D46" s="41">
        <v>0</v>
      </c>
      <c r="E46" s="41">
        <f t="shared" ref="E46:E56" si="14">SUM(B46:D46)</f>
        <v>2398</v>
      </c>
      <c r="F46" s="40" t="s">
        <v>9</v>
      </c>
      <c r="G46" s="41">
        <v>32452</v>
      </c>
      <c r="H46" s="41">
        <v>31071</v>
      </c>
      <c r="I46" s="41">
        <v>491</v>
      </c>
      <c r="J46" s="41">
        <f t="shared" ref="J46:J56" si="15">SUM(G46:I46)</f>
        <v>64014</v>
      </c>
    </row>
    <row r="47" spans="1:10" s="55" customFormat="1" x14ac:dyDescent="0.3">
      <c r="A47" s="40" t="s">
        <v>10</v>
      </c>
      <c r="B47" s="41">
        <v>10303</v>
      </c>
      <c r="C47" s="41">
        <v>9545</v>
      </c>
      <c r="D47" s="41">
        <v>0</v>
      </c>
      <c r="E47" s="41">
        <f t="shared" si="14"/>
        <v>19848</v>
      </c>
      <c r="F47" s="40" t="s">
        <v>10</v>
      </c>
      <c r="G47" s="41">
        <v>40780</v>
      </c>
      <c r="H47" s="41">
        <v>36269</v>
      </c>
      <c r="I47" s="41">
        <v>539</v>
      </c>
      <c r="J47" s="41">
        <f t="shared" si="15"/>
        <v>77588</v>
      </c>
    </row>
    <row r="48" spans="1:10" s="55" customFormat="1" x14ac:dyDescent="0.3">
      <c r="A48" s="40" t="s">
        <v>11</v>
      </c>
      <c r="B48" s="41">
        <v>118709</v>
      </c>
      <c r="C48" s="41">
        <v>54069</v>
      </c>
      <c r="D48" s="41">
        <v>0</v>
      </c>
      <c r="E48" s="41">
        <f t="shared" si="14"/>
        <v>172778</v>
      </c>
      <c r="F48" s="40" t="s">
        <v>11</v>
      </c>
      <c r="G48" s="41">
        <v>35517</v>
      </c>
      <c r="H48" s="41">
        <v>35961</v>
      </c>
      <c r="I48" s="41">
        <v>902</v>
      </c>
      <c r="J48" s="41">
        <f t="shared" si="15"/>
        <v>72380</v>
      </c>
    </row>
    <row r="49" spans="1:10" s="55" customFormat="1" x14ac:dyDescent="0.3">
      <c r="A49" s="40" t="s">
        <v>12</v>
      </c>
      <c r="B49" s="41">
        <v>339400</v>
      </c>
      <c r="C49" s="41">
        <v>132828</v>
      </c>
      <c r="D49" s="41">
        <v>537</v>
      </c>
      <c r="E49" s="41">
        <f t="shared" si="14"/>
        <v>472765</v>
      </c>
      <c r="F49" s="40" t="s">
        <v>12</v>
      </c>
      <c r="G49" s="41">
        <v>40623</v>
      </c>
      <c r="H49" s="41">
        <v>37799</v>
      </c>
      <c r="I49" s="41">
        <v>1068</v>
      </c>
      <c r="J49" s="41">
        <f t="shared" si="15"/>
        <v>79490</v>
      </c>
    </row>
    <row r="50" spans="1:10" s="55" customFormat="1" x14ac:dyDescent="0.3">
      <c r="A50" s="40" t="s">
        <v>13</v>
      </c>
      <c r="B50" s="41">
        <v>450893</v>
      </c>
      <c r="C50" s="41">
        <v>166482</v>
      </c>
      <c r="D50" s="41">
        <v>85</v>
      </c>
      <c r="E50" s="41">
        <f t="shared" si="14"/>
        <v>617460</v>
      </c>
      <c r="F50" s="40" t="s">
        <v>13</v>
      </c>
      <c r="G50" s="41">
        <v>45745</v>
      </c>
      <c r="H50" s="41">
        <v>38966</v>
      </c>
      <c r="I50" s="41">
        <v>956</v>
      </c>
      <c r="J50" s="41">
        <f t="shared" si="15"/>
        <v>85667</v>
      </c>
    </row>
    <row r="51" spans="1:10" s="55" customFormat="1" x14ac:dyDescent="0.3">
      <c r="A51" s="40" t="s">
        <v>14</v>
      </c>
      <c r="B51" s="41">
        <v>605522</v>
      </c>
      <c r="C51" s="41">
        <v>221928</v>
      </c>
      <c r="D51" s="41">
        <v>0</v>
      </c>
      <c r="E51" s="41">
        <f t="shared" si="14"/>
        <v>827450</v>
      </c>
      <c r="F51" s="40" t="s">
        <v>14</v>
      </c>
      <c r="G51" s="41">
        <v>52556</v>
      </c>
      <c r="H51" s="41">
        <v>43893</v>
      </c>
      <c r="I51" s="41">
        <v>1491</v>
      </c>
      <c r="J51" s="41">
        <f t="shared" si="15"/>
        <v>97940</v>
      </c>
    </row>
    <row r="52" spans="1:10" s="55" customFormat="1" x14ac:dyDescent="0.3">
      <c r="A52" s="40" t="s">
        <v>15</v>
      </c>
      <c r="B52" s="41">
        <v>600516</v>
      </c>
      <c r="C52" s="41">
        <v>188580</v>
      </c>
      <c r="D52" s="41">
        <v>0</v>
      </c>
      <c r="E52" s="41">
        <f t="shared" si="14"/>
        <v>789096</v>
      </c>
      <c r="F52" s="40" t="s">
        <v>15</v>
      </c>
      <c r="G52" s="41">
        <v>51215</v>
      </c>
      <c r="H52" s="41">
        <v>44051</v>
      </c>
      <c r="I52" s="41">
        <v>1489</v>
      </c>
      <c r="J52" s="41">
        <f t="shared" si="15"/>
        <v>96755</v>
      </c>
    </row>
    <row r="53" spans="1:10" s="55" customFormat="1" x14ac:dyDescent="0.3">
      <c r="A53" s="40" t="s">
        <v>16</v>
      </c>
      <c r="B53" s="41">
        <v>474601</v>
      </c>
      <c r="C53" s="41">
        <v>165958</v>
      </c>
      <c r="D53" s="41">
        <v>0</v>
      </c>
      <c r="E53" s="41">
        <f t="shared" si="14"/>
        <v>640559</v>
      </c>
      <c r="F53" s="40" t="s">
        <v>16</v>
      </c>
      <c r="G53" s="41">
        <v>47964</v>
      </c>
      <c r="H53" s="41">
        <v>37925</v>
      </c>
      <c r="I53" s="41">
        <v>897</v>
      </c>
      <c r="J53" s="41">
        <f t="shared" si="15"/>
        <v>86786</v>
      </c>
    </row>
    <row r="54" spans="1:10" s="55" customFormat="1" x14ac:dyDescent="0.3">
      <c r="A54" s="40" t="s">
        <v>17</v>
      </c>
      <c r="B54" s="41">
        <v>255764</v>
      </c>
      <c r="C54" s="41">
        <v>90301</v>
      </c>
      <c r="D54" s="41">
        <v>0</v>
      </c>
      <c r="E54" s="41">
        <f t="shared" si="14"/>
        <v>346065</v>
      </c>
      <c r="F54" s="40" t="s">
        <v>17</v>
      </c>
      <c r="G54" s="41">
        <v>41134</v>
      </c>
      <c r="H54" s="41">
        <v>34308</v>
      </c>
      <c r="I54" s="41">
        <v>216</v>
      </c>
      <c r="J54" s="41">
        <f t="shared" si="15"/>
        <v>75658</v>
      </c>
    </row>
    <row r="55" spans="1:10" s="55" customFormat="1" x14ac:dyDescent="0.3">
      <c r="A55" s="40" t="s">
        <v>18</v>
      </c>
      <c r="B55" s="41">
        <v>3013</v>
      </c>
      <c r="C55" s="41">
        <v>3288</v>
      </c>
      <c r="D55" s="41">
        <v>0</v>
      </c>
      <c r="E55" s="41">
        <f t="shared" si="14"/>
        <v>6301</v>
      </c>
      <c r="F55" s="40" t="s">
        <v>18</v>
      </c>
      <c r="G55" s="41">
        <v>39717</v>
      </c>
      <c r="H55" s="41">
        <v>31892</v>
      </c>
      <c r="I55" s="41">
        <v>360</v>
      </c>
      <c r="J55" s="41">
        <f t="shared" si="15"/>
        <v>71969</v>
      </c>
    </row>
    <row r="56" spans="1:10" s="55" customFormat="1" x14ac:dyDescent="0.3">
      <c r="A56" s="40" t="s">
        <v>19</v>
      </c>
      <c r="B56" s="41">
        <v>1019</v>
      </c>
      <c r="C56" s="41">
        <v>2235</v>
      </c>
      <c r="D56" s="41">
        <v>0</v>
      </c>
      <c r="E56" s="41">
        <f t="shared" si="14"/>
        <v>3254</v>
      </c>
      <c r="F56" s="40" t="s">
        <v>19</v>
      </c>
      <c r="G56" s="41">
        <v>42138</v>
      </c>
      <c r="H56" s="41">
        <v>33025</v>
      </c>
      <c r="I56" s="41">
        <v>504</v>
      </c>
      <c r="J56" s="41">
        <f t="shared" si="15"/>
        <v>75667</v>
      </c>
    </row>
    <row r="57" spans="1:10" s="105" customFormat="1" ht="17.100000000000001" customHeight="1" x14ac:dyDescent="0.3">
      <c r="A57" s="98">
        <v>2015</v>
      </c>
      <c r="B57" s="53">
        <f>SUM(B58:B69)</f>
        <v>2542914</v>
      </c>
      <c r="C57" s="53">
        <f t="shared" ref="C57:E57" si="16">SUM(C58:C69)</f>
        <v>939794</v>
      </c>
      <c r="D57" s="53">
        <f t="shared" si="16"/>
        <v>611</v>
      </c>
      <c r="E57" s="53">
        <f t="shared" si="16"/>
        <v>3483319</v>
      </c>
      <c r="F57" s="98">
        <v>2015</v>
      </c>
      <c r="G57" s="53">
        <f>SUM(G58:G69)</f>
        <v>473771</v>
      </c>
      <c r="H57" s="53">
        <f t="shared" ref="H57:J57" si="17">SUM(H58:H69)</f>
        <v>411793</v>
      </c>
      <c r="I57" s="53">
        <f t="shared" si="17"/>
        <v>12404</v>
      </c>
      <c r="J57" s="53">
        <f t="shared" si="17"/>
        <v>897968</v>
      </c>
    </row>
    <row r="58" spans="1:10" x14ac:dyDescent="0.3">
      <c r="A58" s="40" t="s">
        <v>8</v>
      </c>
      <c r="B58" s="41">
        <v>186</v>
      </c>
      <c r="C58" s="41">
        <v>2158</v>
      </c>
      <c r="D58" s="41">
        <v>0</v>
      </c>
      <c r="E58" s="41">
        <v>2344</v>
      </c>
      <c r="F58" s="40" t="s">
        <v>8</v>
      </c>
      <c r="G58" s="41">
        <v>34158</v>
      </c>
      <c r="H58" s="41">
        <v>27659</v>
      </c>
      <c r="I58" s="41">
        <v>904</v>
      </c>
      <c r="J58" s="41">
        <f>SUM(G58:I58)</f>
        <v>62721</v>
      </c>
    </row>
    <row r="59" spans="1:10" x14ac:dyDescent="0.3">
      <c r="A59" s="40" t="s">
        <v>9</v>
      </c>
      <c r="B59" s="41">
        <v>195</v>
      </c>
      <c r="C59" s="41">
        <v>1575</v>
      </c>
      <c r="D59" s="41">
        <v>0</v>
      </c>
      <c r="E59" s="41">
        <v>1770</v>
      </c>
      <c r="F59" s="40" t="s">
        <v>9</v>
      </c>
      <c r="G59" s="41">
        <v>29659</v>
      </c>
      <c r="H59" s="41">
        <v>26651</v>
      </c>
      <c r="I59" s="41">
        <v>549</v>
      </c>
      <c r="J59" s="41">
        <f t="shared" ref="J59:J69" si="18">SUM(G59:I59)</f>
        <v>56859</v>
      </c>
    </row>
    <row r="60" spans="1:10" x14ac:dyDescent="0.3">
      <c r="A60" s="40" t="s">
        <v>10</v>
      </c>
      <c r="B60" s="41">
        <v>7168</v>
      </c>
      <c r="C60" s="41">
        <v>5855</v>
      </c>
      <c r="D60" s="41">
        <v>0</v>
      </c>
      <c r="E60" s="41">
        <v>13023</v>
      </c>
      <c r="F60" s="40" t="s">
        <v>10</v>
      </c>
      <c r="G60" s="41">
        <v>34493</v>
      </c>
      <c r="H60" s="41">
        <v>28984</v>
      </c>
      <c r="I60" s="41">
        <v>873</v>
      </c>
      <c r="J60" s="41">
        <f t="shared" si="18"/>
        <v>64350</v>
      </c>
    </row>
    <row r="61" spans="1:10" x14ac:dyDescent="0.3">
      <c r="A61" s="40" t="s">
        <v>11</v>
      </c>
      <c r="B61" s="41">
        <v>100158</v>
      </c>
      <c r="C61" s="41">
        <v>48176</v>
      </c>
      <c r="D61" s="41">
        <v>0</v>
      </c>
      <c r="E61" s="41">
        <v>148334</v>
      </c>
      <c r="F61" s="40" t="s">
        <v>11</v>
      </c>
      <c r="G61" s="41">
        <v>40954</v>
      </c>
      <c r="H61" s="41">
        <v>34507</v>
      </c>
      <c r="I61" s="41">
        <v>1452</v>
      </c>
      <c r="J61" s="41">
        <f t="shared" si="18"/>
        <v>76913</v>
      </c>
    </row>
    <row r="62" spans="1:10" x14ac:dyDescent="0.3">
      <c r="A62" s="40" t="s">
        <v>12</v>
      </c>
      <c r="B62" s="41">
        <v>307844</v>
      </c>
      <c r="C62" s="41">
        <v>124066</v>
      </c>
      <c r="D62" s="41">
        <v>0</v>
      </c>
      <c r="E62" s="41">
        <v>431910</v>
      </c>
      <c r="F62" s="40" t="s">
        <v>12</v>
      </c>
      <c r="G62" s="41">
        <v>40821</v>
      </c>
      <c r="H62" s="41">
        <v>34409</v>
      </c>
      <c r="I62" s="41">
        <v>1001</v>
      </c>
      <c r="J62" s="41">
        <f t="shared" si="18"/>
        <v>76231</v>
      </c>
    </row>
    <row r="63" spans="1:10" x14ac:dyDescent="0.3">
      <c r="A63" s="40" t="s">
        <v>13</v>
      </c>
      <c r="B63" s="41">
        <v>415260</v>
      </c>
      <c r="C63" s="41">
        <v>157011</v>
      </c>
      <c r="D63" s="41">
        <v>88</v>
      </c>
      <c r="E63" s="41">
        <v>572359</v>
      </c>
      <c r="F63" s="40" t="s">
        <v>13</v>
      </c>
      <c r="G63" s="41">
        <v>44505</v>
      </c>
      <c r="H63" s="41">
        <v>37287</v>
      </c>
      <c r="I63" s="41">
        <v>1118</v>
      </c>
      <c r="J63" s="41">
        <f t="shared" si="18"/>
        <v>82910</v>
      </c>
    </row>
    <row r="64" spans="1:10" x14ac:dyDescent="0.3">
      <c r="A64" s="40" t="s">
        <v>14</v>
      </c>
      <c r="B64" s="41">
        <v>540115</v>
      </c>
      <c r="C64" s="41">
        <v>197631</v>
      </c>
      <c r="D64" s="41">
        <v>180</v>
      </c>
      <c r="E64" s="41">
        <v>737926</v>
      </c>
      <c r="F64" s="40" t="s">
        <v>14</v>
      </c>
      <c r="G64" s="41">
        <v>49775</v>
      </c>
      <c r="H64" s="41">
        <v>44288</v>
      </c>
      <c r="I64" s="41">
        <v>1620</v>
      </c>
      <c r="J64" s="41">
        <f t="shared" si="18"/>
        <v>95683</v>
      </c>
    </row>
    <row r="65" spans="1:10" x14ac:dyDescent="0.3">
      <c r="A65" s="40" t="s">
        <v>15</v>
      </c>
      <c r="B65" s="41">
        <v>555089</v>
      </c>
      <c r="C65" s="41">
        <v>181796</v>
      </c>
      <c r="D65" s="41">
        <v>228</v>
      </c>
      <c r="E65" s="41">
        <v>737113</v>
      </c>
      <c r="F65" s="40" t="s">
        <v>15</v>
      </c>
      <c r="G65" s="41">
        <v>50273</v>
      </c>
      <c r="H65" s="41">
        <v>50693</v>
      </c>
      <c r="I65" s="41">
        <v>1743</v>
      </c>
      <c r="J65" s="41">
        <f t="shared" si="18"/>
        <v>102709</v>
      </c>
    </row>
    <row r="66" spans="1:10" x14ac:dyDescent="0.3">
      <c r="A66" s="40" t="s">
        <v>16</v>
      </c>
      <c r="B66" s="41">
        <v>423288</v>
      </c>
      <c r="C66" s="41">
        <v>146078</v>
      </c>
      <c r="D66" s="41">
        <v>115</v>
      </c>
      <c r="E66" s="41">
        <v>569481</v>
      </c>
      <c r="F66" s="40" t="s">
        <v>16</v>
      </c>
      <c r="G66" s="41">
        <v>43173</v>
      </c>
      <c r="H66" s="41">
        <v>35378</v>
      </c>
      <c r="I66" s="41">
        <v>1044</v>
      </c>
      <c r="J66" s="41">
        <f t="shared" si="18"/>
        <v>79595</v>
      </c>
    </row>
    <row r="67" spans="1:10" x14ac:dyDescent="0.3">
      <c r="A67" s="40" t="s">
        <v>17</v>
      </c>
      <c r="B67" s="41">
        <v>190258</v>
      </c>
      <c r="C67" s="41">
        <v>70778</v>
      </c>
      <c r="D67" s="41">
        <v>0</v>
      </c>
      <c r="E67" s="41">
        <v>261036</v>
      </c>
      <c r="F67" s="40" t="s">
        <v>17</v>
      </c>
      <c r="G67" s="41">
        <v>37164</v>
      </c>
      <c r="H67" s="41">
        <v>32788</v>
      </c>
      <c r="I67" s="41">
        <v>827</v>
      </c>
      <c r="J67" s="41">
        <f t="shared" si="18"/>
        <v>70779</v>
      </c>
    </row>
    <row r="68" spans="1:10" x14ac:dyDescent="0.3">
      <c r="A68" s="40" t="s">
        <v>18</v>
      </c>
      <c r="B68" s="41">
        <v>2902</v>
      </c>
      <c r="C68" s="41">
        <v>2780</v>
      </c>
      <c r="D68" s="41">
        <v>0</v>
      </c>
      <c r="E68" s="41">
        <v>5682</v>
      </c>
      <c r="F68" s="40" t="s">
        <v>18</v>
      </c>
      <c r="G68" s="41">
        <v>34413</v>
      </c>
      <c r="H68" s="41">
        <v>30175</v>
      </c>
      <c r="I68" s="41">
        <v>614</v>
      </c>
      <c r="J68" s="41">
        <f t="shared" si="18"/>
        <v>65202</v>
      </c>
    </row>
    <row r="69" spans="1:10" x14ac:dyDescent="0.3">
      <c r="A69" s="40" t="s">
        <v>19</v>
      </c>
      <c r="B69" s="41">
        <v>451</v>
      </c>
      <c r="C69" s="41">
        <v>1890</v>
      </c>
      <c r="D69" s="41">
        <v>0</v>
      </c>
      <c r="E69" s="41">
        <v>2341</v>
      </c>
      <c r="F69" s="40" t="s">
        <v>19</v>
      </c>
      <c r="G69" s="41">
        <v>34383</v>
      </c>
      <c r="H69" s="41">
        <v>28974</v>
      </c>
      <c r="I69" s="41">
        <v>659</v>
      </c>
      <c r="J69" s="41">
        <f t="shared" si="18"/>
        <v>64016</v>
      </c>
    </row>
    <row r="70" spans="1:10" s="105" customFormat="1" ht="17.100000000000001" customHeight="1" x14ac:dyDescent="0.3">
      <c r="A70" s="98">
        <v>2014</v>
      </c>
      <c r="B70" s="53">
        <f>SUM(B71:B82)</f>
        <v>2595702</v>
      </c>
      <c r="C70" s="53">
        <f t="shared" ref="C70:E70" si="19">SUM(C71:C82)</f>
        <v>935615</v>
      </c>
      <c r="D70" s="53">
        <f t="shared" si="19"/>
        <v>2437</v>
      </c>
      <c r="E70" s="53">
        <f t="shared" si="19"/>
        <v>3533754</v>
      </c>
      <c r="F70" s="98">
        <v>2014</v>
      </c>
      <c r="G70" s="53">
        <f>SUM(G71:G82)</f>
        <v>407162</v>
      </c>
      <c r="H70" s="53">
        <f t="shared" ref="H70:J70" si="20">SUM(H71:H82)</f>
        <v>285611</v>
      </c>
      <c r="I70" s="53">
        <f t="shared" si="20"/>
        <v>14767</v>
      </c>
      <c r="J70" s="53">
        <f t="shared" si="20"/>
        <v>707540</v>
      </c>
    </row>
    <row r="71" spans="1:10" x14ac:dyDescent="0.3">
      <c r="A71" s="40" t="s">
        <v>8</v>
      </c>
      <c r="B71" s="41">
        <v>81</v>
      </c>
      <c r="C71" s="41">
        <v>1612</v>
      </c>
      <c r="D71" s="41">
        <v>0</v>
      </c>
      <c r="E71" s="41">
        <v>1693</v>
      </c>
      <c r="F71" s="40" t="s">
        <v>8</v>
      </c>
      <c r="G71" s="41">
        <v>29327</v>
      </c>
      <c r="H71" s="41">
        <v>13598</v>
      </c>
      <c r="I71" s="41">
        <v>860</v>
      </c>
      <c r="J71" s="41">
        <f>SUM(G71:I71)</f>
        <v>43785</v>
      </c>
    </row>
    <row r="72" spans="1:10" x14ac:dyDescent="0.3">
      <c r="A72" s="40" t="s">
        <v>9</v>
      </c>
      <c r="B72" s="41">
        <v>59</v>
      </c>
      <c r="C72" s="41">
        <v>1313</v>
      </c>
      <c r="D72" s="41">
        <v>0</v>
      </c>
      <c r="E72" s="41">
        <v>1372</v>
      </c>
      <c r="F72" s="40" t="s">
        <v>9</v>
      </c>
      <c r="G72" s="41">
        <v>28559</v>
      </c>
      <c r="H72" s="41">
        <v>13830</v>
      </c>
      <c r="I72" s="41">
        <v>730</v>
      </c>
      <c r="J72" s="41">
        <f t="shared" ref="J72:J82" si="21">SUM(G72:I72)</f>
        <v>43119</v>
      </c>
    </row>
    <row r="73" spans="1:10" x14ac:dyDescent="0.3">
      <c r="A73" s="40" t="s">
        <v>10</v>
      </c>
      <c r="B73" s="41">
        <v>994</v>
      </c>
      <c r="C73" s="41">
        <v>2024</v>
      </c>
      <c r="D73" s="41">
        <v>0</v>
      </c>
      <c r="E73" s="41">
        <v>3018</v>
      </c>
      <c r="F73" s="40" t="s">
        <v>10</v>
      </c>
      <c r="G73" s="41">
        <v>32344</v>
      </c>
      <c r="H73" s="41">
        <v>14747</v>
      </c>
      <c r="I73" s="41">
        <v>770</v>
      </c>
      <c r="J73" s="41">
        <f t="shared" si="21"/>
        <v>47861</v>
      </c>
    </row>
    <row r="74" spans="1:10" x14ac:dyDescent="0.3">
      <c r="A74" s="40" t="s">
        <v>11</v>
      </c>
      <c r="B74" s="41">
        <v>108996</v>
      </c>
      <c r="C74" s="41">
        <v>49548</v>
      </c>
      <c r="D74" s="41">
        <v>0</v>
      </c>
      <c r="E74" s="41">
        <v>158544</v>
      </c>
      <c r="F74" s="40" t="s">
        <v>11</v>
      </c>
      <c r="G74" s="41">
        <v>34858</v>
      </c>
      <c r="H74" s="41">
        <v>25095</v>
      </c>
      <c r="I74" s="41">
        <v>1611</v>
      </c>
      <c r="J74" s="41">
        <f t="shared" si="21"/>
        <v>61564</v>
      </c>
    </row>
    <row r="75" spans="1:10" x14ac:dyDescent="0.3">
      <c r="A75" s="40" t="s">
        <v>12</v>
      </c>
      <c r="B75" s="41">
        <v>325142</v>
      </c>
      <c r="C75" s="41">
        <v>124555</v>
      </c>
      <c r="D75" s="41">
        <v>146</v>
      </c>
      <c r="E75" s="41">
        <v>449843</v>
      </c>
      <c r="F75" s="40" t="s">
        <v>12</v>
      </c>
      <c r="G75" s="41">
        <v>31544</v>
      </c>
      <c r="H75" s="41">
        <v>24995</v>
      </c>
      <c r="I75" s="41">
        <v>1064</v>
      </c>
      <c r="J75" s="41">
        <f t="shared" si="21"/>
        <v>57603</v>
      </c>
    </row>
    <row r="76" spans="1:10" x14ac:dyDescent="0.3">
      <c r="A76" s="40" t="s">
        <v>13</v>
      </c>
      <c r="B76" s="41">
        <v>440258</v>
      </c>
      <c r="C76" s="41">
        <v>158291</v>
      </c>
      <c r="D76" s="41">
        <v>206</v>
      </c>
      <c r="E76" s="41">
        <v>598755</v>
      </c>
      <c r="F76" s="40" t="s">
        <v>13</v>
      </c>
      <c r="G76" s="41">
        <v>33891</v>
      </c>
      <c r="H76" s="41">
        <v>26646</v>
      </c>
      <c r="I76" s="41">
        <v>1352</v>
      </c>
      <c r="J76" s="41">
        <f t="shared" si="21"/>
        <v>61889</v>
      </c>
    </row>
    <row r="77" spans="1:10" x14ac:dyDescent="0.3">
      <c r="A77" s="40" t="s">
        <v>14</v>
      </c>
      <c r="B77" s="41">
        <v>534601</v>
      </c>
      <c r="C77" s="41">
        <v>198064</v>
      </c>
      <c r="D77" s="41">
        <v>757</v>
      </c>
      <c r="E77" s="41">
        <v>733422</v>
      </c>
      <c r="F77" s="40" t="s">
        <v>14</v>
      </c>
      <c r="G77" s="41">
        <v>39532</v>
      </c>
      <c r="H77" s="41">
        <v>31953</v>
      </c>
      <c r="I77" s="41">
        <v>2029</v>
      </c>
      <c r="J77" s="41">
        <f t="shared" si="21"/>
        <v>73514</v>
      </c>
    </row>
    <row r="78" spans="1:10" x14ac:dyDescent="0.3">
      <c r="A78" s="40" t="s">
        <v>15</v>
      </c>
      <c r="B78" s="41">
        <v>557826</v>
      </c>
      <c r="C78" s="41">
        <v>180087</v>
      </c>
      <c r="D78" s="41">
        <v>981</v>
      </c>
      <c r="E78" s="41">
        <v>738894</v>
      </c>
      <c r="F78" s="40" t="s">
        <v>15</v>
      </c>
      <c r="G78" s="41">
        <v>38602</v>
      </c>
      <c r="H78" s="41">
        <v>31005</v>
      </c>
      <c r="I78" s="41">
        <v>2173</v>
      </c>
      <c r="J78" s="41">
        <f t="shared" si="21"/>
        <v>71780</v>
      </c>
    </row>
    <row r="79" spans="1:10" x14ac:dyDescent="0.3">
      <c r="A79" s="40" t="s">
        <v>16</v>
      </c>
      <c r="B79" s="41">
        <v>420303</v>
      </c>
      <c r="C79" s="41">
        <v>145618</v>
      </c>
      <c r="D79" s="41">
        <v>347</v>
      </c>
      <c r="E79" s="41">
        <v>566268</v>
      </c>
      <c r="F79" s="40" t="s">
        <v>16</v>
      </c>
      <c r="G79" s="41">
        <v>36885</v>
      </c>
      <c r="H79" s="41">
        <v>26647</v>
      </c>
      <c r="I79" s="41">
        <v>1360</v>
      </c>
      <c r="J79" s="41">
        <f t="shared" si="21"/>
        <v>64892</v>
      </c>
    </row>
    <row r="80" spans="1:10" x14ac:dyDescent="0.3">
      <c r="A80" s="40" t="s">
        <v>17</v>
      </c>
      <c r="B80" s="41">
        <v>202633</v>
      </c>
      <c r="C80" s="41">
        <v>69465</v>
      </c>
      <c r="D80" s="41">
        <v>0</v>
      </c>
      <c r="E80" s="41">
        <v>272098</v>
      </c>
      <c r="F80" s="40" t="s">
        <v>17</v>
      </c>
      <c r="G80" s="41">
        <v>35032</v>
      </c>
      <c r="H80" s="41">
        <v>25194</v>
      </c>
      <c r="I80" s="41">
        <v>985</v>
      </c>
      <c r="J80" s="41">
        <f t="shared" si="21"/>
        <v>61211</v>
      </c>
    </row>
    <row r="81" spans="1:10" x14ac:dyDescent="0.3">
      <c r="A81" s="40" t="s">
        <v>18</v>
      </c>
      <c r="B81" s="41">
        <v>4228</v>
      </c>
      <c r="C81" s="41">
        <v>3489</v>
      </c>
      <c r="D81" s="41">
        <v>0</v>
      </c>
      <c r="E81" s="41">
        <v>7717</v>
      </c>
      <c r="F81" s="40" t="s">
        <v>18</v>
      </c>
      <c r="G81" s="41">
        <v>32347</v>
      </c>
      <c r="H81" s="41">
        <v>25620</v>
      </c>
      <c r="I81" s="41">
        <v>864</v>
      </c>
      <c r="J81" s="41">
        <f t="shared" si="21"/>
        <v>58831</v>
      </c>
    </row>
    <row r="82" spans="1:10" x14ac:dyDescent="0.3">
      <c r="A82" s="40" t="s">
        <v>19</v>
      </c>
      <c r="B82" s="41">
        <v>581</v>
      </c>
      <c r="C82" s="41">
        <v>1549</v>
      </c>
      <c r="D82" s="41">
        <v>0</v>
      </c>
      <c r="E82" s="41">
        <v>2130</v>
      </c>
      <c r="F82" s="40" t="s">
        <v>19</v>
      </c>
      <c r="G82" s="41">
        <v>34241</v>
      </c>
      <c r="H82" s="41">
        <v>26281</v>
      </c>
      <c r="I82" s="41">
        <v>969</v>
      </c>
      <c r="J82" s="41">
        <f t="shared" si="21"/>
        <v>61491</v>
      </c>
    </row>
    <row r="83" spans="1:10" s="105" customFormat="1" ht="17.100000000000001" customHeight="1" x14ac:dyDescent="0.3">
      <c r="A83" s="98">
        <v>2013</v>
      </c>
      <c r="B83" s="53">
        <f>SUM(B84:B95)</f>
        <v>2472775</v>
      </c>
      <c r="C83" s="53">
        <f t="shared" ref="C83:E83" si="22">SUM(C84:C95)</f>
        <v>849271</v>
      </c>
      <c r="D83" s="53">
        <f t="shared" si="22"/>
        <v>1932</v>
      </c>
      <c r="E83" s="53">
        <f t="shared" si="22"/>
        <v>3323978</v>
      </c>
      <c r="F83" s="98">
        <v>2013</v>
      </c>
      <c r="G83" s="53">
        <f>SUM(G84:G95)</f>
        <v>409981</v>
      </c>
      <c r="H83" s="53">
        <f t="shared" ref="H83:J83" si="23">SUM(H84:H95)</f>
        <v>185888</v>
      </c>
      <c r="I83" s="53">
        <f t="shared" si="23"/>
        <v>15644</v>
      </c>
      <c r="J83" s="53">
        <f t="shared" si="23"/>
        <v>611513</v>
      </c>
    </row>
    <row r="84" spans="1:10" x14ac:dyDescent="0.3">
      <c r="A84" s="40" t="s">
        <v>8</v>
      </c>
      <c r="B84" s="41">
        <v>846</v>
      </c>
      <c r="C84" s="41">
        <v>984</v>
      </c>
      <c r="D84" s="41">
        <v>0</v>
      </c>
      <c r="E84" s="41">
        <v>1830</v>
      </c>
      <c r="F84" s="40" t="s">
        <v>8</v>
      </c>
      <c r="G84" s="41">
        <v>31700</v>
      </c>
      <c r="H84" s="41">
        <v>10403</v>
      </c>
      <c r="I84" s="41">
        <v>918</v>
      </c>
      <c r="J84" s="41">
        <f>SUM(G84:I84)</f>
        <v>43021</v>
      </c>
    </row>
    <row r="85" spans="1:10" x14ac:dyDescent="0.3">
      <c r="A85" s="40" t="s">
        <v>9</v>
      </c>
      <c r="B85" s="41">
        <v>225</v>
      </c>
      <c r="C85" s="41">
        <v>935</v>
      </c>
      <c r="D85" s="41">
        <v>0</v>
      </c>
      <c r="E85" s="41">
        <v>1160</v>
      </c>
      <c r="F85" s="40" t="s">
        <v>9</v>
      </c>
      <c r="G85" s="41">
        <v>30470</v>
      </c>
      <c r="H85" s="41">
        <v>11230</v>
      </c>
      <c r="I85" s="41">
        <v>768</v>
      </c>
      <c r="J85" s="41">
        <f t="shared" ref="J85:J95" si="24">SUM(G85:I85)</f>
        <v>42468</v>
      </c>
    </row>
    <row r="86" spans="1:10" x14ac:dyDescent="0.3">
      <c r="A86" s="40" t="s">
        <v>10</v>
      </c>
      <c r="B86" s="41">
        <v>8399</v>
      </c>
      <c r="C86" s="41">
        <v>4422</v>
      </c>
      <c r="D86" s="41">
        <v>0</v>
      </c>
      <c r="E86" s="41">
        <v>12821</v>
      </c>
      <c r="F86" s="40" t="s">
        <v>10</v>
      </c>
      <c r="G86" s="41">
        <v>35772</v>
      </c>
      <c r="H86" s="41">
        <v>12173</v>
      </c>
      <c r="I86" s="41">
        <v>896</v>
      </c>
      <c r="J86" s="41">
        <f t="shared" si="24"/>
        <v>48841</v>
      </c>
    </row>
    <row r="87" spans="1:10" x14ac:dyDescent="0.3">
      <c r="A87" s="40" t="s">
        <v>11</v>
      </c>
      <c r="B87" s="41">
        <v>75806</v>
      </c>
      <c r="C87" s="41">
        <v>38131</v>
      </c>
      <c r="D87" s="41">
        <v>0</v>
      </c>
      <c r="E87" s="41">
        <v>113937</v>
      </c>
      <c r="F87" s="40" t="s">
        <v>11</v>
      </c>
      <c r="G87" s="41">
        <v>33091</v>
      </c>
      <c r="H87" s="41">
        <v>12408</v>
      </c>
      <c r="I87" s="41">
        <v>1203</v>
      </c>
      <c r="J87" s="41">
        <f t="shared" si="24"/>
        <v>46702</v>
      </c>
    </row>
    <row r="88" spans="1:10" x14ac:dyDescent="0.3">
      <c r="A88" s="40" t="s">
        <v>12</v>
      </c>
      <c r="B88" s="41">
        <v>304946</v>
      </c>
      <c r="C88" s="41">
        <v>113803</v>
      </c>
      <c r="D88" s="41">
        <v>231</v>
      </c>
      <c r="E88" s="41">
        <v>418980</v>
      </c>
      <c r="F88" s="40" t="s">
        <v>12</v>
      </c>
      <c r="G88" s="41">
        <v>36638</v>
      </c>
      <c r="H88" s="41">
        <v>14404</v>
      </c>
      <c r="I88" s="41">
        <v>1640</v>
      </c>
      <c r="J88" s="41">
        <f t="shared" si="24"/>
        <v>52682</v>
      </c>
    </row>
    <row r="89" spans="1:10" x14ac:dyDescent="0.3">
      <c r="A89" s="40" t="s">
        <v>13</v>
      </c>
      <c r="B89" s="41">
        <v>421873</v>
      </c>
      <c r="C89" s="41">
        <v>148223</v>
      </c>
      <c r="D89" s="41">
        <v>251</v>
      </c>
      <c r="E89" s="41">
        <v>570347</v>
      </c>
      <c r="F89" s="40" t="s">
        <v>13</v>
      </c>
      <c r="G89" s="41">
        <v>38013</v>
      </c>
      <c r="H89" s="41">
        <v>18057</v>
      </c>
      <c r="I89" s="41">
        <v>1736</v>
      </c>
      <c r="J89" s="41">
        <f t="shared" si="24"/>
        <v>57806</v>
      </c>
    </row>
    <row r="90" spans="1:10" x14ac:dyDescent="0.3">
      <c r="A90" s="40" t="s">
        <v>14</v>
      </c>
      <c r="B90" s="41">
        <v>519690</v>
      </c>
      <c r="C90" s="41">
        <v>171345</v>
      </c>
      <c r="D90" s="41">
        <v>431</v>
      </c>
      <c r="E90" s="41">
        <v>691466</v>
      </c>
      <c r="F90" s="40" t="s">
        <v>14</v>
      </c>
      <c r="G90" s="41">
        <v>38469</v>
      </c>
      <c r="H90" s="41">
        <v>22856</v>
      </c>
      <c r="I90" s="41">
        <v>2205</v>
      </c>
      <c r="J90" s="41">
        <f t="shared" si="24"/>
        <v>63530</v>
      </c>
    </row>
    <row r="91" spans="1:10" x14ac:dyDescent="0.3">
      <c r="A91" s="40" t="s">
        <v>15</v>
      </c>
      <c r="B91" s="41">
        <v>527937</v>
      </c>
      <c r="C91" s="41">
        <v>161964</v>
      </c>
      <c r="D91" s="41">
        <v>728</v>
      </c>
      <c r="E91" s="41">
        <v>690629</v>
      </c>
      <c r="F91" s="40" t="s">
        <v>15</v>
      </c>
      <c r="G91" s="41">
        <v>37773</v>
      </c>
      <c r="H91" s="41">
        <v>22124</v>
      </c>
      <c r="I91" s="41">
        <v>2316</v>
      </c>
      <c r="J91" s="41">
        <f t="shared" si="24"/>
        <v>62213</v>
      </c>
    </row>
    <row r="92" spans="1:10" x14ac:dyDescent="0.3">
      <c r="A92" s="40" t="s">
        <v>16</v>
      </c>
      <c r="B92" s="41">
        <v>438947</v>
      </c>
      <c r="C92" s="41">
        <v>137639</v>
      </c>
      <c r="D92" s="41">
        <v>291</v>
      </c>
      <c r="E92" s="41">
        <v>576877</v>
      </c>
      <c r="F92" s="40" t="s">
        <v>16</v>
      </c>
      <c r="G92" s="41">
        <v>34690</v>
      </c>
      <c r="H92" s="41">
        <v>18305</v>
      </c>
      <c r="I92" s="41">
        <v>1316</v>
      </c>
      <c r="J92" s="41">
        <f t="shared" si="24"/>
        <v>54311</v>
      </c>
    </row>
    <row r="93" spans="1:10" x14ac:dyDescent="0.3">
      <c r="A93" s="40" t="s">
        <v>17</v>
      </c>
      <c r="B93" s="41">
        <v>171551</v>
      </c>
      <c r="C93" s="41">
        <v>67158</v>
      </c>
      <c r="D93" s="41">
        <v>0</v>
      </c>
      <c r="E93" s="41">
        <v>238709</v>
      </c>
      <c r="F93" s="40" t="s">
        <v>17</v>
      </c>
      <c r="G93" s="41">
        <v>32069</v>
      </c>
      <c r="H93" s="41">
        <v>16412</v>
      </c>
      <c r="I93" s="41">
        <v>978</v>
      </c>
      <c r="J93" s="41">
        <f t="shared" si="24"/>
        <v>49459</v>
      </c>
    </row>
    <row r="94" spans="1:10" x14ac:dyDescent="0.3">
      <c r="A94" s="40" t="s">
        <v>18</v>
      </c>
      <c r="B94" s="41">
        <v>1856</v>
      </c>
      <c r="C94" s="41">
        <v>3298</v>
      </c>
      <c r="D94" s="41">
        <v>0</v>
      </c>
      <c r="E94" s="41">
        <v>5154</v>
      </c>
      <c r="F94" s="40" t="s">
        <v>18</v>
      </c>
      <c r="G94" s="41">
        <v>30068</v>
      </c>
      <c r="H94" s="41">
        <v>13399</v>
      </c>
      <c r="I94" s="41">
        <v>775</v>
      </c>
      <c r="J94" s="41">
        <f t="shared" si="24"/>
        <v>44242</v>
      </c>
    </row>
    <row r="95" spans="1:10" x14ac:dyDescent="0.3">
      <c r="A95" s="40" t="s">
        <v>19</v>
      </c>
      <c r="B95" s="41">
        <v>699</v>
      </c>
      <c r="C95" s="41">
        <v>1369</v>
      </c>
      <c r="D95" s="41">
        <v>0</v>
      </c>
      <c r="E95" s="41">
        <v>2068</v>
      </c>
      <c r="F95" s="40" t="s">
        <v>19</v>
      </c>
      <c r="G95" s="41">
        <v>31228</v>
      </c>
      <c r="H95" s="41">
        <v>14117</v>
      </c>
      <c r="I95" s="41">
        <v>893</v>
      </c>
      <c r="J95" s="41">
        <f t="shared" si="24"/>
        <v>46238</v>
      </c>
    </row>
    <row r="96" spans="1:10" s="105" customFormat="1" ht="17.100000000000001" customHeight="1" x14ac:dyDescent="0.3">
      <c r="A96" s="98">
        <v>2012</v>
      </c>
      <c r="B96" s="53">
        <f>SUM(B97:B108)</f>
        <v>2113501</v>
      </c>
      <c r="C96" s="53">
        <f t="shared" ref="C96:E96" si="25">SUM(C97:C108)</f>
        <v>717249</v>
      </c>
      <c r="D96" s="53">
        <f t="shared" si="25"/>
        <v>1282</v>
      </c>
      <c r="E96" s="53">
        <f t="shared" si="25"/>
        <v>2832032</v>
      </c>
      <c r="F96" s="98">
        <v>2012</v>
      </c>
      <c r="G96" s="53">
        <f>SUM(G97:G108)</f>
        <v>405104</v>
      </c>
      <c r="H96" s="53">
        <f t="shared" ref="H96:J96" si="26">SUM(H97:H108)</f>
        <v>193565</v>
      </c>
      <c r="I96" s="53">
        <f t="shared" si="26"/>
        <v>16617</v>
      </c>
      <c r="J96" s="53">
        <f t="shared" si="26"/>
        <v>615286</v>
      </c>
    </row>
    <row r="97" spans="1:10" x14ac:dyDescent="0.3">
      <c r="A97" s="40" t="s">
        <v>8</v>
      </c>
      <c r="B97" s="41">
        <v>1717</v>
      </c>
      <c r="C97" s="41">
        <v>0</v>
      </c>
      <c r="D97" s="41">
        <v>0</v>
      </c>
      <c r="E97" s="41">
        <v>1717</v>
      </c>
      <c r="F97" s="40" t="s">
        <v>8</v>
      </c>
      <c r="G97" s="41">
        <v>30797</v>
      </c>
      <c r="H97" s="41">
        <v>14680</v>
      </c>
      <c r="I97" s="41">
        <v>1257</v>
      </c>
      <c r="J97" s="41">
        <f>SUM(G97:I97)</f>
        <v>46734</v>
      </c>
    </row>
    <row r="98" spans="1:10" x14ac:dyDescent="0.3">
      <c r="A98" s="40" t="s">
        <v>9</v>
      </c>
      <c r="B98" s="41">
        <v>1390</v>
      </c>
      <c r="C98" s="41">
        <v>1</v>
      </c>
      <c r="D98" s="41">
        <v>0</v>
      </c>
      <c r="E98" s="41">
        <v>1391</v>
      </c>
      <c r="F98" s="40" t="s">
        <v>9</v>
      </c>
      <c r="G98" s="41">
        <v>28345</v>
      </c>
      <c r="H98" s="41">
        <v>13764</v>
      </c>
      <c r="I98" s="41">
        <v>875</v>
      </c>
      <c r="J98" s="41">
        <f t="shared" ref="J98:J108" si="27">SUM(G98:I98)</f>
        <v>42984</v>
      </c>
    </row>
    <row r="99" spans="1:10" x14ac:dyDescent="0.3">
      <c r="A99" s="40" t="s">
        <v>10</v>
      </c>
      <c r="B99" s="41">
        <v>5558</v>
      </c>
      <c r="C99" s="41">
        <v>3272</v>
      </c>
      <c r="D99" s="41">
        <v>0</v>
      </c>
      <c r="E99" s="41">
        <v>8830</v>
      </c>
      <c r="F99" s="40" t="s">
        <v>10</v>
      </c>
      <c r="G99" s="41">
        <v>33264</v>
      </c>
      <c r="H99" s="41">
        <v>15922</v>
      </c>
      <c r="I99" s="41">
        <v>957</v>
      </c>
      <c r="J99" s="41">
        <f t="shared" si="27"/>
        <v>50143</v>
      </c>
    </row>
    <row r="100" spans="1:10" x14ac:dyDescent="0.3">
      <c r="A100" s="40" t="s">
        <v>11</v>
      </c>
      <c r="B100" s="41">
        <v>89161</v>
      </c>
      <c r="C100" s="41">
        <v>33549</v>
      </c>
      <c r="D100" s="41">
        <v>180</v>
      </c>
      <c r="E100" s="41">
        <v>122890</v>
      </c>
      <c r="F100" s="40" t="s">
        <v>11</v>
      </c>
      <c r="G100" s="41">
        <v>37607</v>
      </c>
      <c r="H100" s="41">
        <v>17901</v>
      </c>
      <c r="I100" s="41">
        <v>2200</v>
      </c>
      <c r="J100" s="41">
        <f t="shared" si="27"/>
        <v>57708</v>
      </c>
    </row>
    <row r="101" spans="1:10" x14ac:dyDescent="0.3">
      <c r="A101" s="40" t="s">
        <v>12</v>
      </c>
      <c r="B101" s="41">
        <v>242229</v>
      </c>
      <c r="C101" s="41">
        <v>89458</v>
      </c>
      <c r="D101" s="41">
        <v>211</v>
      </c>
      <c r="E101" s="41">
        <v>331898</v>
      </c>
      <c r="F101" s="40" t="s">
        <v>12</v>
      </c>
      <c r="G101" s="41">
        <v>31498</v>
      </c>
      <c r="H101" s="41">
        <v>15471</v>
      </c>
      <c r="I101" s="41">
        <v>969</v>
      </c>
      <c r="J101" s="41">
        <f t="shared" si="27"/>
        <v>47938</v>
      </c>
    </row>
    <row r="102" spans="1:10" x14ac:dyDescent="0.3">
      <c r="A102" s="40" t="s">
        <v>13</v>
      </c>
      <c r="B102" s="41">
        <v>350212</v>
      </c>
      <c r="C102" s="41">
        <v>129103</v>
      </c>
      <c r="D102" s="41">
        <v>175</v>
      </c>
      <c r="E102" s="41">
        <v>479490</v>
      </c>
      <c r="F102" s="40" t="s">
        <v>13</v>
      </c>
      <c r="G102" s="41">
        <v>34596</v>
      </c>
      <c r="H102" s="41">
        <v>18442</v>
      </c>
      <c r="I102" s="41">
        <v>1351</v>
      </c>
      <c r="J102" s="41">
        <f t="shared" si="27"/>
        <v>54389</v>
      </c>
    </row>
    <row r="103" spans="1:10" x14ac:dyDescent="0.3">
      <c r="A103" s="40" t="s">
        <v>14</v>
      </c>
      <c r="B103" s="41">
        <v>455478</v>
      </c>
      <c r="C103" s="41">
        <v>149878</v>
      </c>
      <c r="D103" s="41">
        <v>303</v>
      </c>
      <c r="E103" s="41">
        <v>605659</v>
      </c>
      <c r="F103" s="40" t="s">
        <v>14</v>
      </c>
      <c r="G103" s="41">
        <v>39520</v>
      </c>
      <c r="H103" s="41">
        <v>22784</v>
      </c>
      <c r="I103" s="41">
        <v>2290</v>
      </c>
      <c r="J103" s="41">
        <f t="shared" si="27"/>
        <v>64594</v>
      </c>
    </row>
    <row r="104" spans="1:10" x14ac:dyDescent="0.3">
      <c r="A104" s="40" t="s">
        <v>15</v>
      </c>
      <c r="B104" s="41">
        <v>463401</v>
      </c>
      <c r="C104" s="41">
        <v>137495</v>
      </c>
      <c r="D104" s="41">
        <v>225</v>
      </c>
      <c r="E104" s="41">
        <v>601121</v>
      </c>
      <c r="F104" s="40" t="s">
        <v>15</v>
      </c>
      <c r="G104" s="41">
        <v>36653</v>
      </c>
      <c r="H104" s="41">
        <v>21155</v>
      </c>
      <c r="I104" s="41">
        <v>2289</v>
      </c>
      <c r="J104" s="41">
        <f t="shared" si="27"/>
        <v>60097</v>
      </c>
    </row>
    <row r="105" spans="1:10" x14ac:dyDescent="0.3">
      <c r="A105" s="40" t="s">
        <v>16</v>
      </c>
      <c r="B105" s="41">
        <v>361023</v>
      </c>
      <c r="C105" s="41">
        <v>123559</v>
      </c>
      <c r="D105" s="41">
        <v>186</v>
      </c>
      <c r="E105" s="41">
        <v>484768</v>
      </c>
      <c r="F105" s="40" t="s">
        <v>16</v>
      </c>
      <c r="G105" s="41">
        <v>37175</v>
      </c>
      <c r="H105" s="41">
        <v>17218</v>
      </c>
      <c r="I105" s="41">
        <v>1522</v>
      </c>
      <c r="J105" s="41">
        <f t="shared" si="27"/>
        <v>55915</v>
      </c>
    </row>
    <row r="106" spans="1:10" x14ac:dyDescent="0.3">
      <c r="A106" s="40" t="s">
        <v>17</v>
      </c>
      <c r="B106" s="41">
        <v>139668</v>
      </c>
      <c r="C106" s="41">
        <v>48321</v>
      </c>
      <c r="D106" s="41">
        <v>2</v>
      </c>
      <c r="E106" s="41">
        <v>187991</v>
      </c>
      <c r="F106" s="40" t="s">
        <v>17</v>
      </c>
      <c r="G106" s="41">
        <v>33020</v>
      </c>
      <c r="H106" s="41">
        <v>14128</v>
      </c>
      <c r="I106" s="41">
        <v>1113</v>
      </c>
      <c r="J106" s="41">
        <f t="shared" si="27"/>
        <v>48261</v>
      </c>
    </row>
    <row r="107" spans="1:10" x14ac:dyDescent="0.3">
      <c r="A107" s="40" t="s">
        <v>18</v>
      </c>
      <c r="B107" s="41">
        <v>2098</v>
      </c>
      <c r="C107" s="41">
        <v>1562</v>
      </c>
      <c r="D107" s="41">
        <v>0</v>
      </c>
      <c r="E107" s="41">
        <v>3660</v>
      </c>
      <c r="F107" s="40" t="s">
        <v>18</v>
      </c>
      <c r="G107" s="41">
        <v>30406</v>
      </c>
      <c r="H107" s="41">
        <v>11140</v>
      </c>
      <c r="I107" s="41">
        <v>798</v>
      </c>
      <c r="J107" s="41">
        <f t="shared" si="27"/>
        <v>42344</v>
      </c>
    </row>
    <row r="108" spans="1:10" x14ac:dyDescent="0.3">
      <c r="A108" s="40" t="s">
        <v>19</v>
      </c>
      <c r="B108" s="41">
        <v>1566</v>
      </c>
      <c r="C108" s="41">
        <v>1051</v>
      </c>
      <c r="D108" s="41">
        <v>0</v>
      </c>
      <c r="E108" s="41">
        <v>2617</v>
      </c>
      <c r="F108" s="40" t="s">
        <v>19</v>
      </c>
      <c r="G108" s="41">
        <v>32223</v>
      </c>
      <c r="H108" s="41">
        <v>10960</v>
      </c>
      <c r="I108" s="41">
        <v>996</v>
      </c>
      <c r="J108" s="41">
        <f t="shared" si="27"/>
        <v>44179</v>
      </c>
    </row>
    <row r="109" spans="1:10" s="105" customFormat="1" ht="17.100000000000001" customHeight="1" x14ac:dyDescent="0.3">
      <c r="A109" s="98">
        <v>2011</v>
      </c>
      <c r="B109" s="53">
        <f>SUM(B110:B121)</f>
        <v>2161577</v>
      </c>
      <c r="C109" s="53">
        <f t="shared" ref="C109:E109" si="28">SUM(C110:C121)</f>
        <v>656791</v>
      </c>
      <c r="D109" s="53">
        <f t="shared" si="28"/>
        <v>0</v>
      </c>
      <c r="E109" s="53">
        <f t="shared" si="28"/>
        <v>2818368</v>
      </c>
      <c r="F109" s="98">
        <v>2011</v>
      </c>
      <c r="G109" s="53">
        <f>SUM(G110:G121)</f>
        <v>447279</v>
      </c>
      <c r="H109" s="53">
        <f t="shared" ref="H109:I109" si="29">SUM(H110:H121)</f>
        <v>217817</v>
      </c>
      <c r="I109" s="53">
        <f t="shared" si="29"/>
        <v>19029</v>
      </c>
      <c r="J109" s="53">
        <f>SUM(J110:J121)</f>
        <v>684125</v>
      </c>
    </row>
    <row r="110" spans="1:10" x14ac:dyDescent="0.3">
      <c r="A110" s="40" t="s">
        <v>8</v>
      </c>
      <c r="B110" s="41">
        <v>2016</v>
      </c>
      <c r="C110" s="41">
        <v>60</v>
      </c>
      <c r="D110" s="41">
        <v>0</v>
      </c>
      <c r="E110" s="41">
        <v>2076</v>
      </c>
      <c r="F110" s="40" t="s">
        <v>8</v>
      </c>
      <c r="G110" s="41">
        <v>32743</v>
      </c>
      <c r="H110" s="41">
        <v>15334</v>
      </c>
      <c r="I110" s="41">
        <v>1272</v>
      </c>
      <c r="J110" s="41">
        <f>SUM(G110:I110)</f>
        <v>49349</v>
      </c>
    </row>
    <row r="111" spans="1:10" x14ac:dyDescent="0.3">
      <c r="A111" s="40" t="s">
        <v>9</v>
      </c>
      <c r="B111" s="41">
        <v>1802</v>
      </c>
      <c r="C111" s="41">
        <v>0</v>
      </c>
      <c r="D111" s="41">
        <v>0</v>
      </c>
      <c r="E111" s="41">
        <v>1802</v>
      </c>
      <c r="F111" s="40" t="s">
        <v>9</v>
      </c>
      <c r="G111" s="41">
        <v>28304</v>
      </c>
      <c r="H111" s="41">
        <v>13606</v>
      </c>
      <c r="I111" s="41">
        <v>935</v>
      </c>
      <c r="J111" s="41">
        <f t="shared" ref="J111:J121" si="30">SUM(G111:I111)</f>
        <v>42845</v>
      </c>
    </row>
    <row r="112" spans="1:10" x14ac:dyDescent="0.3">
      <c r="A112" s="40" t="s">
        <v>10</v>
      </c>
      <c r="B112" s="41">
        <v>3595</v>
      </c>
      <c r="C112" s="41">
        <v>269</v>
      </c>
      <c r="D112" s="41">
        <v>0</v>
      </c>
      <c r="E112" s="41">
        <v>3864</v>
      </c>
      <c r="F112" s="40" t="s">
        <v>10</v>
      </c>
      <c r="G112" s="41">
        <v>33459</v>
      </c>
      <c r="H112" s="41">
        <v>16753</v>
      </c>
      <c r="I112" s="41">
        <v>970</v>
      </c>
      <c r="J112" s="41">
        <f t="shared" si="30"/>
        <v>51182</v>
      </c>
    </row>
    <row r="113" spans="1:10" x14ac:dyDescent="0.3">
      <c r="A113" s="40" t="s">
        <v>11</v>
      </c>
      <c r="B113" s="41">
        <v>86071</v>
      </c>
      <c r="C113" s="41">
        <v>26272</v>
      </c>
      <c r="D113" s="41">
        <v>0</v>
      </c>
      <c r="E113" s="41">
        <v>112343</v>
      </c>
      <c r="F113" s="40" t="s">
        <v>11</v>
      </c>
      <c r="G113" s="41">
        <v>41848</v>
      </c>
      <c r="H113" s="41">
        <v>19380</v>
      </c>
      <c r="I113" s="41">
        <v>1721</v>
      </c>
      <c r="J113" s="41">
        <f t="shared" si="30"/>
        <v>62949</v>
      </c>
    </row>
    <row r="114" spans="1:10" x14ac:dyDescent="0.3">
      <c r="A114" s="40" t="s">
        <v>12</v>
      </c>
      <c r="B114" s="41">
        <v>262361</v>
      </c>
      <c r="C114" s="41">
        <v>83078</v>
      </c>
      <c r="D114" s="41">
        <v>0</v>
      </c>
      <c r="E114" s="41">
        <v>345439</v>
      </c>
      <c r="F114" s="40" t="s">
        <v>12</v>
      </c>
      <c r="G114" s="41">
        <v>40447</v>
      </c>
      <c r="H114" s="41">
        <v>19070</v>
      </c>
      <c r="I114" s="41">
        <v>1410</v>
      </c>
      <c r="J114" s="41">
        <f t="shared" si="30"/>
        <v>60927</v>
      </c>
    </row>
    <row r="115" spans="1:10" x14ac:dyDescent="0.3">
      <c r="A115" s="40" t="s">
        <v>13</v>
      </c>
      <c r="B115" s="41">
        <v>358253</v>
      </c>
      <c r="C115" s="41">
        <v>116128</v>
      </c>
      <c r="D115" s="41">
        <v>0</v>
      </c>
      <c r="E115" s="41">
        <v>474381</v>
      </c>
      <c r="F115" s="40" t="s">
        <v>13</v>
      </c>
      <c r="G115" s="41">
        <v>41605</v>
      </c>
      <c r="H115" s="41">
        <v>20188</v>
      </c>
      <c r="I115" s="41">
        <v>1658</v>
      </c>
      <c r="J115" s="41">
        <f t="shared" si="30"/>
        <v>63451</v>
      </c>
    </row>
    <row r="116" spans="1:10" x14ac:dyDescent="0.3">
      <c r="A116" s="40" t="s">
        <v>14</v>
      </c>
      <c r="B116" s="41">
        <v>467159</v>
      </c>
      <c r="C116" s="41">
        <v>150538</v>
      </c>
      <c r="D116" s="41">
        <v>0</v>
      </c>
      <c r="E116" s="41">
        <v>617697</v>
      </c>
      <c r="F116" s="40" t="s">
        <v>14</v>
      </c>
      <c r="G116" s="41">
        <v>46324</v>
      </c>
      <c r="H116" s="41">
        <v>25121</v>
      </c>
      <c r="I116" s="41">
        <v>2710</v>
      </c>
      <c r="J116" s="41">
        <f t="shared" si="30"/>
        <v>74155</v>
      </c>
    </row>
    <row r="117" spans="1:10" x14ac:dyDescent="0.3">
      <c r="A117" s="40" t="s">
        <v>15</v>
      </c>
      <c r="B117" s="41">
        <v>467036</v>
      </c>
      <c r="C117" s="41">
        <v>123234</v>
      </c>
      <c r="D117" s="41">
        <v>0</v>
      </c>
      <c r="E117" s="41">
        <v>590270</v>
      </c>
      <c r="F117" s="40" t="s">
        <v>15</v>
      </c>
      <c r="G117" s="41">
        <v>43881</v>
      </c>
      <c r="H117" s="41">
        <v>23879</v>
      </c>
      <c r="I117" s="41">
        <v>3019</v>
      </c>
      <c r="J117" s="41">
        <f t="shared" si="30"/>
        <v>70779</v>
      </c>
    </row>
    <row r="118" spans="1:10" x14ac:dyDescent="0.3">
      <c r="A118" s="40" t="s">
        <v>16</v>
      </c>
      <c r="B118" s="41">
        <v>354032</v>
      </c>
      <c r="C118" s="41">
        <v>112413</v>
      </c>
      <c r="D118" s="41">
        <v>0</v>
      </c>
      <c r="E118" s="41">
        <v>466445</v>
      </c>
      <c r="F118" s="40" t="s">
        <v>16</v>
      </c>
      <c r="G118" s="41">
        <v>40316</v>
      </c>
      <c r="H118" s="41">
        <v>19167</v>
      </c>
      <c r="I118" s="41">
        <v>1728</v>
      </c>
      <c r="J118" s="41">
        <f t="shared" si="30"/>
        <v>61211</v>
      </c>
    </row>
    <row r="119" spans="1:10" x14ac:dyDescent="0.3">
      <c r="A119" s="40" t="s">
        <v>17</v>
      </c>
      <c r="B119" s="41">
        <v>155373</v>
      </c>
      <c r="C119" s="41">
        <v>44666</v>
      </c>
      <c r="D119" s="41">
        <v>0</v>
      </c>
      <c r="E119" s="41">
        <v>200039</v>
      </c>
      <c r="F119" s="40" t="s">
        <v>17</v>
      </c>
      <c r="G119" s="41">
        <v>38166</v>
      </c>
      <c r="H119" s="41">
        <v>17317</v>
      </c>
      <c r="I119" s="41">
        <v>1309</v>
      </c>
      <c r="J119" s="41">
        <f t="shared" si="30"/>
        <v>56792</v>
      </c>
    </row>
    <row r="120" spans="1:10" x14ac:dyDescent="0.3">
      <c r="A120" s="40" t="s">
        <v>18</v>
      </c>
      <c r="B120" s="41">
        <v>2367</v>
      </c>
      <c r="C120" s="41">
        <v>133</v>
      </c>
      <c r="D120" s="41">
        <v>0</v>
      </c>
      <c r="E120" s="41">
        <v>2500</v>
      </c>
      <c r="F120" s="40" t="s">
        <v>18</v>
      </c>
      <c r="G120" s="41">
        <v>29507</v>
      </c>
      <c r="H120" s="41">
        <v>13503</v>
      </c>
      <c r="I120" s="41">
        <v>1104</v>
      </c>
      <c r="J120" s="41">
        <f t="shared" si="30"/>
        <v>44114</v>
      </c>
    </row>
    <row r="121" spans="1:10" x14ac:dyDescent="0.3">
      <c r="A121" s="40" t="s">
        <v>19</v>
      </c>
      <c r="B121" s="41">
        <v>1512</v>
      </c>
      <c r="C121" s="41">
        <v>0</v>
      </c>
      <c r="D121" s="41">
        <v>0</v>
      </c>
      <c r="E121" s="41">
        <v>1512</v>
      </c>
      <c r="F121" s="40" t="s">
        <v>19</v>
      </c>
      <c r="G121" s="41">
        <v>30679</v>
      </c>
      <c r="H121" s="41">
        <v>14499</v>
      </c>
      <c r="I121" s="41">
        <v>1193</v>
      </c>
      <c r="J121" s="41">
        <f t="shared" si="30"/>
        <v>46371</v>
      </c>
    </row>
    <row r="122" spans="1:10" s="105" customFormat="1" ht="17.100000000000001" customHeight="1" x14ac:dyDescent="0.3">
      <c r="A122" s="98">
        <v>2010</v>
      </c>
      <c r="B122" s="53">
        <f>SUM(B123:B134)</f>
        <v>1930155</v>
      </c>
      <c r="C122" s="53">
        <f t="shared" ref="C122:E122" si="31">SUM(C123:C134)</f>
        <v>593228</v>
      </c>
      <c r="D122" s="53">
        <f t="shared" si="31"/>
        <v>0</v>
      </c>
      <c r="E122" s="53">
        <f t="shared" si="31"/>
        <v>2523383</v>
      </c>
      <c r="F122" s="98">
        <v>2010</v>
      </c>
      <c r="G122" s="53">
        <f>SUM(G123:G134)</f>
        <v>504633</v>
      </c>
      <c r="H122" s="53">
        <f t="shared" ref="H122:J122" si="32">SUM(H123:H134)</f>
        <v>227956</v>
      </c>
      <c r="I122" s="53">
        <f t="shared" si="32"/>
        <v>19136</v>
      </c>
      <c r="J122" s="53">
        <f t="shared" si="32"/>
        <v>751725</v>
      </c>
    </row>
    <row r="123" spans="1:10" x14ac:dyDescent="0.3">
      <c r="A123" s="40" t="s">
        <v>8</v>
      </c>
      <c r="B123" s="41">
        <v>1558</v>
      </c>
      <c r="C123" s="41">
        <v>0</v>
      </c>
      <c r="D123" s="41">
        <v>0</v>
      </c>
      <c r="E123" s="41">
        <v>1558</v>
      </c>
      <c r="F123" s="40" t="s">
        <v>8</v>
      </c>
      <c r="G123" s="41">
        <v>44494</v>
      </c>
      <c r="H123" s="41">
        <v>21308</v>
      </c>
      <c r="I123" s="41">
        <v>838</v>
      </c>
      <c r="J123" s="41">
        <f>SUM(G123:I123)</f>
        <v>66640</v>
      </c>
    </row>
    <row r="124" spans="1:10" x14ac:dyDescent="0.3">
      <c r="A124" s="40" t="s">
        <v>9</v>
      </c>
      <c r="B124" s="41">
        <v>887</v>
      </c>
      <c r="C124" s="41">
        <v>257</v>
      </c>
      <c r="D124" s="41">
        <v>0</v>
      </c>
      <c r="E124" s="41">
        <v>1144</v>
      </c>
      <c r="F124" s="40" t="s">
        <v>9</v>
      </c>
      <c r="G124" s="41">
        <v>38895</v>
      </c>
      <c r="H124" s="41">
        <v>19441</v>
      </c>
      <c r="I124" s="41">
        <v>700</v>
      </c>
      <c r="J124" s="41">
        <f t="shared" ref="J124:J134" si="33">SUM(G124:I124)</f>
        <v>59036</v>
      </c>
    </row>
    <row r="125" spans="1:10" x14ac:dyDescent="0.3">
      <c r="A125" s="40" t="s">
        <v>10</v>
      </c>
      <c r="B125" s="41">
        <v>8850</v>
      </c>
      <c r="C125" s="41">
        <v>887</v>
      </c>
      <c r="D125" s="41">
        <v>0</v>
      </c>
      <c r="E125" s="41">
        <v>9737</v>
      </c>
      <c r="F125" s="40" t="s">
        <v>10</v>
      </c>
      <c r="G125" s="41">
        <v>45193</v>
      </c>
      <c r="H125" s="41">
        <v>21909</v>
      </c>
      <c r="I125" s="41">
        <v>840</v>
      </c>
      <c r="J125" s="41">
        <f t="shared" si="33"/>
        <v>67942</v>
      </c>
    </row>
    <row r="126" spans="1:10" x14ac:dyDescent="0.3">
      <c r="A126" s="40" t="s">
        <v>11</v>
      </c>
      <c r="B126" s="41">
        <v>62883</v>
      </c>
      <c r="C126" s="41">
        <v>21562</v>
      </c>
      <c r="D126" s="41">
        <v>0</v>
      </c>
      <c r="E126" s="41">
        <v>84445</v>
      </c>
      <c r="F126" s="40" t="s">
        <v>11</v>
      </c>
      <c r="G126" s="41">
        <v>45153</v>
      </c>
      <c r="H126" s="41">
        <v>20303</v>
      </c>
      <c r="I126" s="41">
        <v>1928</v>
      </c>
      <c r="J126" s="41">
        <f t="shared" si="33"/>
        <v>67384</v>
      </c>
    </row>
    <row r="127" spans="1:10" x14ac:dyDescent="0.3">
      <c r="A127" s="40" t="s">
        <v>12</v>
      </c>
      <c r="B127" s="41">
        <v>246024</v>
      </c>
      <c r="C127" s="41">
        <v>81281</v>
      </c>
      <c r="D127" s="41">
        <v>0</v>
      </c>
      <c r="E127" s="41">
        <v>327305</v>
      </c>
      <c r="F127" s="40" t="s">
        <v>12</v>
      </c>
      <c r="G127" s="41">
        <v>43068</v>
      </c>
      <c r="H127" s="41">
        <v>17843</v>
      </c>
      <c r="I127" s="41">
        <v>1492</v>
      </c>
      <c r="J127" s="41">
        <f t="shared" si="33"/>
        <v>62403</v>
      </c>
    </row>
    <row r="128" spans="1:10" x14ac:dyDescent="0.3">
      <c r="A128" s="40" t="s">
        <v>13</v>
      </c>
      <c r="B128" s="41">
        <v>305470</v>
      </c>
      <c r="C128" s="41">
        <v>105556</v>
      </c>
      <c r="D128" s="41">
        <v>0</v>
      </c>
      <c r="E128" s="41">
        <v>411026</v>
      </c>
      <c r="F128" s="40" t="s">
        <v>13</v>
      </c>
      <c r="G128" s="41">
        <v>40066</v>
      </c>
      <c r="H128" s="41">
        <v>16756</v>
      </c>
      <c r="I128" s="41">
        <v>1793</v>
      </c>
      <c r="J128" s="41">
        <f t="shared" si="33"/>
        <v>58615</v>
      </c>
    </row>
    <row r="129" spans="1:10" x14ac:dyDescent="0.3">
      <c r="A129" s="40" t="s">
        <v>14</v>
      </c>
      <c r="B129" s="41">
        <v>413109</v>
      </c>
      <c r="C129" s="41">
        <v>137411</v>
      </c>
      <c r="D129" s="41">
        <v>0</v>
      </c>
      <c r="E129" s="41">
        <v>550520</v>
      </c>
      <c r="F129" s="40" t="s">
        <v>14</v>
      </c>
      <c r="G129" s="41">
        <v>49786</v>
      </c>
      <c r="H129" s="41">
        <v>22980</v>
      </c>
      <c r="I129" s="41">
        <v>2865</v>
      </c>
      <c r="J129" s="41">
        <f t="shared" si="33"/>
        <v>75631</v>
      </c>
    </row>
    <row r="130" spans="1:10" x14ac:dyDescent="0.3">
      <c r="A130" s="40" t="s">
        <v>15</v>
      </c>
      <c r="B130" s="41">
        <v>423342</v>
      </c>
      <c r="C130" s="41">
        <v>107873</v>
      </c>
      <c r="D130" s="41">
        <v>0</v>
      </c>
      <c r="E130" s="41">
        <v>531215</v>
      </c>
      <c r="F130" s="40" t="s">
        <v>15</v>
      </c>
      <c r="G130" s="41">
        <v>45967</v>
      </c>
      <c r="H130" s="41">
        <v>22009</v>
      </c>
      <c r="I130" s="41">
        <v>2811</v>
      </c>
      <c r="J130" s="41">
        <f t="shared" si="33"/>
        <v>70787</v>
      </c>
    </row>
    <row r="131" spans="1:10" x14ac:dyDescent="0.3">
      <c r="A131" s="40" t="s">
        <v>16</v>
      </c>
      <c r="B131" s="41">
        <v>322413</v>
      </c>
      <c r="C131" s="41">
        <v>99649</v>
      </c>
      <c r="D131" s="41">
        <v>0</v>
      </c>
      <c r="E131" s="41">
        <v>422062</v>
      </c>
      <c r="F131" s="40" t="s">
        <v>16</v>
      </c>
      <c r="G131" s="41">
        <v>41671</v>
      </c>
      <c r="H131" s="41">
        <v>17005</v>
      </c>
      <c r="I131" s="41">
        <v>1840</v>
      </c>
      <c r="J131" s="41">
        <f t="shared" si="33"/>
        <v>60516</v>
      </c>
    </row>
    <row r="132" spans="1:10" x14ac:dyDescent="0.3">
      <c r="A132" s="40" t="s">
        <v>17</v>
      </c>
      <c r="B132" s="41">
        <v>141686</v>
      </c>
      <c r="C132" s="41">
        <v>38752</v>
      </c>
      <c r="D132" s="41">
        <v>0</v>
      </c>
      <c r="E132" s="41">
        <v>180438</v>
      </c>
      <c r="F132" s="40" t="s">
        <v>17</v>
      </c>
      <c r="G132" s="41">
        <v>40844</v>
      </c>
      <c r="H132" s="41">
        <v>16021</v>
      </c>
      <c r="I132" s="41">
        <v>1400</v>
      </c>
      <c r="J132" s="41">
        <f t="shared" si="33"/>
        <v>58265</v>
      </c>
    </row>
    <row r="133" spans="1:10" x14ac:dyDescent="0.3">
      <c r="A133" s="40" t="s">
        <v>18</v>
      </c>
      <c r="B133" s="41">
        <v>2279</v>
      </c>
      <c r="C133" s="41">
        <v>0</v>
      </c>
      <c r="D133" s="41">
        <v>0</v>
      </c>
      <c r="E133" s="41">
        <v>2279</v>
      </c>
      <c r="F133" s="40" t="s">
        <v>18</v>
      </c>
      <c r="G133" s="41">
        <v>37281</v>
      </c>
      <c r="H133" s="41">
        <v>17130</v>
      </c>
      <c r="I133" s="41">
        <v>1425</v>
      </c>
      <c r="J133" s="41">
        <f t="shared" si="33"/>
        <v>55836</v>
      </c>
    </row>
    <row r="134" spans="1:10" x14ac:dyDescent="0.3">
      <c r="A134" s="40" t="s">
        <v>19</v>
      </c>
      <c r="B134" s="41">
        <v>1654</v>
      </c>
      <c r="C134" s="41">
        <v>0</v>
      </c>
      <c r="D134" s="41">
        <v>0</v>
      </c>
      <c r="E134" s="41">
        <v>1654</v>
      </c>
      <c r="F134" s="40" t="s">
        <v>19</v>
      </c>
      <c r="G134" s="41">
        <v>32215</v>
      </c>
      <c r="H134" s="41">
        <v>15251</v>
      </c>
      <c r="I134" s="41">
        <v>1204</v>
      </c>
      <c r="J134" s="41">
        <f t="shared" si="33"/>
        <v>48670</v>
      </c>
    </row>
    <row r="135" spans="1:10" ht="15" customHeight="1" x14ac:dyDescent="0.3">
      <c r="A135" s="178" t="s">
        <v>131</v>
      </c>
      <c r="B135" s="178"/>
      <c r="C135" s="178"/>
      <c r="D135" s="178"/>
      <c r="E135" s="110"/>
      <c r="F135" s="177"/>
      <c r="G135" s="177"/>
      <c r="H135" s="177"/>
      <c r="I135" s="177"/>
      <c r="J135" s="177"/>
    </row>
    <row r="136" spans="1:10" x14ac:dyDescent="0.3">
      <c r="A136" s="110"/>
      <c r="B136" s="110"/>
      <c r="C136" s="110"/>
      <c r="D136" s="110"/>
      <c r="E136" s="110"/>
      <c r="F136" s="177"/>
      <c r="G136" s="177"/>
      <c r="H136" s="177"/>
      <c r="I136" s="177"/>
      <c r="J136" s="177"/>
    </row>
  </sheetData>
  <mergeCells count="4">
    <mergeCell ref="A3:E3"/>
    <mergeCell ref="F3:J3"/>
    <mergeCell ref="F135:J136"/>
    <mergeCell ref="A135:D135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56" max="9" man="1"/>
    <brk id="82" max="9" man="1"/>
    <brk id="108" max="9" man="1"/>
    <brk id="135" max="9" man="1"/>
  </rowBreaks>
  <colBreaks count="1" manualBreakCount="1">
    <brk id="5" max="1048575" man="1"/>
  </colBreaks>
  <ignoredErrors>
    <ignoredError sqref="E31:J31 J18 E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89"/>
  <sheetViews>
    <sheetView showGridLines="0" zoomScaleNormal="100" workbookViewId="0">
      <selection activeCell="H18" sqref="H18"/>
    </sheetView>
  </sheetViews>
  <sheetFormatPr defaultRowHeight="14.4" x14ac:dyDescent="0.3"/>
  <cols>
    <col min="1" max="1" width="5.5546875" bestFit="1" customWidth="1"/>
    <col min="2" max="2" width="21.109375" bestFit="1" customWidth="1"/>
    <col min="3" max="3" width="17.5546875" bestFit="1" customWidth="1"/>
    <col min="4" max="5" width="24.6640625" bestFit="1" customWidth="1"/>
    <col min="6" max="6" width="18" bestFit="1" customWidth="1"/>
    <col min="7" max="7" width="18.44140625" customWidth="1"/>
    <col min="8" max="8" width="18.33203125" customWidth="1"/>
  </cols>
  <sheetData>
    <row r="2" spans="1:6" x14ac:dyDescent="0.3">
      <c r="A2" s="179" t="s">
        <v>140</v>
      </c>
      <c r="B2" s="180"/>
      <c r="C2" s="180"/>
      <c r="D2" s="180"/>
      <c r="E2" s="180"/>
      <c r="F2" s="180"/>
    </row>
    <row r="3" spans="1:6" ht="28.5" customHeight="1" x14ac:dyDescent="0.3">
      <c r="A3" s="114"/>
      <c r="B3" s="113"/>
      <c r="C3" s="113"/>
      <c r="D3" s="22" t="s">
        <v>21</v>
      </c>
      <c r="E3" s="22" t="s">
        <v>22</v>
      </c>
      <c r="F3" s="22" t="s">
        <v>23</v>
      </c>
    </row>
    <row r="4" spans="1:6" ht="29.25" customHeight="1" x14ac:dyDescent="0.3">
      <c r="A4" s="115" t="s">
        <v>20</v>
      </c>
      <c r="B4" s="43" t="s">
        <v>50</v>
      </c>
      <c r="C4" s="43" t="s">
        <v>31</v>
      </c>
      <c r="D4" s="23" t="s">
        <v>24</v>
      </c>
      <c r="E4" s="23" t="s">
        <v>24</v>
      </c>
      <c r="F4" s="23" t="s">
        <v>25</v>
      </c>
    </row>
    <row r="5" spans="1:6" ht="15" customHeight="1" x14ac:dyDescent="0.3">
      <c r="A5" s="181">
        <v>2019</v>
      </c>
      <c r="B5" s="150" t="s">
        <v>26</v>
      </c>
      <c r="C5" s="150" t="s">
        <v>32</v>
      </c>
      <c r="D5" s="25">
        <v>879272</v>
      </c>
      <c r="E5" s="26">
        <v>854104</v>
      </c>
      <c r="F5" s="26">
        <f>SUM(D5:E5)</f>
        <v>1733376</v>
      </c>
    </row>
    <row r="6" spans="1:6" ht="15" customHeight="1" x14ac:dyDescent="0.3">
      <c r="A6" s="182"/>
      <c r="B6" s="27" t="s">
        <v>28</v>
      </c>
      <c r="C6" s="27" t="s">
        <v>28</v>
      </c>
      <c r="D6" s="28">
        <v>36804</v>
      </c>
      <c r="E6" s="29">
        <v>37648</v>
      </c>
      <c r="F6" s="29">
        <f t="shared" ref="F6:F16" si="0">SUM(D6:E6)</f>
        <v>74452</v>
      </c>
    </row>
    <row r="7" spans="1:6" ht="15" customHeight="1" x14ac:dyDescent="0.3">
      <c r="A7" s="182"/>
      <c r="B7" s="27" t="s">
        <v>27</v>
      </c>
      <c r="C7" s="27" t="s">
        <v>33</v>
      </c>
      <c r="D7" s="28">
        <v>5466</v>
      </c>
      <c r="E7" s="29">
        <v>5215</v>
      </c>
      <c r="F7" s="29">
        <f t="shared" si="0"/>
        <v>10681</v>
      </c>
    </row>
    <row r="8" spans="1:6" ht="15" customHeight="1" x14ac:dyDescent="0.3">
      <c r="A8" s="182"/>
      <c r="B8" s="184" t="s">
        <v>29</v>
      </c>
      <c r="C8" s="148" t="s">
        <v>34</v>
      </c>
      <c r="D8" s="31">
        <v>23751</v>
      </c>
      <c r="E8" s="32">
        <v>142662</v>
      </c>
      <c r="F8" s="32">
        <f t="shared" si="0"/>
        <v>166413</v>
      </c>
    </row>
    <row r="9" spans="1:6" ht="15" customHeight="1" x14ac:dyDescent="0.3">
      <c r="A9" s="182"/>
      <c r="B9" s="185"/>
      <c r="C9" s="149" t="s">
        <v>35</v>
      </c>
      <c r="D9" s="34">
        <v>7547</v>
      </c>
      <c r="E9" s="35">
        <v>7366</v>
      </c>
      <c r="F9" s="35">
        <f t="shared" si="0"/>
        <v>14913</v>
      </c>
    </row>
    <row r="10" spans="1:6" ht="15" customHeight="1" x14ac:dyDescent="0.3">
      <c r="A10" s="182"/>
      <c r="B10" s="185"/>
      <c r="C10" s="149" t="s">
        <v>49</v>
      </c>
      <c r="D10" s="34">
        <v>8388</v>
      </c>
      <c r="E10" s="35">
        <v>8552</v>
      </c>
      <c r="F10" s="35">
        <f t="shared" si="0"/>
        <v>16940</v>
      </c>
    </row>
    <row r="11" spans="1:6" ht="15" customHeight="1" x14ac:dyDescent="0.3">
      <c r="A11" s="182"/>
      <c r="B11" s="185"/>
      <c r="C11" s="149" t="s">
        <v>36</v>
      </c>
      <c r="D11" s="34">
        <v>27398</v>
      </c>
      <c r="E11" s="35">
        <v>30388</v>
      </c>
      <c r="F11" s="35">
        <f t="shared" si="0"/>
        <v>57786</v>
      </c>
    </row>
    <row r="12" spans="1:6" ht="15" customHeight="1" x14ac:dyDescent="0.3">
      <c r="A12" s="182"/>
      <c r="B12" s="185"/>
      <c r="C12" s="149" t="s">
        <v>37</v>
      </c>
      <c r="D12" s="34">
        <v>13331</v>
      </c>
      <c r="E12" s="35">
        <v>9654</v>
      </c>
      <c r="F12" s="35">
        <f t="shared" si="0"/>
        <v>22985</v>
      </c>
    </row>
    <row r="13" spans="1:6" ht="15" customHeight="1" x14ac:dyDescent="0.3">
      <c r="A13" s="182"/>
      <c r="B13" s="185"/>
      <c r="C13" s="149" t="s">
        <v>38</v>
      </c>
      <c r="D13" s="34">
        <v>52743</v>
      </c>
      <c r="E13" s="35">
        <v>7433</v>
      </c>
      <c r="F13" s="35">
        <f t="shared" si="0"/>
        <v>60176</v>
      </c>
    </row>
    <row r="14" spans="1:6" ht="15" customHeight="1" x14ac:dyDescent="0.3">
      <c r="A14" s="182"/>
      <c r="B14" s="185"/>
      <c r="C14" s="149" t="s">
        <v>39</v>
      </c>
      <c r="D14" s="34">
        <v>423079</v>
      </c>
      <c r="E14" s="35">
        <v>393830</v>
      </c>
      <c r="F14" s="35">
        <f t="shared" si="0"/>
        <v>816909</v>
      </c>
    </row>
    <row r="15" spans="1:6" ht="15" customHeight="1" x14ac:dyDescent="0.3">
      <c r="A15" s="182"/>
      <c r="B15" s="186"/>
      <c r="C15" s="150" t="s">
        <v>40</v>
      </c>
      <c r="D15" s="25">
        <v>117711</v>
      </c>
      <c r="E15" s="26">
        <v>44978</v>
      </c>
      <c r="F15" s="26">
        <f t="shared" si="0"/>
        <v>162689</v>
      </c>
    </row>
    <row r="16" spans="1:6" ht="15" customHeight="1" thickBot="1" x14ac:dyDescent="0.35">
      <c r="A16" s="183"/>
      <c r="B16" s="36"/>
      <c r="C16" s="36"/>
      <c r="D16" s="38">
        <f>SUM(D5:D15)</f>
        <v>1595490</v>
      </c>
      <c r="E16" s="39">
        <f>SUM(E5:E15)</f>
        <v>1541830</v>
      </c>
      <c r="F16" s="39">
        <f t="shared" si="0"/>
        <v>3137320</v>
      </c>
    </row>
    <row r="17" spans="1:6" ht="15" customHeight="1" x14ac:dyDescent="0.3">
      <c r="A17" s="181">
        <v>2018</v>
      </c>
      <c r="B17" s="128" t="s">
        <v>26</v>
      </c>
      <c r="C17" s="128" t="s">
        <v>32</v>
      </c>
      <c r="D17" s="25">
        <v>791578</v>
      </c>
      <c r="E17" s="26">
        <v>769594</v>
      </c>
      <c r="F17" s="26">
        <f>SUM(D17:E17)</f>
        <v>1561172</v>
      </c>
    </row>
    <row r="18" spans="1:6" ht="15" customHeight="1" x14ac:dyDescent="0.3">
      <c r="A18" s="182"/>
      <c r="B18" s="27" t="s">
        <v>28</v>
      </c>
      <c r="C18" s="27" t="s">
        <v>28</v>
      </c>
      <c r="D18" s="28">
        <v>34492</v>
      </c>
      <c r="E18" s="29">
        <v>33830</v>
      </c>
      <c r="F18" s="29">
        <f t="shared" ref="F18:F28" si="1">SUM(D18:E18)</f>
        <v>68322</v>
      </c>
    </row>
    <row r="19" spans="1:6" ht="15" customHeight="1" x14ac:dyDescent="0.3">
      <c r="A19" s="182"/>
      <c r="B19" s="27" t="s">
        <v>27</v>
      </c>
      <c r="C19" s="27" t="s">
        <v>33</v>
      </c>
      <c r="D19" s="28">
        <v>5127</v>
      </c>
      <c r="E19" s="29">
        <v>5923</v>
      </c>
      <c r="F19" s="29">
        <f t="shared" si="1"/>
        <v>11050</v>
      </c>
    </row>
    <row r="20" spans="1:6" ht="15" customHeight="1" x14ac:dyDescent="0.3">
      <c r="A20" s="182"/>
      <c r="B20" s="184" t="s">
        <v>29</v>
      </c>
      <c r="C20" s="126" t="s">
        <v>34</v>
      </c>
      <c r="D20" s="31">
        <v>26152</v>
      </c>
      <c r="E20" s="32">
        <v>142512</v>
      </c>
      <c r="F20" s="32">
        <f t="shared" si="1"/>
        <v>168664</v>
      </c>
    </row>
    <row r="21" spans="1:6" ht="15" customHeight="1" x14ac:dyDescent="0.3">
      <c r="A21" s="182"/>
      <c r="B21" s="185"/>
      <c r="C21" s="127" t="s">
        <v>35</v>
      </c>
      <c r="D21" s="34">
        <v>7475</v>
      </c>
      <c r="E21" s="35">
        <v>8090</v>
      </c>
      <c r="F21" s="35">
        <f t="shared" si="1"/>
        <v>15565</v>
      </c>
    </row>
    <row r="22" spans="1:6" ht="15" customHeight="1" x14ac:dyDescent="0.3">
      <c r="A22" s="182"/>
      <c r="B22" s="185"/>
      <c r="C22" s="127" t="s">
        <v>49</v>
      </c>
      <c r="D22" s="34">
        <v>6695</v>
      </c>
      <c r="E22" s="35">
        <v>6745</v>
      </c>
      <c r="F22" s="35">
        <f t="shared" si="1"/>
        <v>13440</v>
      </c>
    </row>
    <row r="23" spans="1:6" ht="15" customHeight="1" x14ac:dyDescent="0.3">
      <c r="A23" s="182"/>
      <c r="B23" s="185"/>
      <c r="C23" s="127" t="s">
        <v>36</v>
      </c>
      <c r="D23" s="34">
        <v>25099</v>
      </c>
      <c r="E23" s="35">
        <v>23397</v>
      </c>
      <c r="F23" s="35">
        <f t="shared" si="1"/>
        <v>48496</v>
      </c>
    </row>
    <row r="24" spans="1:6" ht="15" customHeight="1" x14ac:dyDescent="0.3">
      <c r="A24" s="182"/>
      <c r="B24" s="185"/>
      <c r="C24" s="127" t="s">
        <v>37</v>
      </c>
      <c r="D24" s="34">
        <v>12391</v>
      </c>
      <c r="E24" s="35">
        <v>9490</v>
      </c>
      <c r="F24" s="35">
        <f t="shared" si="1"/>
        <v>21881</v>
      </c>
    </row>
    <row r="25" spans="1:6" ht="15" customHeight="1" x14ac:dyDescent="0.3">
      <c r="A25" s="182"/>
      <c r="B25" s="185"/>
      <c r="C25" s="127" t="s">
        <v>38</v>
      </c>
      <c r="D25" s="34">
        <v>55245</v>
      </c>
      <c r="E25" s="35">
        <v>9076</v>
      </c>
      <c r="F25" s="35">
        <f t="shared" si="1"/>
        <v>64321</v>
      </c>
    </row>
    <row r="26" spans="1:6" ht="15" customHeight="1" x14ac:dyDescent="0.3">
      <c r="A26" s="182"/>
      <c r="B26" s="185"/>
      <c r="C26" s="127" t="s">
        <v>39</v>
      </c>
      <c r="D26" s="34">
        <v>405296</v>
      </c>
      <c r="E26" s="35">
        <v>411035</v>
      </c>
      <c r="F26" s="35">
        <f t="shared" si="1"/>
        <v>816331</v>
      </c>
    </row>
    <row r="27" spans="1:6" ht="15" customHeight="1" x14ac:dyDescent="0.3">
      <c r="A27" s="182"/>
      <c r="B27" s="186"/>
      <c r="C27" s="128" t="s">
        <v>40</v>
      </c>
      <c r="D27" s="25">
        <v>106970</v>
      </c>
      <c r="E27" s="26">
        <v>40767</v>
      </c>
      <c r="F27" s="26">
        <f t="shared" si="1"/>
        <v>147737</v>
      </c>
    </row>
    <row r="28" spans="1:6" ht="15" customHeight="1" thickBot="1" x14ac:dyDescent="0.35">
      <c r="A28" s="183"/>
      <c r="B28" s="36" t="s">
        <v>45</v>
      </c>
      <c r="C28" s="36"/>
      <c r="D28" s="38">
        <f>SUM(D17:D27)</f>
        <v>1476520</v>
      </c>
      <c r="E28" s="39">
        <f>SUM(E17:E27)</f>
        <v>1460459</v>
      </c>
      <c r="F28" s="39">
        <f t="shared" si="1"/>
        <v>2936979</v>
      </c>
    </row>
    <row r="29" spans="1:6" x14ac:dyDescent="0.3">
      <c r="A29" s="181">
        <v>2017</v>
      </c>
      <c r="B29" s="24" t="s">
        <v>26</v>
      </c>
      <c r="C29" s="24" t="s">
        <v>32</v>
      </c>
      <c r="D29" s="25">
        <v>783093</v>
      </c>
      <c r="E29" s="26">
        <v>766678</v>
      </c>
      <c r="F29" s="26">
        <f t="shared" ref="F29:F38" si="2">SUM(D29:E29)</f>
        <v>1549771</v>
      </c>
    </row>
    <row r="30" spans="1:6" x14ac:dyDescent="0.3">
      <c r="A30" s="182"/>
      <c r="B30" s="27" t="s">
        <v>28</v>
      </c>
      <c r="C30" s="27" t="s">
        <v>28</v>
      </c>
      <c r="D30" s="28">
        <v>31035</v>
      </c>
      <c r="E30" s="29">
        <v>30629</v>
      </c>
      <c r="F30" s="29">
        <f t="shared" si="2"/>
        <v>61664</v>
      </c>
    </row>
    <row r="31" spans="1:6" x14ac:dyDescent="0.3">
      <c r="A31" s="182"/>
      <c r="B31" s="27" t="s">
        <v>27</v>
      </c>
      <c r="C31" s="27" t="s">
        <v>33</v>
      </c>
      <c r="D31" s="28">
        <v>5283</v>
      </c>
      <c r="E31" s="29">
        <v>5217</v>
      </c>
      <c r="F31" s="29">
        <f t="shared" si="2"/>
        <v>10500</v>
      </c>
    </row>
    <row r="32" spans="1:6" x14ac:dyDescent="0.3">
      <c r="A32" s="182"/>
      <c r="B32" s="184" t="s">
        <v>29</v>
      </c>
      <c r="C32" s="30" t="s">
        <v>34</v>
      </c>
      <c r="D32" s="31">
        <v>18297</v>
      </c>
      <c r="E32" s="32">
        <v>137448</v>
      </c>
      <c r="F32" s="32">
        <f t="shared" si="2"/>
        <v>155745</v>
      </c>
    </row>
    <row r="33" spans="1:6" x14ac:dyDescent="0.3">
      <c r="A33" s="182"/>
      <c r="B33" s="185"/>
      <c r="C33" s="33" t="s">
        <v>35</v>
      </c>
      <c r="D33" s="34">
        <v>9022</v>
      </c>
      <c r="E33" s="35">
        <v>9454</v>
      </c>
      <c r="F33" s="35">
        <f t="shared" si="2"/>
        <v>18476</v>
      </c>
    </row>
    <row r="34" spans="1:6" x14ac:dyDescent="0.3">
      <c r="A34" s="182"/>
      <c r="B34" s="185"/>
      <c r="C34" s="33" t="s">
        <v>49</v>
      </c>
      <c r="D34" s="34">
        <v>978</v>
      </c>
      <c r="E34" s="35">
        <v>734</v>
      </c>
      <c r="F34" s="35">
        <f t="shared" si="2"/>
        <v>1712</v>
      </c>
    </row>
    <row r="35" spans="1:6" x14ac:dyDescent="0.3">
      <c r="A35" s="182"/>
      <c r="B35" s="185"/>
      <c r="C35" s="33" t="s">
        <v>36</v>
      </c>
      <c r="D35" s="34">
        <v>17991</v>
      </c>
      <c r="E35" s="35">
        <v>19092</v>
      </c>
      <c r="F35" s="35">
        <f t="shared" si="2"/>
        <v>37083</v>
      </c>
    </row>
    <row r="36" spans="1:6" x14ac:dyDescent="0.3">
      <c r="A36" s="182"/>
      <c r="B36" s="185"/>
      <c r="C36" s="33" t="s">
        <v>37</v>
      </c>
      <c r="D36" s="34">
        <v>13643</v>
      </c>
      <c r="E36" s="35">
        <v>9461</v>
      </c>
      <c r="F36" s="35">
        <f t="shared" si="2"/>
        <v>23104</v>
      </c>
    </row>
    <row r="37" spans="1:6" x14ac:dyDescent="0.3">
      <c r="A37" s="182"/>
      <c r="B37" s="185"/>
      <c r="C37" s="33" t="s">
        <v>38</v>
      </c>
      <c r="D37" s="34">
        <v>50271</v>
      </c>
      <c r="E37" s="35">
        <v>5642</v>
      </c>
      <c r="F37" s="35">
        <f t="shared" si="2"/>
        <v>55913</v>
      </c>
    </row>
    <row r="38" spans="1:6" x14ac:dyDescent="0.3">
      <c r="A38" s="182"/>
      <c r="B38" s="185"/>
      <c r="C38" s="33" t="s">
        <v>39</v>
      </c>
      <c r="D38" s="34">
        <v>383469</v>
      </c>
      <c r="E38" s="35">
        <v>373552</v>
      </c>
      <c r="F38" s="35">
        <f t="shared" si="2"/>
        <v>757021</v>
      </c>
    </row>
    <row r="39" spans="1:6" x14ac:dyDescent="0.3">
      <c r="A39" s="182"/>
      <c r="B39" s="186"/>
      <c r="C39" s="24" t="s">
        <v>40</v>
      </c>
      <c r="D39" s="25">
        <v>103137</v>
      </c>
      <c r="E39" s="26">
        <v>31264</v>
      </c>
      <c r="F39" s="26">
        <f>SUM(D39:E39)</f>
        <v>134401</v>
      </c>
    </row>
    <row r="40" spans="1:6" ht="15" thickBot="1" x14ac:dyDescent="0.35">
      <c r="A40" s="183"/>
      <c r="B40" s="36" t="s">
        <v>45</v>
      </c>
      <c r="C40" s="36"/>
      <c r="D40" s="38">
        <f>SUM(D29:D39)</f>
        <v>1416219</v>
      </c>
      <c r="E40" s="39">
        <f>SUM(E29:E39)</f>
        <v>1389171</v>
      </c>
      <c r="F40" s="39">
        <f>SUM(F29:F39)</f>
        <v>2805390</v>
      </c>
    </row>
    <row r="41" spans="1:6" x14ac:dyDescent="0.3">
      <c r="A41" s="181">
        <v>2016</v>
      </c>
      <c r="B41" s="24" t="s">
        <v>26</v>
      </c>
      <c r="C41" s="24" t="s">
        <v>32</v>
      </c>
      <c r="D41" s="25">
        <v>743856</v>
      </c>
      <c r="E41" s="26">
        <v>723182</v>
      </c>
      <c r="F41" s="26">
        <f t="shared" ref="F41:F50" si="3">SUM(D41:E41)</f>
        <v>1467038</v>
      </c>
    </row>
    <row r="42" spans="1:6" x14ac:dyDescent="0.3">
      <c r="A42" s="182"/>
      <c r="B42" s="27" t="s">
        <v>28</v>
      </c>
      <c r="C42" s="27" t="s">
        <v>28</v>
      </c>
      <c r="D42" s="28">
        <v>0</v>
      </c>
      <c r="E42" s="29">
        <v>0</v>
      </c>
      <c r="F42" s="29">
        <f t="shared" si="3"/>
        <v>0</v>
      </c>
    </row>
    <row r="43" spans="1:6" x14ac:dyDescent="0.3">
      <c r="A43" s="182"/>
      <c r="B43" s="27" t="s">
        <v>27</v>
      </c>
      <c r="C43" s="27" t="s">
        <v>33</v>
      </c>
      <c r="D43" s="28">
        <v>4440</v>
      </c>
      <c r="E43" s="29">
        <v>4393</v>
      </c>
      <c r="F43" s="29">
        <f t="shared" si="3"/>
        <v>8833</v>
      </c>
    </row>
    <row r="44" spans="1:6" x14ac:dyDescent="0.3">
      <c r="A44" s="182"/>
      <c r="B44" s="184" t="s">
        <v>29</v>
      </c>
      <c r="C44" s="30" t="s">
        <v>34</v>
      </c>
      <c r="D44" s="31">
        <v>13365</v>
      </c>
      <c r="E44" s="32">
        <v>89522</v>
      </c>
      <c r="F44" s="32">
        <f t="shared" si="3"/>
        <v>102887</v>
      </c>
    </row>
    <row r="45" spans="1:6" x14ac:dyDescent="0.3">
      <c r="A45" s="182"/>
      <c r="B45" s="185"/>
      <c r="C45" s="33" t="s">
        <v>35</v>
      </c>
      <c r="D45" s="34">
        <v>4078</v>
      </c>
      <c r="E45" s="35">
        <v>4259</v>
      </c>
      <c r="F45" s="35">
        <f t="shared" si="3"/>
        <v>8337</v>
      </c>
    </row>
    <row r="46" spans="1:6" x14ac:dyDescent="0.3">
      <c r="A46" s="182"/>
      <c r="B46" s="185"/>
      <c r="C46" s="33" t="s">
        <v>49</v>
      </c>
      <c r="D46" s="34">
        <v>12234</v>
      </c>
      <c r="E46" s="35">
        <v>4459</v>
      </c>
      <c r="F46" s="35">
        <f t="shared" si="3"/>
        <v>16693</v>
      </c>
    </row>
    <row r="47" spans="1:6" x14ac:dyDescent="0.3">
      <c r="A47" s="182"/>
      <c r="B47" s="185"/>
      <c r="C47" s="33" t="s">
        <v>36</v>
      </c>
      <c r="D47" s="34">
        <v>9705</v>
      </c>
      <c r="E47" s="35">
        <v>9983</v>
      </c>
      <c r="F47" s="35">
        <f t="shared" si="3"/>
        <v>19688</v>
      </c>
    </row>
    <row r="48" spans="1:6" x14ac:dyDescent="0.3">
      <c r="A48" s="182"/>
      <c r="B48" s="185"/>
      <c r="C48" s="33" t="s">
        <v>37</v>
      </c>
      <c r="D48" s="34">
        <v>3039</v>
      </c>
      <c r="E48" s="35">
        <v>4159</v>
      </c>
      <c r="F48" s="35">
        <f t="shared" si="3"/>
        <v>7198</v>
      </c>
    </row>
    <row r="49" spans="1:6" x14ac:dyDescent="0.3">
      <c r="A49" s="182"/>
      <c r="B49" s="185"/>
      <c r="C49" s="33" t="s">
        <v>38</v>
      </c>
      <c r="D49" s="34">
        <v>7886</v>
      </c>
      <c r="E49" s="35">
        <v>3658</v>
      </c>
      <c r="F49" s="35">
        <f t="shared" si="3"/>
        <v>11544</v>
      </c>
    </row>
    <row r="50" spans="1:6" x14ac:dyDescent="0.3">
      <c r="A50" s="182"/>
      <c r="B50" s="185"/>
      <c r="C50" s="33" t="s">
        <v>39</v>
      </c>
      <c r="D50" s="34">
        <v>341960</v>
      </c>
      <c r="E50" s="35">
        <v>336127</v>
      </c>
      <c r="F50" s="35">
        <f t="shared" si="3"/>
        <v>678087</v>
      </c>
    </row>
    <row r="51" spans="1:6" x14ac:dyDescent="0.3">
      <c r="A51" s="182"/>
      <c r="B51" s="186"/>
      <c r="C51" s="24" t="s">
        <v>40</v>
      </c>
      <c r="D51" s="25">
        <v>91769</v>
      </c>
      <c r="E51" s="26">
        <v>18261</v>
      </c>
      <c r="F51" s="26">
        <f>SUM(D51:E51)</f>
        <v>110030</v>
      </c>
    </row>
    <row r="52" spans="1:6" ht="15" thickBot="1" x14ac:dyDescent="0.35">
      <c r="A52" s="183"/>
      <c r="B52" s="36" t="s">
        <v>45</v>
      </c>
      <c r="C52" s="36"/>
      <c r="D52" s="38">
        <f>SUM(D41:D51)</f>
        <v>1232332</v>
      </c>
      <c r="E52" s="39">
        <f>SUM(E41:E51)</f>
        <v>1198003</v>
      </c>
      <c r="F52" s="39">
        <f>SUM(F41:F51)</f>
        <v>2430335</v>
      </c>
    </row>
    <row r="53" spans="1:6" x14ac:dyDescent="0.3">
      <c r="A53" s="181">
        <v>2015</v>
      </c>
      <c r="B53" s="24" t="s">
        <v>26</v>
      </c>
      <c r="C53" s="24" t="s">
        <v>32</v>
      </c>
      <c r="D53" s="25">
        <v>706120</v>
      </c>
      <c r="E53" s="26">
        <v>695573</v>
      </c>
      <c r="F53" s="26">
        <f t="shared" ref="F53:F60" si="4">SUM(D53:E53)</f>
        <v>1401693</v>
      </c>
    </row>
    <row r="54" spans="1:6" x14ac:dyDescent="0.3">
      <c r="A54" s="182"/>
      <c r="B54" s="27" t="s">
        <v>28</v>
      </c>
      <c r="C54" s="27" t="s">
        <v>28</v>
      </c>
      <c r="D54" s="28">
        <v>229</v>
      </c>
      <c r="E54" s="29">
        <v>160</v>
      </c>
      <c r="F54" s="29">
        <f t="shared" si="4"/>
        <v>389</v>
      </c>
    </row>
    <row r="55" spans="1:6" x14ac:dyDescent="0.3">
      <c r="A55" s="182"/>
      <c r="B55" s="27" t="s">
        <v>27</v>
      </c>
      <c r="C55" s="27" t="s">
        <v>33</v>
      </c>
      <c r="D55" s="28">
        <v>6244</v>
      </c>
      <c r="E55" s="29">
        <v>5691</v>
      </c>
      <c r="F55" s="29">
        <f t="shared" si="4"/>
        <v>11935</v>
      </c>
    </row>
    <row r="56" spans="1:6" x14ac:dyDescent="0.3">
      <c r="A56" s="182"/>
      <c r="B56" s="184" t="s">
        <v>29</v>
      </c>
      <c r="C56" s="30" t="s">
        <v>34</v>
      </c>
      <c r="D56" s="31">
        <v>12999</v>
      </c>
      <c r="E56" s="32">
        <v>72053</v>
      </c>
      <c r="F56" s="32">
        <f t="shared" si="4"/>
        <v>85052</v>
      </c>
    </row>
    <row r="57" spans="1:6" x14ac:dyDescent="0.3">
      <c r="A57" s="182"/>
      <c r="B57" s="185"/>
      <c r="C57" s="33" t="s">
        <v>35</v>
      </c>
      <c r="D57" s="34">
        <v>4050</v>
      </c>
      <c r="E57" s="35">
        <v>4111</v>
      </c>
      <c r="F57" s="35">
        <f t="shared" si="4"/>
        <v>8161</v>
      </c>
    </row>
    <row r="58" spans="1:6" x14ac:dyDescent="0.3">
      <c r="A58" s="182"/>
      <c r="B58" s="185"/>
      <c r="C58" s="33" t="s">
        <v>49</v>
      </c>
      <c r="D58" s="34">
        <v>9544</v>
      </c>
      <c r="E58" s="35">
        <v>9344</v>
      </c>
      <c r="F58" s="35">
        <f t="shared" si="4"/>
        <v>18888</v>
      </c>
    </row>
    <row r="59" spans="1:6" x14ac:dyDescent="0.3">
      <c r="A59" s="182"/>
      <c r="B59" s="185"/>
      <c r="C59" s="33" t="s">
        <v>36</v>
      </c>
      <c r="D59" s="34">
        <v>8292</v>
      </c>
      <c r="E59" s="35">
        <v>8390</v>
      </c>
      <c r="F59" s="35">
        <f t="shared" si="4"/>
        <v>16682</v>
      </c>
    </row>
    <row r="60" spans="1:6" x14ac:dyDescent="0.3">
      <c r="A60" s="182"/>
      <c r="B60" s="185"/>
      <c r="C60" s="33" t="s">
        <v>37</v>
      </c>
      <c r="D60" s="34">
        <v>2699</v>
      </c>
      <c r="E60" s="35">
        <v>4310</v>
      </c>
      <c r="F60" s="35">
        <f t="shared" si="4"/>
        <v>7009</v>
      </c>
    </row>
    <row r="61" spans="1:6" x14ac:dyDescent="0.3">
      <c r="A61" s="182"/>
      <c r="B61" s="185"/>
      <c r="C61" s="33" t="s">
        <v>38</v>
      </c>
      <c r="D61" s="34">
        <v>6367</v>
      </c>
      <c r="E61" s="35">
        <v>3756</v>
      </c>
      <c r="F61" s="35">
        <f t="shared" ref="F61:F62" si="5">SUM(D61:E61)</f>
        <v>10123</v>
      </c>
    </row>
    <row r="62" spans="1:6" x14ac:dyDescent="0.3">
      <c r="A62" s="182"/>
      <c r="B62" s="185"/>
      <c r="C62" s="33" t="s">
        <v>39</v>
      </c>
      <c r="D62" s="34">
        <v>321848</v>
      </c>
      <c r="E62" s="35">
        <v>294121</v>
      </c>
      <c r="F62" s="35">
        <f t="shared" si="5"/>
        <v>615969</v>
      </c>
    </row>
    <row r="63" spans="1:6" x14ac:dyDescent="0.3">
      <c r="A63" s="182"/>
      <c r="B63" s="186"/>
      <c r="C63" s="24" t="s">
        <v>40</v>
      </c>
      <c r="D63" s="25">
        <v>75208</v>
      </c>
      <c r="E63" s="26">
        <v>16995</v>
      </c>
      <c r="F63" s="26">
        <f>SUM(D63:E63)</f>
        <v>92203</v>
      </c>
    </row>
    <row r="64" spans="1:6" ht="15" thickBot="1" x14ac:dyDescent="0.35">
      <c r="A64" s="183"/>
      <c r="B64" s="36" t="s">
        <v>45</v>
      </c>
      <c r="C64" s="36"/>
      <c r="D64" s="38">
        <f>SUM(D53:D63)</f>
        <v>1153600</v>
      </c>
      <c r="E64" s="39">
        <f>SUM(E53:E63)</f>
        <v>1114504</v>
      </c>
      <c r="F64" s="39">
        <f>SUM(F53:F63)</f>
        <v>2268104</v>
      </c>
    </row>
    <row r="65" spans="1:6" x14ac:dyDescent="0.3">
      <c r="A65" s="181">
        <v>2014</v>
      </c>
      <c r="B65" s="24" t="s">
        <v>26</v>
      </c>
      <c r="C65" s="24" t="s">
        <v>32</v>
      </c>
      <c r="D65" s="25">
        <v>833880</v>
      </c>
      <c r="E65" s="26">
        <v>798380</v>
      </c>
      <c r="F65" s="26">
        <f t="shared" ref="F65:F74" si="6">SUM(D65:E65)</f>
        <v>1632260</v>
      </c>
    </row>
    <row r="66" spans="1:6" x14ac:dyDescent="0.3">
      <c r="A66" s="182"/>
      <c r="B66" s="27" t="s">
        <v>28</v>
      </c>
      <c r="C66" s="27" t="s">
        <v>28</v>
      </c>
      <c r="D66" s="28">
        <v>35451</v>
      </c>
      <c r="E66" s="29">
        <v>35218</v>
      </c>
      <c r="F66" s="29">
        <f>SUM(D66:E66)</f>
        <v>70669</v>
      </c>
    </row>
    <row r="67" spans="1:6" x14ac:dyDescent="0.3">
      <c r="A67" s="182"/>
      <c r="B67" s="27" t="s">
        <v>27</v>
      </c>
      <c r="C67" s="27" t="s">
        <v>33</v>
      </c>
      <c r="D67" s="28">
        <v>4779</v>
      </c>
      <c r="E67" s="29">
        <v>4492</v>
      </c>
      <c r="F67" s="29">
        <f>SUM(D67:E67)</f>
        <v>9271</v>
      </c>
    </row>
    <row r="68" spans="1:6" x14ac:dyDescent="0.3">
      <c r="A68" s="182"/>
      <c r="B68" s="184" t="s">
        <v>29</v>
      </c>
      <c r="C68" s="30" t="s">
        <v>34</v>
      </c>
      <c r="D68" s="31">
        <v>13292</v>
      </c>
      <c r="E68" s="32">
        <v>70061</v>
      </c>
      <c r="F68" s="32">
        <f t="shared" si="6"/>
        <v>83353</v>
      </c>
    </row>
    <row r="69" spans="1:6" x14ac:dyDescent="0.3">
      <c r="A69" s="182"/>
      <c r="B69" s="185"/>
      <c r="C69" s="33" t="s">
        <v>35</v>
      </c>
      <c r="D69" s="34">
        <v>2699</v>
      </c>
      <c r="E69" s="35">
        <v>3127</v>
      </c>
      <c r="F69" s="35">
        <f>SUM(D69:E69)</f>
        <v>5826</v>
      </c>
    </row>
    <row r="70" spans="1:6" x14ac:dyDescent="0.3">
      <c r="A70" s="182"/>
      <c r="B70" s="185"/>
      <c r="C70" s="33" t="s">
        <v>49</v>
      </c>
      <c r="D70" s="34">
        <v>11152</v>
      </c>
      <c r="E70" s="35">
        <v>10604</v>
      </c>
      <c r="F70" s="35">
        <f t="shared" ref="F70:F72" si="7">SUM(D70:E70)</f>
        <v>21756</v>
      </c>
    </row>
    <row r="71" spans="1:6" x14ac:dyDescent="0.3">
      <c r="A71" s="182"/>
      <c r="B71" s="185"/>
      <c r="C71" s="33" t="s">
        <v>36</v>
      </c>
      <c r="D71" s="34">
        <v>8410</v>
      </c>
      <c r="E71" s="35">
        <v>8000</v>
      </c>
      <c r="F71" s="35">
        <f t="shared" si="7"/>
        <v>16410</v>
      </c>
    </row>
    <row r="72" spans="1:6" x14ac:dyDescent="0.3">
      <c r="A72" s="182"/>
      <c r="B72" s="185"/>
      <c r="C72" s="33" t="s">
        <v>37</v>
      </c>
      <c r="D72" s="34">
        <v>2842</v>
      </c>
      <c r="E72" s="35">
        <v>3976</v>
      </c>
      <c r="F72" s="35">
        <f t="shared" si="7"/>
        <v>6818</v>
      </c>
    </row>
    <row r="73" spans="1:6" x14ac:dyDescent="0.3">
      <c r="A73" s="182"/>
      <c r="B73" s="185"/>
      <c r="C73" s="33" t="s">
        <v>38</v>
      </c>
      <c r="D73" s="34">
        <v>5297</v>
      </c>
      <c r="E73" s="35">
        <v>3203</v>
      </c>
      <c r="F73" s="35">
        <f>SUM(D73:E73)</f>
        <v>8500</v>
      </c>
    </row>
    <row r="74" spans="1:6" x14ac:dyDescent="0.3">
      <c r="A74" s="182"/>
      <c r="B74" s="185"/>
      <c r="C74" s="33" t="s">
        <v>39</v>
      </c>
      <c r="D74" s="34">
        <v>377461</v>
      </c>
      <c r="E74" s="35">
        <v>364048</v>
      </c>
      <c r="F74" s="35">
        <f t="shared" si="6"/>
        <v>741509</v>
      </c>
    </row>
    <row r="75" spans="1:6" x14ac:dyDescent="0.3">
      <c r="A75" s="182"/>
      <c r="B75" s="186"/>
      <c r="C75" s="24" t="s">
        <v>40</v>
      </c>
      <c r="D75" s="25">
        <v>72722</v>
      </c>
      <c r="E75" s="26">
        <v>16895</v>
      </c>
      <c r="F75" s="26">
        <f>SUM(D75:E75)</f>
        <v>89617</v>
      </c>
    </row>
    <row r="76" spans="1:6" ht="15" thickBot="1" x14ac:dyDescent="0.35">
      <c r="A76" s="183"/>
      <c r="B76" s="36" t="s">
        <v>45</v>
      </c>
      <c r="C76" s="36"/>
      <c r="D76" s="38">
        <f>SUM(D65:D75)</f>
        <v>1367985</v>
      </c>
      <c r="E76" s="39">
        <f>SUM(E65:E75)</f>
        <v>1318004</v>
      </c>
      <c r="F76" s="39">
        <f>SUM(F65:F75)</f>
        <v>2685989</v>
      </c>
    </row>
    <row r="77" spans="1:6" x14ac:dyDescent="0.3">
      <c r="A77" s="188">
        <v>2013</v>
      </c>
      <c r="B77" s="24" t="s">
        <v>26</v>
      </c>
      <c r="C77" s="24" t="s">
        <v>32</v>
      </c>
      <c r="D77" s="25">
        <v>698193</v>
      </c>
      <c r="E77" s="26">
        <v>696518</v>
      </c>
      <c r="F77" s="26">
        <f t="shared" ref="F77:F86" si="8">SUM(D77:E77)</f>
        <v>1394711</v>
      </c>
    </row>
    <row r="78" spans="1:6" x14ac:dyDescent="0.3">
      <c r="A78" s="182"/>
      <c r="B78" s="27" t="s">
        <v>28</v>
      </c>
      <c r="C78" s="27" t="s">
        <v>28</v>
      </c>
      <c r="D78" s="28">
        <v>0</v>
      </c>
      <c r="E78" s="29">
        <v>0</v>
      </c>
      <c r="F78" s="29">
        <f t="shared" si="8"/>
        <v>0</v>
      </c>
    </row>
    <row r="79" spans="1:6" x14ac:dyDescent="0.3">
      <c r="A79" s="182"/>
      <c r="B79" s="27" t="s">
        <v>27</v>
      </c>
      <c r="C79" s="27" t="s">
        <v>33</v>
      </c>
      <c r="D79" s="28">
        <v>5091</v>
      </c>
      <c r="E79" s="29">
        <v>5700</v>
      </c>
      <c r="F79" s="29">
        <f t="shared" si="8"/>
        <v>10791</v>
      </c>
    </row>
    <row r="80" spans="1:6" x14ac:dyDescent="0.3">
      <c r="A80" s="182"/>
      <c r="B80" s="184" t="s">
        <v>29</v>
      </c>
      <c r="C80" s="30" t="s">
        <v>34</v>
      </c>
      <c r="D80" s="31">
        <v>14740</v>
      </c>
      <c r="E80" s="32">
        <v>75966</v>
      </c>
      <c r="F80" s="32">
        <f t="shared" si="8"/>
        <v>90706</v>
      </c>
    </row>
    <row r="81" spans="1:6" x14ac:dyDescent="0.3">
      <c r="A81" s="182"/>
      <c r="B81" s="185"/>
      <c r="C81" s="33" t="s">
        <v>35</v>
      </c>
      <c r="D81" s="34">
        <v>2737</v>
      </c>
      <c r="E81" s="35">
        <v>2808</v>
      </c>
      <c r="F81" s="35">
        <f t="shared" si="8"/>
        <v>5545</v>
      </c>
    </row>
    <row r="82" spans="1:6" x14ac:dyDescent="0.3">
      <c r="A82" s="182"/>
      <c r="B82" s="185"/>
      <c r="C82" s="33" t="s">
        <v>49</v>
      </c>
      <c r="D82" s="34">
        <v>11209</v>
      </c>
      <c r="E82" s="35">
        <v>10687</v>
      </c>
      <c r="F82" s="35">
        <f t="shared" si="8"/>
        <v>21896</v>
      </c>
    </row>
    <row r="83" spans="1:6" x14ac:dyDescent="0.3">
      <c r="A83" s="182"/>
      <c r="B83" s="185"/>
      <c r="C83" s="33" t="s">
        <v>36</v>
      </c>
      <c r="D83" s="34">
        <v>11391</v>
      </c>
      <c r="E83" s="35">
        <v>20075</v>
      </c>
      <c r="F83" s="35">
        <f t="shared" si="8"/>
        <v>31466</v>
      </c>
    </row>
    <row r="84" spans="1:6" x14ac:dyDescent="0.3">
      <c r="A84" s="182"/>
      <c r="B84" s="185"/>
      <c r="C84" s="33" t="s">
        <v>37</v>
      </c>
      <c r="D84" s="34">
        <v>2154</v>
      </c>
      <c r="E84" s="35">
        <v>3631</v>
      </c>
      <c r="F84" s="35">
        <f t="shared" si="8"/>
        <v>5785</v>
      </c>
    </row>
    <row r="85" spans="1:6" x14ac:dyDescent="0.3">
      <c r="A85" s="182"/>
      <c r="B85" s="185"/>
      <c r="C85" s="33" t="s">
        <v>38</v>
      </c>
      <c r="D85" s="34">
        <v>3704</v>
      </c>
      <c r="E85" s="35">
        <v>2043</v>
      </c>
      <c r="F85" s="35">
        <f t="shared" si="8"/>
        <v>5747</v>
      </c>
    </row>
    <row r="86" spans="1:6" x14ac:dyDescent="0.3">
      <c r="A86" s="182"/>
      <c r="B86" s="185"/>
      <c r="C86" s="33" t="s">
        <v>39</v>
      </c>
      <c r="D86" s="34">
        <v>385128</v>
      </c>
      <c r="E86" s="35">
        <v>379756</v>
      </c>
      <c r="F86" s="35">
        <f t="shared" si="8"/>
        <v>764884</v>
      </c>
    </row>
    <row r="87" spans="1:6" x14ac:dyDescent="0.3">
      <c r="A87" s="182"/>
      <c r="B87" s="186"/>
      <c r="C87" s="24" t="s">
        <v>40</v>
      </c>
      <c r="D87" s="25">
        <v>92203</v>
      </c>
      <c r="E87" s="26">
        <v>22406</v>
      </c>
      <c r="F87" s="26">
        <f>SUM(D87:E87)</f>
        <v>114609</v>
      </c>
    </row>
    <row r="88" spans="1:6" ht="15" thickBot="1" x14ac:dyDescent="0.35">
      <c r="A88" s="183"/>
      <c r="B88" s="36" t="s">
        <v>45</v>
      </c>
      <c r="C88" s="37"/>
      <c r="D88" s="38">
        <f>SUM(D77:D87)</f>
        <v>1226550</v>
      </c>
      <c r="E88" s="39">
        <f>SUM(E77:E87)</f>
        <v>1219590</v>
      </c>
      <c r="F88" s="39">
        <f>SUM(F77:F87)</f>
        <v>2446140</v>
      </c>
    </row>
    <row r="89" spans="1:6" x14ac:dyDescent="0.3">
      <c r="A89" s="187" t="s">
        <v>116</v>
      </c>
      <c r="B89" s="187"/>
      <c r="C89" s="187"/>
      <c r="D89" s="21"/>
      <c r="E89" s="7"/>
      <c r="F89" s="7"/>
    </row>
  </sheetData>
  <mergeCells count="16">
    <mergeCell ref="A89:C89"/>
    <mergeCell ref="A77:A88"/>
    <mergeCell ref="A65:A76"/>
    <mergeCell ref="A53:A64"/>
    <mergeCell ref="B80:B87"/>
    <mergeCell ref="B68:B75"/>
    <mergeCell ref="B56:B63"/>
    <mergeCell ref="A2:F2"/>
    <mergeCell ref="A17:A28"/>
    <mergeCell ref="B20:B27"/>
    <mergeCell ref="A41:A52"/>
    <mergeCell ref="B44:B51"/>
    <mergeCell ref="A29:A40"/>
    <mergeCell ref="B32:B39"/>
    <mergeCell ref="B8:B15"/>
    <mergeCell ref="A5:A1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&amp;R&amp;G</oddHeader>
    <oddFooter>&amp;L&amp;F&amp;C&amp;P / &amp;N&amp;R&amp;A</oddFooter>
  </headerFooter>
  <rowBreaks count="1" manualBreakCount="1">
    <brk id="64" max="16383" man="1"/>
  </rowBreaks>
  <colBreaks count="1" manualBreakCount="1">
    <brk id="6" max="1048575" man="1"/>
  </colBreaks>
  <ignoredErrors>
    <ignoredError sqref="F40 F52 F64 F7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</vt:lpstr>
      <vt:lpstr>Studies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2018-03-01T11:31:44Z</cp:lastPrinted>
  <dcterms:created xsi:type="dcterms:W3CDTF">2016-07-19T08:35:01Z</dcterms:created>
  <dcterms:modified xsi:type="dcterms:W3CDTF">2020-09-07T08:05:28Z</dcterms:modified>
</cp:coreProperties>
</file>