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https://d.docs.live.net/532281a3a02a0b05/Υπολογιστής/Στατιστικά Στοιχεία Περιφερειών/Τελικά Περιφερειών GR/"/>
    </mc:Choice>
  </mc:AlternateContent>
  <xr:revisionPtr revIDLastSave="46" documentId="13_ncr:1_{72478974-A39F-40AB-8096-7C8B89DC9D73}" xr6:coauthVersionLast="45" xr6:coauthVersionMax="45" xr10:uidLastSave="{17076FFE-3C9C-4F25-B859-8AEFA4245DF8}"/>
  <bookViews>
    <workbookView xWindow="-108" yWindow="-108" windowWidth="23256" windowHeight="12576" tabRatio="735" xr2:uid="{00000000-000D-0000-FFFF-FFFF00000000}"/>
  </bookViews>
  <sheets>
    <sheet name="Cover Page" sheetId="8" r:id="rId1"/>
    <sheet name="Explanatory Notes" sheetId="9" r:id="rId2"/>
    <sheet name="Key Figures" sheetId="11" r:id="rId3"/>
    <sheet name="Employment" sheetId="10" r:id="rId4"/>
    <sheet name="Hotel Capacity" sheetId="1" r:id="rId5"/>
    <sheet name="Rooms for Rent Capacity" sheetId="13" r:id="rId6"/>
    <sheet name="Arrivals-Overnights-Occupancy" sheetId="3" r:id="rId7"/>
    <sheet name="Intern-Domestic Air Arrivals" sheetId="5" r:id="rId8"/>
    <sheet name="Domestic Traffic in ports" sheetId="7" r:id="rId9"/>
    <sheet name="Intern. Traffic in ports " sheetId="15" r:id="rId10"/>
    <sheet name="Cruise Ship Traffic" sheetId="14" r:id="rId11"/>
    <sheet name="Admissions to Museums " sheetId="2" r:id="rId12"/>
    <sheet name="Studies" sheetId="12" r:id="rId13"/>
  </sheets>
  <definedNames>
    <definedName name="_xlnm.Print_Area" localSheetId="11">'Admissions to Museums '!$A$1:$J$15</definedName>
    <definedName name="_xlnm.Print_Area" localSheetId="6">'Arrivals-Overnights-Occupancy'!$A$1:$J$31</definedName>
    <definedName name="_xlnm.Print_Area" localSheetId="0">'Cover Page'!$A$1:$O$26</definedName>
    <definedName name="_xlnm.Print_Area" localSheetId="8">'Domestic Traffic in ports'!$A$1:$E$12</definedName>
    <definedName name="_xlnm.Print_Area" localSheetId="3">Employment!$A$1:$I$17</definedName>
    <definedName name="_xlnm.Print_Area" localSheetId="1">'Explanatory Notes'!$A$1:$O$21</definedName>
    <definedName name="_xlnm.Print_Area" localSheetId="4">'Hotel Capacity'!$A$1:$H$210</definedName>
    <definedName name="_xlnm.Print_Area" localSheetId="9">'Intern. Traffic in ports '!$A$1:$E$12</definedName>
    <definedName name="_xlnm.Print_Area" localSheetId="7">'Intern-Domestic Air Arrivals'!$A$1:$F$135</definedName>
    <definedName name="_xlnm.Print_Titles" localSheetId="7">'Intern-Domestic Air Arrivals'!$3:$4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5" i="3" l="1"/>
  <c r="L26" i="3"/>
  <c r="L27" i="3"/>
  <c r="L28" i="3"/>
  <c r="L13" i="2" l="1"/>
  <c r="L14" i="2"/>
  <c r="E5" i="15" l="1"/>
  <c r="E5" i="7"/>
  <c r="E6" i="7"/>
  <c r="K9" i="10" l="1"/>
  <c r="K10" i="10"/>
  <c r="F17" i="5" l="1"/>
  <c r="C17" i="5"/>
  <c r="F16" i="5"/>
  <c r="C16" i="5"/>
  <c r="F15" i="5"/>
  <c r="C15" i="5"/>
  <c r="F14" i="5"/>
  <c r="C14" i="5"/>
  <c r="F13" i="5"/>
  <c r="C13" i="5"/>
  <c r="F12" i="5"/>
  <c r="C12" i="5"/>
  <c r="F11" i="5"/>
  <c r="C11" i="5"/>
  <c r="F10" i="5"/>
  <c r="C10" i="5"/>
  <c r="F9" i="5"/>
  <c r="C9" i="5"/>
  <c r="F8" i="5"/>
  <c r="C8" i="5"/>
  <c r="F7" i="5"/>
  <c r="C7" i="5"/>
  <c r="F6" i="5"/>
  <c r="F5" i="5" s="1"/>
  <c r="C6" i="5"/>
  <c r="C5" i="5" s="1"/>
  <c r="E5" i="5"/>
  <c r="B5" i="5"/>
  <c r="G10" i="11" l="1"/>
  <c r="F10" i="11"/>
  <c r="E9" i="11"/>
  <c r="D9" i="11"/>
  <c r="G9" i="11" s="1"/>
  <c r="C9" i="11"/>
  <c r="G8" i="11"/>
  <c r="F8" i="11"/>
  <c r="H8" i="11" s="1"/>
  <c r="G7" i="11"/>
  <c r="F7" i="11"/>
  <c r="G6" i="11"/>
  <c r="F6" i="11"/>
  <c r="H6" i="11" s="1"/>
  <c r="G5" i="11"/>
  <c r="F5" i="11"/>
  <c r="H10" i="11" l="1"/>
  <c r="H5" i="11"/>
  <c r="H7" i="11"/>
  <c r="F9" i="11"/>
  <c r="H9" i="11" s="1"/>
  <c r="E11" i="15"/>
  <c r="E10" i="15"/>
  <c r="E9" i="15"/>
  <c r="E8" i="15"/>
  <c r="E7" i="15"/>
  <c r="E6" i="15"/>
  <c r="G20" i="1" l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H17" i="1"/>
  <c r="H16" i="1"/>
  <c r="H15" i="1"/>
  <c r="H18" i="1" s="1"/>
  <c r="H14" i="1"/>
  <c r="H13" i="1"/>
  <c r="H12" i="1"/>
  <c r="H11" i="1"/>
  <c r="H20" i="1" s="1"/>
  <c r="H10" i="1"/>
  <c r="H9" i="1"/>
  <c r="H8" i="1"/>
  <c r="H7" i="1"/>
  <c r="H19" i="1" s="1"/>
  <c r="H6" i="1"/>
  <c r="F20" i="13" l="1"/>
  <c r="E20" i="13"/>
  <c r="D20" i="13"/>
  <c r="C20" i="13"/>
  <c r="F19" i="13"/>
  <c r="E19" i="13"/>
  <c r="D19" i="13"/>
  <c r="C19" i="13"/>
  <c r="F18" i="13"/>
  <c r="E18" i="13"/>
  <c r="D18" i="13"/>
  <c r="C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19" i="13" l="1"/>
  <c r="G18" i="13"/>
  <c r="G20" i="13"/>
  <c r="H8" i="14"/>
  <c r="H6" i="14"/>
  <c r="K25" i="3" l="1"/>
  <c r="K26" i="3"/>
  <c r="K27" i="3"/>
  <c r="K28" i="3"/>
  <c r="K13" i="2" l="1"/>
  <c r="K14" i="2"/>
  <c r="E21" i="11" l="1"/>
  <c r="J9" i="10" l="1"/>
  <c r="J5" i="10"/>
  <c r="J6" i="10" s="1"/>
  <c r="J10" i="10" s="1"/>
  <c r="D21" i="11" l="1"/>
  <c r="G21" i="11" s="1"/>
  <c r="C21" i="11"/>
  <c r="G22" i="11"/>
  <c r="G20" i="11"/>
  <c r="F20" i="11"/>
  <c r="G19" i="11"/>
  <c r="F19" i="11"/>
  <c r="G18" i="11"/>
  <c r="F18" i="11"/>
  <c r="H18" i="11" s="1"/>
  <c r="G17" i="11"/>
  <c r="F17" i="11"/>
  <c r="F42" i="11"/>
  <c r="H42" i="11" s="1"/>
  <c r="G42" i="11"/>
  <c r="F43" i="11"/>
  <c r="G43" i="11"/>
  <c r="H43" i="11"/>
  <c r="F44" i="11"/>
  <c r="G44" i="11"/>
  <c r="F45" i="11"/>
  <c r="G45" i="11"/>
  <c r="H41" i="11"/>
  <c r="G41" i="11"/>
  <c r="F41" i="11"/>
  <c r="F30" i="11"/>
  <c r="G30" i="11"/>
  <c r="F31" i="11"/>
  <c r="G31" i="11"/>
  <c r="H31" i="11"/>
  <c r="F32" i="11"/>
  <c r="H32" i="11" s="1"/>
  <c r="G32" i="11"/>
  <c r="F33" i="11"/>
  <c r="G33" i="11"/>
  <c r="G29" i="11"/>
  <c r="H29" i="11" s="1"/>
  <c r="F29" i="11"/>
  <c r="H30" i="11" l="1"/>
  <c r="H45" i="11"/>
  <c r="H33" i="11"/>
  <c r="H44" i="11"/>
  <c r="F21" i="11"/>
  <c r="H21" i="11" s="1"/>
  <c r="H19" i="11"/>
  <c r="H20" i="11"/>
  <c r="H17" i="11"/>
  <c r="F22" i="11"/>
  <c r="H22" i="11" s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H38" i="1"/>
  <c r="H37" i="1"/>
  <c r="H36" i="1"/>
  <c r="H35" i="1"/>
  <c r="H34" i="1"/>
  <c r="H33" i="1"/>
  <c r="H32" i="1"/>
  <c r="H31" i="1"/>
  <c r="H30" i="1"/>
  <c r="H29" i="1"/>
  <c r="H28" i="1"/>
  <c r="H27" i="1"/>
  <c r="H39" i="1" s="1"/>
  <c r="H41" i="1" l="1"/>
  <c r="H40" i="1"/>
  <c r="F41" i="13"/>
  <c r="E41" i="13"/>
  <c r="D41" i="13"/>
  <c r="C41" i="13"/>
  <c r="F40" i="13"/>
  <c r="E40" i="13"/>
  <c r="D40" i="13"/>
  <c r="C40" i="13"/>
  <c r="F39" i="13"/>
  <c r="E39" i="13"/>
  <c r="D39" i="13"/>
  <c r="C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39" i="13" l="1"/>
  <c r="G40" i="13"/>
  <c r="G41" i="13"/>
  <c r="F20" i="5"/>
  <c r="F21" i="5"/>
  <c r="F22" i="5"/>
  <c r="F23" i="5"/>
  <c r="F24" i="5"/>
  <c r="F25" i="5"/>
  <c r="F26" i="5"/>
  <c r="F27" i="5"/>
  <c r="F28" i="5"/>
  <c r="F29" i="5"/>
  <c r="F30" i="5"/>
  <c r="F19" i="5"/>
  <c r="C20" i="5"/>
  <c r="C21" i="5"/>
  <c r="C22" i="5"/>
  <c r="C23" i="5"/>
  <c r="C24" i="5"/>
  <c r="C25" i="5"/>
  <c r="C26" i="5"/>
  <c r="C27" i="5"/>
  <c r="C28" i="5"/>
  <c r="C29" i="5"/>
  <c r="C30" i="5"/>
  <c r="C19" i="5"/>
  <c r="E18" i="5"/>
  <c r="B18" i="5"/>
  <c r="F18" i="5" l="1"/>
  <c r="C18" i="5"/>
  <c r="G8" i="14" l="1"/>
  <c r="G6" i="14"/>
  <c r="E7" i="7" l="1"/>
  <c r="J25" i="3" l="1"/>
  <c r="J26" i="3"/>
  <c r="J27" i="3"/>
  <c r="J28" i="3"/>
  <c r="J13" i="2" l="1"/>
  <c r="J14" i="2"/>
  <c r="E34" i="11" l="1"/>
  <c r="D34" i="11"/>
  <c r="C34" i="11"/>
  <c r="G34" i="11" l="1"/>
  <c r="F34" i="11"/>
  <c r="I9" i="10"/>
  <c r="I6" i="10"/>
  <c r="I10" i="10" s="1"/>
  <c r="H34" i="11" l="1"/>
  <c r="G62" i="1"/>
  <c r="F62" i="1"/>
  <c r="E62" i="1"/>
  <c r="D62" i="1"/>
  <c r="C62" i="1"/>
  <c r="G61" i="1"/>
  <c r="F61" i="1"/>
  <c r="E61" i="1"/>
  <c r="D61" i="1"/>
  <c r="C61" i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1" i="1"/>
  <c r="H50" i="1"/>
  <c r="H49" i="1"/>
  <c r="H48" i="1"/>
  <c r="H61" i="1" l="1"/>
  <c r="H62" i="1"/>
  <c r="H60" i="1"/>
  <c r="F33" i="5"/>
  <c r="F34" i="5"/>
  <c r="F35" i="5"/>
  <c r="F36" i="5"/>
  <c r="F37" i="5"/>
  <c r="F38" i="5"/>
  <c r="F39" i="5"/>
  <c r="F40" i="5"/>
  <c r="F41" i="5"/>
  <c r="F42" i="5"/>
  <c r="F43" i="5"/>
  <c r="F32" i="5"/>
  <c r="E31" i="5"/>
  <c r="C33" i="5"/>
  <c r="C34" i="5"/>
  <c r="C35" i="5"/>
  <c r="C36" i="5"/>
  <c r="C37" i="5"/>
  <c r="C38" i="5"/>
  <c r="C39" i="5"/>
  <c r="C40" i="5"/>
  <c r="C41" i="5"/>
  <c r="C42" i="5"/>
  <c r="C43" i="5"/>
  <c r="C32" i="5"/>
  <c r="B31" i="5"/>
  <c r="C31" i="5" l="1"/>
  <c r="F31" i="5"/>
  <c r="F17" i="14"/>
  <c r="F15" i="14"/>
  <c r="F8" i="14"/>
  <c r="F6" i="14"/>
  <c r="E17" i="14" l="1"/>
  <c r="D17" i="14"/>
  <c r="C17" i="14"/>
  <c r="E15" i="14"/>
  <c r="D15" i="14"/>
  <c r="C15" i="14"/>
  <c r="E8" i="14"/>
  <c r="D8" i="14"/>
  <c r="C8" i="14"/>
  <c r="E6" i="14"/>
  <c r="D6" i="14"/>
  <c r="C6" i="14"/>
  <c r="I28" i="3" l="1"/>
  <c r="I27" i="3"/>
  <c r="I26" i="3"/>
  <c r="I25" i="3"/>
  <c r="C61" i="13" l="1"/>
  <c r="D61" i="13"/>
  <c r="E61" i="13"/>
  <c r="F61" i="13"/>
  <c r="C62" i="13"/>
  <c r="D62" i="13"/>
  <c r="E62" i="13"/>
  <c r="F62" i="13"/>
  <c r="D60" i="13"/>
  <c r="E60" i="13"/>
  <c r="F60" i="13"/>
  <c r="C60" i="13"/>
  <c r="G50" i="13"/>
  <c r="G49" i="13"/>
  <c r="G48" i="13"/>
  <c r="G56" i="13"/>
  <c r="G55" i="13"/>
  <c r="G54" i="13"/>
  <c r="G53" i="13"/>
  <c r="G52" i="13"/>
  <c r="G51" i="13"/>
  <c r="G59" i="13"/>
  <c r="G58" i="13"/>
  <c r="G57" i="13"/>
  <c r="G62" i="13" l="1"/>
  <c r="G60" i="13"/>
  <c r="G61" i="13"/>
  <c r="E9" i="7"/>
  <c r="E8" i="7"/>
  <c r="E46" i="11" l="1"/>
  <c r="D46" i="11"/>
  <c r="C46" i="11"/>
  <c r="F46" i="11" l="1"/>
  <c r="H46" i="11" s="1"/>
  <c r="G46" i="11"/>
  <c r="C6" i="10"/>
  <c r="D6" i="10"/>
  <c r="E6" i="10"/>
  <c r="F6" i="10"/>
  <c r="G6" i="10"/>
  <c r="H6" i="10"/>
  <c r="B6" i="10"/>
  <c r="H10" i="10" l="1"/>
  <c r="G10" i="10"/>
  <c r="F10" i="10"/>
  <c r="E10" i="10"/>
  <c r="D10" i="10"/>
  <c r="C10" i="10"/>
  <c r="B10" i="10"/>
  <c r="H9" i="10"/>
  <c r="G9" i="10"/>
  <c r="F9" i="10"/>
  <c r="E9" i="10"/>
  <c r="D9" i="10"/>
  <c r="C9" i="10"/>
  <c r="B9" i="10"/>
  <c r="I14" i="2" l="1"/>
  <c r="I13" i="2"/>
  <c r="F46" i="5" l="1"/>
  <c r="F47" i="5"/>
  <c r="F48" i="5"/>
  <c r="F49" i="5"/>
  <c r="F50" i="5"/>
  <c r="F51" i="5"/>
  <c r="F52" i="5"/>
  <c r="F53" i="5"/>
  <c r="F54" i="5"/>
  <c r="F55" i="5"/>
  <c r="F56" i="5"/>
  <c r="F45" i="5"/>
  <c r="E44" i="5"/>
  <c r="C46" i="5"/>
  <c r="C47" i="5"/>
  <c r="C48" i="5"/>
  <c r="C49" i="5"/>
  <c r="C50" i="5"/>
  <c r="C51" i="5"/>
  <c r="C52" i="5"/>
  <c r="C53" i="5"/>
  <c r="C54" i="5"/>
  <c r="C55" i="5"/>
  <c r="C56" i="5"/>
  <c r="C45" i="5"/>
  <c r="B44" i="5"/>
  <c r="F44" i="5" l="1"/>
  <c r="C44" i="5"/>
  <c r="G83" i="1" l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C81" i="1"/>
  <c r="H80" i="1"/>
  <c r="H79" i="1"/>
  <c r="H78" i="1"/>
  <c r="H77" i="1"/>
  <c r="H76" i="1"/>
  <c r="H75" i="1"/>
  <c r="H74" i="1"/>
  <c r="H73" i="1"/>
  <c r="H72" i="1"/>
  <c r="H71" i="1"/>
  <c r="H70" i="1"/>
  <c r="H69" i="1"/>
  <c r="H82" i="1" l="1"/>
  <c r="H81" i="1"/>
  <c r="H83" i="1"/>
  <c r="H25" i="3"/>
  <c r="H26" i="3"/>
  <c r="H27" i="3"/>
  <c r="H28" i="3"/>
  <c r="C122" i="5" l="1"/>
  <c r="B122" i="5"/>
  <c r="C109" i="5"/>
  <c r="B109" i="5"/>
  <c r="C96" i="5"/>
  <c r="B96" i="5"/>
  <c r="F124" i="5" l="1"/>
  <c r="F125" i="5"/>
  <c r="F126" i="5"/>
  <c r="F127" i="5"/>
  <c r="F128" i="5"/>
  <c r="F129" i="5"/>
  <c r="F130" i="5"/>
  <c r="F131" i="5"/>
  <c r="F132" i="5"/>
  <c r="F133" i="5"/>
  <c r="F134" i="5"/>
  <c r="F123" i="5"/>
  <c r="E122" i="5"/>
  <c r="F111" i="5"/>
  <c r="F112" i="5"/>
  <c r="F113" i="5"/>
  <c r="F114" i="5"/>
  <c r="F115" i="5"/>
  <c r="F116" i="5"/>
  <c r="F117" i="5"/>
  <c r="F118" i="5"/>
  <c r="F119" i="5"/>
  <c r="F120" i="5"/>
  <c r="F121" i="5"/>
  <c r="F110" i="5"/>
  <c r="E109" i="5"/>
  <c r="F98" i="5"/>
  <c r="F99" i="5"/>
  <c r="F100" i="5"/>
  <c r="F101" i="5"/>
  <c r="F102" i="5"/>
  <c r="F103" i="5"/>
  <c r="F104" i="5"/>
  <c r="F105" i="5"/>
  <c r="F106" i="5"/>
  <c r="F107" i="5"/>
  <c r="F108" i="5"/>
  <c r="F97" i="5"/>
  <c r="E96" i="5"/>
  <c r="F85" i="5"/>
  <c r="F86" i="5"/>
  <c r="F87" i="5"/>
  <c r="F88" i="5"/>
  <c r="F89" i="5"/>
  <c r="F90" i="5"/>
  <c r="F91" i="5"/>
  <c r="F92" i="5"/>
  <c r="F93" i="5"/>
  <c r="F94" i="5"/>
  <c r="F95" i="5"/>
  <c r="F84" i="5"/>
  <c r="E83" i="5"/>
  <c r="F72" i="5"/>
  <c r="F73" i="5"/>
  <c r="F74" i="5"/>
  <c r="F75" i="5"/>
  <c r="F76" i="5"/>
  <c r="F77" i="5"/>
  <c r="F78" i="5"/>
  <c r="F79" i="5"/>
  <c r="F80" i="5"/>
  <c r="F81" i="5"/>
  <c r="F82" i="5"/>
  <c r="F71" i="5"/>
  <c r="E70" i="5"/>
  <c r="F59" i="5"/>
  <c r="F60" i="5"/>
  <c r="F61" i="5"/>
  <c r="F62" i="5"/>
  <c r="F63" i="5"/>
  <c r="F64" i="5"/>
  <c r="F65" i="5"/>
  <c r="F66" i="5"/>
  <c r="F67" i="5"/>
  <c r="F68" i="5"/>
  <c r="F69" i="5"/>
  <c r="F58" i="5"/>
  <c r="E57" i="5"/>
  <c r="F109" i="5" l="1"/>
  <c r="F122" i="5"/>
  <c r="F96" i="5"/>
  <c r="F83" i="5"/>
  <c r="F70" i="5"/>
  <c r="F57" i="5"/>
  <c r="D28" i="3"/>
  <c r="E28" i="3"/>
  <c r="F28" i="3"/>
  <c r="G28" i="3"/>
  <c r="C28" i="3"/>
  <c r="D26" i="3"/>
  <c r="E26" i="3"/>
  <c r="F26" i="3"/>
  <c r="G26" i="3"/>
  <c r="C26" i="3"/>
  <c r="E10" i="7" l="1"/>
  <c r="E11" i="7"/>
  <c r="C14" i="2" l="1"/>
  <c r="D14" i="2"/>
  <c r="E14" i="2"/>
  <c r="F14" i="2"/>
  <c r="G14" i="2"/>
  <c r="H14" i="2"/>
  <c r="D13" i="2"/>
  <c r="E13" i="2"/>
  <c r="F13" i="2"/>
  <c r="G13" i="2"/>
  <c r="H13" i="2"/>
  <c r="C13" i="2"/>
  <c r="D27" i="3" l="1"/>
  <c r="E27" i="3"/>
  <c r="F27" i="3"/>
  <c r="G27" i="3"/>
  <c r="C27" i="3"/>
  <c r="D25" i="3"/>
  <c r="E25" i="3"/>
  <c r="F25" i="3"/>
  <c r="G25" i="3"/>
  <c r="C25" i="3"/>
  <c r="D209" i="1"/>
  <c r="E209" i="1"/>
  <c r="F209" i="1"/>
  <c r="G209" i="1"/>
  <c r="C209" i="1"/>
  <c r="D208" i="1"/>
  <c r="E208" i="1"/>
  <c r="F208" i="1"/>
  <c r="G208" i="1"/>
  <c r="C208" i="1"/>
  <c r="D207" i="1"/>
  <c r="E207" i="1"/>
  <c r="F207" i="1"/>
  <c r="G207" i="1"/>
  <c r="C207" i="1"/>
  <c r="H206" i="1"/>
  <c r="H205" i="1"/>
  <c r="H204" i="1"/>
  <c r="D188" i="1"/>
  <c r="E188" i="1"/>
  <c r="F188" i="1"/>
  <c r="G188" i="1"/>
  <c r="C188" i="1"/>
  <c r="D187" i="1"/>
  <c r="E187" i="1"/>
  <c r="F187" i="1"/>
  <c r="G187" i="1"/>
  <c r="C187" i="1"/>
  <c r="D186" i="1"/>
  <c r="E186" i="1"/>
  <c r="F186" i="1"/>
  <c r="G186" i="1"/>
  <c r="C186" i="1"/>
  <c r="H185" i="1"/>
  <c r="H184" i="1"/>
  <c r="H183" i="1"/>
  <c r="D167" i="1"/>
  <c r="E167" i="1"/>
  <c r="F167" i="1"/>
  <c r="G167" i="1"/>
  <c r="C167" i="1"/>
  <c r="D166" i="1"/>
  <c r="E166" i="1"/>
  <c r="F166" i="1"/>
  <c r="G166" i="1"/>
  <c r="C166" i="1"/>
  <c r="D165" i="1"/>
  <c r="E165" i="1"/>
  <c r="F165" i="1"/>
  <c r="G165" i="1"/>
  <c r="C165" i="1"/>
  <c r="H164" i="1"/>
  <c r="H163" i="1"/>
  <c r="H162" i="1"/>
  <c r="D146" i="1"/>
  <c r="E146" i="1"/>
  <c r="F146" i="1"/>
  <c r="G146" i="1"/>
  <c r="C146" i="1"/>
  <c r="D145" i="1"/>
  <c r="E145" i="1"/>
  <c r="F145" i="1"/>
  <c r="G145" i="1"/>
  <c r="C145" i="1"/>
  <c r="D144" i="1"/>
  <c r="E144" i="1"/>
  <c r="F144" i="1"/>
  <c r="G144" i="1"/>
  <c r="C144" i="1"/>
  <c r="H143" i="1"/>
  <c r="H142" i="1"/>
  <c r="H141" i="1"/>
  <c r="D125" i="1"/>
  <c r="E125" i="1"/>
  <c r="F125" i="1"/>
  <c r="G125" i="1"/>
  <c r="C125" i="1"/>
  <c r="D124" i="1"/>
  <c r="E124" i="1"/>
  <c r="F124" i="1"/>
  <c r="G124" i="1"/>
  <c r="C124" i="1"/>
  <c r="D123" i="1"/>
  <c r="E123" i="1"/>
  <c r="F123" i="1"/>
  <c r="G123" i="1"/>
  <c r="C123" i="1"/>
  <c r="H121" i="1"/>
  <c r="H122" i="1"/>
  <c r="H120" i="1"/>
  <c r="D104" i="1"/>
  <c r="E104" i="1"/>
  <c r="F104" i="1"/>
  <c r="G104" i="1"/>
  <c r="D103" i="1"/>
  <c r="E103" i="1"/>
  <c r="F103" i="1"/>
  <c r="G103" i="1"/>
  <c r="D102" i="1"/>
  <c r="E102" i="1"/>
  <c r="F102" i="1"/>
  <c r="G102" i="1"/>
  <c r="C104" i="1"/>
  <c r="C103" i="1"/>
  <c r="C102" i="1"/>
  <c r="H101" i="1"/>
  <c r="H100" i="1"/>
  <c r="H99" i="1"/>
  <c r="H196" i="1" l="1"/>
  <c r="H197" i="1"/>
  <c r="H198" i="1"/>
  <c r="H199" i="1"/>
  <c r="H200" i="1"/>
  <c r="H201" i="1"/>
  <c r="H202" i="1"/>
  <c r="H203" i="1"/>
  <c r="H195" i="1"/>
  <c r="H175" i="1"/>
  <c r="H176" i="1"/>
  <c r="H177" i="1"/>
  <c r="H178" i="1"/>
  <c r="H179" i="1"/>
  <c r="H180" i="1"/>
  <c r="H181" i="1"/>
  <c r="H182" i="1"/>
  <c r="H174" i="1"/>
  <c r="H154" i="1"/>
  <c r="H155" i="1"/>
  <c r="H156" i="1"/>
  <c r="H157" i="1"/>
  <c r="H158" i="1"/>
  <c r="H159" i="1"/>
  <c r="H160" i="1"/>
  <c r="H161" i="1"/>
  <c r="H153" i="1"/>
  <c r="H133" i="1"/>
  <c r="H134" i="1"/>
  <c r="H135" i="1"/>
  <c r="H136" i="1"/>
  <c r="H137" i="1"/>
  <c r="H138" i="1"/>
  <c r="H139" i="1"/>
  <c r="H140" i="1"/>
  <c r="H132" i="1"/>
  <c r="H112" i="1"/>
  <c r="H113" i="1"/>
  <c r="H114" i="1"/>
  <c r="H115" i="1"/>
  <c r="H116" i="1"/>
  <c r="H117" i="1"/>
  <c r="H118" i="1"/>
  <c r="H119" i="1"/>
  <c r="H111" i="1"/>
  <c r="H91" i="1"/>
  <c r="H92" i="1"/>
  <c r="H93" i="1"/>
  <c r="H94" i="1"/>
  <c r="H95" i="1"/>
  <c r="H96" i="1"/>
  <c r="H97" i="1"/>
  <c r="H98" i="1"/>
  <c r="H90" i="1"/>
  <c r="H208" i="1" l="1"/>
  <c r="H207" i="1"/>
  <c r="H187" i="1"/>
  <c r="H186" i="1"/>
  <c r="H165" i="1"/>
  <c r="H144" i="1"/>
  <c r="H124" i="1"/>
  <c r="H123" i="1"/>
  <c r="H103" i="1"/>
  <c r="H102" i="1"/>
  <c r="H104" i="1"/>
  <c r="H209" i="1"/>
  <c r="H188" i="1"/>
  <c r="H167" i="1"/>
  <c r="H166" i="1"/>
  <c r="H145" i="1"/>
  <c r="H146" i="1"/>
  <c r="H125" i="1"/>
</calcChain>
</file>

<file path=xl/sharedStrings.xml><?xml version="1.0" encoding="utf-8"?>
<sst xmlns="http://schemas.openxmlformats.org/spreadsheetml/2006/main" count="818" uniqueCount="128">
  <si>
    <t>Μονάδες</t>
  </si>
  <si>
    <t>Δωμάτια</t>
  </si>
  <si>
    <t>Κλίνες</t>
  </si>
  <si>
    <t>1*</t>
  </si>
  <si>
    <t>Σύνολο</t>
  </si>
  <si>
    <t xml:space="preserve">Μουσεία </t>
  </si>
  <si>
    <t>Αρχαιολογικοί χώροι</t>
  </si>
  <si>
    <t xml:space="preserve">Διανυκτερεύσεις αλλοδαπών </t>
  </si>
  <si>
    <t>ΕΤΟΣ</t>
  </si>
  <si>
    <t>ΔΙΑΚΙΝΗΘΕΝΤΕΣ ΚΑΤΑ ΤΗΝ ΑΠΟΒΙΒΑΣΗ (ΚΑΤΑΠΛΟΙ)</t>
  </si>
  <si>
    <t>ΔΙΑΚΙΝΗΘΕΝΤΕΣ ΚΑΤΑ ΤΗΝ ΕΠΙΒΙΒΑΣΗ (ΑΠΟΠΛΟΙ)</t>
  </si>
  <si>
    <t>ΣΥΝΟΛΑ ΔΙΑΚΙΝΗΘΕΝΤΩΝ</t>
  </si>
  <si>
    <t>ΕΠΙΒΑΤΕΣ ΜΕ Ε/Γ - Ο/Γ</t>
  </si>
  <si>
    <t>ΕΠΙΒΑΤΩΝ ΜΕ Ε/Γ - Ο/Γ</t>
  </si>
  <si>
    <t>Ιωάννινα</t>
  </si>
  <si>
    <t>Πρέβεζα</t>
  </si>
  <si>
    <t>Άρτα</t>
  </si>
  <si>
    <t>Θεσπρωτία</t>
  </si>
  <si>
    <t>Άρτης</t>
  </si>
  <si>
    <t>Θεσπρωτίας</t>
  </si>
  <si>
    <t>Ιωαννίνων</t>
  </si>
  <si>
    <t>Πρεβέζης</t>
  </si>
  <si>
    <t>Λιμάνι</t>
  </si>
  <si>
    <t>Ηγουμενίτσας</t>
  </si>
  <si>
    <t>Διανυκτερεύσεις ημεδαπών</t>
  </si>
  <si>
    <t xml:space="preserve">Διανυκτερεύσεις ημεδαπών 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</si>
  <si>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</si>
  <si>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</si>
  <si>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</si>
  <si>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</si>
  <si>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</si>
  <si>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</si>
  <si>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</si>
  <si>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</si>
  <si>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</si>
  <si>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</si>
  <si>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</si>
  <si>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</si>
  <si>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Ιωάννινα </t>
  </si>
  <si>
    <t xml:space="preserve">Σύνολο </t>
  </si>
  <si>
    <t>Πληρότητα</t>
  </si>
  <si>
    <t xml:space="preserve">Πληρότητα </t>
  </si>
  <si>
    <t>Διεθνείς αεροπορικές αφίξεις</t>
  </si>
  <si>
    <t>5*</t>
  </si>
  <si>
    <t>4*</t>
  </si>
  <si>
    <t>3*</t>
  </si>
  <si>
    <t>2*</t>
  </si>
  <si>
    <t>Περιφερειακή Ενότητα</t>
  </si>
  <si>
    <t xml:space="preserve">Περιφερειακές Ενότητες </t>
  </si>
  <si>
    <t>Περιφερειακές Ενότητες</t>
  </si>
  <si>
    <t>Αεροπορικές αφίξεις εσωτερικού</t>
  </si>
  <si>
    <r>
      <t xml:space="preserve">1) </t>
    </r>
    <r>
      <rPr>
        <sz val="8"/>
        <rFont val="Tahoma"/>
        <family val="2"/>
        <charset val="161"/>
      </rPr>
      <t>Η Έρευνα Εργατικού Δυναμικού είναι δειγματοληπτική και διεξάγεται από την ΕΛΣΤΑΤ</t>
    </r>
  </si>
  <si>
    <r>
      <t xml:space="preserve">2) </t>
    </r>
    <r>
      <rPr>
        <sz val="8"/>
        <rFont val="Tahoma"/>
        <family val="2"/>
        <charset val="161"/>
      </rPr>
      <t>Ως απασχολούμενοι ορίζονται τα άτομα ηλικίας 15 ετών και άνω, τα οποία την εβδομάδα αναφοράς είτε εργάστηκαν έστω και μια ώρα με σκοπό την αμοιβή ή το κέρδος, είτε εργάστηκαν στην οικογενειακή επιχείρηση, είτε δεν εργάστηκαν αλλά είχαν μια εργασία ή επιχείρηση από την οποία απουσίαζαν προσωρινά.</t>
    </r>
    <r>
      <rPr>
        <b/>
        <sz val="8"/>
        <rFont val="Tahoma"/>
        <family val="2"/>
        <charset val="161"/>
      </rPr>
      <t xml:space="preserve">
</t>
    </r>
  </si>
  <si>
    <t xml:space="preserve">Περιφέρειες </t>
  </si>
  <si>
    <t xml:space="preserve"> Χώρες Προέλευσης</t>
  </si>
  <si>
    <t>Επισκέψεις (σε χιλ.)</t>
  </si>
  <si>
    <t>Εισπράξεις (σε εκ. €)</t>
  </si>
  <si>
    <t xml:space="preserve">Διανυκτερεύσεις (σε χιλ.) </t>
  </si>
  <si>
    <t>Μέση Διάρκεια Παραμονής</t>
  </si>
  <si>
    <t>Ην. Βασίλειο</t>
  </si>
  <si>
    <t>Γερμανία</t>
  </si>
  <si>
    <t>Λοιπές</t>
  </si>
  <si>
    <t>% επί του συνόλου</t>
  </si>
  <si>
    <t>Βασικά Μεγέθη Εισερχόμενου Τουρισμού της Περιφέρειας Ηπείρου 2016</t>
  </si>
  <si>
    <t>Αλβανία</t>
  </si>
  <si>
    <t>Ιταλία</t>
  </si>
  <si>
    <t>Α/Α</t>
  </si>
  <si>
    <t xml:space="preserve">Μελέτες </t>
  </si>
  <si>
    <t>Πρωτοβουλίες ανάπτυξης του τουριστικού κλάδου και αντιμετώπισης του φαινόμενου της εποχικότητας του τουρισμού</t>
  </si>
  <si>
    <t>Μελέτη εξειδίκευσης των τουριστικών προϊόντων και υπηρεσιών</t>
  </si>
  <si>
    <t>4Κ</t>
  </si>
  <si>
    <t>3Κ</t>
  </si>
  <si>
    <t>2Κ</t>
  </si>
  <si>
    <t>1Κ</t>
  </si>
  <si>
    <t>Άρτας</t>
  </si>
  <si>
    <t>Πρέβεζας</t>
  </si>
  <si>
    <t>Δαπάνη/ Επίσκεψη   (σε €)</t>
  </si>
  <si>
    <t>Δαπάνη/ Διανυκτέρευση  (σε €)</t>
  </si>
  <si>
    <t>Κίνηση Κρουαζιερόπλοιων στο λιμάνι της Ηγουμενίτσας</t>
  </si>
  <si>
    <t>Κίνηση Κρουαζιερόπλοιων στο λιμάνι της Πρέβεζας</t>
  </si>
  <si>
    <t>Αφίξεις αλλοδαπών</t>
  </si>
  <si>
    <t>Αφίξεις ημεδαπών</t>
  </si>
  <si>
    <t xml:space="preserve">Αφίξεις ημεδαπών </t>
  </si>
  <si>
    <t>Βασικά Μεγέθη Εισερχόμενου Τουρισμού της Περιφέρειας Ηπείρου 2017</t>
  </si>
  <si>
    <t>Βασικά Τουριστικά Μεγέθη της Περιφέρειας Ηπείρου</t>
  </si>
  <si>
    <r>
      <t xml:space="preserve">Πηγή: </t>
    </r>
    <r>
      <rPr>
        <sz val="8"/>
        <color theme="4"/>
        <rFont val="Tahoma"/>
        <family val="2"/>
        <charset val="161"/>
      </rPr>
      <t>Έρευνα Συνόρων της ΤτΕ, Επεξεργασία INSETE Intelligence</t>
    </r>
  </si>
  <si>
    <t xml:space="preserve">Ήπειρος </t>
  </si>
  <si>
    <r>
      <t xml:space="preserve">Πηγή: </t>
    </r>
    <r>
      <rPr>
        <sz val="8"/>
        <color theme="4"/>
        <rFont val="Tahoma"/>
        <family val="2"/>
        <charset val="161"/>
      </rPr>
      <t>Έρευνα Εργατικού Δυναμικού ΕΛΣΤΑΤ - Επεξεργασία INSETE Intelligence</t>
    </r>
  </si>
  <si>
    <t xml:space="preserve">Λοιποί κλάδοι </t>
  </si>
  <si>
    <t xml:space="preserve">Σύνολο απασχόλησης </t>
  </si>
  <si>
    <t>Σύνολο Χώρας</t>
  </si>
  <si>
    <t xml:space="preserve">% Λοιπών κλάδων επί του συνόλου Περιφέρειας </t>
  </si>
  <si>
    <t>ΠΕΡΙΦΕΡΕΙΑ ΗΠΕΙΡΟΥ</t>
  </si>
  <si>
    <t xml:space="preserve">Ξενοδοχειακό δυναμικό 2017 </t>
  </si>
  <si>
    <t xml:space="preserve">Ξενοδοχειακό δυναμικό 2016 </t>
  </si>
  <si>
    <t xml:space="preserve">Ξενοδοχειακό δυναμικό 2015 </t>
  </si>
  <si>
    <t xml:space="preserve">Ξενοδοχειακό δυναμικό 2014 </t>
  </si>
  <si>
    <t xml:space="preserve">Ξενοδοχειακό δυναμικό 2013 </t>
  </si>
  <si>
    <t xml:space="preserve">ΠΕΡΙΦΕΡΕΙΑ ΗΠΕΙΡΟΥ </t>
  </si>
  <si>
    <t xml:space="preserve">Ξενοδοχειακό δυναμικό 2012 </t>
  </si>
  <si>
    <t>Ξενοδοχειακό δυναμικό 2011</t>
  </si>
  <si>
    <t>Ξενοδοχειακό δυναμικό 2010</t>
  </si>
  <si>
    <t>Ενοικιαζόμενα δωμάτια 2017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</si>
  <si>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ΕΛ.ΣΤΑΤ - Επεξεργασία INSETE Intelligence</t>
    </r>
  </si>
  <si>
    <t xml:space="preserve">% μεταβολή </t>
  </si>
  <si>
    <t>Κρουαζιερόπλοια</t>
  </si>
  <si>
    <t xml:space="preserve">Επιβάτες </t>
  </si>
  <si>
    <t>% μεταβολή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</si>
  <si>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Ένωση Λιμένων Ελλάδος - Επεξεργασία INSETE Intelligence</t>
    </r>
  </si>
  <si>
    <t>Ενότητα</t>
  </si>
  <si>
    <t>Ενοικιαζόμενα δωμάτια 2018</t>
  </si>
  <si>
    <t xml:space="preserve">Ενότητα </t>
  </si>
  <si>
    <t xml:space="preserve">Ξενοδοχειακό δυναμικό 2018 </t>
  </si>
  <si>
    <t>Βασικά Μεγέθη Εισερχόμενου Τουρισμού της Περιφέρειας Ηπείρου 2018</t>
  </si>
  <si>
    <r>
      <rPr>
        <b/>
        <sz val="8"/>
        <color rgb="FF0070C0"/>
        <rFont val="Tahoma"/>
        <family val="2"/>
        <charset val="161"/>
      </rPr>
      <t>Πηγή</t>
    </r>
    <r>
      <rPr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</si>
  <si>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r>
      <rPr>
        <b/>
        <sz val="8"/>
        <color rgb="FF002060"/>
        <rFont val="Tahoma"/>
        <family val="2"/>
        <charset val="161"/>
      </rPr>
      <t>Πηγή:</t>
    </r>
    <r>
      <rPr>
        <sz val="8"/>
        <color rgb="FF002060"/>
        <rFont val="Tahoma"/>
        <family val="2"/>
        <charset val="161"/>
      </rPr>
      <t xml:space="preserve"> MHTE - Επεξεργασία INSETE Intelligence</t>
    </r>
  </si>
  <si>
    <r>
      <t xml:space="preserve">Πηγή: </t>
    </r>
    <r>
      <rPr>
        <sz val="8"/>
        <color theme="4"/>
        <rFont val="Tahoma"/>
        <family val="2"/>
        <charset val="161"/>
      </rPr>
      <t xml:space="preserve">YΠΑ, Επεξεργασία INSETE Intelligence         </t>
    </r>
  </si>
  <si>
    <t>Ενοικιαζόμενα δωμάτια 2019</t>
  </si>
  <si>
    <t xml:space="preserve">Ξενοδοχειακό δυναμικό 2019 </t>
  </si>
  <si>
    <t>Δραστηριότητες υπηρεσιών παροχής καταλύματος και εστίασης</t>
  </si>
  <si>
    <t xml:space="preserve">% Υπηρεσιών επί του συνόλου Περιφέρειας </t>
  </si>
  <si>
    <t>Βασικά Μεγέθη Εισερχόμενου Τουρισμού της Περιφέρειας Ηπείρου 2019</t>
  </si>
  <si>
    <t>Η απασχόληση στην Περιφέρεια Ηπείρου 2010 - 2019 (σε χιλ.)</t>
  </si>
  <si>
    <t>ΔΙΑΚΙΝΗΘΕΝΤΕΣ ΕΞΩΤΕΡΙΚΟΥ 2013-2019</t>
  </si>
  <si>
    <t>ΔΙΑΚΙΝΗΘΕΝΤΕΣ ΕΣΩΤΕΡΙΚΟΥ 2013-2019</t>
  </si>
  <si>
    <t>ΠΕΡΙΦΕΡΕΙΑ ΗΠΕΙΡΟΥ: Επισκέπτες σε Μουσεία / Αρχαιολογικούς χώρους 2010-2019</t>
  </si>
  <si>
    <t>ΠΕΡΙΦΕΡΕΙΑ ΗΠΕΙΡΟΥ: στοιχεία αφίξεων, διανυκτερεύσεων και πληρότητας σε ξενοδοχειακά καταλύματα, 2010-2019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</si>
  <si>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rgb="FF5B9BD5"/>
        <rFont val="Tahoma"/>
        <family val="2"/>
        <charset val="161"/>
      </rPr>
      <t xml:space="preserve"> ΕΛ.ΣΤΑΤ - Επεξεργασία INSETE Intelligence, Τα στοιχεία για τα έτη 2010-2017 προκύπτουν από μέρος των συνολικά διαθέσιµων κλινών - η εκτίµηση και προβολή των αποτελεσµάτων γίνεται στο 80% των διαθέσιμων κλινών λόγω έλλειψης της πληροφορίας των µηνών λειτουργίας του κάθε καταλύµατος µέσα στο έτος. Τα στοιχεία για τα έτη 2018-2019 λόγω αλλαγής της μεθοδολογίας προκύπτουν από το 100% των διαθέσιμων κλινών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</si>
</sst>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#,##0.0"/>
    <numFmt numFmtId="167" formatCode="0.0"/>
  </numFmts>
  <fonts count="31" x14ac:knownFonts="1">
    <font>
      <sz val="11"/>
      <color theme="1"/>
      <name val="Calibri"/>
      <family val="2"/>
      <charset val="161"/>
      <scheme val="minor"/>
    </font>
    <font>
      <i/>
      <sz val="8"/>
      <color theme="4"/>
      <name val="Calibri"/>
      <family val="2"/>
      <charset val="161"/>
      <scheme val="minor"/>
    </font>
    <font>
      <sz val="10"/>
      <color rgb="FF000000"/>
      <name val="Times New Roman"/>
      <family val="1"/>
      <charset val="161"/>
    </font>
    <font>
      <i/>
      <sz val="8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sz val="8"/>
      <color theme="4"/>
      <name val="Tahoma"/>
      <family val="2"/>
      <charset val="161"/>
    </font>
    <font>
      <b/>
      <sz val="8"/>
      <color theme="4"/>
      <name val="Tahoma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16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1"/>
      <color theme="1"/>
      <name val="Tahoma"/>
      <family val="2"/>
      <charset val="161"/>
    </font>
    <font>
      <sz val="9"/>
      <color theme="0"/>
      <name val="Tahoma"/>
      <family val="2"/>
      <charset val="161"/>
    </font>
    <font>
      <sz val="9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i/>
      <sz val="8"/>
      <color rgb="FF0070C0"/>
      <name val="Tahoma"/>
      <family val="2"/>
      <charset val="161"/>
    </font>
    <font>
      <sz val="10"/>
      <name val="Arial"/>
      <family val="2"/>
      <charset val="161"/>
    </font>
    <font>
      <u/>
      <sz val="9"/>
      <color theme="10"/>
      <name val="Tahoma"/>
      <family val="2"/>
      <charset val="161"/>
    </font>
    <font>
      <sz val="8"/>
      <color rgb="FF0070C0"/>
      <name val="Tahoma"/>
      <family val="2"/>
      <charset val="161"/>
    </font>
    <font>
      <b/>
      <sz val="8"/>
      <color rgb="FF0070C0"/>
      <name val="Tahoma"/>
      <family val="2"/>
      <charset val="161"/>
    </font>
    <font>
      <sz val="10"/>
      <color indexed="8"/>
      <name val="Arial"/>
      <family val="2"/>
      <charset val="161"/>
    </font>
    <font>
      <u/>
      <sz val="9"/>
      <color theme="11"/>
      <name val="Franklin Gothic Book"/>
      <family val="2"/>
      <charset val="161"/>
    </font>
    <font>
      <u/>
      <sz val="9"/>
      <color theme="10"/>
      <name val="Franklin Gothic Book"/>
      <family val="2"/>
      <charset val="161"/>
    </font>
    <font>
      <sz val="8"/>
      <color rgb="FF002060"/>
      <name val="Tahoma"/>
      <family val="2"/>
      <charset val="161"/>
    </font>
    <font>
      <b/>
      <sz val="8"/>
      <color rgb="FF002060"/>
      <name val="Tahoma"/>
      <family val="2"/>
      <charset val="161"/>
    </font>
    <font>
      <sz val="8"/>
      <color rgb="FF5B9BD5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theme="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theme="4"/>
      </right>
      <top/>
      <bottom/>
      <diagonal/>
    </border>
    <border>
      <left/>
      <right/>
      <top style="medium">
        <color theme="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theme="4"/>
      </left>
      <right style="medium">
        <color theme="4"/>
      </right>
      <top style="thin">
        <color indexed="64"/>
      </top>
      <bottom/>
      <diagonal/>
    </border>
    <border>
      <left style="thin">
        <color theme="4"/>
      </left>
      <right style="medium">
        <color theme="4"/>
      </right>
      <top/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thin">
        <color theme="4" tint="0.39997558519241921"/>
      </right>
      <top/>
      <bottom style="hair">
        <color rgb="FF0070C0"/>
      </bottom>
      <diagonal/>
    </border>
    <border>
      <left style="thin">
        <color theme="4" tint="0.39997558519241921"/>
      </left>
      <right/>
      <top style="hair">
        <color rgb="FF0070C0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medium">
        <color theme="4"/>
      </left>
      <right style="medium">
        <color theme="4"/>
      </right>
      <top/>
      <bottom style="medium">
        <color rgb="FF00B0F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 tint="0.39997558519241921"/>
      </right>
      <top/>
      <bottom style="thin">
        <color theme="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2" fillId="0" borderId="0"/>
    <xf numFmtId="9" fontId="1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0" fontId="21" fillId="0" borderId="0"/>
    <xf numFmtId="43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/>
    <xf numFmtId="0" fontId="25" fillId="0" borderId="0"/>
  </cellStyleXfs>
  <cellXfs count="1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7" fillId="2" borderId="0" xfId="0" applyFont="1" applyFill="1"/>
    <xf numFmtId="3" fontId="7" fillId="2" borderId="0" xfId="0" applyNumberFormat="1" applyFont="1" applyFill="1"/>
    <xf numFmtId="3" fontId="6" fillId="2" borderId="0" xfId="0" applyNumberFormat="1" applyFont="1" applyFill="1"/>
    <xf numFmtId="0" fontId="7" fillId="0" borderId="0" xfId="0" applyFont="1"/>
    <xf numFmtId="3" fontId="7" fillId="0" borderId="0" xfId="0" applyNumberFormat="1" applyFont="1"/>
    <xf numFmtId="3" fontId="6" fillId="0" borderId="0" xfId="0" applyNumberFormat="1" applyFont="1"/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3" fontId="7" fillId="3" borderId="0" xfId="0" applyNumberFormat="1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0" fontId="5" fillId="4" borderId="2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left" vertical="center" wrapText="1"/>
    </xf>
    <xf numFmtId="3" fontId="11" fillId="5" borderId="3" xfId="0" applyNumberFormat="1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horizontal="center"/>
    </xf>
    <xf numFmtId="3" fontId="7" fillId="6" borderId="0" xfId="0" applyNumberFormat="1" applyFont="1" applyFill="1"/>
    <xf numFmtId="0" fontId="7" fillId="6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7" fillId="2" borderId="0" xfId="0" applyNumberFormat="1" applyFont="1" applyFill="1" applyAlignment="1">
      <alignment horizontal="right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6" borderId="0" xfId="0" applyFont="1" applyFill="1" applyAlignment="1">
      <alignment horizontal="left" indent="1"/>
    </xf>
    <xf numFmtId="0" fontId="12" fillId="0" borderId="0" xfId="0" applyFont="1" applyAlignment="1">
      <alignment vertical="center" wrapText="1"/>
    </xf>
    <xf numFmtId="0" fontId="5" fillId="7" borderId="0" xfId="0" applyFont="1" applyFill="1" applyAlignment="1">
      <alignment horizontal="right"/>
    </xf>
    <xf numFmtId="3" fontId="5" fillId="4" borderId="0" xfId="0" applyNumberFormat="1" applyFont="1" applyFill="1"/>
    <xf numFmtId="0" fontId="5" fillId="4" borderId="0" xfId="0" applyFont="1" applyFill="1"/>
    <xf numFmtId="0" fontId="5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3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left" vertical="center"/>
    </xf>
    <xf numFmtId="3" fontId="5" fillId="4" borderId="0" xfId="0" applyNumberFormat="1" applyFont="1" applyFill="1" applyAlignment="1">
      <alignment horizontal="center" vertical="center"/>
    </xf>
    <xf numFmtId="165" fontId="5" fillId="4" borderId="0" xfId="0" applyNumberFormat="1" applyFont="1" applyFill="1" applyAlignment="1">
      <alignment horizontal="center" vertical="center"/>
    </xf>
    <xf numFmtId="0" fontId="0" fillId="5" borderId="0" xfId="0" applyFill="1"/>
    <xf numFmtId="0" fontId="9" fillId="0" borderId="0" xfId="0" applyFont="1" applyAlignment="1">
      <alignment horizontal="left" vertical="center"/>
    </xf>
    <xf numFmtId="0" fontId="7" fillId="5" borderId="13" xfId="0" applyFont="1" applyFill="1" applyBorder="1"/>
    <xf numFmtId="166" fontId="7" fillId="5" borderId="13" xfId="0" applyNumberFormat="1" applyFont="1" applyFill="1" applyBorder="1" applyAlignment="1">
      <alignment horizontal="center"/>
    </xf>
    <xf numFmtId="166" fontId="7" fillId="5" borderId="14" xfId="0" applyNumberFormat="1" applyFont="1" applyFill="1" applyBorder="1" applyAlignment="1">
      <alignment horizontal="center"/>
    </xf>
    <xf numFmtId="167" fontId="7" fillId="5" borderId="13" xfId="0" applyNumberFormat="1" applyFont="1" applyFill="1" applyBorder="1" applyAlignment="1">
      <alignment horizontal="center"/>
    </xf>
    <xf numFmtId="0" fontId="7" fillId="5" borderId="0" xfId="0" applyFont="1" applyFill="1"/>
    <xf numFmtId="166" fontId="7" fillId="5" borderId="0" xfId="0" applyNumberFormat="1" applyFont="1" applyFill="1" applyAlignment="1">
      <alignment horizontal="center"/>
    </xf>
    <xf numFmtId="166" fontId="7" fillId="5" borderId="11" xfId="0" applyNumberFormat="1" applyFont="1" applyFill="1" applyBorder="1" applyAlignment="1">
      <alignment horizontal="center"/>
    </xf>
    <xf numFmtId="167" fontId="7" fillId="5" borderId="0" xfId="0" applyNumberFormat="1" applyFont="1" applyFill="1" applyAlignment="1">
      <alignment horizontal="center"/>
    </xf>
    <xf numFmtId="0" fontId="7" fillId="5" borderId="17" xfId="0" applyFont="1" applyFill="1" applyBorder="1"/>
    <xf numFmtId="166" fontId="7" fillId="5" borderId="17" xfId="0" applyNumberFormat="1" applyFont="1" applyFill="1" applyBorder="1" applyAlignment="1">
      <alignment horizontal="center"/>
    </xf>
    <xf numFmtId="166" fontId="7" fillId="5" borderId="18" xfId="0" applyNumberFormat="1" applyFont="1" applyFill="1" applyBorder="1" applyAlignment="1">
      <alignment horizontal="center"/>
    </xf>
    <xf numFmtId="167" fontId="7" fillId="5" borderId="17" xfId="0" applyNumberFormat="1" applyFont="1" applyFill="1" applyBorder="1" applyAlignment="1">
      <alignment horizontal="center"/>
    </xf>
    <xf numFmtId="0" fontId="6" fillId="5" borderId="19" xfId="0" applyFont="1" applyFill="1" applyBorder="1" applyAlignment="1">
      <alignment vertical="center" wrapText="1"/>
    </xf>
    <xf numFmtId="166" fontId="6" fillId="5" borderId="0" xfId="0" applyNumberFormat="1" applyFont="1" applyFill="1" applyAlignment="1">
      <alignment horizontal="center"/>
    </xf>
    <xf numFmtId="166" fontId="6" fillId="5" borderId="11" xfId="0" applyNumberFormat="1" applyFont="1" applyFill="1" applyBorder="1" applyAlignment="1">
      <alignment horizontal="center"/>
    </xf>
    <xf numFmtId="167" fontId="6" fillId="5" borderId="0" xfId="0" applyNumberFormat="1" applyFont="1" applyFill="1" applyAlignment="1">
      <alignment horizontal="center"/>
    </xf>
    <xf numFmtId="0" fontId="6" fillId="5" borderId="20" xfId="0" applyFont="1" applyFill="1" applyBorder="1" applyAlignment="1">
      <alignment vertical="center" wrapText="1"/>
    </xf>
    <xf numFmtId="167" fontId="6" fillId="5" borderId="21" xfId="0" applyNumberFormat="1" applyFont="1" applyFill="1" applyBorder="1" applyAlignment="1">
      <alignment horizontal="center"/>
    </xf>
    <xf numFmtId="166" fontId="6" fillId="5" borderId="21" xfId="0" applyNumberFormat="1" applyFont="1" applyFill="1" applyBorder="1" applyAlignment="1">
      <alignment horizontal="center"/>
    </xf>
    <xf numFmtId="166" fontId="6" fillId="5" borderId="22" xfId="0" applyNumberFormat="1" applyFont="1" applyFill="1" applyBorder="1" applyAlignment="1">
      <alignment horizontal="center"/>
    </xf>
    <xf numFmtId="0" fontId="6" fillId="0" borderId="0" xfId="0" applyFont="1"/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16" fillId="0" borderId="0" xfId="0" applyFont="1" applyAlignment="1">
      <alignment horizontal="left"/>
    </xf>
    <xf numFmtId="165" fontId="18" fillId="0" borderId="0" xfId="2" applyNumberFormat="1" applyFont="1" applyAlignment="1">
      <alignment horizontal="center" vertical="center"/>
    </xf>
    <xf numFmtId="166" fontId="7" fillId="2" borderId="0" xfId="0" applyNumberFormat="1" applyFont="1" applyFill="1" applyAlignment="1">
      <alignment horizontal="center"/>
    </xf>
    <xf numFmtId="165" fontId="7" fillId="0" borderId="0" xfId="2" applyNumberFormat="1" applyFont="1" applyAlignment="1">
      <alignment horizontal="center" vertical="center"/>
    </xf>
    <xf numFmtId="165" fontId="7" fillId="2" borderId="0" xfId="2" applyNumberFormat="1" applyFont="1" applyFill="1" applyAlignment="1">
      <alignment horizontal="center" vertical="center"/>
    </xf>
    <xf numFmtId="3" fontId="11" fillId="5" borderId="23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right"/>
    </xf>
    <xf numFmtId="3" fontId="7" fillId="0" borderId="0" xfId="0" applyNumberFormat="1" applyFont="1" applyAlignment="1">
      <alignment horizontal="center"/>
    </xf>
    <xf numFmtId="0" fontId="20" fillId="0" borderId="0" xfId="0" applyFont="1"/>
    <xf numFmtId="0" fontId="5" fillId="4" borderId="0" xfId="0" applyFont="1" applyFill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22" fillId="0" borderId="0" xfId="3" applyFont="1"/>
    <xf numFmtId="0" fontId="9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/>
    <xf numFmtId="0" fontId="17" fillId="4" borderId="0" xfId="0" applyFont="1" applyFill="1" applyAlignment="1">
      <alignment vertical="center"/>
    </xf>
    <xf numFmtId="0" fontId="5" fillId="7" borderId="0" xfId="0" applyFont="1" applyFill="1" applyAlignment="1">
      <alignment horizontal="left" vertical="center"/>
    </xf>
    <xf numFmtId="0" fontId="5" fillId="7" borderId="0" xfId="0" applyFont="1" applyFill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5" fillId="4" borderId="0" xfId="0" applyFont="1" applyFill="1" applyAlignment="1">
      <alignment horizontal="right" vertical="center"/>
    </xf>
    <xf numFmtId="3" fontId="5" fillId="4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5" fillId="4" borderId="7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5" fillId="7" borderId="0" xfId="0" applyFont="1" applyFill="1" applyAlignment="1">
      <alignment horizontal="left" wrapText="1"/>
    </xf>
    <xf numFmtId="3" fontId="7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3" fillId="0" borderId="0" xfId="0" applyFont="1"/>
    <xf numFmtId="165" fontId="6" fillId="5" borderId="21" xfId="2" applyNumberFormat="1" applyFont="1" applyFill="1" applyBorder="1" applyAlignment="1">
      <alignment horizontal="center" vertical="center"/>
    </xf>
    <xf numFmtId="165" fontId="6" fillId="5" borderId="22" xfId="2" applyNumberFormat="1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28" fillId="0" borderId="0" xfId="0" applyFont="1"/>
    <xf numFmtId="0" fontId="5" fillId="7" borderId="0" xfId="0" applyFont="1" applyFill="1" applyAlignment="1">
      <alignment horizontal="left" vertical="center" wrapText="1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166" fontId="18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166" fontId="7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26" xfId="0" applyFont="1" applyFill="1" applyBorder="1" applyAlignment="1">
      <alignment vertical="center"/>
    </xf>
    <xf numFmtId="166" fontId="6" fillId="2" borderId="26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5" borderId="12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23" fillId="0" borderId="0" xfId="0" applyFont="1" applyAlignment="1">
      <alignment horizontal="left"/>
    </xf>
    <xf numFmtId="0" fontId="5" fillId="7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5" fillId="7" borderId="0" xfId="0" applyFont="1" applyFill="1" applyAlignment="1">
      <alignment horizontal="center"/>
    </xf>
    <xf numFmtId="0" fontId="5" fillId="4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4" xfId="0" applyFont="1" applyBorder="1" applyAlignment="1">
      <alignment horizontal="left"/>
    </xf>
    <xf numFmtId="0" fontId="5" fillId="4" borderId="1" xfId="0" applyFont="1" applyFill="1" applyBorder="1" applyAlignment="1">
      <alignment horizontal="center" wrapText="1"/>
    </xf>
    <xf numFmtId="0" fontId="5" fillId="4" borderId="27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13">
    <cellStyle name="Comma 2" xfId="4" xr:uid="{00000000-0005-0000-0000-000032000000}"/>
    <cellStyle name="Comma 2 2" xfId="7" xr:uid="{2DFA2F74-E510-40DA-9CEA-A61FC2194101}"/>
    <cellStyle name="Comma 3" xfId="6" xr:uid="{9F601E81-3993-450E-A0F2-7FAA45D7E3FC}"/>
    <cellStyle name="Followed Hyperlink 2" xfId="8" xr:uid="{3E7BE565-FD47-4A9F-B4E3-F31E1FA454D8}"/>
    <cellStyle name="Hyperlink" xfId="3" builtinId="8"/>
    <cellStyle name="Hyperlink 2" xfId="9" xr:uid="{D94C92B3-96B2-444A-B217-84FA6810C6BC}"/>
    <cellStyle name="Normal" xfId="0" builtinId="0"/>
    <cellStyle name="Normal 2" xfId="1" xr:uid="{00000000-0005-0000-0000-000002000000}"/>
    <cellStyle name="Normal 2 2" xfId="10" xr:uid="{B332FB07-C3C2-49A0-B895-AD129B621AB5}"/>
    <cellStyle name="Normal 3" xfId="11" xr:uid="{33B7528C-AC3F-4401-8E64-7104DDB9BA76}"/>
    <cellStyle name="Normal 5" xfId="5" xr:uid="{00000000-0005-0000-0000-000034000000}"/>
    <cellStyle name="Percent" xfId="2" builtinId="5"/>
    <cellStyle name="Βασικό_Φύλλο1" xfId="12" xr:uid="{FE940F8A-6CF5-4EE1-9429-DA598B9004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15</xdr:col>
      <xdr:colOff>66675</xdr:colOff>
      <xdr:row>25</xdr:row>
      <xdr:rowOff>30944</xdr:rowOff>
    </xdr:to>
    <xdr:sp macro="" textlink="">
      <xdr:nvSpPr>
        <xdr:cNvPr id="4" name="Subtitl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Grp="1"/>
        </xdr:cNvSpPr>
      </xdr:nvSpPr>
      <xdr:spPr>
        <a:xfrm>
          <a:off x="0" y="2771775"/>
          <a:ext cx="9210675" cy="231694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rtl="0" eaLnBrk="1" fontAlgn="auto" latinLnBrk="0" hangingPunct="1"/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Οκτώβριος 2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l-GR" sz="17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b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l-GR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6</xdr:col>
      <xdr:colOff>95250</xdr:colOff>
      <xdr:row>4</xdr:row>
      <xdr:rowOff>47626</xdr:rowOff>
    </xdr:from>
    <xdr:to>
      <xdr:col>9</xdr:col>
      <xdr:colOff>66450</xdr:colOff>
      <xdr:row>11</xdr:row>
      <xdr:rowOff>41943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CA48C5E-8B4C-4CF6-B754-AC21DF3E5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104901"/>
          <a:ext cx="1800000" cy="1327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14</xdr:col>
      <xdr:colOff>295275</xdr:colOff>
      <xdr:row>21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380999"/>
          <a:ext cx="8829675" cy="365760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 σημειώσεις: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 επόμενες σελίδες παρουσιάζονται αναλυτικά: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βασικά μεγέθη του εισερχόμενου τουρισμού της Περιφέρειας Ηπείρου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2016 -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εξέλιξη απασχόλησης στην Περιφέρεια Ηπείρου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2010 - 2019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στοιχεία για το ξενοδοχειακό δυναμικό της Περιφέρειας ανά Ενότητα για τα έτη 2010-201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δυναμικό των ενοικιαζόμενων δωματίων ανά Ενότητα για τα έτη 2017 - 2019,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αφίξεις, οι διανυκτερεύσεις και η πληρότητα ανά Ενότητα και συνολικά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αεροπορικές αφίξεις διεθνείς και εσωτερικού ανά μήνα και ανά αεροδρόμιο για τα έτη 2010-2019,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διακινηθέντων εσωτερικού και εξωτερικού (κατά την αποβίβαση και την επιβίβαση) από τα λιμάνια της Περιφέρειας για τα έτη 2013-2019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Κίνηση κρουαζιερόπλοιων 2013 - 2019,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των επισκεπτών σε Μουσεία και Αρχαιολογικούς Χώρους ανά Ενότητα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Μελέτες για την Περιφέρεια Ηπείρου.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www.insete.gr/Portals/0/meletes-INSETE/07/2015_Hp_Meleth_Exideikeyshs_P5_1_02_11.pdf" TargetMode="External"/><Relationship Id="rId1" Type="http://schemas.openxmlformats.org/officeDocument/2006/relationships/hyperlink" Target="http://www.insete.gr/Portals/0/meletes-INSETE/07/2015_Hp_Protovoulies_Anaptyxhs_TK.pdf" TargetMode="External"/><Relationship Id="rId4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2"/>
  <sheetViews>
    <sheetView showGridLines="0" tabSelected="1" zoomScaleNormal="100" workbookViewId="0">
      <selection sqref="A1:O1"/>
    </sheetView>
  </sheetViews>
  <sheetFormatPr defaultRowHeight="14.4" x14ac:dyDescent="0.3"/>
  <sheetData>
    <row r="1" spans="1:15" ht="38.25" customHeight="1" x14ac:dyDescent="0.3">
      <c r="A1" s="131" t="s">
        <v>84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5" customHeigh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colBreaks count="1" manualBreakCount="1">
    <brk id="1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68CE6-0AD6-4E38-A740-E1796E0D4B18}">
  <sheetPr>
    <tabColor rgb="FFC00000"/>
    <pageSetUpPr fitToPage="1"/>
  </sheetPr>
  <dimension ref="A2:E17"/>
  <sheetViews>
    <sheetView showGridLines="0" zoomScaleNormal="100" workbookViewId="0">
      <selection activeCell="D15" sqref="D15"/>
    </sheetView>
  </sheetViews>
  <sheetFormatPr defaultRowHeight="14.4" x14ac:dyDescent="0.3"/>
  <cols>
    <col min="1" max="1" width="7" bestFit="1" customWidth="1"/>
    <col min="2" max="2" width="11.44140625" bestFit="1" customWidth="1"/>
    <col min="3" max="3" width="26" customWidth="1"/>
    <col min="4" max="4" width="24.6640625" bestFit="1" customWidth="1"/>
    <col min="5" max="5" width="18.109375" bestFit="1" customWidth="1"/>
  </cols>
  <sheetData>
    <row r="2" spans="1:5" ht="15" customHeight="1" x14ac:dyDescent="0.3">
      <c r="A2" s="153" t="s">
        <v>123</v>
      </c>
      <c r="B2" s="154"/>
      <c r="C2" s="154"/>
      <c r="D2" s="154"/>
      <c r="E2" s="154"/>
    </row>
    <row r="3" spans="1:5" ht="33.75" customHeight="1" x14ac:dyDescent="0.3">
      <c r="A3" s="102"/>
      <c r="B3" s="19"/>
      <c r="C3" s="20" t="s">
        <v>9</v>
      </c>
      <c r="D3" s="20" t="s">
        <v>10</v>
      </c>
      <c r="E3" s="20" t="s">
        <v>11</v>
      </c>
    </row>
    <row r="4" spans="1:5" ht="24.75" customHeight="1" x14ac:dyDescent="0.3">
      <c r="A4" s="103" t="s">
        <v>8</v>
      </c>
      <c r="B4" s="21" t="s">
        <v>22</v>
      </c>
      <c r="C4" s="22" t="s">
        <v>12</v>
      </c>
      <c r="D4" s="22" t="s">
        <v>12</v>
      </c>
      <c r="E4" s="22" t="s">
        <v>13</v>
      </c>
    </row>
    <row r="5" spans="1:5" ht="15" customHeight="1" x14ac:dyDescent="0.3">
      <c r="A5" s="31">
        <v>2019</v>
      </c>
      <c r="B5" s="23" t="s">
        <v>23</v>
      </c>
      <c r="C5" s="24">
        <v>501103</v>
      </c>
      <c r="D5" s="24">
        <v>455607</v>
      </c>
      <c r="E5" s="25">
        <f>SUM(C5:D5)</f>
        <v>956710</v>
      </c>
    </row>
    <row r="6" spans="1:5" ht="15" customHeight="1" x14ac:dyDescent="0.3">
      <c r="A6" s="31">
        <v>2018</v>
      </c>
      <c r="B6" s="23" t="s">
        <v>23</v>
      </c>
      <c r="C6" s="24">
        <v>499532</v>
      </c>
      <c r="D6" s="24">
        <v>455847</v>
      </c>
      <c r="E6" s="25">
        <f>SUM(C6:D6)</f>
        <v>955379</v>
      </c>
    </row>
    <row r="7" spans="1:5" ht="15" customHeight="1" x14ac:dyDescent="0.3">
      <c r="A7" s="32">
        <v>2017</v>
      </c>
      <c r="B7" s="23" t="s">
        <v>23</v>
      </c>
      <c r="C7" s="24">
        <v>475750</v>
      </c>
      <c r="D7" s="24">
        <v>443222</v>
      </c>
      <c r="E7" s="25">
        <f>SUM(C7:D7)</f>
        <v>918972</v>
      </c>
    </row>
    <row r="8" spans="1:5" x14ac:dyDescent="0.3">
      <c r="A8" s="32">
        <v>2016</v>
      </c>
      <c r="B8" s="23" t="s">
        <v>23</v>
      </c>
      <c r="C8" s="24">
        <v>431586</v>
      </c>
      <c r="D8" s="24">
        <v>404980</v>
      </c>
      <c r="E8" s="25">
        <f>SUM(C8:D8)</f>
        <v>836566</v>
      </c>
    </row>
    <row r="9" spans="1:5" x14ac:dyDescent="0.3">
      <c r="A9" s="32">
        <v>2015</v>
      </c>
      <c r="B9" s="23" t="s">
        <v>23</v>
      </c>
      <c r="C9" s="25">
        <v>495147</v>
      </c>
      <c r="D9" s="24">
        <v>475865</v>
      </c>
      <c r="E9" s="25">
        <f>SUM(C9:D9)</f>
        <v>971012</v>
      </c>
    </row>
    <row r="10" spans="1:5" x14ac:dyDescent="0.3">
      <c r="A10" s="32">
        <v>2014</v>
      </c>
      <c r="B10" s="23" t="s">
        <v>23</v>
      </c>
      <c r="C10" s="24">
        <v>495081</v>
      </c>
      <c r="D10" s="25">
        <v>433894</v>
      </c>
      <c r="E10" s="25">
        <f t="shared" ref="E10" si="0">SUM(C10:D10)</f>
        <v>928975</v>
      </c>
    </row>
    <row r="11" spans="1:5" ht="15" thickBot="1" x14ac:dyDescent="0.35">
      <c r="A11" s="32">
        <v>2013</v>
      </c>
      <c r="B11" s="23" t="s">
        <v>23</v>
      </c>
      <c r="C11" s="24">
        <v>394924</v>
      </c>
      <c r="D11" s="75">
        <v>385218</v>
      </c>
      <c r="E11" s="75">
        <f>SUM(C11:D11)</f>
        <v>780142</v>
      </c>
    </row>
    <row r="12" spans="1:5" x14ac:dyDescent="0.3">
      <c r="A12" s="152" t="s">
        <v>103</v>
      </c>
      <c r="B12" s="152"/>
      <c r="C12" s="152"/>
      <c r="D12" s="7"/>
      <c r="E12" s="7"/>
    </row>
    <row r="14" spans="1:5" x14ac:dyDescent="0.3">
      <c r="C14" s="151"/>
      <c r="D14" s="151"/>
      <c r="E14" s="151"/>
    </row>
    <row r="17" spans="3:5" x14ac:dyDescent="0.3">
      <c r="C17" s="151"/>
      <c r="D17" s="151"/>
      <c r="E17" s="151"/>
    </row>
  </sheetData>
  <mergeCells count="4">
    <mergeCell ref="A2:E2"/>
    <mergeCell ref="A12:C12"/>
    <mergeCell ref="C14:E14"/>
    <mergeCell ref="C17:E1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2CD65-75E2-48C6-8FBF-576CFE9DCEF6}">
  <sheetPr>
    <tabColor theme="6"/>
  </sheetPr>
  <dimension ref="A3:H18"/>
  <sheetViews>
    <sheetView showGridLines="0" zoomScaleNormal="100" workbookViewId="0">
      <selection activeCell="G8" sqref="G8:H8"/>
    </sheetView>
  </sheetViews>
  <sheetFormatPr defaultRowHeight="14.4" x14ac:dyDescent="0.3"/>
  <cols>
    <col min="1" max="1" width="24.6640625" customWidth="1"/>
  </cols>
  <sheetData>
    <row r="3" spans="1:8" s="93" customFormat="1" ht="17.100000000000001" customHeight="1" x14ac:dyDescent="0.3">
      <c r="A3" s="132" t="s">
        <v>78</v>
      </c>
      <c r="B3" s="132"/>
      <c r="C3" s="132"/>
      <c r="D3" s="132"/>
      <c r="E3" s="132"/>
      <c r="F3" s="132"/>
      <c r="G3" s="132"/>
      <c r="H3" s="132"/>
    </row>
    <row r="4" spans="1:8" s="93" customFormat="1" ht="17.100000000000001" customHeight="1" x14ac:dyDescent="0.3">
      <c r="A4" s="95"/>
      <c r="B4" s="87">
        <v>2013</v>
      </c>
      <c r="C4" s="87">
        <v>2014</v>
      </c>
      <c r="D4" s="87">
        <v>2015</v>
      </c>
      <c r="E4" s="87">
        <v>2016</v>
      </c>
      <c r="F4" s="87">
        <v>2017</v>
      </c>
      <c r="G4" s="87">
        <v>2018</v>
      </c>
      <c r="H4" s="117">
        <v>2019</v>
      </c>
    </row>
    <row r="5" spans="1:8" x14ac:dyDescent="0.3">
      <c r="A5" s="7" t="s">
        <v>105</v>
      </c>
      <c r="B5" s="83">
        <v>14</v>
      </c>
      <c r="C5" s="83">
        <v>13</v>
      </c>
      <c r="D5" s="83">
        <v>6</v>
      </c>
      <c r="E5" s="83">
        <v>7</v>
      </c>
      <c r="F5" s="83">
        <v>8</v>
      </c>
      <c r="G5" s="83">
        <v>14</v>
      </c>
      <c r="H5" s="83">
        <v>5</v>
      </c>
    </row>
    <row r="6" spans="1:8" x14ac:dyDescent="0.3">
      <c r="A6" s="84" t="s">
        <v>104</v>
      </c>
      <c r="B6" s="74"/>
      <c r="C6" s="74">
        <f>C5/B5-1</f>
        <v>-7.1428571428571397E-2</v>
      </c>
      <c r="D6" s="74">
        <f t="shared" ref="D6:H6" si="0">D5/C5-1</f>
        <v>-0.53846153846153844</v>
      </c>
      <c r="E6" s="74">
        <f t="shared" si="0"/>
        <v>0.16666666666666674</v>
      </c>
      <c r="F6" s="74">
        <f t="shared" si="0"/>
        <v>0.14285714285714279</v>
      </c>
      <c r="G6" s="74">
        <f t="shared" si="0"/>
        <v>0.75</v>
      </c>
      <c r="H6" s="74">
        <f t="shared" si="0"/>
        <v>-0.64285714285714279</v>
      </c>
    </row>
    <row r="7" spans="1:8" x14ac:dyDescent="0.3">
      <c r="A7" s="7" t="s">
        <v>106</v>
      </c>
      <c r="B7" s="13">
        <v>4650</v>
      </c>
      <c r="C7" s="13">
        <v>3096</v>
      </c>
      <c r="D7" s="13">
        <v>3090</v>
      </c>
      <c r="E7" s="85">
        <v>7623</v>
      </c>
      <c r="F7" s="13">
        <v>9088</v>
      </c>
      <c r="G7" s="13">
        <v>12650</v>
      </c>
      <c r="H7" s="13">
        <v>1053</v>
      </c>
    </row>
    <row r="8" spans="1:8" x14ac:dyDescent="0.3">
      <c r="A8" s="84" t="s">
        <v>107</v>
      </c>
      <c r="B8" s="74"/>
      <c r="C8" s="74">
        <f>C7/B7-1</f>
        <v>-0.33419354838709681</v>
      </c>
      <c r="D8" s="74">
        <f t="shared" ref="D8:H8" si="1">D7/C7-1</f>
        <v>-1.9379844961240345E-3</v>
      </c>
      <c r="E8" s="74">
        <f t="shared" si="1"/>
        <v>1.4669902912621358</v>
      </c>
      <c r="F8" s="74">
        <f t="shared" si="1"/>
        <v>0.1921815558179194</v>
      </c>
      <c r="G8" s="74">
        <f t="shared" si="1"/>
        <v>0.39194542253521125</v>
      </c>
      <c r="H8" s="74">
        <f t="shared" si="1"/>
        <v>-0.91675889328063243</v>
      </c>
    </row>
    <row r="9" spans="1:8" x14ac:dyDescent="0.3">
      <c r="A9" s="155" t="s">
        <v>108</v>
      </c>
      <c r="B9" s="155"/>
      <c r="C9" s="155"/>
      <c r="D9" s="155"/>
      <c r="E9" s="7"/>
    </row>
    <row r="10" spans="1:8" x14ac:dyDescent="0.3">
      <c r="A10" s="7"/>
      <c r="B10" s="7"/>
      <c r="C10" s="7"/>
      <c r="D10" s="7"/>
      <c r="E10" s="7"/>
    </row>
    <row r="11" spans="1:8" x14ac:dyDescent="0.3">
      <c r="A11" s="7"/>
      <c r="B11" s="7"/>
      <c r="C11" s="7"/>
      <c r="D11" s="7"/>
      <c r="E11" s="7"/>
    </row>
    <row r="12" spans="1:8" s="93" customFormat="1" ht="17.100000000000001" customHeight="1" x14ac:dyDescent="0.3">
      <c r="A12" s="132" t="s">
        <v>79</v>
      </c>
      <c r="B12" s="132"/>
      <c r="C12" s="132"/>
      <c r="D12" s="132"/>
      <c r="E12" s="132"/>
      <c r="F12" s="132"/>
      <c r="G12" s="132"/>
      <c r="H12" s="132"/>
    </row>
    <row r="13" spans="1:8" s="93" customFormat="1" ht="17.100000000000001" customHeight="1" x14ac:dyDescent="0.3">
      <c r="A13" s="95"/>
      <c r="B13" s="87">
        <v>2013</v>
      </c>
      <c r="C13" s="87">
        <v>2014</v>
      </c>
      <c r="D13" s="87">
        <v>2015</v>
      </c>
      <c r="E13" s="87">
        <v>2016</v>
      </c>
      <c r="F13" s="87">
        <v>2017</v>
      </c>
      <c r="G13" s="87">
        <v>2018</v>
      </c>
      <c r="H13" s="117">
        <v>2019</v>
      </c>
    </row>
    <row r="14" spans="1:8" x14ac:dyDescent="0.3">
      <c r="A14" s="7" t="s">
        <v>105</v>
      </c>
      <c r="B14" s="83">
        <v>4</v>
      </c>
      <c r="C14" s="83">
        <v>4</v>
      </c>
      <c r="D14" s="83">
        <v>5</v>
      </c>
      <c r="E14" s="83">
        <v>4</v>
      </c>
      <c r="F14" s="83">
        <v>0</v>
      </c>
      <c r="G14" s="83">
        <v>0</v>
      </c>
      <c r="H14" s="83">
        <v>0</v>
      </c>
    </row>
    <row r="15" spans="1:8" x14ac:dyDescent="0.3">
      <c r="A15" s="84" t="s">
        <v>107</v>
      </c>
      <c r="B15" s="74"/>
      <c r="C15" s="74">
        <f>C14/B14-1</f>
        <v>0</v>
      </c>
      <c r="D15" s="74">
        <f t="shared" ref="D15:F15" si="2">D14/C14-1</f>
        <v>0.25</v>
      </c>
      <c r="E15" s="74">
        <f t="shared" si="2"/>
        <v>-0.19999999999999996</v>
      </c>
      <c r="F15" s="74">
        <f t="shared" si="2"/>
        <v>-1</v>
      </c>
      <c r="G15" s="74"/>
      <c r="H15" s="74"/>
    </row>
    <row r="16" spans="1:8" x14ac:dyDescent="0.3">
      <c r="A16" s="7" t="s">
        <v>106</v>
      </c>
      <c r="B16" s="13">
        <v>908</v>
      </c>
      <c r="C16" s="13">
        <v>1112</v>
      </c>
      <c r="D16" s="13">
        <v>967</v>
      </c>
      <c r="E16" s="85">
        <v>556</v>
      </c>
      <c r="F16" s="13">
        <v>0</v>
      </c>
      <c r="G16" s="13">
        <v>0</v>
      </c>
      <c r="H16" s="13">
        <v>0</v>
      </c>
    </row>
    <row r="17" spans="1:8" x14ac:dyDescent="0.3">
      <c r="A17" s="84" t="s">
        <v>104</v>
      </c>
      <c r="B17" s="74"/>
      <c r="C17" s="74">
        <f>C16/B16-1</f>
        <v>0.22466960352422904</v>
      </c>
      <c r="D17" s="74">
        <f t="shared" ref="D17:F17" si="3">D16/C16-1</f>
        <v>-0.13039568345323738</v>
      </c>
      <c r="E17" s="74">
        <f t="shared" si="3"/>
        <v>-0.42502585315408481</v>
      </c>
      <c r="F17" s="74">
        <f t="shared" si="3"/>
        <v>-1</v>
      </c>
      <c r="G17" s="74"/>
      <c r="H17" s="74"/>
    </row>
    <row r="18" spans="1:8" x14ac:dyDescent="0.3">
      <c r="A18" s="155" t="s">
        <v>108</v>
      </c>
      <c r="B18" s="155"/>
      <c r="C18" s="155"/>
      <c r="D18" s="155"/>
      <c r="E18" s="7"/>
    </row>
  </sheetData>
  <mergeCells count="4">
    <mergeCell ref="A9:D9"/>
    <mergeCell ref="A18:D18"/>
    <mergeCell ref="A3:H3"/>
    <mergeCell ref="A12:H12"/>
  </mergeCells>
  <pageMargins left="0.7" right="0.7" top="0.75" bottom="0.75" header="0.3" footer="0.3"/>
  <pageSetup paperSize="9" orientation="landscape" verticalDpi="597" r:id="rId1"/>
  <headerFooter>
    <oddHeader>&amp;R&amp;G</oddHeader>
    <oddFooter>&amp;L&amp;F&amp;C&amp;P&amp;R&amp;A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N15"/>
  <sheetViews>
    <sheetView showGridLines="0" zoomScaleNormal="100" workbookViewId="0">
      <selection activeCell="G8" sqref="G8"/>
    </sheetView>
  </sheetViews>
  <sheetFormatPr defaultRowHeight="14.4" x14ac:dyDescent="0.3"/>
  <cols>
    <col min="1" max="1" width="13.5546875" customWidth="1"/>
    <col min="2" max="2" width="19.44140625" bestFit="1" customWidth="1"/>
    <col min="3" max="8" width="7.33203125" bestFit="1" customWidth="1"/>
  </cols>
  <sheetData>
    <row r="3" spans="1:14" ht="17.100000000000001" customHeight="1" x14ac:dyDescent="0.3">
      <c r="A3" s="144" t="s">
        <v>125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4" ht="30.75" customHeight="1" x14ac:dyDescent="0.3">
      <c r="A4" s="115" t="s">
        <v>48</v>
      </c>
      <c r="B4" s="35"/>
      <c r="C4" s="39">
        <v>2010</v>
      </c>
      <c r="D4" s="39">
        <v>2011</v>
      </c>
      <c r="E4" s="39">
        <v>2012</v>
      </c>
      <c r="F4" s="39">
        <v>2013</v>
      </c>
      <c r="G4" s="39">
        <v>2014</v>
      </c>
      <c r="H4" s="39">
        <v>2015</v>
      </c>
      <c r="I4" s="39">
        <v>2016</v>
      </c>
      <c r="J4" s="39">
        <v>2017</v>
      </c>
      <c r="K4" s="113">
        <v>2018</v>
      </c>
      <c r="L4" s="129">
        <v>2019</v>
      </c>
      <c r="M4" s="1"/>
      <c r="N4" s="1"/>
    </row>
    <row r="5" spans="1:14" x14ac:dyDescent="0.3">
      <c r="A5" s="145" t="s">
        <v>16</v>
      </c>
      <c r="B5" s="10" t="s">
        <v>5</v>
      </c>
      <c r="C5" s="11">
        <v>0</v>
      </c>
      <c r="D5" s="11">
        <v>3979</v>
      </c>
      <c r="E5" s="11">
        <v>6832</v>
      </c>
      <c r="F5" s="11">
        <v>7179</v>
      </c>
      <c r="G5" s="11">
        <v>8131</v>
      </c>
      <c r="H5" s="11">
        <v>7861</v>
      </c>
      <c r="I5" s="11">
        <v>7392</v>
      </c>
      <c r="J5" s="11">
        <v>10304</v>
      </c>
      <c r="K5" s="11">
        <v>9963</v>
      </c>
      <c r="L5" s="11">
        <v>12080</v>
      </c>
    </row>
    <row r="6" spans="1:14" x14ac:dyDescent="0.3">
      <c r="A6" s="145"/>
      <c r="B6" s="10" t="s">
        <v>6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</row>
    <row r="7" spans="1:14" x14ac:dyDescent="0.3">
      <c r="A7" s="141" t="s">
        <v>17</v>
      </c>
      <c r="B7" s="12" t="s">
        <v>5</v>
      </c>
      <c r="C7" s="13">
        <v>21</v>
      </c>
      <c r="D7" s="13">
        <v>1633</v>
      </c>
      <c r="E7" s="13">
        <v>918</v>
      </c>
      <c r="F7" s="13">
        <v>5109</v>
      </c>
      <c r="G7" s="13">
        <v>4213</v>
      </c>
      <c r="H7" s="13">
        <v>4265</v>
      </c>
      <c r="I7" s="13">
        <v>5420</v>
      </c>
      <c r="J7" s="13">
        <v>4274</v>
      </c>
      <c r="K7" s="13">
        <v>4803</v>
      </c>
      <c r="L7" s="13">
        <v>2992</v>
      </c>
    </row>
    <row r="8" spans="1:14" x14ac:dyDescent="0.3">
      <c r="A8" s="141"/>
      <c r="B8" s="12" t="s">
        <v>6</v>
      </c>
      <c r="C8" s="13">
        <v>0</v>
      </c>
      <c r="D8" s="13">
        <v>24</v>
      </c>
      <c r="E8" s="13">
        <v>0</v>
      </c>
      <c r="F8" s="13">
        <v>110</v>
      </c>
      <c r="G8" s="13">
        <v>1402</v>
      </c>
      <c r="H8" s="13">
        <v>439</v>
      </c>
      <c r="I8" s="13">
        <v>674</v>
      </c>
      <c r="J8" s="13">
        <v>1299</v>
      </c>
      <c r="K8" s="13">
        <v>686</v>
      </c>
      <c r="L8" s="13">
        <v>1679</v>
      </c>
    </row>
    <row r="9" spans="1:14" x14ac:dyDescent="0.3">
      <c r="A9" s="145" t="s">
        <v>14</v>
      </c>
      <c r="B9" s="10" t="s">
        <v>5</v>
      </c>
      <c r="C9" s="11">
        <v>25298</v>
      </c>
      <c r="D9" s="11">
        <v>13651</v>
      </c>
      <c r="E9" s="11">
        <v>22349</v>
      </c>
      <c r="F9" s="11">
        <v>28734</v>
      </c>
      <c r="G9" s="11">
        <v>32123</v>
      </c>
      <c r="H9" s="11">
        <v>32386</v>
      </c>
      <c r="I9" s="11">
        <v>34194</v>
      </c>
      <c r="J9" s="11">
        <v>37024</v>
      </c>
      <c r="K9" s="11">
        <v>42740</v>
      </c>
      <c r="L9" s="11">
        <v>35414</v>
      </c>
    </row>
    <row r="10" spans="1:14" x14ac:dyDescent="0.3">
      <c r="A10" s="145"/>
      <c r="B10" s="10" t="s">
        <v>6</v>
      </c>
      <c r="C10" s="11">
        <v>21231</v>
      </c>
      <c r="D10" s="11">
        <v>17973</v>
      </c>
      <c r="E10" s="11">
        <v>31440</v>
      </c>
      <c r="F10" s="11">
        <v>38731</v>
      </c>
      <c r="G10" s="11">
        <v>41608</v>
      </c>
      <c r="H10" s="11">
        <v>43481</v>
      </c>
      <c r="I10" s="11">
        <v>42512</v>
      </c>
      <c r="J10" s="11">
        <v>37106</v>
      </c>
      <c r="K10" s="11">
        <v>44638</v>
      </c>
      <c r="L10" s="11">
        <v>45069</v>
      </c>
    </row>
    <row r="11" spans="1:14" x14ac:dyDescent="0.3">
      <c r="A11" s="141" t="s">
        <v>15</v>
      </c>
      <c r="B11" s="12" t="s">
        <v>5</v>
      </c>
      <c r="C11" s="13">
        <v>0</v>
      </c>
      <c r="D11" s="13">
        <v>3336</v>
      </c>
      <c r="E11" s="13">
        <v>2782</v>
      </c>
      <c r="F11" s="13">
        <v>5569</v>
      </c>
      <c r="G11" s="13">
        <v>5547</v>
      </c>
      <c r="H11" s="13">
        <v>11547</v>
      </c>
      <c r="I11" s="13">
        <v>7247</v>
      </c>
      <c r="J11" s="13">
        <v>6775</v>
      </c>
      <c r="K11" s="13">
        <v>7770</v>
      </c>
      <c r="L11" s="13">
        <v>8570</v>
      </c>
    </row>
    <row r="12" spans="1:14" x14ac:dyDescent="0.3">
      <c r="A12" s="141"/>
      <c r="B12" s="12" t="s">
        <v>6</v>
      </c>
      <c r="C12" s="13">
        <v>21565</v>
      </c>
      <c r="D12" s="13">
        <v>14550</v>
      </c>
      <c r="E12" s="13">
        <v>11098</v>
      </c>
      <c r="F12" s="13">
        <v>7581</v>
      </c>
      <c r="G12" s="13">
        <v>38094</v>
      </c>
      <c r="H12" s="13">
        <v>36757</v>
      </c>
      <c r="I12" s="13">
        <v>38010</v>
      </c>
      <c r="J12" s="13">
        <v>41281</v>
      </c>
      <c r="K12" s="13">
        <v>45727</v>
      </c>
      <c r="L12" s="13">
        <v>41723</v>
      </c>
    </row>
    <row r="13" spans="1:14" x14ac:dyDescent="0.3">
      <c r="A13" s="142" t="s">
        <v>4</v>
      </c>
      <c r="B13" s="40" t="s">
        <v>5</v>
      </c>
      <c r="C13" s="41">
        <f>C5+C7+C9+C11</f>
        <v>25319</v>
      </c>
      <c r="D13" s="41">
        <f t="shared" ref="D13:I14" si="0">D5+D7+D9+D11</f>
        <v>22599</v>
      </c>
      <c r="E13" s="41">
        <f t="shared" si="0"/>
        <v>32881</v>
      </c>
      <c r="F13" s="41">
        <f t="shared" si="0"/>
        <v>46591</v>
      </c>
      <c r="G13" s="41">
        <f t="shared" si="0"/>
        <v>50014</v>
      </c>
      <c r="H13" s="41">
        <f t="shared" si="0"/>
        <v>56059</v>
      </c>
      <c r="I13" s="41">
        <f t="shared" si="0"/>
        <v>54253</v>
      </c>
      <c r="J13" s="41">
        <f t="shared" ref="J13:K13" si="1">J5+J7+J9+J11</f>
        <v>58377</v>
      </c>
      <c r="K13" s="41">
        <f t="shared" si="1"/>
        <v>65276</v>
      </c>
      <c r="L13" s="41">
        <f t="shared" ref="L13" si="2">L5+L7+L9+L11</f>
        <v>59056</v>
      </c>
    </row>
    <row r="14" spans="1:14" x14ac:dyDescent="0.3">
      <c r="A14" s="142"/>
      <c r="B14" s="40" t="s">
        <v>6</v>
      </c>
      <c r="C14" s="41">
        <f>C6+C8+C10+C12</f>
        <v>42796</v>
      </c>
      <c r="D14" s="41">
        <f t="shared" si="0"/>
        <v>32547</v>
      </c>
      <c r="E14" s="41">
        <f t="shared" si="0"/>
        <v>42538</v>
      </c>
      <c r="F14" s="41">
        <f t="shared" si="0"/>
        <v>46422</v>
      </c>
      <c r="G14" s="41">
        <f t="shared" si="0"/>
        <v>81104</v>
      </c>
      <c r="H14" s="41">
        <f t="shared" si="0"/>
        <v>80677</v>
      </c>
      <c r="I14" s="41">
        <f t="shared" si="0"/>
        <v>81196</v>
      </c>
      <c r="J14" s="41">
        <f t="shared" ref="J14:K14" si="3">J6+J8+J10+J12</f>
        <v>79686</v>
      </c>
      <c r="K14" s="41">
        <f t="shared" si="3"/>
        <v>91051</v>
      </c>
      <c r="L14" s="41">
        <f t="shared" ref="L14" si="4">L6+L8+L10+L12</f>
        <v>88471</v>
      </c>
    </row>
    <row r="15" spans="1:14" x14ac:dyDescent="0.3">
      <c r="A15" s="156" t="s">
        <v>103</v>
      </c>
      <c r="B15" s="156"/>
      <c r="C15" s="156"/>
      <c r="D15" s="12"/>
      <c r="E15" s="7"/>
      <c r="F15" s="7"/>
      <c r="G15" s="7"/>
      <c r="H15" s="7"/>
    </row>
  </sheetData>
  <mergeCells count="7">
    <mergeCell ref="A3:L3"/>
    <mergeCell ref="A15:C15"/>
    <mergeCell ref="A7:A8"/>
    <mergeCell ref="A13:A14"/>
    <mergeCell ref="A5:A6"/>
    <mergeCell ref="A9:A10"/>
    <mergeCell ref="A11:A12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colBreaks count="1" manualBreakCount="1">
    <brk id="8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B3"/>
  <sheetViews>
    <sheetView showGridLines="0" zoomScaleNormal="100" workbookViewId="0">
      <selection activeCell="B26" sqref="B26"/>
    </sheetView>
  </sheetViews>
  <sheetFormatPr defaultRowHeight="14.4" x14ac:dyDescent="0.3"/>
  <cols>
    <col min="1" max="1" width="4.44140625" bestFit="1" customWidth="1"/>
    <col min="2" max="2" width="109.5546875" bestFit="1" customWidth="1"/>
  </cols>
  <sheetData>
    <row r="1" spans="1:2" x14ac:dyDescent="0.3">
      <c r="A1" s="67" t="s">
        <v>66</v>
      </c>
      <c r="B1" s="67" t="s">
        <v>67</v>
      </c>
    </row>
    <row r="2" spans="1:2" x14ac:dyDescent="0.3">
      <c r="A2" s="90">
        <v>1</v>
      </c>
      <c r="B2" s="91" t="s">
        <v>68</v>
      </c>
    </row>
    <row r="3" spans="1:2" x14ac:dyDescent="0.3">
      <c r="A3" s="90">
        <v>2</v>
      </c>
      <c r="B3" s="91" t="s">
        <v>69</v>
      </c>
    </row>
  </sheetData>
  <hyperlinks>
    <hyperlink ref="B2" r:id="rId1" xr:uid="{00000000-0004-0000-0900-000000000000}"/>
    <hyperlink ref="B3" r:id="rId2" xr:uid="{00000000-0004-0000-0900-000001000000}"/>
  </hyperlinks>
  <pageMargins left="0.7" right="0.7" top="0.75" bottom="0.75" header="0.3" footer="0.3"/>
  <pageSetup paperSize="9" scale="86" orientation="landscape" verticalDpi="597" r:id="rId3"/>
  <headerFooter>
    <oddHeader>&amp;R&amp;G</oddHeader>
    <oddFooter>&amp;L&amp;F&amp;C&amp;P&amp;R&amp;A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"/>
  <sheetViews>
    <sheetView showGridLines="0" zoomScaleNormal="100" workbookViewId="0">
      <selection activeCell="G24" sqref="G24"/>
    </sheetView>
  </sheetViews>
  <sheetFormatPr defaultRowHeight="14.4" x14ac:dyDescent="0.3"/>
  <sheetData/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headerFooter>
    <oddHeader>&amp;R&amp;G</oddHeader>
    <oddFooter>&amp;L&amp;F&amp;C&amp;P / &amp;N&amp;R&amp;A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H48"/>
  <sheetViews>
    <sheetView showGridLines="0" zoomScaleNormal="100" workbookViewId="0">
      <selection activeCell="C10" sqref="C10:E11"/>
    </sheetView>
  </sheetViews>
  <sheetFormatPr defaultRowHeight="14.4" x14ac:dyDescent="0.3"/>
  <cols>
    <col min="1" max="1" width="19.109375" customWidth="1"/>
    <col min="2" max="2" width="16.33203125" customWidth="1"/>
    <col min="3" max="3" width="10.88671875" customWidth="1"/>
    <col min="4" max="4" width="12.109375" customWidth="1"/>
    <col min="5" max="5" width="15.5546875" customWidth="1"/>
    <col min="6" max="6" width="12" customWidth="1"/>
    <col min="7" max="8" width="16.109375" customWidth="1"/>
  </cols>
  <sheetData>
    <row r="3" spans="1:8" x14ac:dyDescent="0.3">
      <c r="A3" s="132" t="s">
        <v>121</v>
      </c>
      <c r="B3" s="132"/>
      <c r="C3" s="132"/>
      <c r="D3" s="132"/>
      <c r="E3" s="132"/>
      <c r="F3" s="132"/>
      <c r="G3" s="132"/>
      <c r="H3" s="132"/>
    </row>
    <row r="4" spans="1:8" ht="34.200000000000003" x14ac:dyDescent="0.3">
      <c r="A4" s="80" t="s">
        <v>53</v>
      </c>
      <c r="B4" s="81" t="s">
        <v>54</v>
      </c>
      <c r="C4" s="81" t="s">
        <v>55</v>
      </c>
      <c r="D4" s="81" t="s">
        <v>56</v>
      </c>
      <c r="E4" s="82" t="s">
        <v>57</v>
      </c>
      <c r="F4" s="81" t="s">
        <v>76</v>
      </c>
      <c r="G4" s="81" t="s">
        <v>77</v>
      </c>
      <c r="H4" s="81" t="s">
        <v>58</v>
      </c>
    </row>
    <row r="5" spans="1:8" x14ac:dyDescent="0.3">
      <c r="A5" s="133" t="s">
        <v>86</v>
      </c>
      <c r="B5" s="47" t="s">
        <v>64</v>
      </c>
      <c r="C5" s="48">
        <v>176.58099999999999</v>
      </c>
      <c r="D5" s="48">
        <v>30.635967400000006</v>
      </c>
      <c r="E5" s="49">
        <v>264.56900000000002</v>
      </c>
      <c r="F5" s="50">
        <f>D5/C5*1000</f>
        <v>173.49526506249259</v>
      </c>
      <c r="G5" s="48">
        <f>D5/E5*1000</f>
        <v>115.79575611655184</v>
      </c>
      <c r="H5" s="49">
        <f>F5/G5</f>
        <v>1.4982869051596717</v>
      </c>
    </row>
    <row r="6" spans="1:8" x14ac:dyDescent="0.3">
      <c r="A6" s="134"/>
      <c r="B6" s="4" t="s">
        <v>60</v>
      </c>
      <c r="C6" s="72">
        <v>62.433</v>
      </c>
      <c r="D6" s="72">
        <v>38.418038799999998</v>
      </c>
      <c r="E6" s="88">
        <v>687.29100000000005</v>
      </c>
      <c r="F6" s="89">
        <f t="shared" ref="F6:F10" si="0">D6/C6*1000</f>
        <v>615.34827414988865</v>
      </c>
      <c r="G6" s="72">
        <f t="shared" ref="G6:G10" si="1">D6/E6*1000</f>
        <v>55.897776633187391</v>
      </c>
      <c r="H6" s="88">
        <f t="shared" ref="H6:H10" si="2">F6/G6</f>
        <v>11.008457065974726</v>
      </c>
    </row>
    <row r="7" spans="1:8" x14ac:dyDescent="0.3">
      <c r="A7" s="134"/>
      <c r="B7" s="51" t="s">
        <v>59</v>
      </c>
      <c r="C7" s="52">
        <v>57.81</v>
      </c>
      <c r="D7" s="52">
        <v>28.754665699999997</v>
      </c>
      <c r="E7" s="53">
        <v>381.70400000000001</v>
      </c>
      <c r="F7" s="54">
        <f t="shared" si="0"/>
        <v>497.39951046531735</v>
      </c>
      <c r="G7" s="52">
        <f t="shared" si="1"/>
        <v>75.332366702994975</v>
      </c>
      <c r="H7" s="53">
        <f t="shared" si="2"/>
        <v>6.6027330911606992</v>
      </c>
    </row>
    <row r="8" spans="1:8" x14ac:dyDescent="0.3">
      <c r="A8" s="134"/>
      <c r="B8" s="4" t="s">
        <v>65</v>
      </c>
      <c r="C8" s="72">
        <v>69.400000000000006</v>
      </c>
      <c r="D8" s="72">
        <v>22.0385396</v>
      </c>
      <c r="E8" s="88">
        <v>342.34699999999998</v>
      </c>
      <c r="F8" s="89">
        <f t="shared" si="0"/>
        <v>317.55820749279536</v>
      </c>
      <c r="G8" s="72">
        <f t="shared" si="1"/>
        <v>64.374858257849496</v>
      </c>
      <c r="H8" s="88">
        <f t="shared" si="2"/>
        <v>4.9329538904899124</v>
      </c>
    </row>
    <row r="9" spans="1:8" x14ac:dyDescent="0.3">
      <c r="A9" s="135"/>
      <c r="B9" s="55" t="s">
        <v>61</v>
      </c>
      <c r="C9" s="56">
        <f>C10-SUM(C5:C8)</f>
        <v>666.93299999999999</v>
      </c>
      <c r="D9" s="56">
        <f>D10-SUM(D5:D8)</f>
        <v>141.48098870000001</v>
      </c>
      <c r="E9" s="57">
        <f>E10-SUM(E5:E8)</f>
        <v>2326.6129999999998</v>
      </c>
      <c r="F9" s="58">
        <f t="shared" si="0"/>
        <v>212.13673442459739</v>
      </c>
      <c r="G9" s="56">
        <f t="shared" si="1"/>
        <v>60.809850499416974</v>
      </c>
      <c r="H9" s="57">
        <f t="shared" si="2"/>
        <v>3.4885258339293448</v>
      </c>
    </row>
    <row r="10" spans="1:8" x14ac:dyDescent="0.3">
      <c r="A10" s="59"/>
      <c r="B10" s="59" t="s">
        <v>4</v>
      </c>
      <c r="C10" s="60">
        <v>1033.1569999999999</v>
      </c>
      <c r="D10" s="60">
        <v>261.32820020000003</v>
      </c>
      <c r="E10" s="61">
        <v>4002.5239999999999</v>
      </c>
      <c r="F10" s="62">
        <f t="shared" si="0"/>
        <v>252.94142148773136</v>
      </c>
      <c r="G10" s="60">
        <f t="shared" si="1"/>
        <v>65.290851522689195</v>
      </c>
      <c r="H10" s="61">
        <f t="shared" si="2"/>
        <v>3.8740714141219588</v>
      </c>
    </row>
    <row r="11" spans="1:8" ht="22.8" x14ac:dyDescent="0.3">
      <c r="A11" s="63"/>
      <c r="B11" s="63" t="s">
        <v>62</v>
      </c>
      <c r="C11" s="111">
        <v>2.8195158570800738E-2</v>
      </c>
      <c r="D11" s="111">
        <v>1.4781077324195365E-2</v>
      </c>
      <c r="E11" s="112">
        <v>1.7217845416955577E-2</v>
      </c>
      <c r="F11" s="64"/>
      <c r="G11" s="65"/>
      <c r="H11" s="66"/>
    </row>
    <row r="12" spans="1:8" x14ac:dyDescent="0.3">
      <c r="A12" s="136" t="s">
        <v>85</v>
      </c>
      <c r="B12" s="136"/>
      <c r="C12" s="136"/>
      <c r="D12" s="136"/>
      <c r="E12" s="92"/>
      <c r="F12" s="118"/>
    </row>
    <row r="15" spans="1:8" x14ac:dyDescent="0.3">
      <c r="A15" s="132" t="s">
        <v>113</v>
      </c>
      <c r="B15" s="132"/>
      <c r="C15" s="132"/>
      <c r="D15" s="132"/>
      <c r="E15" s="132"/>
      <c r="F15" s="132"/>
      <c r="G15" s="132"/>
      <c r="H15" s="132"/>
    </row>
    <row r="16" spans="1:8" ht="39" customHeight="1" x14ac:dyDescent="0.3">
      <c r="A16" s="80" t="s">
        <v>53</v>
      </c>
      <c r="B16" s="81" t="s">
        <v>54</v>
      </c>
      <c r="C16" s="81" t="s">
        <v>55</v>
      </c>
      <c r="D16" s="81" t="s">
        <v>56</v>
      </c>
      <c r="E16" s="82" t="s">
        <v>57</v>
      </c>
      <c r="F16" s="81" t="s">
        <v>76</v>
      </c>
      <c r="G16" s="81" t="s">
        <v>77</v>
      </c>
      <c r="H16" s="81" t="s">
        <v>58</v>
      </c>
    </row>
    <row r="17" spans="1:8" x14ac:dyDescent="0.3">
      <c r="A17" s="133" t="s">
        <v>86</v>
      </c>
      <c r="B17" s="47" t="s">
        <v>64</v>
      </c>
      <c r="C17" s="48">
        <v>230.958</v>
      </c>
      <c r="D17" s="48">
        <v>40.198600699999993</v>
      </c>
      <c r="E17" s="49">
        <v>315.72300000000001</v>
      </c>
      <c r="F17" s="50">
        <f>D17/C17*1000</f>
        <v>174.0515621887962</v>
      </c>
      <c r="G17" s="48">
        <f>D17/E17*1000</f>
        <v>127.3223702422693</v>
      </c>
      <c r="H17" s="49">
        <f>F17/G17</f>
        <v>1.3670147819083991</v>
      </c>
    </row>
    <row r="18" spans="1:8" x14ac:dyDescent="0.3">
      <c r="A18" s="134"/>
      <c r="B18" s="4" t="s">
        <v>60</v>
      </c>
      <c r="C18" s="72">
        <v>82.745000000000005</v>
      </c>
      <c r="D18" s="72">
        <v>52.720298900000003</v>
      </c>
      <c r="E18" s="88">
        <v>895.95799999999997</v>
      </c>
      <c r="F18" s="89">
        <f t="shared" ref="F18:F22" si="3">D18/C18*1000</f>
        <v>637.1418079642275</v>
      </c>
      <c r="G18" s="72">
        <f t="shared" ref="G18:G22" si="4">D18/E18*1000</f>
        <v>58.842377544483121</v>
      </c>
      <c r="H18" s="88">
        <f t="shared" ref="H18:H22" si="5">F18/G18</f>
        <v>10.827941265333251</v>
      </c>
    </row>
    <row r="19" spans="1:8" x14ac:dyDescent="0.3">
      <c r="A19" s="134"/>
      <c r="B19" s="51" t="s">
        <v>59</v>
      </c>
      <c r="C19" s="52">
        <v>40.588000000000001</v>
      </c>
      <c r="D19" s="52">
        <v>14.1281543</v>
      </c>
      <c r="E19" s="53">
        <v>264.62400000000002</v>
      </c>
      <c r="F19" s="54">
        <f t="shared" si="3"/>
        <v>348.08697891002265</v>
      </c>
      <c r="G19" s="52">
        <f t="shared" si="4"/>
        <v>53.38954252070863</v>
      </c>
      <c r="H19" s="53">
        <f t="shared" si="5"/>
        <v>6.519759534837883</v>
      </c>
    </row>
    <row r="20" spans="1:8" x14ac:dyDescent="0.3">
      <c r="A20" s="134"/>
      <c r="B20" s="4" t="s">
        <v>65</v>
      </c>
      <c r="C20" s="72">
        <v>62.673999999999999</v>
      </c>
      <c r="D20" s="72">
        <v>18.782392099999999</v>
      </c>
      <c r="E20" s="88">
        <v>318.80599999999998</v>
      </c>
      <c r="F20" s="89">
        <f t="shared" si="3"/>
        <v>299.68395347352964</v>
      </c>
      <c r="G20" s="72">
        <f t="shared" si="4"/>
        <v>58.91480116434446</v>
      </c>
      <c r="H20" s="88">
        <f t="shared" si="5"/>
        <v>5.0867345310655123</v>
      </c>
    </row>
    <row r="21" spans="1:8" x14ac:dyDescent="0.3">
      <c r="A21" s="135"/>
      <c r="B21" s="55" t="s">
        <v>61</v>
      </c>
      <c r="C21" s="56">
        <f>C22-SUM(C17:C20)</f>
        <v>406.214</v>
      </c>
      <c r="D21" s="56">
        <f>D22-SUM(D17:D20)</f>
        <v>96.080399599999978</v>
      </c>
      <c r="E21" s="57">
        <f>E22-SUM(E17:E20)</f>
        <v>1567.1499999999999</v>
      </c>
      <c r="F21" s="58">
        <f t="shared" si="3"/>
        <v>236.5265589073739</v>
      </c>
      <c r="G21" s="56">
        <f t="shared" si="4"/>
        <v>61.30900015952524</v>
      </c>
      <c r="H21" s="57">
        <f t="shared" si="5"/>
        <v>3.8579418730029</v>
      </c>
    </row>
    <row r="22" spans="1:8" x14ac:dyDescent="0.3">
      <c r="A22" s="59"/>
      <c r="B22" s="59" t="s">
        <v>4</v>
      </c>
      <c r="C22" s="60">
        <v>823.17899999999997</v>
      </c>
      <c r="D22" s="60">
        <v>221.90984559999998</v>
      </c>
      <c r="E22" s="61">
        <v>3362.261</v>
      </c>
      <c r="F22" s="62">
        <f t="shared" si="3"/>
        <v>269.57666024036081</v>
      </c>
      <c r="G22" s="60">
        <f t="shared" si="4"/>
        <v>66.000184280756315</v>
      </c>
      <c r="H22" s="61">
        <f t="shared" si="5"/>
        <v>4.0844834477069982</v>
      </c>
    </row>
    <row r="23" spans="1:8" ht="22.8" x14ac:dyDescent="0.3">
      <c r="A23" s="63"/>
      <c r="B23" s="63" t="s">
        <v>62</v>
      </c>
      <c r="C23" s="111">
        <v>2.3633474731074081E-2</v>
      </c>
      <c r="D23" s="111">
        <v>1.4176657120898224E-2</v>
      </c>
      <c r="E23" s="112">
        <v>1.481093944456267E-2</v>
      </c>
      <c r="F23" s="64"/>
      <c r="G23" s="65"/>
      <c r="H23" s="66"/>
    </row>
    <row r="24" spans="1:8" x14ac:dyDescent="0.3">
      <c r="A24" s="136" t="s">
        <v>85</v>
      </c>
      <c r="B24" s="136"/>
      <c r="C24" s="136"/>
      <c r="D24" s="136"/>
      <c r="E24" s="92"/>
      <c r="F24" s="46"/>
    </row>
    <row r="27" spans="1:8" s="93" customFormat="1" ht="17.100000000000001" customHeight="1" x14ac:dyDescent="0.3">
      <c r="A27" s="132" t="s">
        <v>83</v>
      </c>
      <c r="B27" s="132"/>
      <c r="C27" s="132"/>
      <c r="D27" s="132"/>
      <c r="E27" s="132"/>
      <c r="F27" s="132"/>
      <c r="G27" s="132"/>
      <c r="H27" s="132"/>
    </row>
    <row r="28" spans="1:8" ht="38.25" customHeight="1" x14ac:dyDescent="0.3">
      <c r="A28" s="80" t="s">
        <v>53</v>
      </c>
      <c r="B28" s="81" t="s">
        <v>54</v>
      </c>
      <c r="C28" s="81" t="s">
        <v>55</v>
      </c>
      <c r="D28" s="81" t="s">
        <v>56</v>
      </c>
      <c r="E28" s="82" t="s">
        <v>57</v>
      </c>
      <c r="F28" s="81" t="s">
        <v>76</v>
      </c>
      <c r="G28" s="81" t="s">
        <v>77</v>
      </c>
      <c r="H28" s="81" t="s">
        <v>58</v>
      </c>
    </row>
    <row r="29" spans="1:8" x14ac:dyDescent="0.3">
      <c r="A29" s="133" t="s">
        <v>86</v>
      </c>
      <c r="B29" s="47" t="s">
        <v>64</v>
      </c>
      <c r="C29" s="48">
        <v>203.09</v>
      </c>
      <c r="D29" s="48">
        <v>33.420666900000001</v>
      </c>
      <c r="E29" s="49">
        <v>324.488</v>
      </c>
      <c r="F29" s="50">
        <f>D29/C29*1000</f>
        <v>164.56086907282486</v>
      </c>
      <c r="G29" s="48">
        <f>D29/E29*1000</f>
        <v>102.99507809225611</v>
      </c>
      <c r="H29" s="49">
        <f>F29/G29</f>
        <v>1.597754690038899</v>
      </c>
    </row>
    <row r="30" spans="1:8" x14ac:dyDescent="0.3">
      <c r="A30" s="134"/>
      <c r="B30" s="4" t="s">
        <v>60</v>
      </c>
      <c r="C30" s="72">
        <v>75.119</v>
      </c>
      <c r="D30" s="72">
        <v>42.462723699999998</v>
      </c>
      <c r="E30" s="88">
        <v>829.61099999999999</v>
      </c>
      <c r="F30" s="89">
        <f t="shared" ref="F30:F34" si="6">D30/C30*1000</f>
        <v>565.27274990348644</v>
      </c>
      <c r="G30" s="72">
        <f t="shared" ref="G30:G34" si="7">D30/E30*1000</f>
        <v>51.183896669643964</v>
      </c>
      <c r="H30" s="88">
        <f t="shared" ref="H30:H34" si="8">F30/G30</f>
        <v>11.043956921684261</v>
      </c>
    </row>
    <row r="31" spans="1:8" x14ac:dyDescent="0.3">
      <c r="A31" s="134"/>
      <c r="B31" s="51" t="s">
        <v>59</v>
      </c>
      <c r="C31" s="52">
        <v>55.887</v>
      </c>
      <c r="D31" s="52">
        <v>30.239059900000001</v>
      </c>
      <c r="E31" s="53">
        <v>436.67200000000003</v>
      </c>
      <c r="F31" s="54">
        <f t="shared" si="6"/>
        <v>541.07502460321723</v>
      </c>
      <c r="G31" s="52">
        <f t="shared" si="7"/>
        <v>69.248909707973027</v>
      </c>
      <c r="H31" s="53">
        <f t="shared" si="8"/>
        <v>7.8134807737040823</v>
      </c>
    </row>
    <row r="32" spans="1:8" x14ac:dyDescent="0.3">
      <c r="A32" s="134"/>
      <c r="B32" s="4" t="s">
        <v>65</v>
      </c>
      <c r="C32" s="72">
        <v>53.314</v>
      </c>
      <c r="D32" s="72">
        <v>17.706122499999996</v>
      </c>
      <c r="E32" s="88">
        <v>316.447</v>
      </c>
      <c r="F32" s="89">
        <f t="shared" si="6"/>
        <v>332.11018681772134</v>
      </c>
      <c r="G32" s="72">
        <f t="shared" si="7"/>
        <v>55.952884685271137</v>
      </c>
      <c r="H32" s="88">
        <f t="shared" si="8"/>
        <v>5.9355328806692427</v>
      </c>
    </row>
    <row r="33" spans="1:8" x14ac:dyDescent="0.3">
      <c r="A33" s="135"/>
      <c r="B33" s="55" t="s">
        <v>61</v>
      </c>
      <c r="C33" s="56">
        <v>325.98999999999995</v>
      </c>
      <c r="D33" s="56">
        <v>92.551956300000015</v>
      </c>
      <c r="E33" s="57">
        <v>1736.0160000000001</v>
      </c>
      <c r="F33" s="58">
        <f t="shared" si="6"/>
        <v>283.91041535016421</v>
      </c>
      <c r="G33" s="56">
        <f t="shared" si="7"/>
        <v>53.312847519838527</v>
      </c>
      <c r="H33" s="57">
        <f t="shared" si="8"/>
        <v>5.3253658087671418</v>
      </c>
    </row>
    <row r="34" spans="1:8" x14ac:dyDescent="0.3">
      <c r="A34" s="59"/>
      <c r="B34" s="59" t="s">
        <v>4</v>
      </c>
      <c r="C34" s="60">
        <f>SUM(C29:C33)</f>
        <v>713.4</v>
      </c>
      <c r="D34" s="60">
        <f>SUM(D29:D33)</f>
        <v>216.38052930000001</v>
      </c>
      <c r="E34" s="61">
        <f>SUM(E29:E33)</f>
        <v>3643.2339999999999</v>
      </c>
      <c r="F34" s="62">
        <f t="shared" si="6"/>
        <v>303.30884398654337</v>
      </c>
      <c r="G34" s="60">
        <f t="shared" si="7"/>
        <v>59.392432465221837</v>
      </c>
      <c r="H34" s="61">
        <f t="shared" si="8"/>
        <v>5.1068601065321007</v>
      </c>
    </row>
    <row r="35" spans="1:8" ht="22.8" x14ac:dyDescent="0.3">
      <c r="A35" s="63"/>
      <c r="B35" s="63" t="s">
        <v>62</v>
      </c>
      <c r="C35" s="111">
        <v>2.2997081975248832E-2</v>
      </c>
      <c r="D35" s="111">
        <v>1.5235423837146834E-2</v>
      </c>
      <c r="E35" s="112">
        <v>1.7360718181124543E-2</v>
      </c>
      <c r="F35" s="64"/>
      <c r="G35" s="65"/>
      <c r="H35" s="66"/>
    </row>
    <row r="36" spans="1:8" x14ac:dyDescent="0.3">
      <c r="A36" s="136" t="s">
        <v>85</v>
      </c>
      <c r="B36" s="136"/>
      <c r="C36" s="136"/>
      <c r="D36" s="136"/>
      <c r="E36" s="92"/>
      <c r="F36" s="46"/>
    </row>
    <row r="39" spans="1:8" s="93" customFormat="1" ht="17.100000000000001" customHeight="1" x14ac:dyDescent="0.3">
      <c r="A39" s="132" t="s">
        <v>63</v>
      </c>
      <c r="B39" s="132"/>
      <c r="C39" s="132"/>
      <c r="D39" s="132"/>
      <c r="E39" s="132"/>
      <c r="F39" s="132"/>
      <c r="G39" s="132"/>
      <c r="H39" s="132"/>
    </row>
    <row r="40" spans="1:8" ht="38.25" customHeight="1" x14ac:dyDescent="0.3">
      <c r="A40" s="80" t="s">
        <v>53</v>
      </c>
      <c r="B40" s="81" t="s">
        <v>54</v>
      </c>
      <c r="C40" s="81" t="s">
        <v>55</v>
      </c>
      <c r="D40" s="81" t="s">
        <v>56</v>
      </c>
      <c r="E40" s="82" t="s">
        <v>57</v>
      </c>
      <c r="F40" s="81" t="s">
        <v>76</v>
      </c>
      <c r="G40" s="81" t="s">
        <v>77</v>
      </c>
      <c r="H40" s="81" t="s">
        <v>58</v>
      </c>
    </row>
    <row r="41" spans="1:8" x14ac:dyDescent="0.3">
      <c r="A41" s="133" t="s">
        <v>86</v>
      </c>
      <c r="B41" s="47" t="s">
        <v>64</v>
      </c>
      <c r="C41" s="48">
        <v>192.63499999999999</v>
      </c>
      <c r="D41" s="48">
        <v>34.269759000000001</v>
      </c>
      <c r="E41" s="49">
        <v>294.803</v>
      </c>
      <c r="F41" s="50">
        <f>D41/C41*1000</f>
        <v>177.89996106626523</v>
      </c>
      <c r="G41" s="48">
        <f>D41/E41*1000</f>
        <v>116.24630346366897</v>
      </c>
      <c r="H41" s="49">
        <f>F41/G41</f>
        <v>1.5303709087133699</v>
      </c>
    </row>
    <row r="42" spans="1:8" x14ac:dyDescent="0.3">
      <c r="A42" s="134"/>
      <c r="B42" s="4" t="s">
        <v>60</v>
      </c>
      <c r="C42" s="72">
        <v>72.807000000000002</v>
      </c>
      <c r="D42" s="72">
        <v>39.381785499999992</v>
      </c>
      <c r="E42" s="88">
        <v>803.779</v>
      </c>
      <c r="F42" s="89">
        <f t="shared" ref="F42:F46" si="9">D42/C42*1000</f>
        <v>540.90658178471836</v>
      </c>
      <c r="G42" s="72">
        <f t="shared" ref="G42:G46" si="10">D42/E42*1000</f>
        <v>48.995788021334214</v>
      </c>
      <c r="H42" s="88">
        <f t="shared" ref="H42:H46" si="11">F42/G42</f>
        <v>11.039858804785252</v>
      </c>
    </row>
    <row r="43" spans="1:8" x14ac:dyDescent="0.3">
      <c r="A43" s="134"/>
      <c r="B43" s="51" t="s">
        <v>65</v>
      </c>
      <c r="C43" s="52">
        <v>50.289000000000001</v>
      </c>
      <c r="D43" s="52">
        <v>20.714687399999988</v>
      </c>
      <c r="E43" s="53">
        <v>386.834</v>
      </c>
      <c r="F43" s="54">
        <f t="shared" si="9"/>
        <v>411.91289148720375</v>
      </c>
      <c r="G43" s="52">
        <f t="shared" si="10"/>
        <v>53.549293495401102</v>
      </c>
      <c r="H43" s="53">
        <f t="shared" si="11"/>
        <v>7.692218974328382</v>
      </c>
    </row>
    <row r="44" spans="1:8" x14ac:dyDescent="0.3">
      <c r="A44" s="134"/>
      <c r="B44" s="4" t="s">
        <v>59</v>
      </c>
      <c r="C44" s="72">
        <v>47.908000000000001</v>
      </c>
      <c r="D44" s="72">
        <v>24.461932699999995</v>
      </c>
      <c r="E44" s="88">
        <v>375.34</v>
      </c>
      <c r="F44" s="89">
        <f t="shared" si="9"/>
        <v>510.60225223344736</v>
      </c>
      <c r="G44" s="72">
        <f t="shared" si="10"/>
        <v>65.172730590930882</v>
      </c>
      <c r="H44" s="88">
        <f t="shared" si="11"/>
        <v>7.8345996493278776</v>
      </c>
    </row>
    <row r="45" spans="1:8" x14ac:dyDescent="0.3">
      <c r="A45" s="135"/>
      <c r="B45" s="55" t="s">
        <v>61</v>
      </c>
      <c r="C45" s="56">
        <v>352.91899999999998</v>
      </c>
      <c r="D45" s="56">
        <v>99.00078339999996</v>
      </c>
      <c r="E45" s="57">
        <v>1761.1750000000002</v>
      </c>
      <c r="F45" s="58">
        <f t="shared" si="9"/>
        <v>280.51984563030038</v>
      </c>
      <c r="G45" s="56">
        <f t="shared" si="10"/>
        <v>56.212916603971749</v>
      </c>
      <c r="H45" s="57">
        <f t="shared" si="11"/>
        <v>4.9903093911067433</v>
      </c>
    </row>
    <row r="46" spans="1:8" x14ac:dyDescent="0.3">
      <c r="A46" s="59"/>
      <c r="B46" s="59" t="s">
        <v>4</v>
      </c>
      <c r="C46" s="60">
        <f>SUM(C41:C45)</f>
        <v>716.55799999999999</v>
      </c>
      <c r="D46" s="60">
        <f>SUM(D41:D45)</f>
        <v>217.82894799999994</v>
      </c>
      <c r="E46" s="61">
        <f>SUM(E41:E45)</f>
        <v>3621.931</v>
      </c>
      <c r="F46" s="62">
        <f t="shared" si="9"/>
        <v>303.99346319488433</v>
      </c>
      <c r="G46" s="60">
        <f t="shared" si="10"/>
        <v>60.141661450756501</v>
      </c>
      <c r="H46" s="61">
        <f t="shared" si="11"/>
        <v>5.0546236313040946</v>
      </c>
    </row>
    <row r="47" spans="1:8" ht="22.8" x14ac:dyDescent="0.3">
      <c r="A47" s="63"/>
      <c r="B47" s="63" t="s">
        <v>62</v>
      </c>
      <c r="C47" s="111">
        <v>2.5252388025296574E-2</v>
      </c>
      <c r="D47" s="111">
        <v>1.7085593666763463E-2</v>
      </c>
      <c r="E47" s="112">
        <v>1.9022564615767543E-2</v>
      </c>
      <c r="F47" s="64"/>
      <c r="G47" s="65"/>
      <c r="H47" s="66"/>
    </row>
    <row r="48" spans="1:8" x14ac:dyDescent="0.3">
      <c r="A48" s="136" t="s">
        <v>85</v>
      </c>
      <c r="B48" s="136"/>
      <c r="C48" s="136"/>
      <c r="D48" s="136"/>
      <c r="E48" s="92"/>
      <c r="F48" s="46"/>
    </row>
  </sheetData>
  <mergeCells count="12">
    <mergeCell ref="A24:D24"/>
    <mergeCell ref="A48:D48"/>
    <mergeCell ref="A39:H39"/>
    <mergeCell ref="A41:A45"/>
    <mergeCell ref="A27:H27"/>
    <mergeCell ref="A29:A33"/>
    <mergeCell ref="A36:D36"/>
    <mergeCell ref="A3:H3"/>
    <mergeCell ref="A5:A9"/>
    <mergeCell ref="A12:D12"/>
    <mergeCell ref="A15:H15"/>
    <mergeCell ref="A17:A21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Header>&amp;R&amp;G</oddHeader>
    <oddFooter>&amp;L&amp;F&amp;C&amp;P /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24"/>
  <sheetViews>
    <sheetView showGridLines="0" topLeftCell="A3" zoomScaleNormal="100" workbookViewId="0">
      <pane xSplit="1" topLeftCell="B1" activePane="topRight" state="frozen"/>
      <selection pane="topRight" activeCell="K5" sqref="K5:K8"/>
    </sheetView>
  </sheetViews>
  <sheetFormatPr defaultRowHeight="14.4" x14ac:dyDescent="0.3"/>
  <cols>
    <col min="1" max="1" width="23.88671875" customWidth="1"/>
  </cols>
  <sheetData>
    <row r="3" spans="1:11" s="93" customFormat="1" ht="17.100000000000001" customHeight="1" x14ac:dyDescent="0.3">
      <c r="A3" s="132" t="s">
        <v>122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s="93" customFormat="1" ht="17.100000000000001" customHeight="1" x14ac:dyDescent="0.3">
      <c r="A4" s="95"/>
      <c r="B4" s="87">
        <v>2010</v>
      </c>
      <c r="C4" s="87">
        <v>2011</v>
      </c>
      <c r="D4" s="87">
        <v>2012</v>
      </c>
      <c r="E4" s="87">
        <v>2013</v>
      </c>
      <c r="F4" s="87">
        <v>2014</v>
      </c>
      <c r="G4" s="87">
        <v>2015</v>
      </c>
      <c r="H4" s="87">
        <v>2016</v>
      </c>
      <c r="I4" s="87">
        <v>2017</v>
      </c>
      <c r="J4" s="87">
        <v>2018</v>
      </c>
      <c r="K4" s="127">
        <v>2019</v>
      </c>
    </row>
    <row r="5" spans="1:11" ht="34.200000000000003" x14ac:dyDescent="0.3">
      <c r="A5" s="69" t="s">
        <v>119</v>
      </c>
      <c r="B5" s="119">
        <v>12.806842500000002</v>
      </c>
      <c r="C5" s="119">
        <v>9.7285325</v>
      </c>
      <c r="D5" s="119">
        <v>8.7325399999999984</v>
      </c>
      <c r="E5" s="119">
        <v>8.8097474999999985</v>
      </c>
      <c r="F5" s="119">
        <v>9.5216975000000073</v>
      </c>
      <c r="G5" s="119">
        <v>9.7409775000000067</v>
      </c>
      <c r="H5" s="120">
        <v>8.7218499999999999</v>
      </c>
      <c r="I5" s="120">
        <v>12.095062499999994</v>
      </c>
      <c r="J5" s="120">
        <f>14450.885/1000</f>
        <v>14.450885</v>
      </c>
      <c r="K5" s="120">
        <v>13.215975000000002</v>
      </c>
    </row>
    <row r="6" spans="1:11" x14ac:dyDescent="0.3">
      <c r="A6" s="121" t="s">
        <v>88</v>
      </c>
      <c r="B6" s="122">
        <f>B7-B5</f>
        <v>120.47491499999943</v>
      </c>
      <c r="C6" s="122">
        <f t="shared" ref="C6:J6" si="0">C7-C5</f>
        <v>111.3474224999982</v>
      </c>
      <c r="D6" s="122">
        <f t="shared" si="0"/>
        <v>103.78875999999997</v>
      </c>
      <c r="E6" s="122">
        <f t="shared" si="0"/>
        <v>95.108757500001332</v>
      </c>
      <c r="F6" s="122">
        <f t="shared" si="0"/>
        <v>94.424687500000346</v>
      </c>
      <c r="G6" s="122">
        <f t="shared" si="0"/>
        <v>95.531004999999624</v>
      </c>
      <c r="H6" s="122">
        <f t="shared" si="0"/>
        <v>97.817190000000167</v>
      </c>
      <c r="I6" s="122">
        <f t="shared" si="0"/>
        <v>92.5394500000005</v>
      </c>
      <c r="J6" s="122">
        <f t="shared" si="0"/>
        <v>94.482772499999186</v>
      </c>
      <c r="K6" s="122">
        <v>99.532205000000573</v>
      </c>
    </row>
    <row r="7" spans="1:11" x14ac:dyDescent="0.3">
      <c r="A7" s="123" t="s">
        <v>89</v>
      </c>
      <c r="B7" s="119">
        <v>133.28175749999943</v>
      </c>
      <c r="C7" s="119">
        <v>121.0759549999982</v>
      </c>
      <c r="D7" s="119">
        <v>112.52129999999997</v>
      </c>
      <c r="E7" s="119">
        <v>103.91850500000133</v>
      </c>
      <c r="F7" s="119">
        <v>103.94638500000035</v>
      </c>
      <c r="G7" s="119">
        <v>105.27198249999962</v>
      </c>
      <c r="H7" s="120">
        <v>106.53904000000017</v>
      </c>
      <c r="I7" s="120">
        <v>104.6345125000005</v>
      </c>
      <c r="J7" s="120">
        <v>108.93365749999919</v>
      </c>
      <c r="K7" s="120">
        <v>112.74818000000057</v>
      </c>
    </row>
    <row r="8" spans="1:11" x14ac:dyDescent="0.3">
      <c r="A8" s="124" t="s">
        <v>90</v>
      </c>
      <c r="B8" s="125">
        <v>4389.7539024999469</v>
      </c>
      <c r="C8" s="125">
        <v>4054.3311224999634</v>
      </c>
      <c r="D8" s="125">
        <v>3694.9760949999863</v>
      </c>
      <c r="E8" s="125">
        <v>3513.1972749999732</v>
      </c>
      <c r="F8" s="125">
        <v>3536.2398724999625</v>
      </c>
      <c r="G8" s="125">
        <v>3610.6925649999803</v>
      </c>
      <c r="H8" s="125">
        <v>3673.5592624999863</v>
      </c>
      <c r="I8" s="125">
        <v>3752.6738349998004</v>
      </c>
      <c r="J8" s="125">
        <v>3828.0211174997803</v>
      </c>
      <c r="K8" s="125">
        <v>3911.0299925000186</v>
      </c>
    </row>
    <row r="9" spans="1:11" ht="27.75" customHeight="1" x14ac:dyDescent="0.3">
      <c r="A9" s="69" t="s">
        <v>120</v>
      </c>
      <c r="B9" s="71">
        <f t="shared" ref="B9:I9" si="1">B5/B7</f>
        <v>9.6088487578654985E-2</v>
      </c>
      <c r="C9" s="71">
        <f t="shared" si="1"/>
        <v>8.0350656742704571E-2</v>
      </c>
      <c r="D9" s="71">
        <f t="shared" si="1"/>
        <v>7.7607884018403628E-2</v>
      </c>
      <c r="E9" s="71">
        <f t="shared" si="1"/>
        <v>8.4775541180080349E-2</v>
      </c>
      <c r="F9" s="71">
        <f t="shared" si="1"/>
        <v>9.1602007130887481E-2</v>
      </c>
      <c r="G9" s="71">
        <f t="shared" si="1"/>
        <v>9.253152898493236E-2</v>
      </c>
      <c r="H9" s="73">
        <f t="shared" si="1"/>
        <v>8.1865295576156738E-2</v>
      </c>
      <c r="I9" s="73">
        <f t="shared" si="1"/>
        <v>0.11559343290293378</v>
      </c>
      <c r="J9" s="73">
        <f t="shared" ref="J9:K9" si="2">J5/J7</f>
        <v>0.1326576682693327</v>
      </c>
      <c r="K9" s="73">
        <f t="shared" si="2"/>
        <v>0.1172167479776608</v>
      </c>
    </row>
    <row r="10" spans="1:11" ht="34.5" customHeight="1" x14ac:dyDescent="0.3">
      <c r="A10" s="68" t="s">
        <v>91</v>
      </c>
      <c r="B10" s="74">
        <f>B6/B7</f>
        <v>0.90391151242134504</v>
      </c>
      <c r="C10" s="74">
        <f t="shared" ref="C10:I10" si="3">C6/C7</f>
        <v>0.91964934325729542</v>
      </c>
      <c r="D10" s="74">
        <f t="shared" si="3"/>
        <v>0.92239211598159632</v>
      </c>
      <c r="E10" s="74">
        <f t="shared" si="3"/>
        <v>0.91522445881991965</v>
      </c>
      <c r="F10" s="74">
        <f t="shared" si="3"/>
        <v>0.9083979928691126</v>
      </c>
      <c r="G10" s="74">
        <f t="shared" si="3"/>
        <v>0.90746847101506767</v>
      </c>
      <c r="H10" s="74">
        <f t="shared" si="3"/>
        <v>0.91813470442384326</v>
      </c>
      <c r="I10" s="74">
        <f t="shared" si="3"/>
        <v>0.88440656709706622</v>
      </c>
      <c r="J10" s="74">
        <f t="shared" ref="J10:K10" si="4">J6/J7</f>
        <v>0.86734233173066733</v>
      </c>
      <c r="K10" s="74">
        <f t="shared" si="4"/>
        <v>0.8827832520223392</v>
      </c>
    </row>
    <row r="11" spans="1:11" x14ac:dyDescent="0.3">
      <c r="A11" s="138" t="s">
        <v>87</v>
      </c>
      <c r="B11" s="138"/>
      <c r="C11" s="138"/>
      <c r="D11" s="138"/>
      <c r="E11" s="138"/>
      <c r="F11" s="138"/>
      <c r="G11" s="138"/>
      <c r="H11" s="138"/>
    </row>
    <row r="12" spans="1:11" x14ac:dyDescent="0.3">
      <c r="A12" s="140" t="s">
        <v>51</v>
      </c>
      <c r="B12" s="140"/>
      <c r="C12" s="140"/>
      <c r="D12" s="140"/>
      <c r="E12" s="140"/>
      <c r="F12" s="140"/>
      <c r="G12" s="140"/>
      <c r="H12" s="70"/>
    </row>
    <row r="13" spans="1:11" ht="15" customHeight="1" x14ac:dyDescent="0.3">
      <c r="A13" s="137" t="s">
        <v>52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28"/>
    </row>
    <row r="14" spans="1:11" ht="20.25" customHeight="1" x14ac:dyDescent="0.3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28"/>
    </row>
    <row r="15" spans="1:11" ht="15" customHeight="1" x14ac:dyDescent="0.3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28"/>
    </row>
    <row r="16" spans="1:11" x14ac:dyDescent="0.3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28"/>
    </row>
    <row r="17" spans="1:11" x14ac:dyDescent="0.3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28"/>
    </row>
    <row r="18" spans="1:11" x14ac:dyDescent="0.3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28"/>
    </row>
    <row r="19" spans="1:11" x14ac:dyDescent="0.3">
      <c r="A19" s="137"/>
      <c r="B19" s="139"/>
      <c r="C19" s="139"/>
      <c r="D19" s="139"/>
      <c r="E19" s="94"/>
      <c r="F19" s="94"/>
      <c r="G19" s="94"/>
      <c r="H19" s="94"/>
    </row>
    <row r="20" spans="1:11" x14ac:dyDescent="0.3">
      <c r="A20" s="137"/>
      <c r="B20" s="137"/>
      <c r="C20" s="137"/>
      <c r="D20" s="137"/>
      <c r="E20" s="137"/>
      <c r="F20" s="137"/>
      <c r="G20" s="137"/>
      <c r="H20" s="137"/>
    </row>
    <row r="21" spans="1:11" x14ac:dyDescent="0.3">
      <c r="A21" s="137"/>
      <c r="B21" s="137"/>
      <c r="C21" s="137"/>
      <c r="D21" s="137"/>
      <c r="E21" s="137"/>
      <c r="F21" s="137"/>
      <c r="G21" s="137"/>
      <c r="H21" s="137"/>
    </row>
    <row r="22" spans="1:11" x14ac:dyDescent="0.3">
      <c r="A22" s="137"/>
      <c r="B22" s="137"/>
      <c r="C22" s="137"/>
      <c r="D22" s="137"/>
      <c r="E22" s="137"/>
      <c r="F22" s="137"/>
      <c r="G22" s="137"/>
      <c r="H22" s="137"/>
    </row>
    <row r="23" spans="1:11" x14ac:dyDescent="0.3">
      <c r="A23" s="137"/>
      <c r="B23" s="137"/>
      <c r="C23" s="137"/>
      <c r="D23" s="137"/>
      <c r="E23" s="137"/>
      <c r="F23" s="137"/>
      <c r="G23" s="137"/>
      <c r="H23" s="137"/>
    </row>
    <row r="24" spans="1:11" x14ac:dyDescent="0.3">
      <c r="A24" s="137"/>
      <c r="B24" s="137"/>
      <c r="C24" s="137"/>
      <c r="D24" s="137"/>
      <c r="E24" s="137"/>
      <c r="F24" s="137"/>
      <c r="G24" s="137"/>
      <c r="H24" s="137"/>
    </row>
  </sheetData>
  <mergeCells count="8">
    <mergeCell ref="A3:K3"/>
    <mergeCell ref="A22:H24"/>
    <mergeCell ref="A11:H11"/>
    <mergeCell ref="A13:J14"/>
    <mergeCell ref="A15:J18"/>
    <mergeCell ref="A19:D19"/>
    <mergeCell ref="A20:H21"/>
    <mergeCell ref="A12:G1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H210"/>
  <sheetViews>
    <sheetView showGridLines="0" zoomScaleNormal="100" workbookViewId="0">
      <selection activeCell="E14" sqref="E14"/>
    </sheetView>
  </sheetViews>
  <sheetFormatPr defaultRowHeight="14.4" x14ac:dyDescent="0.3"/>
  <cols>
    <col min="1" max="1" width="22.109375" customWidth="1"/>
    <col min="2" max="2" width="8.6640625" bestFit="1" customWidth="1"/>
    <col min="3" max="7" width="6.109375" bestFit="1" customWidth="1"/>
    <col min="8" max="8" width="8" bestFit="1" customWidth="1"/>
    <col min="9" max="9" width="10.6640625" bestFit="1" customWidth="1"/>
    <col min="10" max="10" width="10.33203125" bestFit="1" customWidth="1"/>
    <col min="11" max="11" width="8.6640625" bestFit="1" customWidth="1"/>
    <col min="12" max="12" width="10.6640625" bestFit="1" customWidth="1"/>
    <col min="13" max="17" width="6.109375" bestFit="1" customWidth="1"/>
    <col min="18" max="18" width="8" bestFit="1" customWidth="1"/>
  </cols>
  <sheetData>
    <row r="3" spans="1:8" x14ac:dyDescent="0.3">
      <c r="A3" s="144" t="s">
        <v>92</v>
      </c>
      <c r="B3" s="144"/>
      <c r="C3" s="144"/>
      <c r="D3" s="144"/>
      <c r="E3" s="144"/>
      <c r="F3" s="144"/>
      <c r="G3" s="144"/>
      <c r="H3" s="144"/>
    </row>
    <row r="4" spans="1:8" x14ac:dyDescent="0.3">
      <c r="A4" s="144" t="s">
        <v>118</v>
      </c>
      <c r="B4" s="144"/>
      <c r="C4" s="144"/>
      <c r="D4" s="144"/>
      <c r="E4" s="144"/>
      <c r="F4" s="144"/>
      <c r="G4" s="144"/>
      <c r="H4" s="144"/>
    </row>
    <row r="5" spans="1:8" x14ac:dyDescent="0.3">
      <c r="A5" s="96" t="s">
        <v>47</v>
      </c>
      <c r="B5" s="97"/>
      <c r="C5" s="97" t="s">
        <v>43</v>
      </c>
      <c r="D5" s="97" t="s">
        <v>44</v>
      </c>
      <c r="E5" s="97" t="s">
        <v>45</v>
      </c>
      <c r="F5" s="97" t="s">
        <v>46</v>
      </c>
      <c r="G5" s="97" t="s">
        <v>3</v>
      </c>
      <c r="H5" s="97" t="s">
        <v>39</v>
      </c>
    </row>
    <row r="6" spans="1:8" x14ac:dyDescent="0.3">
      <c r="A6" s="145" t="s">
        <v>16</v>
      </c>
      <c r="B6" s="4" t="s">
        <v>0</v>
      </c>
      <c r="C6" s="5">
        <v>0</v>
      </c>
      <c r="D6" s="5">
        <v>2</v>
      </c>
      <c r="E6" s="5">
        <v>7</v>
      </c>
      <c r="F6" s="30">
        <v>7</v>
      </c>
      <c r="G6" s="5">
        <v>1</v>
      </c>
      <c r="H6" s="6">
        <f>SUM(C6:G6)</f>
        <v>17</v>
      </c>
    </row>
    <row r="7" spans="1:8" x14ac:dyDescent="0.3">
      <c r="A7" s="145"/>
      <c r="B7" s="4" t="s">
        <v>1</v>
      </c>
      <c r="C7" s="5">
        <v>0</v>
      </c>
      <c r="D7" s="5">
        <v>155</v>
      </c>
      <c r="E7" s="5">
        <v>130</v>
      </c>
      <c r="F7" s="5">
        <v>76</v>
      </c>
      <c r="G7" s="5">
        <v>6</v>
      </c>
      <c r="H7" s="6">
        <f t="shared" ref="H7:H17" si="0">SUM(C7:G7)</f>
        <v>367</v>
      </c>
    </row>
    <row r="8" spans="1:8" x14ac:dyDescent="0.3">
      <c r="A8" s="145"/>
      <c r="B8" s="4" t="s">
        <v>2</v>
      </c>
      <c r="C8" s="5">
        <v>0</v>
      </c>
      <c r="D8" s="5">
        <v>346</v>
      </c>
      <c r="E8" s="5">
        <v>264</v>
      </c>
      <c r="F8" s="5">
        <v>138</v>
      </c>
      <c r="G8" s="5">
        <v>10</v>
      </c>
      <c r="H8" s="6">
        <f t="shared" si="0"/>
        <v>758</v>
      </c>
    </row>
    <row r="9" spans="1:8" x14ac:dyDescent="0.3">
      <c r="A9" s="141" t="s">
        <v>17</v>
      </c>
      <c r="B9" s="7" t="s">
        <v>0</v>
      </c>
      <c r="C9" s="8">
        <v>2</v>
      </c>
      <c r="D9" s="8">
        <v>16</v>
      </c>
      <c r="E9" s="8">
        <v>24</v>
      </c>
      <c r="F9" s="8">
        <v>18</v>
      </c>
      <c r="G9" s="8">
        <v>8</v>
      </c>
      <c r="H9" s="9">
        <f t="shared" si="0"/>
        <v>68</v>
      </c>
    </row>
    <row r="10" spans="1:8" x14ac:dyDescent="0.3">
      <c r="A10" s="141"/>
      <c r="B10" s="7" t="s">
        <v>1</v>
      </c>
      <c r="C10" s="8">
        <v>184</v>
      </c>
      <c r="D10" s="8">
        <v>598</v>
      </c>
      <c r="E10" s="8">
        <v>629</v>
      </c>
      <c r="F10" s="8">
        <v>306</v>
      </c>
      <c r="G10" s="8">
        <v>156</v>
      </c>
      <c r="H10" s="9">
        <f t="shared" si="0"/>
        <v>1873</v>
      </c>
    </row>
    <row r="11" spans="1:8" x14ac:dyDescent="0.3">
      <c r="A11" s="141"/>
      <c r="B11" s="7" t="s">
        <v>2</v>
      </c>
      <c r="C11" s="8">
        <v>358</v>
      </c>
      <c r="D11" s="8">
        <v>1171</v>
      </c>
      <c r="E11" s="8">
        <v>1225</v>
      </c>
      <c r="F11" s="8">
        <v>557</v>
      </c>
      <c r="G11" s="8">
        <v>300</v>
      </c>
      <c r="H11" s="9">
        <f t="shared" si="0"/>
        <v>3611</v>
      </c>
    </row>
    <row r="12" spans="1:8" x14ac:dyDescent="0.3">
      <c r="A12" s="145" t="s">
        <v>14</v>
      </c>
      <c r="B12" s="4" t="s">
        <v>0</v>
      </c>
      <c r="C12" s="5">
        <v>11</v>
      </c>
      <c r="D12" s="5">
        <v>65</v>
      </c>
      <c r="E12" s="5">
        <v>101</v>
      </c>
      <c r="F12" s="5">
        <v>56</v>
      </c>
      <c r="G12" s="5">
        <v>4</v>
      </c>
      <c r="H12" s="6">
        <f t="shared" si="0"/>
        <v>237</v>
      </c>
    </row>
    <row r="13" spans="1:8" x14ac:dyDescent="0.3">
      <c r="A13" s="145"/>
      <c r="B13" s="4" t="s">
        <v>1</v>
      </c>
      <c r="C13" s="5">
        <v>758</v>
      </c>
      <c r="D13" s="5">
        <v>761</v>
      </c>
      <c r="E13" s="5">
        <v>1377</v>
      </c>
      <c r="F13" s="5">
        <v>861</v>
      </c>
      <c r="G13" s="5">
        <v>40</v>
      </c>
      <c r="H13" s="6">
        <f t="shared" si="0"/>
        <v>3797</v>
      </c>
    </row>
    <row r="14" spans="1:8" x14ac:dyDescent="0.3">
      <c r="A14" s="145"/>
      <c r="B14" s="4" t="s">
        <v>2</v>
      </c>
      <c r="C14" s="5">
        <v>1608</v>
      </c>
      <c r="D14" s="5">
        <v>1653</v>
      </c>
      <c r="E14" s="5">
        <v>2840</v>
      </c>
      <c r="F14" s="5">
        <v>1701</v>
      </c>
      <c r="G14" s="5">
        <v>78</v>
      </c>
      <c r="H14" s="6">
        <f t="shared" si="0"/>
        <v>7880</v>
      </c>
    </row>
    <row r="15" spans="1:8" x14ac:dyDescent="0.3">
      <c r="A15" s="141" t="s">
        <v>15</v>
      </c>
      <c r="B15" s="7" t="s">
        <v>0</v>
      </c>
      <c r="C15" s="8">
        <v>1</v>
      </c>
      <c r="D15" s="8">
        <v>20</v>
      </c>
      <c r="E15" s="8">
        <v>33</v>
      </c>
      <c r="F15" s="8">
        <v>47</v>
      </c>
      <c r="G15" s="8">
        <v>10</v>
      </c>
      <c r="H15" s="9">
        <f t="shared" si="0"/>
        <v>111</v>
      </c>
    </row>
    <row r="16" spans="1:8" x14ac:dyDescent="0.3">
      <c r="A16" s="141"/>
      <c r="B16" s="7" t="s">
        <v>1</v>
      </c>
      <c r="C16" s="8">
        <v>110</v>
      </c>
      <c r="D16" s="8">
        <v>582</v>
      </c>
      <c r="E16" s="8">
        <v>1101</v>
      </c>
      <c r="F16" s="8">
        <v>946</v>
      </c>
      <c r="G16" s="8">
        <v>171</v>
      </c>
      <c r="H16" s="9">
        <f t="shared" si="0"/>
        <v>2910</v>
      </c>
    </row>
    <row r="17" spans="1:8" x14ac:dyDescent="0.3">
      <c r="A17" s="141"/>
      <c r="B17" s="7" t="s">
        <v>2</v>
      </c>
      <c r="C17" s="8">
        <v>218</v>
      </c>
      <c r="D17" s="8">
        <v>1265</v>
      </c>
      <c r="E17" s="8">
        <v>2235</v>
      </c>
      <c r="F17" s="8">
        <v>1865</v>
      </c>
      <c r="G17" s="8">
        <v>339</v>
      </c>
      <c r="H17" s="9">
        <f t="shared" si="0"/>
        <v>5922</v>
      </c>
    </row>
    <row r="18" spans="1:8" x14ac:dyDescent="0.3">
      <c r="A18" s="142" t="s">
        <v>4</v>
      </c>
      <c r="B18" s="37" t="s">
        <v>0</v>
      </c>
      <c r="C18" s="36">
        <f>C6+C9+C12+C15</f>
        <v>14</v>
      </c>
      <c r="D18" s="36">
        <f t="shared" ref="D18:H18" si="1">D6+D9+D12+D15</f>
        <v>103</v>
      </c>
      <c r="E18" s="36">
        <f t="shared" si="1"/>
        <v>165</v>
      </c>
      <c r="F18" s="36">
        <f t="shared" si="1"/>
        <v>128</v>
      </c>
      <c r="G18" s="36">
        <f t="shared" si="1"/>
        <v>23</v>
      </c>
      <c r="H18" s="36">
        <f t="shared" si="1"/>
        <v>433</v>
      </c>
    </row>
    <row r="19" spans="1:8" x14ac:dyDescent="0.3">
      <c r="A19" s="142"/>
      <c r="B19" s="37" t="s">
        <v>1</v>
      </c>
      <c r="C19" s="36">
        <f>C7+C10+C13+C16</f>
        <v>1052</v>
      </c>
      <c r="D19" s="36">
        <f t="shared" ref="D19:H19" si="2">D7+D10+D13+D16</f>
        <v>2096</v>
      </c>
      <c r="E19" s="36">
        <f t="shared" si="2"/>
        <v>3237</v>
      </c>
      <c r="F19" s="36">
        <f t="shared" si="2"/>
        <v>2189</v>
      </c>
      <c r="G19" s="36">
        <f t="shared" si="2"/>
        <v>373</v>
      </c>
      <c r="H19" s="36">
        <f t="shared" si="2"/>
        <v>8947</v>
      </c>
    </row>
    <row r="20" spans="1:8" x14ac:dyDescent="0.3">
      <c r="A20" s="142"/>
      <c r="B20" s="37" t="s">
        <v>2</v>
      </c>
      <c r="C20" s="36">
        <f>C8+C11+C14+C17</f>
        <v>2184</v>
      </c>
      <c r="D20" s="36">
        <f t="shared" ref="D20:H20" si="3">D8+D11+D14+D17</f>
        <v>4435</v>
      </c>
      <c r="E20" s="36">
        <f t="shared" si="3"/>
        <v>6564</v>
      </c>
      <c r="F20" s="36">
        <f t="shared" si="3"/>
        <v>4261</v>
      </c>
      <c r="G20" s="36">
        <f t="shared" si="3"/>
        <v>727</v>
      </c>
      <c r="H20" s="36">
        <f t="shared" si="3"/>
        <v>18171</v>
      </c>
    </row>
    <row r="21" spans="1:8" x14ac:dyDescent="0.3">
      <c r="A21" s="143" t="s">
        <v>114</v>
      </c>
      <c r="B21" s="143"/>
      <c r="C21" s="143"/>
      <c r="D21" s="143"/>
      <c r="E21" s="143"/>
      <c r="F21" s="143"/>
      <c r="G21" s="86"/>
      <c r="H21" s="86"/>
    </row>
    <row r="24" spans="1:8" x14ac:dyDescent="0.3">
      <c r="A24" s="144" t="s">
        <v>92</v>
      </c>
      <c r="B24" s="144"/>
      <c r="C24" s="144"/>
      <c r="D24" s="144"/>
      <c r="E24" s="144"/>
      <c r="F24" s="144"/>
      <c r="G24" s="144"/>
      <c r="H24" s="144"/>
    </row>
    <row r="25" spans="1:8" x14ac:dyDescent="0.3">
      <c r="A25" s="144" t="s">
        <v>112</v>
      </c>
      <c r="B25" s="144"/>
      <c r="C25" s="144"/>
      <c r="D25" s="144"/>
      <c r="E25" s="144"/>
      <c r="F25" s="144"/>
      <c r="G25" s="144"/>
      <c r="H25" s="144"/>
    </row>
    <row r="26" spans="1:8" x14ac:dyDescent="0.3">
      <c r="A26" s="96" t="s">
        <v>47</v>
      </c>
      <c r="B26" s="97"/>
      <c r="C26" s="97" t="s">
        <v>43</v>
      </c>
      <c r="D26" s="97" t="s">
        <v>44</v>
      </c>
      <c r="E26" s="97" t="s">
        <v>45</v>
      </c>
      <c r="F26" s="97" t="s">
        <v>46</v>
      </c>
      <c r="G26" s="97" t="s">
        <v>3</v>
      </c>
      <c r="H26" s="97" t="s">
        <v>39</v>
      </c>
    </row>
    <row r="27" spans="1:8" x14ac:dyDescent="0.3">
      <c r="A27" s="145" t="s">
        <v>16</v>
      </c>
      <c r="B27" s="4" t="s">
        <v>0</v>
      </c>
      <c r="C27" s="5">
        <v>0</v>
      </c>
      <c r="D27" s="5">
        <v>2</v>
      </c>
      <c r="E27" s="5">
        <v>6</v>
      </c>
      <c r="F27" s="30">
        <v>7</v>
      </c>
      <c r="G27" s="5">
        <v>1</v>
      </c>
      <c r="H27" s="6">
        <f>SUM(C27:G27)</f>
        <v>16</v>
      </c>
    </row>
    <row r="28" spans="1:8" x14ac:dyDescent="0.3">
      <c r="A28" s="145"/>
      <c r="B28" s="4" t="s">
        <v>1</v>
      </c>
      <c r="C28" s="5">
        <v>0</v>
      </c>
      <c r="D28" s="5">
        <v>155</v>
      </c>
      <c r="E28" s="5">
        <v>118</v>
      </c>
      <c r="F28" s="5">
        <v>76</v>
      </c>
      <c r="G28" s="5">
        <v>6</v>
      </c>
      <c r="H28" s="6">
        <f t="shared" ref="H28:H38" si="4">SUM(C28:G28)</f>
        <v>355</v>
      </c>
    </row>
    <row r="29" spans="1:8" x14ac:dyDescent="0.3">
      <c r="A29" s="145"/>
      <c r="B29" s="4" t="s">
        <v>2</v>
      </c>
      <c r="C29" s="5">
        <v>0</v>
      </c>
      <c r="D29" s="5">
        <v>346</v>
      </c>
      <c r="E29" s="5">
        <v>235</v>
      </c>
      <c r="F29" s="5">
        <v>138</v>
      </c>
      <c r="G29" s="5">
        <v>10</v>
      </c>
      <c r="H29" s="6">
        <f t="shared" si="4"/>
        <v>729</v>
      </c>
    </row>
    <row r="30" spans="1:8" x14ac:dyDescent="0.3">
      <c r="A30" s="141" t="s">
        <v>17</v>
      </c>
      <c r="B30" s="7" t="s">
        <v>0</v>
      </c>
      <c r="C30" s="8">
        <v>2</v>
      </c>
      <c r="D30" s="8">
        <v>14</v>
      </c>
      <c r="E30" s="8">
        <v>22</v>
      </c>
      <c r="F30" s="8">
        <v>19</v>
      </c>
      <c r="G30" s="8">
        <v>8</v>
      </c>
      <c r="H30" s="9">
        <f t="shared" si="4"/>
        <v>65</v>
      </c>
    </row>
    <row r="31" spans="1:8" x14ac:dyDescent="0.3">
      <c r="A31" s="141"/>
      <c r="B31" s="7" t="s">
        <v>1</v>
      </c>
      <c r="C31" s="8">
        <v>184</v>
      </c>
      <c r="D31" s="8">
        <v>555</v>
      </c>
      <c r="E31" s="8">
        <v>553</v>
      </c>
      <c r="F31" s="8">
        <v>354</v>
      </c>
      <c r="G31" s="8">
        <v>156</v>
      </c>
      <c r="H31" s="9">
        <f t="shared" si="4"/>
        <v>1802</v>
      </c>
    </row>
    <row r="32" spans="1:8" x14ac:dyDescent="0.3">
      <c r="A32" s="141"/>
      <c r="B32" s="7" t="s">
        <v>2</v>
      </c>
      <c r="C32" s="8">
        <v>358</v>
      </c>
      <c r="D32" s="8">
        <v>1060</v>
      </c>
      <c r="E32" s="8">
        <v>1121</v>
      </c>
      <c r="F32" s="8">
        <v>650</v>
      </c>
      <c r="G32" s="8">
        <v>300</v>
      </c>
      <c r="H32" s="9">
        <f t="shared" si="4"/>
        <v>3489</v>
      </c>
    </row>
    <row r="33" spans="1:8" x14ac:dyDescent="0.3">
      <c r="A33" s="145" t="s">
        <v>14</v>
      </c>
      <c r="B33" s="4" t="s">
        <v>0</v>
      </c>
      <c r="C33" s="5">
        <v>11</v>
      </c>
      <c r="D33" s="5">
        <v>65</v>
      </c>
      <c r="E33" s="5">
        <v>103</v>
      </c>
      <c r="F33" s="5">
        <v>55</v>
      </c>
      <c r="G33" s="5">
        <v>5</v>
      </c>
      <c r="H33" s="6">
        <f t="shared" si="4"/>
        <v>239</v>
      </c>
    </row>
    <row r="34" spans="1:8" x14ac:dyDescent="0.3">
      <c r="A34" s="145"/>
      <c r="B34" s="4" t="s">
        <v>1</v>
      </c>
      <c r="C34" s="5">
        <v>758</v>
      </c>
      <c r="D34" s="5">
        <v>755</v>
      </c>
      <c r="E34" s="5">
        <v>1368</v>
      </c>
      <c r="F34" s="5">
        <v>858</v>
      </c>
      <c r="G34" s="5">
        <v>62</v>
      </c>
      <c r="H34" s="6">
        <f t="shared" si="4"/>
        <v>3801</v>
      </c>
    </row>
    <row r="35" spans="1:8" x14ac:dyDescent="0.3">
      <c r="A35" s="145"/>
      <c r="B35" s="4" t="s">
        <v>2</v>
      </c>
      <c r="C35" s="5">
        <v>1625</v>
      </c>
      <c r="D35" s="5">
        <v>1658</v>
      </c>
      <c r="E35" s="5">
        <v>2795</v>
      </c>
      <c r="F35" s="5">
        <v>1692</v>
      </c>
      <c r="G35" s="5">
        <v>117</v>
      </c>
      <c r="H35" s="6">
        <f t="shared" si="4"/>
        <v>7887</v>
      </c>
    </row>
    <row r="36" spans="1:8" x14ac:dyDescent="0.3">
      <c r="A36" s="141" t="s">
        <v>15</v>
      </c>
      <c r="B36" s="7" t="s">
        <v>0</v>
      </c>
      <c r="C36" s="8">
        <v>1</v>
      </c>
      <c r="D36" s="8">
        <v>20</v>
      </c>
      <c r="E36" s="8">
        <v>31</v>
      </c>
      <c r="F36" s="8">
        <v>46</v>
      </c>
      <c r="G36" s="8">
        <v>13</v>
      </c>
      <c r="H36" s="9">
        <f t="shared" si="4"/>
        <v>111</v>
      </c>
    </row>
    <row r="37" spans="1:8" x14ac:dyDescent="0.3">
      <c r="A37" s="141"/>
      <c r="B37" s="7" t="s">
        <v>1</v>
      </c>
      <c r="C37" s="8">
        <v>110</v>
      </c>
      <c r="D37" s="8">
        <v>584</v>
      </c>
      <c r="E37" s="8">
        <v>1041</v>
      </c>
      <c r="F37" s="8">
        <v>924</v>
      </c>
      <c r="G37" s="8">
        <v>233</v>
      </c>
      <c r="H37" s="9">
        <f t="shared" si="4"/>
        <v>2892</v>
      </c>
    </row>
    <row r="38" spans="1:8" x14ac:dyDescent="0.3">
      <c r="A38" s="141"/>
      <c r="B38" s="7" t="s">
        <v>2</v>
      </c>
      <c r="C38" s="8">
        <v>218</v>
      </c>
      <c r="D38" s="8">
        <v>1284</v>
      </c>
      <c r="E38" s="8">
        <v>2073</v>
      </c>
      <c r="F38" s="8">
        <v>1779</v>
      </c>
      <c r="G38" s="8">
        <v>472</v>
      </c>
      <c r="H38" s="9">
        <f t="shared" si="4"/>
        <v>5826</v>
      </c>
    </row>
    <row r="39" spans="1:8" x14ac:dyDescent="0.3">
      <c r="A39" s="142" t="s">
        <v>4</v>
      </c>
      <c r="B39" s="37" t="s">
        <v>0</v>
      </c>
      <c r="C39" s="36">
        <f>C27+C30+C33+C36</f>
        <v>14</v>
      </c>
      <c r="D39" s="36">
        <f t="shared" ref="D39:H39" si="5">D27+D30+D33+D36</f>
        <v>101</v>
      </c>
      <c r="E39" s="36">
        <f t="shared" si="5"/>
        <v>162</v>
      </c>
      <c r="F39" s="36">
        <f t="shared" si="5"/>
        <v>127</v>
      </c>
      <c r="G39" s="36">
        <f t="shared" si="5"/>
        <v>27</v>
      </c>
      <c r="H39" s="36">
        <f t="shared" si="5"/>
        <v>431</v>
      </c>
    </row>
    <row r="40" spans="1:8" x14ac:dyDescent="0.3">
      <c r="A40" s="142"/>
      <c r="B40" s="37" t="s">
        <v>1</v>
      </c>
      <c r="C40" s="36">
        <f>C28+C31+C34+C37</f>
        <v>1052</v>
      </c>
      <c r="D40" s="36">
        <f t="shared" ref="D40:H40" si="6">D28+D31+D34+D37</f>
        <v>2049</v>
      </c>
      <c r="E40" s="36">
        <f t="shared" si="6"/>
        <v>3080</v>
      </c>
      <c r="F40" s="36">
        <f t="shared" si="6"/>
        <v>2212</v>
      </c>
      <c r="G40" s="36">
        <f t="shared" si="6"/>
        <v>457</v>
      </c>
      <c r="H40" s="36">
        <f t="shared" si="6"/>
        <v>8850</v>
      </c>
    </row>
    <row r="41" spans="1:8" x14ac:dyDescent="0.3">
      <c r="A41" s="142"/>
      <c r="B41" s="37" t="s">
        <v>2</v>
      </c>
      <c r="C41" s="36">
        <f>C29+C32+C35+C38</f>
        <v>2201</v>
      </c>
      <c r="D41" s="36">
        <f t="shared" ref="D41:H41" si="7">D29+D32+D35+D38</f>
        <v>4348</v>
      </c>
      <c r="E41" s="36">
        <f t="shared" si="7"/>
        <v>6224</v>
      </c>
      <c r="F41" s="36">
        <f t="shared" si="7"/>
        <v>4259</v>
      </c>
      <c r="G41" s="36">
        <f t="shared" si="7"/>
        <v>899</v>
      </c>
      <c r="H41" s="36">
        <f t="shared" si="7"/>
        <v>17931</v>
      </c>
    </row>
    <row r="42" spans="1:8" x14ac:dyDescent="0.3">
      <c r="A42" s="143" t="s">
        <v>114</v>
      </c>
      <c r="B42" s="143"/>
      <c r="C42" s="143"/>
      <c r="D42" s="143"/>
      <c r="E42" s="143"/>
      <c r="F42" s="143"/>
      <c r="G42" s="86"/>
      <c r="H42" s="86"/>
    </row>
    <row r="45" spans="1:8" s="93" customFormat="1" ht="17.100000000000001" customHeight="1" x14ac:dyDescent="0.3">
      <c r="A45" s="144" t="s">
        <v>92</v>
      </c>
      <c r="B45" s="144"/>
      <c r="C45" s="144"/>
      <c r="D45" s="144"/>
      <c r="E45" s="144"/>
      <c r="F45" s="144"/>
      <c r="G45" s="144"/>
      <c r="H45" s="144"/>
    </row>
    <row r="46" spans="1:8" s="93" customFormat="1" ht="17.100000000000001" customHeight="1" x14ac:dyDescent="0.3">
      <c r="A46" s="144" t="s">
        <v>93</v>
      </c>
      <c r="B46" s="144"/>
      <c r="C46" s="144"/>
      <c r="D46" s="144"/>
      <c r="E46" s="144"/>
      <c r="F46" s="144"/>
      <c r="G46" s="144"/>
      <c r="H46" s="144"/>
    </row>
    <row r="47" spans="1:8" s="93" customFormat="1" ht="17.100000000000001" customHeight="1" x14ac:dyDescent="0.3">
      <c r="A47" s="96" t="s">
        <v>47</v>
      </c>
      <c r="B47" s="97"/>
      <c r="C47" s="97" t="s">
        <v>43</v>
      </c>
      <c r="D47" s="97" t="s">
        <v>44</v>
      </c>
      <c r="E47" s="97" t="s">
        <v>45</v>
      </c>
      <c r="F47" s="97" t="s">
        <v>46</v>
      </c>
      <c r="G47" s="97" t="s">
        <v>3</v>
      </c>
      <c r="H47" s="97" t="s">
        <v>39</v>
      </c>
    </row>
    <row r="48" spans="1:8" x14ac:dyDescent="0.3">
      <c r="A48" s="145" t="s">
        <v>16</v>
      </c>
      <c r="B48" s="4" t="s">
        <v>0</v>
      </c>
      <c r="C48" s="5">
        <v>0</v>
      </c>
      <c r="D48" s="5">
        <v>2</v>
      </c>
      <c r="E48" s="5">
        <v>6</v>
      </c>
      <c r="F48" s="30">
        <v>7</v>
      </c>
      <c r="G48" s="5">
        <v>1</v>
      </c>
      <c r="H48" s="6">
        <f>SUM(C48:G48)</f>
        <v>16</v>
      </c>
    </row>
    <row r="49" spans="1:8" x14ac:dyDescent="0.3">
      <c r="A49" s="145"/>
      <c r="B49" s="4" t="s">
        <v>1</v>
      </c>
      <c r="C49" s="5">
        <v>0</v>
      </c>
      <c r="D49" s="5">
        <v>155</v>
      </c>
      <c r="E49" s="5">
        <v>118</v>
      </c>
      <c r="F49" s="5">
        <v>75</v>
      </c>
      <c r="G49" s="5">
        <v>6</v>
      </c>
      <c r="H49" s="6">
        <f t="shared" ref="H49:H59" si="8">SUM(C49:G49)</f>
        <v>354</v>
      </c>
    </row>
    <row r="50" spans="1:8" x14ac:dyDescent="0.3">
      <c r="A50" s="145"/>
      <c r="B50" s="4" t="s">
        <v>2</v>
      </c>
      <c r="C50" s="5">
        <v>0</v>
      </c>
      <c r="D50" s="5">
        <v>346</v>
      </c>
      <c r="E50" s="5">
        <v>235</v>
      </c>
      <c r="F50" s="5">
        <v>136</v>
      </c>
      <c r="G50" s="5">
        <v>10</v>
      </c>
      <c r="H50" s="6">
        <f t="shared" si="8"/>
        <v>727</v>
      </c>
    </row>
    <row r="51" spans="1:8" x14ac:dyDescent="0.3">
      <c r="A51" s="141" t="s">
        <v>17</v>
      </c>
      <c r="B51" s="7" t="s">
        <v>0</v>
      </c>
      <c r="C51" s="8">
        <v>1</v>
      </c>
      <c r="D51" s="8">
        <v>14</v>
      </c>
      <c r="E51" s="8">
        <v>21</v>
      </c>
      <c r="F51" s="8">
        <v>19</v>
      </c>
      <c r="G51" s="8">
        <v>8</v>
      </c>
      <c r="H51" s="9">
        <f t="shared" si="8"/>
        <v>63</v>
      </c>
    </row>
    <row r="52" spans="1:8" x14ac:dyDescent="0.3">
      <c r="A52" s="141"/>
      <c r="B52" s="7" t="s">
        <v>1</v>
      </c>
      <c r="C52" s="8">
        <v>61</v>
      </c>
      <c r="D52" s="8">
        <v>612</v>
      </c>
      <c r="E52" s="8">
        <v>534</v>
      </c>
      <c r="F52" s="8">
        <v>382</v>
      </c>
      <c r="G52" s="8">
        <v>156</v>
      </c>
      <c r="H52" s="9">
        <f t="shared" si="8"/>
        <v>1745</v>
      </c>
    </row>
    <row r="53" spans="1:8" x14ac:dyDescent="0.3">
      <c r="A53" s="141"/>
      <c r="B53" s="7" t="s">
        <v>2</v>
      </c>
      <c r="C53" s="8">
        <v>127</v>
      </c>
      <c r="D53" s="8">
        <v>1145</v>
      </c>
      <c r="E53" s="8">
        <v>1040</v>
      </c>
      <c r="F53" s="8">
        <v>704</v>
      </c>
      <c r="G53" s="8">
        <v>300</v>
      </c>
      <c r="H53" s="9">
        <f t="shared" si="8"/>
        <v>3316</v>
      </c>
    </row>
    <row r="54" spans="1:8" x14ac:dyDescent="0.3">
      <c r="A54" s="145" t="s">
        <v>14</v>
      </c>
      <c r="B54" s="4" t="s">
        <v>0</v>
      </c>
      <c r="C54" s="5">
        <v>9</v>
      </c>
      <c r="D54" s="5">
        <v>62</v>
      </c>
      <c r="E54" s="5">
        <v>94</v>
      </c>
      <c r="F54" s="5">
        <v>57</v>
      </c>
      <c r="G54" s="5">
        <v>5</v>
      </c>
      <c r="H54" s="6">
        <f t="shared" si="8"/>
        <v>227</v>
      </c>
    </row>
    <row r="55" spans="1:8" x14ac:dyDescent="0.3">
      <c r="A55" s="145"/>
      <c r="B55" s="4" t="s">
        <v>1</v>
      </c>
      <c r="C55" s="5">
        <v>665</v>
      </c>
      <c r="D55" s="5">
        <v>719</v>
      </c>
      <c r="E55" s="5">
        <v>1184</v>
      </c>
      <c r="F55" s="5">
        <v>984</v>
      </c>
      <c r="G55" s="5">
        <v>62</v>
      </c>
      <c r="H55" s="6">
        <f t="shared" si="8"/>
        <v>3614</v>
      </c>
    </row>
    <row r="56" spans="1:8" x14ac:dyDescent="0.3">
      <c r="A56" s="145"/>
      <c r="B56" s="4" t="s">
        <v>2</v>
      </c>
      <c r="C56" s="5">
        <v>1411</v>
      </c>
      <c r="D56" s="5">
        <v>1566</v>
      </c>
      <c r="E56" s="5">
        <v>2438</v>
      </c>
      <c r="F56" s="5">
        <v>1915</v>
      </c>
      <c r="G56" s="5">
        <v>117</v>
      </c>
      <c r="H56" s="6">
        <f t="shared" si="8"/>
        <v>7447</v>
      </c>
    </row>
    <row r="57" spans="1:8" x14ac:dyDescent="0.3">
      <c r="A57" s="141" t="s">
        <v>15</v>
      </c>
      <c r="B57" s="7" t="s">
        <v>0</v>
      </c>
      <c r="C57" s="8">
        <v>1</v>
      </c>
      <c r="D57" s="8">
        <v>18</v>
      </c>
      <c r="E57" s="8">
        <v>28</v>
      </c>
      <c r="F57" s="8">
        <v>47</v>
      </c>
      <c r="G57" s="8">
        <v>13</v>
      </c>
      <c r="H57" s="9">
        <f t="shared" si="8"/>
        <v>107</v>
      </c>
    </row>
    <row r="58" spans="1:8" x14ac:dyDescent="0.3">
      <c r="A58" s="141"/>
      <c r="B58" s="7" t="s">
        <v>1</v>
      </c>
      <c r="C58" s="8">
        <v>110</v>
      </c>
      <c r="D58" s="8">
        <v>544</v>
      </c>
      <c r="E58" s="8">
        <v>960</v>
      </c>
      <c r="F58" s="8">
        <v>974</v>
      </c>
      <c r="G58" s="8">
        <v>227</v>
      </c>
      <c r="H58" s="9">
        <f t="shared" si="8"/>
        <v>2815</v>
      </c>
    </row>
    <row r="59" spans="1:8" x14ac:dyDescent="0.3">
      <c r="A59" s="141"/>
      <c r="B59" s="7" t="s">
        <v>2</v>
      </c>
      <c r="C59" s="8">
        <v>218</v>
      </c>
      <c r="D59" s="8">
        <v>1173</v>
      </c>
      <c r="E59" s="8">
        <v>1859</v>
      </c>
      <c r="F59" s="8">
        <v>1858</v>
      </c>
      <c r="G59" s="8">
        <v>462</v>
      </c>
      <c r="H59" s="9">
        <f t="shared" si="8"/>
        <v>5570</v>
      </c>
    </row>
    <row r="60" spans="1:8" x14ac:dyDescent="0.3">
      <c r="A60" s="142" t="s">
        <v>4</v>
      </c>
      <c r="B60" s="37" t="s">
        <v>0</v>
      </c>
      <c r="C60" s="36">
        <f>C48+C51+C54+C57</f>
        <v>11</v>
      </c>
      <c r="D60" s="36">
        <f t="shared" ref="D60:H60" si="9">D48+D51+D54+D57</f>
        <v>96</v>
      </c>
      <c r="E60" s="36">
        <f t="shared" si="9"/>
        <v>149</v>
      </c>
      <c r="F60" s="36">
        <f t="shared" si="9"/>
        <v>130</v>
      </c>
      <c r="G60" s="36">
        <f t="shared" si="9"/>
        <v>27</v>
      </c>
      <c r="H60" s="36">
        <f t="shared" si="9"/>
        <v>413</v>
      </c>
    </row>
    <row r="61" spans="1:8" x14ac:dyDescent="0.3">
      <c r="A61" s="142"/>
      <c r="B61" s="37" t="s">
        <v>1</v>
      </c>
      <c r="C61" s="36">
        <f>C49+C52+C55+C58</f>
        <v>836</v>
      </c>
      <c r="D61" s="36">
        <f t="shared" ref="D61:H61" si="10">D49+D52+D55+D58</f>
        <v>2030</v>
      </c>
      <c r="E61" s="36">
        <f t="shared" si="10"/>
        <v>2796</v>
      </c>
      <c r="F61" s="36">
        <f t="shared" si="10"/>
        <v>2415</v>
      </c>
      <c r="G61" s="36">
        <f t="shared" si="10"/>
        <v>451</v>
      </c>
      <c r="H61" s="36">
        <f t="shared" si="10"/>
        <v>8528</v>
      </c>
    </row>
    <row r="62" spans="1:8" x14ac:dyDescent="0.3">
      <c r="A62" s="142"/>
      <c r="B62" s="37" t="s">
        <v>2</v>
      </c>
      <c r="C62" s="36">
        <f>C50+C53+C56+C59</f>
        <v>1756</v>
      </c>
      <c r="D62" s="36">
        <f t="shared" ref="D62:H62" si="11">D50+D53+D56+D59</f>
        <v>4230</v>
      </c>
      <c r="E62" s="36">
        <f t="shared" si="11"/>
        <v>5572</v>
      </c>
      <c r="F62" s="36">
        <f t="shared" si="11"/>
        <v>4613</v>
      </c>
      <c r="G62" s="36">
        <f t="shared" si="11"/>
        <v>889</v>
      </c>
      <c r="H62" s="36">
        <f t="shared" si="11"/>
        <v>17060</v>
      </c>
    </row>
    <row r="63" spans="1:8" x14ac:dyDescent="0.3">
      <c r="A63" s="143" t="s">
        <v>114</v>
      </c>
      <c r="B63" s="143"/>
      <c r="C63" s="143"/>
      <c r="D63" s="143"/>
      <c r="E63" s="143"/>
      <c r="F63" s="143"/>
      <c r="G63" s="86"/>
      <c r="H63" s="86"/>
    </row>
    <row r="66" spans="1:8" s="93" customFormat="1" ht="17.100000000000001" customHeight="1" x14ac:dyDescent="0.3">
      <c r="A66" s="144" t="s">
        <v>92</v>
      </c>
      <c r="B66" s="144"/>
      <c r="C66" s="144"/>
      <c r="D66" s="144"/>
      <c r="E66" s="144"/>
      <c r="F66" s="144"/>
      <c r="G66" s="144"/>
      <c r="H66" s="144"/>
    </row>
    <row r="67" spans="1:8" s="93" customFormat="1" ht="17.100000000000001" customHeight="1" x14ac:dyDescent="0.3">
      <c r="A67" s="144" t="s">
        <v>94</v>
      </c>
      <c r="B67" s="144"/>
      <c r="C67" s="144"/>
      <c r="D67" s="144"/>
      <c r="E67" s="144"/>
      <c r="F67" s="144"/>
      <c r="G67" s="144"/>
      <c r="H67" s="144"/>
    </row>
    <row r="68" spans="1:8" s="93" customFormat="1" ht="17.100000000000001" customHeight="1" x14ac:dyDescent="0.3">
      <c r="A68" s="96" t="s">
        <v>47</v>
      </c>
      <c r="B68" s="97"/>
      <c r="C68" s="97" t="s">
        <v>43</v>
      </c>
      <c r="D68" s="97" t="s">
        <v>44</v>
      </c>
      <c r="E68" s="97" t="s">
        <v>45</v>
      </c>
      <c r="F68" s="97" t="s">
        <v>46</v>
      </c>
      <c r="G68" s="97" t="s">
        <v>3</v>
      </c>
      <c r="H68" s="97" t="s">
        <v>39</v>
      </c>
    </row>
    <row r="69" spans="1:8" x14ac:dyDescent="0.3">
      <c r="A69" s="145" t="s">
        <v>16</v>
      </c>
      <c r="B69" s="4" t="s">
        <v>0</v>
      </c>
      <c r="C69" s="5">
        <v>0</v>
      </c>
      <c r="D69" s="5">
        <v>2</v>
      </c>
      <c r="E69" s="5">
        <v>5</v>
      </c>
      <c r="F69" s="30">
        <v>7</v>
      </c>
      <c r="G69" s="5">
        <v>1</v>
      </c>
      <c r="H69" s="6">
        <f>SUM(C69:G69)</f>
        <v>15</v>
      </c>
    </row>
    <row r="70" spans="1:8" x14ac:dyDescent="0.3">
      <c r="A70" s="145"/>
      <c r="B70" s="4" t="s">
        <v>1</v>
      </c>
      <c r="C70" s="5">
        <v>0</v>
      </c>
      <c r="D70" s="5">
        <v>155</v>
      </c>
      <c r="E70" s="5">
        <v>99</v>
      </c>
      <c r="F70" s="5">
        <v>75</v>
      </c>
      <c r="G70" s="5">
        <v>6</v>
      </c>
      <c r="H70" s="6">
        <f t="shared" ref="H70:H80" si="12">SUM(C70:G70)</f>
        <v>335</v>
      </c>
    </row>
    <row r="71" spans="1:8" x14ac:dyDescent="0.3">
      <c r="A71" s="145"/>
      <c r="B71" s="4" t="s">
        <v>2</v>
      </c>
      <c r="C71" s="5">
        <v>0</v>
      </c>
      <c r="D71" s="5">
        <v>346</v>
      </c>
      <c r="E71" s="5">
        <v>192</v>
      </c>
      <c r="F71" s="5">
        <v>136</v>
      </c>
      <c r="G71" s="5">
        <v>10</v>
      </c>
      <c r="H71" s="6">
        <f t="shared" si="12"/>
        <v>684</v>
      </c>
    </row>
    <row r="72" spans="1:8" x14ac:dyDescent="0.3">
      <c r="A72" s="141" t="s">
        <v>17</v>
      </c>
      <c r="B72" s="7" t="s">
        <v>0</v>
      </c>
      <c r="C72" s="8">
        <v>1</v>
      </c>
      <c r="D72" s="8">
        <v>13</v>
      </c>
      <c r="E72" s="8">
        <v>21</v>
      </c>
      <c r="F72" s="8">
        <v>19</v>
      </c>
      <c r="G72" s="8">
        <v>8</v>
      </c>
      <c r="H72" s="9">
        <f t="shared" si="12"/>
        <v>62</v>
      </c>
    </row>
    <row r="73" spans="1:8" x14ac:dyDescent="0.3">
      <c r="A73" s="141"/>
      <c r="B73" s="7" t="s">
        <v>1</v>
      </c>
      <c r="C73" s="8">
        <v>61</v>
      </c>
      <c r="D73" s="8">
        <v>584</v>
      </c>
      <c r="E73" s="8">
        <v>534</v>
      </c>
      <c r="F73" s="8">
        <v>382</v>
      </c>
      <c r="G73" s="8">
        <v>150</v>
      </c>
      <c r="H73" s="9">
        <f t="shared" si="12"/>
        <v>1711</v>
      </c>
    </row>
    <row r="74" spans="1:8" x14ac:dyDescent="0.3">
      <c r="A74" s="141"/>
      <c r="B74" s="7" t="s">
        <v>2</v>
      </c>
      <c r="C74" s="8">
        <v>127</v>
      </c>
      <c r="D74" s="8">
        <v>1077</v>
      </c>
      <c r="E74" s="8">
        <v>1040</v>
      </c>
      <c r="F74" s="8">
        <v>704</v>
      </c>
      <c r="G74" s="8">
        <v>288</v>
      </c>
      <c r="H74" s="9">
        <f t="shared" si="12"/>
        <v>3236</v>
      </c>
    </row>
    <row r="75" spans="1:8" x14ac:dyDescent="0.3">
      <c r="A75" s="145" t="s">
        <v>14</v>
      </c>
      <c r="B75" s="4" t="s">
        <v>0</v>
      </c>
      <c r="C75" s="5">
        <v>9</v>
      </c>
      <c r="D75" s="5">
        <v>57</v>
      </c>
      <c r="E75" s="5">
        <v>95</v>
      </c>
      <c r="F75" s="5">
        <v>59</v>
      </c>
      <c r="G75" s="5">
        <v>7</v>
      </c>
      <c r="H75" s="6">
        <f t="shared" si="12"/>
        <v>227</v>
      </c>
    </row>
    <row r="76" spans="1:8" x14ac:dyDescent="0.3">
      <c r="A76" s="145"/>
      <c r="B76" s="4" t="s">
        <v>1</v>
      </c>
      <c r="C76" s="5">
        <v>665</v>
      </c>
      <c r="D76" s="5">
        <v>641</v>
      </c>
      <c r="E76" s="5">
        <v>1183</v>
      </c>
      <c r="F76" s="5">
        <v>998</v>
      </c>
      <c r="G76" s="5">
        <v>104</v>
      </c>
      <c r="H76" s="6">
        <f t="shared" si="12"/>
        <v>3591</v>
      </c>
    </row>
    <row r="77" spans="1:8" x14ac:dyDescent="0.3">
      <c r="A77" s="145"/>
      <c r="B77" s="4" t="s">
        <v>2</v>
      </c>
      <c r="C77" s="5">
        <v>1411</v>
      </c>
      <c r="D77" s="5">
        <v>1418</v>
      </c>
      <c r="E77" s="5">
        <v>2383</v>
      </c>
      <c r="F77" s="5">
        <v>1938</v>
      </c>
      <c r="G77" s="5">
        <v>189</v>
      </c>
      <c r="H77" s="6">
        <f t="shared" si="12"/>
        <v>7339</v>
      </c>
    </row>
    <row r="78" spans="1:8" x14ac:dyDescent="0.3">
      <c r="A78" s="141" t="s">
        <v>15</v>
      </c>
      <c r="B78" s="7" t="s">
        <v>0</v>
      </c>
      <c r="C78" s="8">
        <v>1</v>
      </c>
      <c r="D78" s="8">
        <v>17</v>
      </c>
      <c r="E78" s="8">
        <v>28</v>
      </c>
      <c r="F78" s="8">
        <v>48</v>
      </c>
      <c r="G78" s="8">
        <v>13</v>
      </c>
      <c r="H78" s="9">
        <f t="shared" si="12"/>
        <v>107</v>
      </c>
    </row>
    <row r="79" spans="1:8" x14ac:dyDescent="0.3">
      <c r="A79" s="141"/>
      <c r="B79" s="7" t="s">
        <v>1</v>
      </c>
      <c r="C79" s="8">
        <v>110</v>
      </c>
      <c r="D79" s="8">
        <v>524</v>
      </c>
      <c r="E79" s="8">
        <v>960</v>
      </c>
      <c r="F79" s="8">
        <v>995</v>
      </c>
      <c r="G79" s="8">
        <v>227</v>
      </c>
      <c r="H79" s="9">
        <f t="shared" si="12"/>
        <v>2816</v>
      </c>
    </row>
    <row r="80" spans="1:8" x14ac:dyDescent="0.3">
      <c r="A80" s="141"/>
      <c r="B80" s="7" t="s">
        <v>2</v>
      </c>
      <c r="C80" s="8">
        <v>218</v>
      </c>
      <c r="D80" s="8">
        <v>1136</v>
      </c>
      <c r="E80" s="8">
        <v>1859</v>
      </c>
      <c r="F80" s="8">
        <v>1897</v>
      </c>
      <c r="G80" s="8">
        <v>462</v>
      </c>
      <c r="H80" s="9">
        <f t="shared" si="12"/>
        <v>5572</v>
      </c>
    </row>
    <row r="81" spans="1:8" x14ac:dyDescent="0.3">
      <c r="A81" s="142" t="s">
        <v>4</v>
      </c>
      <c r="B81" s="37" t="s">
        <v>0</v>
      </c>
      <c r="C81" s="36">
        <f>C69+C72+C75+C78</f>
        <v>11</v>
      </c>
      <c r="D81" s="36">
        <f t="shared" ref="D81:H81" si="13">D69+D72+D75+D78</f>
        <v>89</v>
      </c>
      <c r="E81" s="36">
        <f t="shared" si="13"/>
        <v>149</v>
      </c>
      <c r="F81" s="36">
        <f t="shared" si="13"/>
        <v>133</v>
      </c>
      <c r="G81" s="36">
        <f t="shared" si="13"/>
        <v>29</v>
      </c>
      <c r="H81" s="36">
        <f t="shared" si="13"/>
        <v>411</v>
      </c>
    </row>
    <row r="82" spans="1:8" x14ac:dyDescent="0.3">
      <c r="A82" s="142"/>
      <c r="B82" s="37" t="s">
        <v>1</v>
      </c>
      <c r="C82" s="36">
        <f>C70+C73+C76+C79</f>
        <v>836</v>
      </c>
      <c r="D82" s="36">
        <f t="shared" ref="D82:H82" si="14">D70+D73+D76+D79</f>
        <v>1904</v>
      </c>
      <c r="E82" s="36">
        <f t="shared" si="14"/>
        <v>2776</v>
      </c>
      <c r="F82" s="36">
        <f t="shared" si="14"/>
        <v>2450</v>
      </c>
      <c r="G82" s="36">
        <f t="shared" si="14"/>
        <v>487</v>
      </c>
      <c r="H82" s="36">
        <f t="shared" si="14"/>
        <v>8453</v>
      </c>
    </row>
    <row r="83" spans="1:8" x14ac:dyDescent="0.3">
      <c r="A83" s="142"/>
      <c r="B83" s="37" t="s">
        <v>2</v>
      </c>
      <c r="C83" s="36">
        <f>C71+C74+C77+C80</f>
        <v>1756</v>
      </c>
      <c r="D83" s="36">
        <f t="shared" ref="D83:H83" si="15">D71+D74+D77+D80</f>
        <v>3977</v>
      </c>
      <c r="E83" s="36">
        <f t="shared" si="15"/>
        <v>5474</v>
      </c>
      <c r="F83" s="36">
        <f t="shared" si="15"/>
        <v>4675</v>
      </c>
      <c r="G83" s="36">
        <f t="shared" si="15"/>
        <v>949</v>
      </c>
      <c r="H83" s="36">
        <f t="shared" si="15"/>
        <v>16831</v>
      </c>
    </row>
    <row r="84" spans="1:8" x14ac:dyDescent="0.3">
      <c r="A84" s="143" t="s">
        <v>114</v>
      </c>
      <c r="B84" s="143"/>
      <c r="C84" s="143"/>
      <c r="D84" s="143"/>
      <c r="E84" s="143"/>
      <c r="F84" s="143"/>
      <c r="G84" s="7"/>
      <c r="H84" s="7"/>
    </row>
    <row r="85" spans="1:8" x14ac:dyDescent="0.3">
      <c r="F85" s="7"/>
      <c r="G85" s="7"/>
      <c r="H85" s="7"/>
    </row>
    <row r="86" spans="1:8" x14ac:dyDescent="0.3">
      <c r="A86" s="29"/>
      <c r="B86" s="29"/>
      <c r="C86" s="29"/>
      <c r="D86" s="29"/>
      <c r="E86" s="29"/>
      <c r="F86" s="7"/>
      <c r="G86" s="7"/>
      <c r="H86" s="7"/>
    </row>
    <row r="87" spans="1:8" s="93" customFormat="1" ht="17.100000000000001" customHeight="1" x14ac:dyDescent="0.3">
      <c r="A87" s="144" t="s">
        <v>92</v>
      </c>
      <c r="B87" s="144"/>
      <c r="C87" s="144"/>
      <c r="D87" s="144"/>
      <c r="E87" s="144"/>
      <c r="F87" s="144"/>
      <c r="G87" s="144"/>
      <c r="H87" s="144"/>
    </row>
    <row r="88" spans="1:8" s="93" customFormat="1" ht="17.100000000000001" customHeight="1" x14ac:dyDescent="0.3">
      <c r="A88" s="144" t="s">
        <v>95</v>
      </c>
      <c r="B88" s="144"/>
      <c r="C88" s="144"/>
      <c r="D88" s="144"/>
      <c r="E88" s="144"/>
      <c r="F88" s="144"/>
      <c r="G88" s="144"/>
      <c r="H88" s="144"/>
    </row>
    <row r="89" spans="1:8" s="93" customFormat="1" ht="17.100000000000001" customHeight="1" x14ac:dyDescent="0.3">
      <c r="A89" s="96" t="s">
        <v>47</v>
      </c>
      <c r="B89" s="97"/>
      <c r="C89" s="97" t="s">
        <v>43</v>
      </c>
      <c r="D89" s="97" t="s">
        <v>44</v>
      </c>
      <c r="E89" s="97" t="s">
        <v>45</v>
      </c>
      <c r="F89" s="97" t="s">
        <v>46</v>
      </c>
      <c r="G89" s="97" t="s">
        <v>3</v>
      </c>
      <c r="H89" s="97" t="s">
        <v>39</v>
      </c>
    </row>
    <row r="90" spans="1:8" x14ac:dyDescent="0.3">
      <c r="A90" s="145" t="s">
        <v>16</v>
      </c>
      <c r="B90" s="4" t="s">
        <v>0</v>
      </c>
      <c r="C90" s="5">
        <v>0</v>
      </c>
      <c r="D90" s="5">
        <v>2</v>
      </c>
      <c r="E90" s="5">
        <v>4</v>
      </c>
      <c r="F90" s="30">
        <v>7</v>
      </c>
      <c r="G90" s="5">
        <v>1</v>
      </c>
      <c r="H90" s="6">
        <f>SUM(C90:G90)</f>
        <v>14</v>
      </c>
    </row>
    <row r="91" spans="1:8" x14ac:dyDescent="0.3">
      <c r="A91" s="145"/>
      <c r="B91" s="4" t="s">
        <v>1</v>
      </c>
      <c r="C91" s="5">
        <v>0</v>
      </c>
      <c r="D91" s="5">
        <v>155</v>
      </c>
      <c r="E91" s="5">
        <v>89</v>
      </c>
      <c r="F91" s="5">
        <v>66</v>
      </c>
      <c r="G91" s="5">
        <v>6</v>
      </c>
      <c r="H91" s="6">
        <f t="shared" ref="H91:H101" si="16">SUM(C91:G91)</f>
        <v>316</v>
      </c>
    </row>
    <row r="92" spans="1:8" x14ac:dyDescent="0.3">
      <c r="A92" s="145"/>
      <c r="B92" s="4" t="s">
        <v>2</v>
      </c>
      <c r="C92" s="5">
        <v>0</v>
      </c>
      <c r="D92" s="5">
        <v>346</v>
      </c>
      <c r="E92" s="5">
        <v>173</v>
      </c>
      <c r="F92" s="5">
        <v>125</v>
      </c>
      <c r="G92" s="5">
        <v>10</v>
      </c>
      <c r="H92" s="6">
        <f t="shared" si="16"/>
        <v>654</v>
      </c>
    </row>
    <row r="93" spans="1:8" x14ac:dyDescent="0.3">
      <c r="A93" s="141" t="s">
        <v>17</v>
      </c>
      <c r="B93" s="7" t="s">
        <v>0</v>
      </c>
      <c r="C93" s="8">
        <v>1</v>
      </c>
      <c r="D93" s="8">
        <v>11</v>
      </c>
      <c r="E93" s="8">
        <v>20</v>
      </c>
      <c r="F93" s="8">
        <v>19</v>
      </c>
      <c r="G93" s="8">
        <v>8</v>
      </c>
      <c r="H93" s="9">
        <f t="shared" si="16"/>
        <v>59</v>
      </c>
    </row>
    <row r="94" spans="1:8" x14ac:dyDescent="0.3">
      <c r="A94" s="141"/>
      <c r="B94" s="7" t="s">
        <v>1</v>
      </c>
      <c r="C94" s="8">
        <v>61</v>
      </c>
      <c r="D94" s="8">
        <v>407</v>
      </c>
      <c r="E94" s="8">
        <v>627</v>
      </c>
      <c r="F94" s="8">
        <v>383</v>
      </c>
      <c r="G94" s="8">
        <v>150</v>
      </c>
      <c r="H94" s="9">
        <f t="shared" si="16"/>
        <v>1628</v>
      </c>
    </row>
    <row r="95" spans="1:8" x14ac:dyDescent="0.3">
      <c r="A95" s="141"/>
      <c r="B95" s="7" t="s">
        <v>2</v>
      </c>
      <c r="C95" s="8">
        <v>127</v>
      </c>
      <c r="D95" s="8">
        <v>723</v>
      </c>
      <c r="E95" s="8">
        <v>1218</v>
      </c>
      <c r="F95" s="8">
        <v>705</v>
      </c>
      <c r="G95" s="8">
        <v>288</v>
      </c>
      <c r="H95" s="9">
        <f t="shared" si="16"/>
        <v>3061</v>
      </c>
    </row>
    <row r="96" spans="1:8" x14ac:dyDescent="0.3">
      <c r="A96" s="145" t="s">
        <v>14</v>
      </c>
      <c r="B96" s="4" t="s">
        <v>0</v>
      </c>
      <c r="C96" s="5">
        <v>8</v>
      </c>
      <c r="D96" s="5">
        <v>51</v>
      </c>
      <c r="E96" s="5">
        <v>96</v>
      </c>
      <c r="F96" s="5">
        <v>59</v>
      </c>
      <c r="G96" s="5">
        <v>8</v>
      </c>
      <c r="H96" s="6">
        <f t="shared" si="16"/>
        <v>222</v>
      </c>
    </row>
    <row r="97" spans="1:8" x14ac:dyDescent="0.3">
      <c r="A97" s="145"/>
      <c r="B97" s="4" t="s">
        <v>1</v>
      </c>
      <c r="C97" s="5">
        <v>650</v>
      </c>
      <c r="D97" s="5">
        <v>545</v>
      </c>
      <c r="E97" s="5">
        <v>1237</v>
      </c>
      <c r="F97" s="5">
        <v>998</v>
      </c>
      <c r="G97" s="5">
        <v>120</v>
      </c>
      <c r="H97" s="6">
        <f t="shared" si="16"/>
        <v>3550</v>
      </c>
    </row>
    <row r="98" spans="1:8" x14ac:dyDescent="0.3">
      <c r="A98" s="145"/>
      <c r="B98" s="4" t="s">
        <v>2</v>
      </c>
      <c r="C98" s="5">
        <v>1382</v>
      </c>
      <c r="D98" s="5">
        <v>1209</v>
      </c>
      <c r="E98" s="5">
        <v>2482</v>
      </c>
      <c r="F98" s="5">
        <v>1934</v>
      </c>
      <c r="G98" s="5">
        <v>219</v>
      </c>
      <c r="H98" s="6">
        <f t="shared" si="16"/>
        <v>7226</v>
      </c>
    </row>
    <row r="99" spans="1:8" x14ac:dyDescent="0.3">
      <c r="A99" s="141" t="s">
        <v>15</v>
      </c>
      <c r="B99" s="7" t="s">
        <v>0</v>
      </c>
      <c r="C99" s="8">
        <v>1</v>
      </c>
      <c r="D99" s="8">
        <v>11</v>
      </c>
      <c r="E99" s="8">
        <v>27</v>
      </c>
      <c r="F99" s="8">
        <v>50</v>
      </c>
      <c r="G99" s="8">
        <v>13</v>
      </c>
      <c r="H99" s="9">
        <f t="shared" si="16"/>
        <v>102</v>
      </c>
    </row>
    <row r="100" spans="1:8" x14ac:dyDescent="0.3">
      <c r="A100" s="141"/>
      <c r="B100" s="7" t="s">
        <v>1</v>
      </c>
      <c r="C100" s="8">
        <v>110</v>
      </c>
      <c r="D100" s="8">
        <v>236</v>
      </c>
      <c r="E100" s="8">
        <v>1024</v>
      </c>
      <c r="F100" s="8">
        <v>1038</v>
      </c>
      <c r="G100" s="8">
        <v>227</v>
      </c>
      <c r="H100" s="9">
        <f t="shared" si="16"/>
        <v>2635</v>
      </c>
    </row>
    <row r="101" spans="1:8" x14ac:dyDescent="0.3">
      <c r="A101" s="141"/>
      <c r="B101" s="7" t="s">
        <v>2</v>
      </c>
      <c r="C101" s="8">
        <v>218</v>
      </c>
      <c r="D101" s="8">
        <v>457</v>
      </c>
      <c r="E101" s="8">
        <v>1981</v>
      </c>
      <c r="F101" s="8">
        <v>1963</v>
      </c>
      <c r="G101" s="8">
        <v>462</v>
      </c>
      <c r="H101" s="9">
        <f t="shared" si="16"/>
        <v>5081</v>
      </c>
    </row>
    <row r="102" spans="1:8" x14ac:dyDescent="0.3">
      <c r="A102" s="142" t="s">
        <v>4</v>
      </c>
      <c r="B102" s="37" t="s">
        <v>0</v>
      </c>
      <c r="C102" s="36">
        <f>C90+C93+C96+C99</f>
        <v>10</v>
      </c>
      <c r="D102" s="36">
        <f t="shared" ref="D102:H102" si="17">D90+D93+D96+D99</f>
        <v>75</v>
      </c>
      <c r="E102" s="36">
        <f t="shared" si="17"/>
        <v>147</v>
      </c>
      <c r="F102" s="36">
        <f t="shared" si="17"/>
        <v>135</v>
      </c>
      <c r="G102" s="36">
        <f t="shared" si="17"/>
        <v>30</v>
      </c>
      <c r="H102" s="36">
        <f t="shared" si="17"/>
        <v>397</v>
      </c>
    </row>
    <row r="103" spans="1:8" x14ac:dyDescent="0.3">
      <c r="A103" s="142"/>
      <c r="B103" s="37" t="s">
        <v>1</v>
      </c>
      <c r="C103" s="36">
        <f>C91+C94+C97+C100</f>
        <v>821</v>
      </c>
      <c r="D103" s="36">
        <f t="shared" ref="D103:H103" si="18">D91+D94+D97+D100</f>
        <v>1343</v>
      </c>
      <c r="E103" s="36">
        <f t="shared" si="18"/>
        <v>2977</v>
      </c>
      <c r="F103" s="36">
        <f t="shared" si="18"/>
        <v>2485</v>
      </c>
      <c r="G103" s="36">
        <f t="shared" si="18"/>
        <v>503</v>
      </c>
      <c r="H103" s="36">
        <f t="shared" si="18"/>
        <v>8129</v>
      </c>
    </row>
    <row r="104" spans="1:8" x14ac:dyDescent="0.3">
      <c r="A104" s="142"/>
      <c r="B104" s="37" t="s">
        <v>2</v>
      </c>
      <c r="C104" s="36">
        <f>C92+C95+C98+C101</f>
        <v>1727</v>
      </c>
      <c r="D104" s="36">
        <f t="shared" ref="D104:H104" si="19">D92+D95+D98+D101</f>
        <v>2735</v>
      </c>
      <c r="E104" s="36">
        <f t="shared" si="19"/>
        <v>5854</v>
      </c>
      <c r="F104" s="36">
        <f t="shared" si="19"/>
        <v>4727</v>
      </c>
      <c r="G104" s="36">
        <f t="shared" si="19"/>
        <v>979</v>
      </c>
      <c r="H104" s="36">
        <f t="shared" si="19"/>
        <v>16022</v>
      </c>
    </row>
    <row r="105" spans="1:8" x14ac:dyDescent="0.3">
      <c r="A105" s="143" t="s">
        <v>114</v>
      </c>
      <c r="B105" s="143"/>
      <c r="C105" s="143"/>
      <c r="D105" s="143"/>
      <c r="E105" s="143"/>
      <c r="F105" s="143"/>
      <c r="G105" s="7"/>
      <c r="H105" s="7"/>
    </row>
    <row r="106" spans="1:8" x14ac:dyDescent="0.3">
      <c r="A106" s="28"/>
      <c r="B106" s="28"/>
      <c r="C106" s="28"/>
      <c r="D106" s="28"/>
      <c r="E106" s="28"/>
      <c r="F106" s="7"/>
      <c r="G106" s="7"/>
      <c r="H106" s="7"/>
    </row>
    <row r="107" spans="1:8" x14ac:dyDescent="0.3">
      <c r="A107" s="28"/>
      <c r="B107" s="28"/>
      <c r="C107" s="28"/>
      <c r="D107" s="28"/>
      <c r="E107" s="28"/>
      <c r="F107" s="7"/>
      <c r="G107" s="7"/>
      <c r="H107" s="7"/>
    </row>
    <row r="108" spans="1:8" s="93" customFormat="1" ht="17.100000000000001" customHeight="1" x14ac:dyDescent="0.3">
      <c r="A108" s="144" t="s">
        <v>92</v>
      </c>
      <c r="B108" s="144"/>
      <c r="C108" s="144"/>
      <c r="D108" s="144"/>
      <c r="E108" s="144"/>
      <c r="F108" s="144"/>
      <c r="G108" s="144"/>
      <c r="H108" s="144"/>
    </row>
    <row r="109" spans="1:8" s="93" customFormat="1" ht="17.100000000000001" customHeight="1" x14ac:dyDescent="0.3">
      <c r="A109" s="144" t="s">
        <v>96</v>
      </c>
      <c r="B109" s="144"/>
      <c r="C109" s="144"/>
      <c r="D109" s="144"/>
      <c r="E109" s="144"/>
      <c r="F109" s="144"/>
      <c r="G109" s="144"/>
      <c r="H109" s="144"/>
    </row>
    <row r="110" spans="1:8" s="93" customFormat="1" ht="17.100000000000001" customHeight="1" x14ac:dyDescent="0.3">
      <c r="A110" s="96" t="s">
        <v>47</v>
      </c>
      <c r="B110" s="97"/>
      <c r="C110" s="97" t="s">
        <v>43</v>
      </c>
      <c r="D110" s="97" t="s">
        <v>44</v>
      </c>
      <c r="E110" s="97" t="s">
        <v>45</v>
      </c>
      <c r="F110" s="97" t="s">
        <v>46</v>
      </c>
      <c r="G110" s="97" t="s">
        <v>3</v>
      </c>
      <c r="H110" s="97" t="s">
        <v>39</v>
      </c>
    </row>
    <row r="111" spans="1:8" x14ac:dyDescent="0.3">
      <c r="A111" s="145" t="s">
        <v>16</v>
      </c>
      <c r="B111" s="4" t="s">
        <v>0</v>
      </c>
      <c r="C111" s="5">
        <v>0</v>
      </c>
      <c r="D111" s="5">
        <v>2</v>
      </c>
      <c r="E111" s="5">
        <v>3</v>
      </c>
      <c r="F111" s="5">
        <v>7</v>
      </c>
      <c r="G111" s="5">
        <v>1</v>
      </c>
      <c r="H111" s="6">
        <f>SUM(C111:G111)</f>
        <v>13</v>
      </c>
    </row>
    <row r="112" spans="1:8" x14ac:dyDescent="0.3">
      <c r="A112" s="145"/>
      <c r="B112" s="4" t="s">
        <v>1</v>
      </c>
      <c r="C112" s="5">
        <v>0</v>
      </c>
      <c r="D112" s="5">
        <v>155</v>
      </c>
      <c r="E112" s="5">
        <v>77</v>
      </c>
      <c r="F112" s="5">
        <v>66</v>
      </c>
      <c r="G112" s="5">
        <v>6</v>
      </c>
      <c r="H112" s="6">
        <f t="shared" ref="H112:H119" si="20">SUM(C112:G112)</f>
        <v>304</v>
      </c>
    </row>
    <row r="113" spans="1:8" x14ac:dyDescent="0.3">
      <c r="A113" s="145"/>
      <c r="B113" s="4" t="s">
        <v>2</v>
      </c>
      <c r="C113" s="5">
        <v>0</v>
      </c>
      <c r="D113" s="5">
        <v>346</v>
      </c>
      <c r="E113" s="5">
        <v>146</v>
      </c>
      <c r="F113" s="5">
        <v>125</v>
      </c>
      <c r="G113" s="5">
        <v>10</v>
      </c>
      <c r="H113" s="6">
        <f t="shared" si="20"/>
        <v>627</v>
      </c>
    </row>
    <row r="114" spans="1:8" x14ac:dyDescent="0.3">
      <c r="A114" s="141" t="s">
        <v>17</v>
      </c>
      <c r="B114" s="7" t="s">
        <v>0</v>
      </c>
      <c r="C114" s="8">
        <v>3</v>
      </c>
      <c r="D114" s="8">
        <v>8</v>
      </c>
      <c r="E114" s="8">
        <v>19</v>
      </c>
      <c r="F114" s="8">
        <v>19</v>
      </c>
      <c r="G114" s="8">
        <v>8</v>
      </c>
      <c r="H114" s="9">
        <f t="shared" si="20"/>
        <v>57</v>
      </c>
    </row>
    <row r="115" spans="1:8" x14ac:dyDescent="0.3">
      <c r="A115" s="141"/>
      <c r="B115" s="7" t="s">
        <v>1</v>
      </c>
      <c r="C115" s="8">
        <v>106</v>
      </c>
      <c r="D115" s="8">
        <v>297</v>
      </c>
      <c r="E115" s="8">
        <v>615</v>
      </c>
      <c r="F115" s="8">
        <v>383</v>
      </c>
      <c r="G115" s="8">
        <v>150</v>
      </c>
      <c r="H115" s="9">
        <f t="shared" si="20"/>
        <v>1551</v>
      </c>
    </row>
    <row r="116" spans="1:8" x14ac:dyDescent="0.3">
      <c r="A116" s="141"/>
      <c r="B116" s="7" t="s">
        <v>2</v>
      </c>
      <c r="C116" s="8">
        <v>205</v>
      </c>
      <c r="D116" s="8">
        <v>536</v>
      </c>
      <c r="E116" s="8">
        <v>1198</v>
      </c>
      <c r="F116" s="8">
        <v>705</v>
      </c>
      <c r="G116" s="8">
        <v>288</v>
      </c>
      <c r="H116" s="9">
        <f t="shared" si="20"/>
        <v>2932</v>
      </c>
    </row>
    <row r="117" spans="1:8" x14ac:dyDescent="0.3">
      <c r="A117" s="145" t="s">
        <v>14</v>
      </c>
      <c r="B117" s="4" t="s">
        <v>0</v>
      </c>
      <c r="C117" s="5">
        <v>8</v>
      </c>
      <c r="D117" s="5">
        <v>48</v>
      </c>
      <c r="E117" s="5">
        <v>97</v>
      </c>
      <c r="F117" s="5">
        <v>59</v>
      </c>
      <c r="G117" s="5">
        <v>8</v>
      </c>
      <c r="H117" s="6">
        <f t="shared" si="20"/>
        <v>220</v>
      </c>
    </row>
    <row r="118" spans="1:8" x14ac:dyDescent="0.3">
      <c r="A118" s="145"/>
      <c r="B118" s="4" t="s">
        <v>1</v>
      </c>
      <c r="C118" s="5">
        <v>650</v>
      </c>
      <c r="D118" s="5">
        <v>493</v>
      </c>
      <c r="E118" s="5">
        <v>1235</v>
      </c>
      <c r="F118" s="5">
        <v>1006</v>
      </c>
      <c r="G118" s="5">
        <v>120</v>
      </c>
      <c r="H118" s="6">
        <f t="shared" si="20"/>
        <v>3504</v>
      </c>
    </row>
    <row r="119" spans="1:8" x14ac:dyDescent="0.3">
      <c r="A119" s="145"/>
      <c r="B119" s="4" t="s">
        <v>2</v>
      </c>
      <c r="C119" s="5">
        <v>1382</v>
      </c>
      <c r="D119" s="5">
        <v>1102</v>
      </c>
      <c r="E119" s="5">
        <v>2486</v>
      </c>
      <c r="F119" s="5">
        <v>1942</v>
      </c>
      <c r="G119" s="5">
        <v>219</v>
      </c>
      <c r="H119" s="6">
        <f t="shared" si="20"/>
        <v>7131</v>
      </c>
    </row>
    <row r="120" spans="1:8" x14ac:dyDescent="0.3">
      <c r="A120" s="141" t="s">
        <v>15</v>
      </c>
      <c r="B120" s="7" t="s">
        <v>0</v>
      </c>
      <c r="C120" s="8">
        <v>0</v>
      </c>
      <c r="D120" s="8">
        <v>11</v>
      </c>
      <c r="E120" s="8">
        <v>27</v>
      </c>
      <c r="F120" s="8">
        <v>50</v>
      </c>
      <c r="G120" s="8">
        <v>13</v>
      </c>
      <c r="H120" s="9">
        <f>SUM(C120:G120)</f>
        <v>101</v>
      </c>
    </row>
    <row r="121" spans="1:8" x14ac:dyDescent="0.3">
      <c r="A121" s="141"/>
      <c r="B121" s="7" t="s">
        <v>1</v>
      </c>
      <c r="C121" s="8">
        <v>0</v>
      </c>
      <c r="D121" s="8">
        <v>236</v>
      </c>
      <c r="E121" s="8">
        <v>1100</v>
      </c>
      <c r="F121" s="8">
        <v>1038</v>
      </c>
      <c r="G121" s="8">
        <v>227</v>
      </c>
      <c r="H121" s="9">
        <f t="shared" ref="H121:H122" si="21">SUM(C121:G121)</f>
        <v>2601</v>
      </c>
    </row>
    <row r="122" spans="1:8" x14ac:dyDescent="0.3">
      <c r="A122" s="141"/>
      <c r="B122" s="7" t="s">
        <v>2</v>
      </c>
      <c r="C122" s="8">
        <v>0</v>
      </c>
      <c r="D122" s="8">
        <v>457</v>
      </c>
      <c r="E122" s="8">
        <v>2130</v>
      </c>
      <c r="F122" s="8">
        <v>1963</v>
      </c>
      <c r="G122" s="8">
        <v>462</v>
      </c>
      <c r="H122" s="9">
        <f t="shared" si="21"/>
        <v>5012</v>
      </c>
    </row>
    <row r="123" spans="1:8" x14ac:dyDescent="0.3">
      <c r="A123" s="142" t="s">
        <v>4</v>
      </c>
      <c r="B123" s="37" t="s">
        <v>0</v>
      </c>
      <c r="C123" s="36">
        <f>C111+C114+C117+C120</f>
        <v>11</v>
      </c>
      <c r="D123" s="36">
        <f t="shared" ref="D123:H123" si="22">D111+D114+D117+D120</f>
        <v>69</v>
      </c>
      <c r="E123" s="36">
        <f t="shared" si="22"/>
        <v>146</v>
      </c>
      <c r="F123" s="36">
        <f t="shared" si="22"/>
        <v>135</v>
      </c>
      <c r="G123" s="36">
        <f t="shared" si="22"/>
        <v>30</v>
      </c>
      <c r="H123" s="36">
        <f t="shared" si="22"/>
        <v>391</v>
      </c>
    </row>
    <row r="124" spans="1:8" x14ac:dyDescent="0.3">
      <c r="A124" s="142"/>
      <c r="B124" s="37" t="s">
        <v>1</v>
      </c>
      <c r="C124" s="36">
        <f>C112+C115+C118+C121</f>
        <v>756</v>
      </c>
      <c r="D124" s="36">
        <f t="shared" ref="D124:H124" si="23">D112+D115+D118+D121</f>
        <v>1181</v>
      </c>
      <c r="E124" s="36">
        <f t="shared" si="23"/>
        <v>3027</v>
      </c>
      <c r="F124" s="36">
        <f t="shared" si="23"/>
        <v>2493</v>
      </c>
      <c r="G124" s="36">
        <f t="shared" si="23"/>
        <v>503</v>
      </c>
      <c r="H124" s="36">
        <f t="shared" si="23"/>
        <v>7960</v>
      </c>
    </row>
    <row r="125" spans="1:8" x14ac:dyDescent="0.3">
      <c r="A125" s="142"/>
      <c r="B125" s="37" t="s">
        <v>2</v>
      </c>
      <c r="C125" s="36">
        <f>C113+C116+C119+C122</f>
        <v>1587</v>
      </c>
      <c r="D125" s="36">
        <f t="shared" ref="D125:H125" si="24">D113+D116+D119+D122</f>
        <v>2441</v>
      </c>
      <c r="E125" s="36">
        <f t="shared" si="24"/>
        <v>5960</v>
      </c>
      <c r="F125" s="36">
        <f t="shared" si="24"/>
        <v>4735</v>
      </c>
      <c r="G125" s="36">
        <f t="shared" si="24"/>
        <v>979</v>
      </c>
      <c r="H125" s="36">
        <f t="shared" si="24"/>
        <v>15702</v>
      </c>
    </row>
    <row r="126" spans="1:8" x14ac:dyDescent="0.3">
      <c r="A126" s="143" t="s">
        <v>114</v>
      </c>
      <c r="B126" s="143"/>
      <c r="C126" s="143"/>
      <c r="D126" s="143"/>
      <c r="E126" s="143"/>
      <c r="F126" s="143"/>
      <c r="G126" s="7"/>
      <c r="H126" s="7"/>
    </row>
    <row r="129" spans="1:8" s="93" customFormat="1" ht="17.100000000000001" customHeight="1" x14ac:dyDescent="0.3">
      <c r="A129" s="144" t="s">
        <v>92</v>
      </c>
      <c r="B129" s="144"/>
      <c r="C129" s="144"/>
      <c r="D129" s="144"/>
      <c r="E129" s="144"/>
      <c r="F129" s="144"/>
      <c r="G129" s="144"/>
      <c r="H129" s="144"/>
    </row>
    <row r="130" spans="1:8" s="93" customFormat="1" ht="17.100000000000001" customHeight="1" x14ac:dyDescent="0.3">
      <c r="A130" s="144" t="s">
        <v>97</v>
      </c>
      <c r="B130" s="144"/>
      <c r="C130" s="144"/>
      <c r="D130" s="144"/>
      <c r="E130" s="144"/>
      <c r="F130" s="144"/>
      <c r="G130" s="144"/>
      <c r="H130" s="144"/>
    </row>
    <row r="131" spans="1:8" s="93" customFormat="1" ht="17.100000000000001" customHeight="1" x14ac:dyDescent="0.3">
      <c r="A131" s="96" t="s">
        <v>47</v>
      </c>
      <c r="B131" s="97"/>
      <c r="C131" s="97" t="s">
        <v>43</v>
      </c>
      <c r="D131" s="97" t="s">
        <v>44</v>
      </c>
      <c r="E131" s="97" t="s">
        <v>45</v>
      </c>
      <c r="F131" s="97" t="s">
        <v>46</v>
      </c>
      <c r="G131" s="97" t="s">
        <v>3</v>
      </c>
      <c r="H131" s="97" t="s">
        <v>39</v>
      </c>
    </row>
    <row r="132" spans="1:8" x14ac:dyDescent="0.3">
      <c r="A132" s="145" t="s">
        <v>16</v>
      </c>
      <c r="B132" s="4" t="s">
        <v>0</v>
      </c>
      <c r="C132" s="5">
        <v>0</v>
      </c>
      <c r="D132" s="5">
        <v>2</v>
      </c>
      <c r="E132" s="5">
        <v>2</v>
      </c>
      <c r="F132" s="5">
        <v>7</v>
      </c>
      <c r="G132" s="5">
        <v>1</v>
      </c>
      <c r="H132" s="6">
        <f>SUM(C132:G132)</f>
        <v>12</v>
      </c>
    </row>
    <row r="133" spans="1:8" x14ac:dyDescent="0.3">
      <c r="A133" s="145"/>
      <c r="B133" s="4" t="s">
        <v>1</v>
      </c>
      <c r="C133" s="5">
        <v>0</v>
      </c>
      <c r="D133" s="5">
        <v>155</v>
      </c>
      <c r="E133" s="5">
        <v>65</v>
      </c>
      <c r="F133" s="5">
        <v>67</v>
      </c>
      <c r="G133" s="5">
        <v>6</v>
      </c>
      <c r="H133" s="6">
        <f t="shared" ref="H133:H143" si="25">SUM(C133:G133)</f>
        <v>293</v>
      </c>
    </row>
    <row r="134" spans="1:8" x14ac:dyDescent="0.3">
      <c r="A134" s="145"/>
      <c r="B134" s="4" t="s">
        <v>2</v>
      </c>
      <c r="C134" s="5">
        <v>0</v>
      </c>
      <c r="D134" s="5">
        <v>346</v>
      </c>
      <c r="E134" s="5">
        <v>120</v>
      </c>
      <c r="F134" s="5">
        <v>127</v>
      </c>
      <c r="G134" s="5">
        <v>10</v>
      </c>
      <c r="H134" s="6">
        <f t="shared" si="25"/>
        <v>603</v>
      </c>
    </row>
    <row r="135" spans="1:8" x14ac:dyDescent="0.3">
      <c r="A135" s="141" t="s">
        <v>17</v>
      </c>
      <c r="B135" s="7" t="s">
        <v>0</v>
      </c>
      <c r="C135" s="8">
        <v>2</v>
      </c>
      <c r="D135" s="8">
        <v>8</v>
      </c>
      <c r="E135" s="8">
        <v>19</v>
      </c>
      <c r="F135" s="8">
        <v>19</v>
      </c>
      <c r="G135" s="8">
        <v>8</v>
      </c>
      <c r="H135" s="9">
        <f t="shared" si="25"/>
        <v>56</v>
      </c>
    </row>
    <row r="136" spans="1:8" x14ac:dyDescent="0.3">
      <c r="A136" s="141"/>
      <c r="B136" s="7" t="s">
        <v>1</v>
      </c>
      <c r="C136" s="8">
        <v>89</v>
      </c>
      <c r="D136" s="8">
        <v>203</v>
      </c>
      <c r="E136" s="8">
        <v>605</v>
      </c>
      <c r="F136" s="8">
        <v>383</v>
      </c>
      <c r="G136" s="8">
        <v>150</v>
      </c>
      <c r="H136" s="9">
        <f t="shared" si="25"/>
        <v>1430</v>
      </c>
    </row>
    <row r="137" spans="1:8" x14ac:dyDescent="0.3">
      <c r="A137" s="141"/>
      <c r="B137" s="7" t="s">
        <v>2</v>
      </c>
      <c r="C137" s="8">
        <v>175</v>
      </c>
      <c r="D137" s="8">
        <v>365</v>
      </c>
      <c r="E137" s="8">
        <v>1178</v>
      </c>
      <c r="F137" s="8">
        <v>705</v>
      </c>
      <c r="G137" s="8">
        <v>288</v>
      </c>
      <c r="H137" s="9">
        <f t="shared" si="25"/>
        <v>2711</v>
      </c>
    </row>
    <row r="138" spans="1:8" x14ac:dyDescent="0.3">
      <c r="A138" s="145" t="s">
        <v>14</v>
      </c>
      <c r="B138" s="4" t="s">
        <v>0</v>
      </c>
      <c r="C138" s="5">
        <v>8</v>
      </c>
      <c r="D138" s="5">
        <v>44</v>
      </c>
      <c r="E138" s="5">
        <v>96</v>
      </c>
      <c r="F138" s="5">
        <v>58</v>
      </c>
      <c r="G138" s="5">
        <v>7</v>
      </c>
      <c r="H138" s="6">
        <f t="shared" si="25"/>
        <v>213</v>
      </c>
    </row>
    <row r="139" spans="1:8" x14ac:dyDescent="0.3">
      <c r="A139" s="145"/>
      <c r="B139" s="4" t="s">
        <v>1</v>
      </c>
      <c r="C139" s="5">
        <v>650</v>
      </c>
      <c r="D139" s="5">
        <v>448</v>
      </c>
      <c r="E139" s="5">
        <v>1234</v>
      </c>
      <c r="F139" s="5">
        <v>999</v>
      </c>
      <c r="G139" s="5">
        <v>104</v>
      </c>
      <c r="H139" s="6">
        <f t="shared" si="25"/>
        <v>3435</v>
      </c>
    </row>
    <row r="140" spans="1:8" x14ac:dyDescent="0.3">
      <c r="A140" s="145"/>
      <c r="B140" s="4" t="s">
        <v>2</v>
      </c>
      <c r="C140" s="5">
        <v>1382</v>
      </c>
      <c r="D140" s="5">
        <v>991</v>
      </c>
      <c r="E140" s="5">
        <v>2485</v>
      </c>
      <c r="F140" s="5">
        <v>1928</v>
      </c>
      <c r="G140" s="5">
        <v>189</v>
      </c>
      <c r="H140" s="6">
        <f t="shared" si="25"/>
        <v>6975</v>
      </c>
    </row>
    <row r="141" spans="1:8" x14ac:dyDescent="0.3">
      <c r="A141" s="141" t="s">
        <v>15</v>
      </c>
      <c r="B141" s="7" t="s">
        <v>0</v>
      </c>
      <c r="C141" s="8">
        <v>0</v>
      </c>
      <c r="D141" s="8">
        <v>10</v>
      </c>
      <c r="E141" s="8">
        <v>26</v>
      </c>
      <c r="F141" s="8">
        <v>50</v>
      </c>
      <c r="G141" s="8">
        <v>13</v>
      </c>
      <c r="H141" s="9">
        <f t="shared" si="25"/>
        <v>99</v>
      </c>
    </row>
    <row r="142" spans="1:8" x14ac:dyDescent="0.3">
      <c r="A142" s="141"/>
      <c r="B142" s="7" t="s">
        <v>1</v>
      </c>
      <c r="C142" s="8">
        <v>0</v>
      </c>
      <c r="D142" s="8">
        <v>211</v>
      </c>
      <c r="E142" s="8">
        <v>1089</v>
      </c>
      <c r="F142" s="8">
        <v>1038</v>
      </c>
      <c r="G142" s="8">
        <v>227</v>
      </c>
      <c r="H142" s="9">
        <f t="shared" si="25"/>
        <v>2565</v>
      </c>
    </row>
    <row r="143" spans="1:8" x14ac:dyDescent="0.3">
      <c r="A143" s="141"/>
      <c r="B143" s="7" t="s">
        <v>2</v>
      </c>
      <c r="C143" s="8">
        <v>0</v>
      </c>
      <c r="D143" s="8">
        <v>407</v>
      </c>
      <c r="E143" s="8">
        <v>2107</v>
      </c>
      <c r="F143" s="8">
        <v>1963</v>
      </c>
      <c r="G143" s="8">
        <v>462</v>
      </c>
      <c r="H143" s="9">
        <f t="shared" si="25"/>
        <v>4939</v>
      </c>
    </row>
    <row r="144" spans="1:8" x14ac:dyDescent="0.3">
      <c r="A144" s="142" t="s">
        <v>4</v>
      </c>
      <c r="B144" s="37" t="s">
        <v>0</v>
      </c>
      <c r="C144" s="36">
        <f>C132+C135+C138+C141</f>
        <v>10</v>
      </c>
      <c r="D144" s="36">
        <f t="shared" ref="D144:H144" si="26">D132+D135+D138+D141</f>
        <v>64</v>
      </c>
      <c r="E144" s="36">
        <f t="shared" si="26"/>
        <v>143</v>
      </c>
      <c r="F144" s="36">
        <f t="shared" si="26"/>
        <v>134</v>
      </c>
      <c r="G144" s="36">
        <f t="shared" si="26"/>
        <v>29</v>
      </c>
      <c r="H144" s="36">
        <f t="shared" si="26"/>
        <v>380</v>
      </c>
    </row>
    <row r="145" spans="1:8" x14ac:dyDescent="0.3">
      <c r="A145" s="142"/>
      <c r="B145" s="37" t="s">
        <v>1</v>
      </c>
      <c r="C145" s="36">
        <f>C133+C136+C139+C142</f>
        <v>739</v>
      </c>
      <c r="D145" s="36">
        <f t="shared" ref="D145:H145" si="27">D133+D136+D139+D142</f>
        <v>1017</v>
      </c>
      <c r="E145" s="36">
        <f t="shared" si="27"/>
        <v>2993</v>
      </c>
      <c r="F145" s="36">
        <f t="shared" si="27"/>
        <v>2487</v>
      </c>
      <c r="G145" s="36">
        <f t="shared" si="27"/>
        <v>487</v>
      </c>
      <c r="H145" s="36">
        <f t="shared" si="27"/>
        <v>7723</v>
      </c>
    </row>
    <row r="146" spans="1:8" x14ac:dyDescent="0.3">
      <c r="A146" s="142"/>
      <c r="B146" s="37" t="s">
        <v>2</v>
      </c>
      <c r="C146" s="36">
        <f>C134+C137+C140+C143</f>
        <v>1557</v>
      </c>
      <c r="D146" s="36">
        <f t="shared" ref="D146:H146" si="28">D134+D137+D140+D143</f>
        <v>2109</v>
      </c>
      <c r="E146" s="36">
        <f t="shared" si="28"/>
        <v>5890</v>
      </c>
      <c r="F146" s="36">
        <f t="shared" si="28"/>
        <v>4723</v>
      </c>
      <c r="G146" s="36">
        <f t="shared" si="28"/>
        <v>949</v>
      </c>
      <c r="H146" s="36">
        <f t="shared" si="28"/>
        <v>15228</v>
      </c>
    </row>
    <row r="147" spans="1:8" x14ac:dyDescent="0.3">
      <c r="A147" s="143" t="s">
        <v>114</v>
      </c>
      <c r="B147" s="143"/>
      <c r="C147" s="143"/>
      <c r="D147" s="143"/>
      <c r="E147" s="143"/>
      <c r="F147" s="143"/>
      <c r="G147" s="7"/>
      <c r="H147" s="7"/>
    </row>
    <row r="150" spans="1:8" s="93" customFormat="1" ht="17.100000000000001" customHeight="1" x14ac:dyDescent="0.3">
      <c r="A150" s="144" t="s">
        <v>98</v>
      </c>
      <c r="B150" s="144"/>
      <c r="C150" s="144"/>
      <c r="D150" s="144"/>
      <c r="E150" s="144"/>
      <c r="F150" s="144"/>
      <c r="G150" s="144"/>
      <c r="H150" s="144"/>
    </row>
    <row r="151" spans="1:8" s="93" customFormat="1" ht="17.100000000000001" customHeight="1" x14ac:dyDescent="0.3">
      <c r="A151" s="144" t="s">
        <v>99</v>
      </c>
      <c r="B151" s="144"/>
      <c r="C151" s="144"/>
      <c r="D151" s="144"/>
      <c r="E151" s="144"/>
      <c r="F151" s="144"/>
      <c r="G151" s="144"/>
      <c r="H151" s="144"/>
    </row>
    <row r="152" spans="1:8" s="93" customFormat="1" ht="17.100000000000001" customHeight="1" x14ac:dyDescent="0.3">
      <c r="A152" s="96" t="s">
        <v>47</v>
      </c>
      <c r="B152" s="97"/>
      <c r="C152" s="97" t="s">
        <v>43</v>
      </c>
      <c r="D152" s="97" t="s">
        <v>44</v>
      </c>
      <c r="E152" s="97" t="s">
        <v>45</v>
      </c>
      <c r="F152" s="97" t="s">
        <v>46</v>
      </c>
      <c r="G152" s="97" t="s">
        <v>3</v>
      </c>
      <c r="H152" s="97" t="s">
        <v>39</v>
      </c>
    </row>
    <row r="153" spans="1:8" x14ac:dyDescent="0.3">
      <c r="A153" s="145" t="s">
        <v>16</v>
      </c>
      <c r="B153" s="4" t="s">
        <v>0</v>
      </c>
      <c r="C153" s="5">
        <v>0</v>
      </c>
      <c r="D153" s="5">
        <v>2</v>
      </c>
      <c r="E153" s="5">
        <v>2</v>
      </c>
      <c r="F153" s="5">
        <v>9</v>
      </c>
      <c r="G153" s="5">
        <v>1</v>
      </c>
      <c r="H153" s="6">
        <f>SUM(C153:G153)</f>
        <v>14</v>
      </c>
    </row>
    <row r="154" spans="1:8" x14ac:dyDescent="0.3">
      <c r="A154" s="145"/>
      <c r="B154" s="4" t="s">
        <v>1</v>
      </c>
      <c r="C154" s="5">
        <v>0</v>
      </c>
      <c r="D154" s="5">
        <v>155</v>
      </c>
      <c r="E154" s="5">
        <v>65</v>
      </c>
      <c r="F154" s="5">
        <v>141</v>
      </c>
      <c r="G154" s="5">
        <v>6</v>
      </c>
      <c r="H154" s="6">
        <f t="shared" ref="H154:H164" si="29">SUM(C154:G154)</f>
        <v>367</v>
      </c>
    </row>
    <row r="155" spans="1:8" x14ac:dyDescent="0.3">
      <c r="A155" s="145"/>
      <c r="B155" s="4" t="s">
        <v>2</v>
      </c>
      <c r="C155" s="5">
        <v>0</v>
      </c>
      <c r="D155" s="5">
        <v>346</v>
      </c>
      <c r="E155" s="5">
        <v>120</v>
      </c>
      <c r="F155" s="5">
        <v>261</v>
      </c>
      <c r="G155" s="5">
        <v>10</v>
      </c>
      <c r="H155" s="6">
        <f t="shared" si="29"/>
        <v>737</v>
      </c>
    </row>
    <row r="156" spans="1:8" x14ac:dyDescent="0.3">
      <c r="A156" s="141" t="s">
        <v>17</v>
      </c>
      <c r="B156" s="7" t="s">
        <v>0</v>
      </c>
      <c r="C156" s="8">
        <v>2</v>
      </c>
      <c r="D156" s="8">
        <v>8</v>
      </c>
      <c r="E156" s="8">
        <v>19</v>
      </c>
      <c r="F156" s="8">
        <v>20</v>
      </c>
      <c r="G156" s="8">
        <v>8</v>
      </c>
      <c r="H156" s="9">
        <f t="shared" si="29"/>
        <v>57</v>
      </c>
    </row>
    <row r="157" spans="1:8" x14ac:dyDescent="0.3">
      <c r="A157" s="141"/>
      <c r="B157" s="7" t="s">
        <v>1</v>
      </c>
      <c r="C157" s="8">
        <v>89</v>
      </c>
      <c r="D157" s="8">
        <v>297</v>
      </c>
      <c r="E157" s="8">
        <v>605</v>
      </c>
      <c r="F157" s="8">
        <v>394</v>
      </c>
      <c r="G157" s="8">
        <v>150</v>
      </c>
      <c r="H157" s="9">
        <f t="shared" si="29"/>
        <v>1535</v>
      </c>
    </row>
    <row r="158" spans="1:8" x14ac:dyDescent="0.3">
      <c r="A158" s="141"/>
      <c r="B158" s="7" t="s">
        <v>2</v>
      </c>
      <c r="C158" s="8">
        <v>175</v>
      </c>
      <c r="D158" s="8">
        <v>536</v>
      </c>
      <c r="E158" s="8">
        <v>1178</v>
      </c>
      <c r="F158" s="8">
        <v>732</v>
      </c>
      <c r="G158" s="8">
        <v>288</v>
      </c>
      <c r="H158" s="9">
        <f t="shared" si="29"/>
        <v>2909</v>
      </c>
    </row>
    <row r="159" spans="1:8" x14ac:dyDescent="0.3">
      <c r="A159" s="145" t="s">
        <v>14</v>
      </c>
      <c r="B159" s="4" t="s">
        <v>0</v>
      </c>
      <c r="C159" s="5">
        <v>5</v>
      </c>
      <c r="D159" s="5">
        <v>40</v>
      </c>
      <c r="E159" s="5">
        <v>87</v>
      </c>
      <c r="F159" s="5">
        <v>62</v>
      </c>
      <c r="G159" s="5">
        <v>9</v>
      </c>
      <c r="H159" s="6">
        <f t="shared" si="29"/>
        <v>203</v>
      </c>
    </row>
    <row r="160" spans="1:8" x14ac:dyDescent="0.3">
      <c r="A160" s="145"/>
      <c r="B160" s="4" t="s">
        <v>1</v>
      </c>
      <c r="C160" s="5">
        <v>564</v>
      </c>
      <c r="D160" s="5">
        <v>414</v>
      </c>
      <c r="E160" s="5">
        <v>1105</v>
      </c>
      <c r="F160" s="5">
        <v>1062</v>
      </c>
      <c r="G160" s="5">
        <v>142</v>
      </c>
      <c r="H160" s="6">
        <f t="shared" si="29"/>
        <v>3287</v>
      </c>
    </row>
    <row r="161" spans="1:8" x14ac:dyDescent="0.3">
      <c r="A161" s="145"/>
      <c r="B161" s="4" t="s">
        <v>2</v>
      </c>
      <c r="C161" s="5">
        <v>1198</v>
      </c>
      <c r="D161" s="5">
        <v>916</v>
      </c>
      <c r="E161" s="5">
        <v>2236</v>
      </c>
      <c r="F161" s="5">
        <v>2057</v>
      </c>
      <c r="G161" s="5">
        <v>239</v>
      </c>
      <c r="H161" s="6">
        <f t="shared" si="29"/>
        <v>6646</v>
      </c>
    </row>
    <row r="162" spans="1:8" x14ac:dyDescent="0.3">
      <c r="A162" s="141" t="s">
        <v>15</v>
      </c>
      <c r="B162" s="7" t="s">
        <v>0</v>
      </c>
      <c r="C162" s="8">
        <v>0</v>
      </c>
      <c r="D162" s="8">
        <v>8</v>
      </c>
      <c r="E162" s="8">
        <v>21</v>
      </c>
      <c r="F162" s="8">
        <v>54</v>
      </c>
      <c r="G162" s="8">
        <v>13</v>
      </c>
      <c r="H162" s="9">
        <f t="shared" si="29"/>
        <v>96</v>
      </c>
    </row>
    <row r="163" spans="1:8" x14ac:dyDescent="0.3">
      <c r="A163" s="141"/>
      <c r="B163" s="7" t="s">
        <v>1</v>
      </c>
      <c r="C163" s="8">
        <v>0</v>
      </c>
      <c r="D163" s="8">
        <v>161</v>
      </c>
      <c r="E163" s="8">
        <v>743</v>
      </c>
      <c r="F163" s="8">
        <v>1122</v>
      </c>
      <c r="G163" s="8">
        <v>227</v>
      </c>
      <c r="H163" s="9">
        <f t="shared" si="29"/>
        <v>2253</v>
      </c>
    </row>
    <row r="164" spans="1:8" x14ac:dyDescent="0.3">
      <c r="A164" s="141"/>
      <c r="B164" s="7" t="s">
        <v>2</v>
      </c>
      <c r="C164" s="8">
        <v>0</v>
      </c>
      <c r="D164" s="8">
        <v>317</v>
      </c>
      <c r="E164" s="8">
        <v>1440</v>
      </c>
      <c r="F164" s="8">
        <v>2133</v>
      </c>
      <c r="G164" s="8">
        <v>462</v>
      </c>
      <c r="H164" s="9">
        <f t="shared" si="29"/>
        <v>4352</v>
      </c>
    </row>
    <row r="165" spans="1:8" x14ac:dyDescent="0.3">
      <c r="A165" s="142" t="s">
        <v>4</v>
      </c>
      <c r="B165" s="37" t="s">
        <v>0</v>
      </c>
      <c r="C165" s="36">
        <f>C153+C156+C159+C162</f>
        <v>7</v>
      </c>
      <c r="D165" s="36">
        <f t="shared" ref="D165:H165" si="30">D153+D156+D159+D162</f>
        <v>58</v>
      </c>
      <c r="E165" s="36">
        <f t="shared" si="30"/>
        <v>129</v>
      </c>
      <c r="F165" s="36">
        <f t="shared" si="30"/>
        <v>145</v>
      </c>
      <c r="G165" s="36">
        <f t="shared" si="30"/>
        <v>31</v>
      </c>
      <c r="H165" s="36">
        <f t="shared" si="30"/>
        <v>370</v>
      </c>
    </row>
    <row r="166" spans="1:8" x14ac:dyDescent="0.3">
      <c r="A166" s="142"/>
      <c r="B166" s="37" t="s">
        <v>1</v>
      </c>
      <c r="C166" s="36">
        <f>C154+C157+C160+C163</f>
        <v>653</v>
      </c>
      <c r="D166" s="36">
        <f t="shared" ref="D166:H166" si="31">D154+D157+D160+D163</f>
        <v>1027</v>
      </c>
      <c r="E166" s="36">
        <f t="shared" si="31"/>
        <v>2518</v>
      </c>
      <c r="F166" s="36">
        <f t="shared" si="31"/>
        <v>2719</v>
      </c>
      <c r="G166" s="36">
        <f t="shared" si="31"/>
        <v>525</v>
      </c>
      <c r="H166" s="36">
        <f t="shared" si="31"/>
        <v>7442</v>
      </c>
    </row>
    <row r="167" spans="1:8" x14ac:dyDescent="0.3">
      <c r="A167" s="142"/>
      <c r="B167" s="37" t="s">
        <v>2</v>
      </c>
      <c r="C167" s="36">
        <f>C155+C158+C161+C164</f>
        <v>1373</v>
      </c>
      <c r="D167" s="36">
        <f t="shared" ref="D167:H167" si="32">D155+D158+D161+D164</f>
        <v>2115</v>
      </c>
      <c r="E167" s="36">
        <f t="shared" si="32"/>
        <v>4974</v>
      </c>
      <c r="F167" s="36">
        <f t="shared" si="32"/>
        <v>5183</v>
      </c>
      <c r="G167" s="36">
        <f t="shared" si="32"/>
        <v>999</v>
      </c>
      <c r="H167" s="36">
        <f t="shared" si="32"/>
        <v>14644</v>
      </c>
    </row>
    <row r="168" spans="1:8" x14ac:dyDescent="0.3">
      <c r="A168" s="143" t="s">
        <v>114</v>
      </c>
      <c r="B168" s="143"/>
      <c r="C168" s="143"/>
      <c r="D168" s="143"/>
      <c r="E168" s="143"/>
      <c r="F168" s="143"/>
      <c r="G168" s="7"/>
      <c r="H168" s="7"/>
    </row>
    <row r="171" spans="1:8" s="93" customFormat="1" ht="17.100000000000001" customHeight="1" x14ac:dyDescent="0.3">
      <c r="A171" s="144" t="s">
        <v>98</v>
      </c>
      <c r="B171" s="144"/>
      <c r="C171" s="144"/>
      <c r="D171" s="144"/>
      <c r="E171" s="144"/>
      <c r="F171" s="144"/>
      <c r="G171" s="144"/>
      <c r="H171" s="144"/>
    </row>
    <row r="172" spans="1:8" s="93" customFormat="1" ht="17.100000000000001" customHeight="1" x14ac:dyDescent="0.3">
      <c r="A172" s="144" t="s">
        <v>100</v>
      </c>
      <c r="B172" s="144"/>
      <c r="C172" s="144"/>
      <c r="D172" s="144"/>
      <c r="E172" s="144"/>
      <c r="F172" s="144"/>
      <c r="G172" s="144"/>
      <c r="H172" s="144"/>
    </row>
    <row r="173" spans="1:8" s="93" customFormat="1" ht="17.100000000000001" customHeight="1" x14ac:dyDescent="0.3">
      <c r="A173" s="96" t="s">
        <v>47</v>
      </c>
      <c r="B173" s="97"/>
      <c r="C173" s="97" t="s">
        <v>43</v>
      </c>
      <c r="D173" s="97" t="s">
        <v>44</v>
      </c>
      <c r="E173" s="97" t="s">
        <v>45</v>
      </c>
      <c r="F173" s="97" t="s">
        <v>46</v>
      </c>
      <c r="G173" s="97" t="s">
        <v>3</v>
      </c>
      <c r="H173" s="97" t="s">
        <v>39</v>
      </c>
    </row>
    <row r="174" spans="1:8" x14ac:dyDescent="0.3">
      <c r="A174" s="145" t="s">
        <v>16</v>
      </c>
      <c r="B174" s="4" t="s">
        <v>0</v>
      </c>
      <c r="C174" s="5">
        <v>0</v>
      </c>
      <c r="D174" s="5">
        <v>2</v>
      </c>
      <c r="E174" s="5">
        <v>2</v>
      </c>
      <c r="F174" s="5">
        <v>9</v>
      </c>
      <c r="G174" s="5">
        <v>1</v>
      </c>
      <c r="H174" s="6">
        <f>SUM(C174:G174)</f>
        <v>14</v>
      </c>
    </row>
    <row r="175" spans="1:8" x14ac:dyDescent="0.3">
      <c r="A175" s="145"/>
      <c r="B175" s="4" t="s">
        <v>1</v>
      </c>
      <c r="C175" s="5">
        <v>0</v>
      </c>
      <c r="D175" s="5">
        <v>155</v>
      </c>
      <c r="E175" s="5">
        <v>65</v>
      </c>
      <c r="F175" s="5">
        <v>141</v>
      </c>
      <c r="G175" s="5">
        <v>6</v>
      </c>
      <c r="H175" s="6">
        <f t="shared" ref="H175:H185" si="33">SUM(C175:G175)</f>
        <v>367</v>
      </c>
    </row>
    <row r="176" spans="1:8" x14ac:dyDescent="0.3">
      <c r="A176" s="145"/>
      <c r="B176" s="4" t="s">
        <v>2</v>
      </c>
      <c r="C176" s="5">
        <v>0</v>
      </c>
      <c r="D176" s="5">
        <v>346</v>
      </c>
      <c r="E176" s="5">
        <v>120</v>
      </c>
      <c r="F176" s="5">
        <v>261</v>
      </c>
      <c r="G176" s="5">
        <v>10</v>
      </c>
      <c r="H176" s="6">
        <f t="shared" si="33"/>
        <v>737</v>
      </c>
    </row>
    <row r="177" spans="1:8" x14ac:dyDescent="0.3">
      <c r="A177" s="141" t="s">
        <v>17</v>
      </c>
      <c r="B177" s="7" t="s">
        <v>0</v>
      </c>
      <c r="C177" s="8">
        <v>2</v>
      </c>
      <c r="D177" s="8">
        <v>8</v>
      </c>
      <c r="E177" s="8">
        <v>19</v>
      </c>
      <c r="F177" s="8">
        <v>20</v>
      </c>
      <c r="G177" s="8">
        <v>8</v>
      </c>
      <c r="H177" s="9">
        <f t="shared" si="33"/>
        <v>57</v>
      </c>
    </row>
    <row r="178" spans="1:8" x14ac:dyDescent="0.3">
      <c r="A178" s="141"/>
      <c r="B178" s="7" t="s">
        <v>1</v>
      </c>
      <c r="C178" s="8">
        <v>89</v>
      </c>
      <c r="D178" s="8">
        <v>297</v>
      </c>
      <c r="E178" s="8">
        <v>605</v>
      </c>
      <c r="F178" s="8">
        <v>394</v>
      </c>
      <c r="G178" s="8">
        <v>150</v>
      </c>
      <c r="H178" s="9">
        <f t="shared" si="33"/>
        <v>1535</v>
      </c>
    </row>
    <row r="179" spans="1:8" x14ac:dyDescent="0.3">
      <c r="A179" s="141"/>
      <c r="B179" s="7" t="s">
        <v>2</v>
      </c>
      <c r="C179" s="8">
        <v>175</v>
      </c>
      <c r="D179" s="8">
        <v>536</v>
      </c>
      <c r="E179" s="8">
        <v>1178</v>
      </c>
      <c r="F179" s="8">
        <v>732</v>
      </c>
      <c r="G179" s="8">
        <v>288</v>
      </c>
      <c r="H179" s="9">
        <f t="shared" si="33"/>
        <v>2909</v>
      </c>
    </row>
    <row r="180" spans="1:8" x14ac:dyDescent="0.3">
      <c r="A180" s="145" t="s">
        <v>14</v>
      </c>
      <c r="B180" s="4" t="s">
        <v>0</v>
      </c>
      <c r="C180" s="5">
        <v>4</v>
      </c>
      <c r="D180" s="5">
        <v>40</v>
      </c>
      <c r="E180" s="5">
        <v>87</v>
      </c>
      <c r="F180" s="5">
        <v>63</v>
      </c>
      <c r="G180" s="5">
        <v>10</v>
      </c>
      <c r="H180" s="6">
        <f t="shared" si="33"/>
        <v>204</v>
      </c>
    </row>
    <row r="181" spans="1:8" x14ac:dyDescent="0.3">
      <c r="A181" s="145"/>
      <c r="B181" s="4" t="s">
        <v>1</v>
      </c>
      <c r="C181" s="5">
        <v>510</v>
      </c>
      <c r="D181" s="5">
        <v>414</v>
      </c>
      <c r="E181" s="5">
        <v>1107</v>
      </c>
      <c r="F181" s="5">
        <v>1070</v>
      </c>
      <c r="G181" s="5">
        <v>152</v>
      </c>
      <c r="H181" s="6">
        <f t="shared" si="33"/>
        <v>3253</v>
      </c>
    </row>
    <row r="182" spans="1:8" x14ac:dyDescent="0.3">
      <c r="A182" s="145"/>
      <c r="B182" s="4" t="s">
        <v>2</v>
      </c>
      <c r="C182" s="5">
        <v>1049</v>
      </c>
      <c r="D182" s="5">
        <v>916</v>
      </c>
      <c r="E182" s="5">
        <v>2233</v>
      </c>
      <c r="F182" s="5">
        <v>2072</v>
      </c>
      <c r="G182" s="5">
        <v>261</v>
      </c>
      <c r="H182" s="6">
        <f t="shared" si="33"/>
        <v>6531</v>
      </c>
    </row>
    <row r="183" spans="1:8" x14ac:dyDescent="0.3">
      <c r="A183" s="141" t="s">
        <v>15</v>
      </c>
      <c r="B183" s="7" t="s">
        <v>0</v>
      </c>
      <c r="C183" s="8">
        <v>0</v>
      </c>
      <c r="D183" s="8">
        <v>8</v>
      </c>
      <c r="E183" s="8">
        <v>21</v>
      </c>
      <c r="F183" s="8">
        <v>54</v>
      </c>
      <c r="G183" s="8">
        <v>13</v>
      </c>
      <c r="H183" s="9">
        <f t="shared" si="33"/>
        <v>96</v>
      </c>
    </row>
    <row r="184" spans="1:8" x14ac:dyDescent="0.3">
      <c r="A184" s="141"/>
      <c r="B184" s="7" t="s">
        <v>1</v>
      </c>
      <c r="C184" s="8">
        <v>0</v>
      </c>
      <c r="D184" s="8">
        <v>161</v>
      </c>
      <c r="E184" s="8">
        <v>701</v>
      </c>
      <c r="F184" s="8">
        <v>1118</v>
      </c>
      <c r="G184" s="8">
        <v>227</v>
      </c>
      <c r="H184" s="9">
        <f t="shared" si="33"/>
        <v>2207</v>
      </c>
    </row>
    <row r="185" spans="1:8" x14ac:dyDescent="0.3">
      <c r="A185" s="141"/>
      <c r="B185" s="7" t="s">
        <v>2</v>
      </c>
      <c r="C185" s="8">
        <v>0</v>
      </c>
      <c r="D185" s="8">
        <v>317</v>
      </c>
      <c r="E185" s="8">
        <v>1367</v>
      </c>
      <c r="F185" s="8">
        <v>2135</v>
      </c>
      <c r="G185" s="8">
        <v>462</v>
      </c>
      <c r="H185" s="9">
        <f t="shared" si="33"/>
        <v>4281</v>
      </c>
    </row>
    <row r="186" spans="1:8" x14ac:dyDescent="0.3">
      <c r="A186" s="142" t="s">
        <v>4</v>
      </c>
      <c r="B186" s="37" t="s">
        <v>0</v>
      </c>
      <c r="C186" s="36">
        <f>C174+C177+C180+C183</f>
        <v>6</v>
      </c>
      <c r="D186" s="36">
        <f t="shared" ref="D186:H186" si="34">D174+D177+D180+D183</f>
        <v>58</v>
      </c>
      <c r="E186" s="36">
        <f t="shared" si="34"/>
        <v>129</v>
      </c>
      <c r="F186" s="36">
        <f t="shared" si="34"/>
        <v>146</v>
      </c>
      <c r="G186" s="36">
        <f t="shared" si="34"/>
        <v>32</v>
      </c>
      <c r="H186" s="36">
        <f t="shared" si="34"/>
        <v>371</v>
      </c>
    </row>
    <row r="187" spans="1:8" x14ac:dyDescent="0.3">
      <c r="A187" s="142"/>
      <c r="B187" s="37" t="s">
        <v>1</v>
      </c>
      <c r="C187" s="36">
        <f>C175+C178+C181+C184</f>
        <v>599</v>
      </c>
      <c r="D187" s="36">
        <f t="shared" ref="D187:H187" si="35">D175+D178+D181+D184</f>
        <v>1027</v>
      </c>
      <c r="E187" s="36">
        <f t="shared" si="35"/>
        <v>2478</v>
      </c>
      <c r="F187" s="36">
        <f t="shared" si="35"/>
        <v>2723</v>
      </c>
      <c r="G187" s="36">
        <f t="shared" si="35"/>
        <v>535</v>
      </c>
      <c r="H187" s="36">
        <f t="shared" si="35"/>
        <v>7362</v>
      </c>
    </row>
    <row r="188" spans="1:8" x14ac:dyDescent="0.3">
      <c r="A188" s="142"/>
      <c r="B188" s="37" t="s">
        <v>2</v>
      </c>
      <c r="C188" s="36">
        <f>C176+C179+C182+C185</f>
        <v>1224</v>
      </c>
      <c r="D188" s="36">
        <f t="shared" ref="D188:H188" si="36">D176+D179+D182+D185</f>
        <v>2115</v>
      </c>
      <c r="E188" s="36">
        <f t="shared" si="36"/>
        <v>4898</v>
      </c>
      <c r="F188" s="36">
        <f t="shared" si="36"/>
        <v>5200</v>
      </c>
      <c r="G188" s="36">
        <f t="shared" si="36"/>
        <v>1021</v>
      </c>
      <c r="H188" s="36">
        <f t="shared" si="36"/>
        <v>14458</v>
      </c>
    </row>
    <row r="189" spans="1:8" x14ac:dyDescent="0.3">
      <c r="A189" s="143" t="s">
        <v>114</v>
      </c>
      <c r="B189" s="143"/>
      <c r="C189" s="143"/>
      <c r="D189" s="143"/>
      <c r="E189" s="143"/>
      <c r="F189" s="143"/>
      <c r="G189" s="7"/>
      <c r="H189" s="7"/>
    </row>
    <row r="192" spans="1:8" s="93" customFormat="1" ht="17.100000000000001" customHeight="1" x14ac:dyDescent="0.3">
      <c r="A192" s="144" t="s">
        <v>92</v>
      </c>
      <c r="B192" s="144"/>
      <c r="C192" s="144"/>
      <c r="D192" s="144"/>
      <c r="E192" s="144"/>
      <c r="F192" s="144"/>
      <c r="G192" s="144"/>
      <c r="H192" s="144"/>
    </row>
    <row r="193" spans="1:8" s="93" customFormat="1" ht="17.100000000000001" customHeight="1" x14ac:dyDescent="0.3">
      <c r="A193" s="144" t="s">
        <v>101</v>
      </c>
      <c r="B193" s="144"/>
      <c r="C193" s="144"/>
      <c r="D193" s="144"/>
      <c r="E193" s="144"/>
      <c r="F193" s="144"/>
      <c r="G193" s="144"/>
      <c r="H193" s="144"/>
    </row>
    <row r="194" spans="1:8" s="93" customFormat="1" ht="17.100000000000001" customHeight="1" x14ac:dyDescent="0.3">
      <c r="A194" s="96" t="s">
        <v>47</v>
      </c>
      <c r="B194" s="97"/>
      <c r="C194" s="97" t="s">
        <v>43</v>
      </c>
      <c r="D194" s="97" t="s">
        <v>44</v>
      </c>
      <c r="E194" s="97" t="s">
        <v>45</v>
      </c>
      <c r="F194" s="97" t="s">
        <v>46</v>
      </c>
      <c r="G194" s="97" t="s">
        <v>3</v>
      </c>
      <c r="H194" s="97" t="s">
        <v>39</v>
      </c>
    </row>
    <row r="195" spans="1:8" x14ac:dyDescent="0.3">
      <c r="A195" s="145" t="s">
        <v>16</v>
      </c>
      <c r="B195" s="4" t="s">
        <v>0</v>
      </c>
      <c r="C195" s="5">
        <v>0</v>
      </c>
      <c r="D195" s="5">
        <v>2</v>
      </c>
      <c r="E195" s="5">
        <v>2</v>
      </c>
      <c r="F195" s="5">
        <v>9</v>
      </c>
      <c r="G195" s="5">
        <v>1</v>
      </c>
      <c r="H195" s="6">
        <f>SUM(C195:G195)</f>
        <v>14</v>
      </c>
    </row>
    <row r="196" spans="1:8" x14ac:dyDescent="0.3">
      <c r="A196" s="145"/>
      <c r="B196" s="4" t="s">
        <v>1</v>
      </c>
      <c r="C196" s="5">
        <v>0</v>
      </c>
      <c r="D196" s="5">
        <v>155</v>
      </c>
      <c r="E196" s="5">
        <v>65</v>
      </c>
      <c r="F196" s="5">
        <v>141</v>
      </c>
      <c r="G196" s="5">
        <v>6</v>
      </c>
      <c r="H196" s="6">
        <f t="shared" ref="H196:H206" si="37">SUM(C196:G196)</f>
        <v>367</v>
      </c>
    </row>
    <row r="197" spans="1:8" x14ac:dyDescent="0.3">
      <c r="A197" s="145"/>
      <c r="B197" s="4" t="s">
        <v>2</v>
      </c>
      <c r="C197" s="5">
        <v>0</v>
      </c>
      <c r="D197" s="5">
        <v>346</v>
      </c>
      <c r="E197" s="5">
        <v>120</v>
      </c>
      <c r="F197" s="5">
        <v>261</v>
      </c>
      <c r="G197" s="5">
        <v>10</v>
      </c>
      <c r="H197" s="6">
        <f t="shared" si="37"/>
        <v>737</v>
      </c>
    </row>
    <row r="198" spans="1:8" x14ac:dyDescent="0.3">
      <c r="A198" s="141" t="s">
        <v>17</v>
      </c>
      <c r="B198" s="7" t="s">
        <v>0</v>
      </c>
      <c r="C198" s="8">
        <v>2</v>
      </c>
      <c r="D198" s="8">
        <v>7</v>
      </c>
      <c r="E198" s="8">
        <v>17</v>
      </c>
      <c r="F198" s="8">
        <v>20</v>
      </c>
      <c r="G198" s="8">
        <v>8</v>
      </c>
      <c r="H198" s="9">
        <f t="shared" si="37"/>
        <v>54</v>
      </c>
    </row>
    <row r="199" spans="1:8" x14ac:dyDescent="0.3">
      <c r="A199" s="141"/>
      <c r="B199" s="7" t="s">
        <v>1</v>
      </c>
      <c r="C199" s="8">
        <v>89</v>
      </c>
      <c r="D199" s="8">
        <v>273</v>
      </c>
      <c r="E199" s="8">
        <v>578</v>
      </c>
      <c r="F199" s="8">
        <v>394</v>
      </c>
      <c r="G199" s="8">
        <v>150</v>
      </c>
      <c r="H199" s="9">
        <f t="shared" si="37"/>
        <v>1484</v>
      </c>
    </row>
    <row r="200" spans="1:8" x14ac:dyDescent="0.3">
      <c r="A200" s="141"/>
      <c r="B200" s="7" t="s">
        <v>2</v>
      </c>
      <c r="C200" s="8">
        <v>175</v>
      </c>
      <c r="D200" s="8">
        <v>494</v>
      </c>
      <c r="E200" s="8">
        <v>1119</v>
      </c>
      <c r="F200" s="8">
        <v>732</v>
      </c>
      <c r="G200" s="8">
        <v>292</v>
      </c>
      <c r="H200" s="9">
        <f t="shared" si="37"/>
        <v>2812</v>
      </c>
    </row>
    <row r="201" spans="1:8" x14ac:dyDescent="0.3">
      <c r="A201" s="145" t="s">
        <v>14</v>
      </c>
      <c r="B201" s="4" t="s">
        <v>0</v>
      </c>
      <c r="C201" s="5">
        <v>4</v>
      </c>
      <c r="D201" s="5">
        <v>39</v>
      </c>
      <c r="E201" s="5">
        <v>81</v>
      </c>
      <c r="F201" s="5">
        <v>63</v>
      </c>
      <c r="G201" s="5">
        <v>10</v>
      </c>
      <c r="H201" s="6">
        <f t="shared" si="37"/>
        <v>197</v>
      </c>
    </row>
    <row r="202" spans="1:8" x14ac:dyDescent="0.3">
      <c r="A202" s="145"/>
      <c r="B202" s="4" t="s">
        <v>1</v>
      </c>
      <c r="C202" s="5">
        <v>510</v>
      </c>
      <c r="D202" s="5">
        <v>408</v>
      </c>
      <c r="E202" s="5">
        <v>1028</v>
      </c>
      <c r="F202" s="5">
        <v>1045</v>
      </c>
      <c r="G202" s="5">
        <v>153</v>
      </c>
      <c r="H202" s="6">
        <f t="shared" si="37"/>
        <v>3144</v>
      </c>
    </row>
    <row r="203" spans="1:8" x14ac:dyDescent="0.3">
      <c r="A203" s="145"/>
      <c r="B203" s="4" t="s">
        <v>2</v>
      </c>
      <c r="C203" s="5">
        <v>1049</v>
      </c>
      <c r="D203" s="5">
        <v>894</v>
      </c>
      <c r="E203" s="5">
        <v>2070</v>
      </c>
      <c r="F203" s="5">
        <v>2012</v>
      </c>
      <c r="G203" s="5">
        <v>264</v>
      </c>
      <c r="H203" s="6">
        <f t="shared" si="37"/>
        <v>6289</v>
      </c>
    </row>
    <row r="204" spans="1:8" x14ac:dyDescent="0.3">
      <c r="A204" s="141" t="s">
        <v>15</v>
      </c>
      <c r="B204" s="7" t="s">
        <v>0</v>
      </c>
      <c r="C204" s="8">
        <v>0</v>
      </c>
      <c r="D204" s="8">
        <v>8</v>
      </c>
      <c r="E204" s="8">
        <v>20</v>
      </c>
      <c r="F204" s="8">
        <v>55</v>
      </c>
      <c r="G204" s="8">
        <v>13</v>
      </c>
      <c r="H204" s="9">
        <f t="shared" si="37"/>
        <v>96</v>
      </c>
    </row>
    <row r="205" spans="1:8" x14ac:dyDescent="0.3">
      <c r="A205" s="141"/>
      <c r="B205" s="7" t="s">
        <v>1</v>
      </c>
      <c r="C205" s="8">
        <v>0</v>
      </c>
      <c r="D205" s="8">
        <v>161</v>
      </c>
      <c r="E205" s="8">
        <v>922</v>
      </c>
      <c r="F205" s="8">
        <v>1142</v>
      </c>
      <c r="G205" s="8">
        <v>231</v>
      </c>
      <c r="H205" s="9">
        <f t="shared" si="37"/>
        <v>2456</v>
      </c>
    </row>
    <row r="206" spans="1:8" x14ac:dyDescent="0.3">
      <c r="A206" s="141"/>
      <c r="B206" s="7" t="s">
        <v>2</v>
      </c>
      <c r="C206" s="8">
        <v>0</v>
      </c>
      <c r="D206" s="8">
        <v>317</v>
      </c>
      <c r="E206" s="8">
        <v>1778</v>
      </c>
      <c r="F206" s="8">
        <v>2196</v>
      </c>
      <c r="G206" s="8">
        <v>465</v>
      </c>
      <c r="H206" s="9">
        <f t="shared" si="37"/>
        <v>4756</v>
      </c>
    </row>
    <row r="207" spans="1:8" x14ac:dyDescent="0.3">
      <c r="A207" s="142" t="s">
        <v>4</v>
      </c>
      <c r="B207" s="37" t="s">
        <v>0</v>
      </c>
      <c r="C207" s="36">
        <f>C195+C198+C201+C204</f>
        <v>6</v>
      </c>
      <c r="D207" s="36">
        <f t="shared" ref="D207:H207" si="38">D195+D198+D201+D204</f>
        <v>56</v>
      </c>
      <c r="E207" s="36">
        <f t="shared" si="38"/>
        <v>120</v>
      </c>
      <c r="F207" s="36">
        <f t="shared" si="38"/>
        <v>147</v>
      </c>
      <c r="G207" s="36">
        <f t="shared" si="38"/>
        <v>32</v>
      </c>
      <c r="H207" s="36">
        <f t="shared" si="38"/>
        <v>361</v>
      </c>
    </row>
    <row r="208" spans="1:8" x14ac:dyDescent="0.3">
      <c r="A208" s="142"/>
      <c r="B208" s="37" t="s">
        <v>1</v>
      </c>
      <c r="C208" s="36">
        <f>C196+C199+C202+C205</f>
        <v>599</v>
      </c>
      <c r="D208" s="36">
        <f t="shared" ref="D208:H208" si="39">D196+D199+D202+D205</f>
        <v>997</v>
      </c>
      <c r="E208" s="36">
        <f t="shared" si="39"/>
        <v>2593</v>
      </c>
      <c r="F208" s="36">
        <f t="shared" si="39"/>
        <v>2722</v>
      </c>
      <c r="G208" s="36">
        <f t="shared" si="39"/>
        <v>540</v>
      </c>
      <c r="H208" s="36">
        <f t="shared" si="39"/>
        <v>7451</v>
      </c>
    </row>
    <row r="209" spans="1:8" x14ac:dyDescent="0.3">
      <c r="A209" s="142"/>
      <c r="B209" s="37" t="s">
        <v>2</v>
      </c>
      <c r="C209" s="36">
        <f>C197+C200+C203+C206</f>
        <v>1224</v>
      </c>
      <c r="D209" s="36">
        <f t="shared" ref="D209:H209" si="40">D197+D200+D203+D206</f>
        <v>2051</v>
      </c>
      <c r="E209" s="36">
        <f t="shared" si="40"/>
        <v>5087</v>
      </c>
      <c r="F209" s="36">
        <f t="shared" si="40"/>
        <v>5201</v>
      </c>
      <c r="G209" s="36">
        <f t="shared" si="40"/>
        <v>1031</v>
      </c>
      <c r="H209" s="36">
        <f t="shared" si="40"/>
        <v>14594</v>
      </c>
    </row>
    <row r="210" spans="1:8" x14ac:dyDescent="0.3">
      <c r="A210" s="143" t="s">
        <v>114</v>
      </c>
      <c r="B210" s="143"/>
      <c r="C210" s="143"/>
      <c r="D210" s="143"/>
      <c r="E210" s="143"/>
      <c r="F210" s="143"/>
      <c r="G210" s="7"/>
      <c r="H210" s="7"/>
    </row>
  </sheetData>
  <mergeCells count="80">
    <mergeCell ref="A36:A38"/>
    <mergeCell ref="A39:A41"/>
    <mergeCell ref="A42:F42"/>
    <mergeCell ref="A24:H24"/>
    <mergeCell ref="A25:H25"/>
    <mergeCell ref="A27:A29"/>
    <mergeCell ref="A30:A32"/>
    <mergeCell ref="A33:A35"/>
    <mergeCell ref="A189:F189"/>
    <mergeCell ref="A210:F210"/>
    <mergeCell ref="A156:A158"/>
    <mergeCell ref="A159:A161"/>
    <mergeCell ref="A162:A164"/>
    <mergeCell ref="A180:A182"/>
    <mergeCell ref="A207:A209"/>
    <mergeCell ref="A174:A176"/>
    <mergeCell ref="A183:A185"/>
    <mergeCell ref="A204:A206"/>
    <mergeCell ref="A186:A188"/>
    <mergeCell ref="A195:A197"/>
    <mergeCell ref="A198:A200"/>
    <mergeCell ref="A201:A203"/>
    <mergeCell ref="A193:H193"/>
    <mergeCell ref="A192:H192"/>
    <mergeCell ref="A63:F63"/>
    <mergeCell ref="A84:F84"/>
    <mergeCell ref="A105:F105"/>
    <mergeCell ref="A126:F126"/>
    <mergeCell ref="A147:F147"/>
    <mergeCell ref="A69:A71"/>
    <mergeCell ref="A72:A74"/>
    <mergeCell ref="A102:A104"/>
    <mergeCell ref="A99:A101"/>
    <mergeCell ref="A75:A77"/>
    <mergeCell ref="A78:A80"/>
    <mergeCell ref="A81:A83"/>
    <mergeCell ref="A88:H88"/>
    <mergeCell ref="A138:A140"/>
    <mergeCell ref="A141:A143"/>
    <mergeCell ref="A135:A137"/>
    <mergeCell ref="A168:F168"/>
    <mergeCell ref="A87:H87"/>
    <mergeCell ref="A108:H108"/>
    <mergeCell ref="A109:H109"/>
    <mergeCell ref="A120:A122"/>
    <mergeCell ref="A117:A119"/>
    <mergeCell ref="A123:A125"/>
    <mergeCell ref="A111:A113"/>
    <mergeCell ref="A90:A92"/>
    <mergeCell ref="A93:A95"/>
    <mergeCell ref="A96:A98"/>
    <mergeCell ref="A165:A167"/>
    <mergeCell ref="A151:H151"/>
    <mergeCell ref="A144:A146"/>
    <mergeCell ref="A132:A134"/>
    <mergeCell ref="A153:A155"/>
    <mergeCell ref="A171:H171"/>
    <mergeCell ref="A172:H172"/>
    <mergeCell ref="A177:A179"/>
    <mergeCell ref="A130:H130"/>
    <mergeCell ref="A45:H45"/>
    <mergeCell ref="A46:H46"/>
    <mergeCell ref="A48:A50"/>
    <mergeCell ref="A66:H66"/>
    <mergeCell ref="A67:H67"/>
    <mergeCell ref="A60:A62"/>
    <mergeCell ref="A51:A53"/>
    <mergeCell ref="A54:A56"/>
    <mergeCell ref="A57:A59"/>
    <mergeCell ref="A129:H129"/>
    <mergeCell ref="A114:A116"/>
    <mergeCell ref="A150:H150"/>
    <mergeCell ref="A15:A17"/>
    <mergeCell ref="A18:A20"/>
    <mergeCell ref="A21:F21"/>
    <mergeCell ref="A3:H3"/>
    <mergeCell ref="A4:H4"/>
    <mergeCell ref="A6:A8"/>
    <mergeCell ref="A9:A11"/>
    <mergeCell ref="A12:A1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rowBreaks count="9" manualBreakCount="9">
    <brk id="21" max="7" man="1"/>
    <brk id="42" max="7" man="1"/>
    <brk id="63" max="7" man="1"/>
    <brk id="84" max="7" man="1"/>
    <brk id="105" max="7" man="1"/>
    <brk id="126" max="7" man="1"/>
    <brk id="147" max="7" man="1"/>
    <brk id="168" max="7" man="1"/>
    <brk id="189" max="7" man="1"/>
  </rowBreaks>
  <colBreaks count="1" manualBreakCount="1">
    <brk id="8" min="63" max="160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A8B11-BE86-4A7A-A62B-08E781629EFA}">
  <sheetPr>
    <tabColor theme="5" tint="-0.249977111117893"/>
  </sheetPr>
  <dimension ref="A3:H63"/>
  <sheetViews>
    <sheetView showGridLines="0" zoomScaleNormal="100" workbookViewId="0">
      <selection activeCell="B12" sqref="B12"/>
    </sheetView>
  </sheetViews>
  <sheetFormatPr defaultRowHeight="14.4" x14ac:dyDescent="0.3"/>
  <cols>
    <col min="1" max="1" width="16.33203125" customWidth="1"/>
    <col min="2" max="2" width="11.6640625" customWidth="1"/>
    <col min="3" max="7" width="7.33203125" customWidth="1"/>
  </cols>
  <sheetData>
    <row r="3" spans="1:7" x14ac:dyDescent="0.3">
      <c r="A3" s="146" t="s">
        <v>98</v>
      </c>
      <c r="B3" s="146"/>
      <c r="C3" s="146"/>
      <c r="D3" s="146"/>
      <c r="E3" s="146"/>
      <c r="F3" s="146"/>
      <c r="G3" s="146"/>
    </row>
    <row r="4" spans="1:7" x14ac:dyDescent="0.3">
      <c r="A4" s="146" t="s">
        <v>117</v>
      </c>
      <c r="B4" s="146"/>
      <c r="C4" s="146"/>
      <c r="D4" s="146"/>
      <c r="E4" s="146"/>
      <c r="F4" s="146"/>
      <c r="G4" s="146"/>
    </row>
    <row r="5" spans="1:7" x14ac:dyDescent="0.3">
      <c r="A5" s="104" t="s">
        <v>111</v>
      </c>
      <c r="B5" s="35"/>
      <c r="C5" s="35" t="s">
        <v>70</v>
      </c>
      <c r="D5" s="35" t="s">
        <v>71</v>
      </c>
      <c r="E5" s="35" t="s">
        <v>72</v>
      </c>
      <c r="F5" s="35" t="s">
        <v>73</v>
      </c>
      <c r="G5" s="35" t="s">
        <v>4</v>
      </c>
    </row>
    <row r="6" spans="1:7" x14ac:dyDescent="0.3">
      <c r="A6" s="141" t="s">
        <v>75</v>
      </c>
      <c r="B6" s="12" t="s">
        <v>0</v>
      </c>
      <c r="C6" s="105">
        <v>79</v>
      </c>
      <c r="D6" s="105">
        <v>263</v>
      </c>
      <c r="E6" s="105">
        <v>301</v>
      </c>
      <c r="F6" s="105">
        <v>113</v>
      </c>
      <c r="G6" s="106">
        <f>SUM(C6:F6)</f>
        <v>756</v>
      </c>
    </row>
    <row r="7" spans="1:7" x14ac:dyDescent="0.3">
      <c r="A7" s="141"/>
      <c r="B7" s="12" t="s">
        <v>1</v>
      </c>
      <c r="C7" s="105">
        <v>825</v>
      </c>
      <c r="D7" s="105">
        <v>1704</v>
      </c>
      <c r="E7" s="105">
        <v>1833</v>
      </c>
      <c r="F7" s="105">
        <v>613</v>
      </c>
      <c r="G7" s="106">
        <f t="shared" ref="G7:G17" si="0">SUM(C7:F7)</f>
        <v>4975</v>
      </c>
    </row>
    <row r="8" spans="1:7" x14ac:dyDescent="0.3">
      <c r="A8" s="141"/>
      <c r="B8" s="12" t="s">
        <v>2</v>
      </c>
      <c r="C8" s="105">
        <v>2057</v>
      </c>
      <c r="D8" s="105">
        <v>4357</v>
      </c>
      <c r="E8" s="105">
        <v>4237</v>
      </c>
      <c r="F8" s="105">
        <v>1377</v>
      </c>
      <c r="G8" s="106">
        <f t="shared" si="0"/>
        <v>12028</v>
      </c>
    </row>
    <row r="9" spans="1:7" x14ac:dyDescent="0.3">
      <c r="A9" s="145" t="s">
        <v>19</v>
      </c>
      <c r="B9" s="10" t="s">
        <v>0</v>
      </c>
      <c r="C9" s="107">
        <v>23</v>
      </c>
      <c r="D9" s="107">
        <v>118</v>
      </c>
      <c r="E9" s="107">
        <v>131</v>
      </c>
      <c r="F9" s="107">
        <v>57</v>
      </c>
      <c r="G9" s="108">
        <f t="shared" si="0"/>
        <v>329</v>
      </c>
    </row>
    <row r="10" spans="1:7" x14ac:dyDescent="0.3">
      <c r="A10" s="145"/>
      <c r="B10" s="10" t="s">
        <v>1</v>
      </c>
      <c r="C10" s="107">
        <v>159</v>
      </c>
      <c r="D10" s="107">
        <v>544</v>
      </c>
      <c r="E10" s="107">
        <v>677</v>
      </c>
      <c r="F10" s="107">
        <v>278</v>
      </c>
      <c r="G10" s="108">
        <f t="shared" si="0"/>
        <v>1658</v>
      </c>
    </row>
    <row r="11" spans="1:7" x14ac:dyDescent="0.3">
      <c r="A11" s="145"/>
      <c r="B11" s="10" t="s">
        <v>2</v>
      </c>
      <c r="C11" s="107">
        <v>381</v>
      </c>
      <c r="D11" s="107">
        <v>1438</v>
      </c>
      <c r="E11" s="107">
        <v>1607</v>
      </c>
      <c r="F11" s="107">
        <v>591</v>
      </c>
      <c r="G11" s="108">
        <f t="shared" si="0"/>
        <v>4017</v>
      </c>
    </row>
    <row r="12" spans="1:7" x14ac:dyDescent="0.3">
      <c r="A12" s="141" t="s">
        <v>20</v>
      </c>
      <c r="B12" s="12" t="s">
        <v>0</v>
      </c>
      <c r="C12" s="105">
        <v>24</v>
      </c>
      <c r="D12" s="105">
        <v>92</v>
      </c>
      <c r="E12" s="105">
        <v>85</v>
      </c>
      <c r="F12" s="105">
        <v>22</v>
      </c>
      <c r="G12" s="106">
        <f t="shared" si="0"/>
        <v>223</v>
      </c>
    </row>
    <row r="13" spans="1:7" x14ac:dyDescent="0.3">
      <c r="A13" s="141"/>
      <c r="B13" s="12" t="s">
        <v>1</v>
      </c>
      <c r="C13" s="105">
        <v>164</v>
      </c>
      <c r="D13" s="105">
        <v>591</v>
      </c>
      <c r="E13" s="105">
        <v>378</v>
      </c>
      <c r="F13" s="105">
        <v>102</v>
      </c>
      <c r="G13" s="106">
        <f t="shared" si="0"/>
        <v>1235</v>
      </c>
    </row>
    <row r="14" spans="1:7" x14ac:dyDescent="0.3">
      <c r="A14" s="141"/>
      <c r="B14" s="12" t="s">
        <v>2</v>
      </c>
      <c r="C14" s="105">
        <v>376</v>
      </c>
      <c r="D14" s="105">
        <v>1348</v>
      </c>
      <c r="E14" s="105">
        <v>864</v>
      </c>
      <c r="F14" s="105">
        <v>228</v>
      </c>
      <c r="G14" s="106">
        <f t="shared" si="0"/>
        <v>2816</v>
      </c>
    </row>
    <row r="15" spans="1:7" x14ac:dyDescent="0.3">
      <c r="A15" s="145" t="s">
        <v>74</v>
      </c>
      <c r="B15" s="10" t="s">
        <v>0</v>
      </c>
      <c r="C15" s="107">
        <v>6</v>
      </c>
      <c r="D15" s="107">
        <v>7</v>
      </c>
      <c r="E15" s="107">
        <v>6</v>
      </c>
      <c r="F15" s="107">
        <v>0</v>
      </c>
      <c r="G15" s="108">
        <f t="shared" si="0"/>
        <v>19</v>
      </c>
    </row>
    <row r="16" spans="1:7" x14ac:dyDescent="0.3">
      <c r="A16" s="145"/>
      <c r="B16" s="10" t="s">
        <v>1</v>
      </c>
      <c r="C16" s="107">
        <v>41</v>
      </c>
      <c r="D16" s="107">
        <v>41</v>
      </c>
      <c r="E16" s="107">
        <v>29</v>
      </c>
      <c r="F16" s="107">
        <v>0</v>
      </c>
      <c r="G16" s="108">
        <f t="shared" si="0"/>
        <v>111</v>
      </c>
    </row>
    <row r="17" spans="1:7" x14ac:dyDescent="0.3">
      <c r="A17" s="145"/>
      <c r="B17" s="10" t="s">
        <v>2</v>
      </c>
      <c r="C17" s="107">
        <v>100</v>
      </c>
      <c r="D17" s="107">
        <v>95</v>
      </c>
      <c r="E17" s="107">
        <v>58</v>
      </c>
      <c r="F17" s="107">
        <v>0</v>
      </c>
      <c r="G17" s="108">
        <f t="shared" si="0"/>
        <v>253</v>
      </c>
    </row>
    <row r="18" spans="1:7" x14ac:dyDescent="0.3">
      <c r="A18" s="147" t="s">
        <v>4</v>
      </c>
      <c r="B18" s="40" t="s">
        <v>0</v>
      </c>
      <c r="C18" s="100">
        <f t="shared" ref="C18:G18" si="1">C15+C9+C12+C6</f>
        <v>132</v>
      </c>
      <c r="D18" s="100">
        <f t="shared" si="1"/>
        <v>480</v>
      </c>
      <c r="E18" s="100">
        <f t="shared" si="1"/>
        <v>523</v>
      </c>
      <c r="F18" s="100">
        <f t="shared" si="1"/>
        <v>192</v>
      </c>
      <c r="G18" s="100">
        <f t="shared" si="1"/>
        <v>1327</v>
      </c>
    </row>
    <row r="19" spans="1:7" x14ac:dyDescent="0.3">
      <c r="A19" s="147"/>
      <c r="B19" s="40" t="s">
        <v>1</v>
      </c>
      <c r="C19" s="100">
        <f t="shared" ref="C19:G19" si="2">C16+C10+C13+C7</f>
        <v>1189</v>
      </c>
      <c r="D19" s="100">
        <f t="shared" si="2"/>
        <v>2880</v>
      </c>
      <c r="E19" s="100">
        <f t="shared" si="2"/>
        <v>2917</v>
      </c>
      <c r="F19" s="100">
        <f t="shared" si="2"/>
        <v>993</v>
      </c>
      <c r="G19" s="100">
        <f t="shared" si="2"/>
        <v>7979</v>
      </c>
    </row>
    <row r="20" spans="1:7" x14ac:dyDescent="0.3">
      <c r="A20" s="147"/>
      <c r="B20" s="40" t="s">
        <v>2</v>
      </c>
      <c r="C20" s="100">
        <f t="shared" ref="C20:G20" si="3">C17+C11+C14+C8</f>
        <v>2914</v>
      </c>
      <c r="D20" s="100">
        <f t="shared" si="3"/>
        <v>7238</v>
      </c>
      <c r="E20" s="100">
        <f t="shared" si="3"/>
        <v>6766</v>
      </c>
      <c r="F20" s="100">
        <f t="shared" si="3"/>
        <v>2196</v>
      </c>
      <c r="G20" s="100">
        <f t="shared" si="3"/>
        <v>19114</v>
      </c>
    </row>
    <row r="21" spans="1:7" x14ac:dyDescent="0.3">
      <c r="A21" s="114" t="s">
        <v>115</v>
      </c>
      <c r="B21" s="110"/>
      <c r="C21" s="110"/>
      <c r="D21" s="110"/>
      <c r="E21" s="109"/>
      <c r="F21" s="109"/>
      <c r="G21" s="109"/>
    </row>
    <row r="24" spans="1:7" x14ac:dyDescent="0.3">
      <c r="A24" s="146" t="s">
        <v>98</v>
      </c>
      <c r="B24" s="146"/>
      <c r="C24" s="146"/>
      <c r="D24" s="146"/>
      <c r="E24" s="146"/>
      <c r="F24" s="146"/>
      <c r="G24" s="146"/>
    </row>
    <row r="25" spans="1:7" x14ac:dyDescent="0.3">
      <c r="A25" s="146" t="s">
        <v>110</v>
      </c>
      <c r="B25" s="146"/>
      <c r="C25" s="146"/>
      <c r="D25" s="146"/>
      <c r="E25" s="146"/>
      <c r="F25" s="146"/>
      <c r="G25" s="146"/>
    </row>
    <row r="26" spans="1:7" x14ac:dyDescent="0.3">
      <c r="A26" s="104" t="s">
        <v>111</v>
      </c>
      <c r="B26" s="35"/>
      <c r="C26" s="35" t="s">
        <v>70</v>
      </c>
      <c r="D26" s="35" t="s">
        <v>71</v>
      </c>
      <c r="E26" s="35" t="s">
        <v>72</v>
      </c>
      <c r="F26" s="35" t="s">
        <v>73</v>
      </c>
      <c r="G26" s="35" t="s">
        <v>4</v>
      </c>
    </row>
    <row r="27" spans="1:7" x14ac:dyDescent="0.3">
      <c r="A27" s="141" t="s">
        <v>75</v>
      </c>
      <c r="B27" s="12" t="s">
        <v>0</v>
      </c>
      <c r="C27" s="105">
        <v>79</v>
      </c>
      <c r="D27" s="105">
        <v>263</v>
      </c>
      <c r="E27" s="105">
        <v>301</v>
      </c>
      <c r="F27" s="105">
        <v>114</v>
      </c>
      <c r="G27" s="106">
        <f>SUM(C27:F27)</f>
        <v>757</v>
      </c>
    </row>
    <row r="28" spans="1:7" x14ac:dyDescent="0.3">
      <c r="A28" s="141"/>
      <c r="B28" s="12" t="s">
        <v>1</v>
      </c>
      <c r="C28" s="105">
        <v>825</v>
      </c>
      <c r="D28" s="105">
        <v>1704</v>
      </c>
      <c r="E28" s="105">
        <v>1833</v>
      </c>
      <c r="F28" s="105">
        <v>618</v>
      </c>
      <c r="G28" s="106">
        <f t="shared" ref="G28:G38" si="4">SUM(C28:F28)</f>
        <v>4980</v>
      </c>
    </row>
    <row r="29" spans="1:7" x14ac:dyDescent="0.3">
      <c r="A29" s="141"/>
      <c r="B29" s="12" t="s">
        <v>2</v>
      </c>
      <c r="C29" s="105">
        <v>2057</v>
      </c>
      <c r="D29" s="105">
        <v>4357</v>
      </c>
      <c r="E29" s="105">
        <v>4237</v>
      </c>
      <c r="F29" s="105">
        <v>1389</v>
      </c>
      <c r="G29" s="106">
        <f t="shared" si="4"/>
        <v>12040</v>
      </c>
    </row>
    <row r="30" spans="1:7" x14ac:dyDescent="0.3">
      <c r="A30" s="145" t="s">
        <v>19</v>
      </c>
      <c r="B30" s="10" t="s">
        <v>0</v>
      </c>
      <c r="C30" s="107">
        <v>24</v>
      </c>
      <c r="D30" s="107">
        <v>118</v>
      </c>
      <c r="E30" s="107">
        <v>131</v>
      </c>
      <c r="F30" s="107">
        <v>57</v>
      </c>
      <c r="G30" s="108">
        <f t="shared" si="4"/>
        <v>330</v>
      </c>
    </row>
    <row r="31" spans="1:7" x14ac:dyDescent="0.3">
      <c r="A31" s="145"/>
      <c r="B31" s="10" t="s">
        <v>1</v>
      </c>
      <c r="C31" s="107">
        <v>170</v>
      </c>
      <c r="D31" s="107">
        <v>544</v>
      </c>
      <c r="E31" s="107">
        <v>677</v>
      </c>
      <c r="F31" s="107">
        <v>278</v>
      </c>
      <c r="G31" s="108">
        <f t="shared" si="4"/>
        <v>1669</v>
      </c>
    </row>
    <row r="32" spans="1:7" x14ac:dyDescent="0.3">
      <c r="A32" s="145"/>
      <c r="B32" s="10" t="s">
        <v>2</v>
      </c>
      <c r="C32" s="107">
        <v>419</v>
      </c>
      <c r="D32" s="107">
        <v>1438</v>
      </c>
      <c r="E32" s="107">
        <v>1607</v>
      </c>
      <c r="F32" s="107">
        <v>591</v>
      </c>
      <c r="G32" s="108">
        <f t="shared" si="4"/>
        <v>4055</v>
      </c>
    </row>
    <row r="33" spans="1:7" x14ac:dyDescent="0.3">
      <c r="A33" s="141" t="s">
        <v>20</v>
      </c>
      <c r="B33" s="12" t="s">
        <v>0</v>
      </c>
      <c r="C33" s="105">
        <v>24</v>
      </c>
      <c r="D33" s="105">
        <v>92</v>
      </c>
      <c r="E33" s="105">
        <v>85</v>
      </c>
      <c r="F33" s="105">
        <v>22</v>
      </c>
      <c r="G33" s="106">
        <f t="shared" si="4"/>
        <v>223</v>
      </c>
    </row>
    <row r="34" spans="1:7" x14ac:dyDescent="0.3">
      <c r="A34" s="141"/>
      <c r="B34" s="12" t="s">
        <v>1</v>
      </c>
      <c r="C34" s="105">
        <v>164</v>
      </c>
      <c r="D34" s="105">
        <v>591</v>
      </c>
      <c r="E34" s="105">
        <v>378</v>
      </c>
      <c r="F34" s="105">
        <v>102</v>
      </c>
      <c r="G34" s="106">
        <f t="shared" si="4"/>
        <v>1235</v>
      </c>
    </row>
    <row r="35" spans="1:7" x14ac:dyDescent="0.3">
      <c r="A35" s="141"/>
      <c r="B35" s="12" t="s">
        <v>2</v>
      </c>
      <c r="C35" s="105">
        <v>376</v>
      </c>
      <c r="D35" s="105">
        <v>1348</v>
      </c>
      <c r="E35" s="105">
        <v>864</v>
      </c>
      <c r="F35" s="105">
        <v>228</v>
      </c>
      <c r="G35" s="106">
        <f t="shared" si="4"/>
        <v>2816</v>
      </c>
    </row>
    <row r="36" spans="1:7" x14ac:dyDescent="0.3">
      <c r="A36" s="145" t="s">
        <v>74</v>
      </c>
      <c r="B36" s="10" t="s">
        <v>0</v>
      </c>
      <c r="C36" s="107">
        <v>6</v>
      </c>
      <c r="D36" s="107">
        <v>7</v>
      </c>
      <c r="E36" s="107">
        <v>6</v>
      </c>
      <c r="F36" s="107">
        <v>0</v>
      </c>
      <c r="G36" s="108">
        <f t="shared" si="4"/>
        <v>19</v>
      </c>
    </row>
    <row r="37" spans="1:7" x14ac:dyDescent="0.3">
      <c r="A37" s="145"/>
      <c r="B37" s="10" t="s">
        <v>1</v>
      </c>
      <c r="C37" s="107">
        <v>41</v>
      </c>
      <c r="D37" s="107">
        <v>41</v>
      </c>
      <c r="E37" s="107">
        <v>29</v>
      </c>
      <c r="F37" s="107">
        <v>0</v>
      </c>
      <c r="G37" s="108">
        <f t="shared" si="4"/>
        <v>111</v>
      </c>
    </row>
    <row r="38" spans="1:7" x14ac:dyDescent="0.3">
      <c r="A38" s="145"/>
      <c r="B38" s="10" t="s">
        <v>2</v>
      </c>
      <c r="C38" s="107">
        <v>100</v>
      </c>
      <c r="D38" s="107">
        <v>95</v>
      </c>
      <c r="E38" s="107">
        <v>58</v>
      </c>
      <c r="F38" s="107">
        <v>0</v>
      </c>
      <c r="G38" s="108">
        <f t="shared" si="4"/>
        <v>253</v>
      </c>
    </row>
    <row r="39" spans="1:7" x14ac:dyDescent="0.3">
      <c r="A39" s="147" t="s">
        <v>4</v>
      </c>
      <c r="B39" s="40" t="s">
        <v>0</v>
      </c>
      <c r="C39" s="100">
        <f t="shared" ref="C39:G41" si="5">C36+C30+C33+C27</f>
        <v>133</v>
      </c>
      <c r="D39" s="100">
        <f t="shared" si="5"/>
        <v>480</v>
      </c>
      <c r="E39" s="100">
        <f t="shared" si="5"/>
        <v>523</v>
      </c>
      <c r="F39" s="100">
        <f t="shared" si="5"/>
        <v>193</v>
      </c>
      <c r="G39" s="100">
        <f t="shared" si="5"/>
        <v>1329</v>
      </c>
    </row>
    <row r="40" spans="1:7" x14ac:dyDescent="0.3">
      <c r="A40" s="147"/>
      <c r="B40" s="40" t="s">
        <v>1</v>
      </c>
      <c r="C40" s="100">
        <f t="shared" si="5"/>
        <v>1200</v>
      </c>
      <c r="D40" s="100">
        <f t="shared" si="5"/>
        <v>2880</v>
      </c>
      <c r="E40" s="100">
        <f t="shared" si="5"/>
        <v>2917</v>
      </c>
      <c r="F40" s="100">
        <f t="shared" si="5"/>
        <v>998</v>
      </c>
      <c r="G40" s="100">
        <f t="shared" si="5"/>
        <v>7995</v>
      </c>
    </row>
    <row r="41" spans="1:7" x14ac:dyDescent="0.3">
      <c r="A41" s="147"/>
      <c r="B41" s="40" t="s">
        <v>2</v>
      </c>
      <c r="C41" s="100">
        <f t="shared" si="5"/>
        <v>2952</v>
      </c>
      <c r="D41" s="100">
        <f t="shared" si="5"/>
        <v>7238</v>
      </c>
      <c r="E41" s="100">
        <f t="shared" si="5"/>
        <v>6766</v>
      </c>
      <c r="F41" s="100">
        <f t="shared" si="5"/>
        <v>2208</v>
      </c>
      <c r="G41" s="100">
        <f t="shared" si="5"/>
        <v>19164</v>
      </c>
    </row>
    <row r="42" spans="1:7" x14ac:dyDescent="0.3">
      <c r="A42" s="114" t="s">
        <v>115</v>
      </c>
      <c r="B42" s="110"/>
      <c r="C42" s="110"/>
      <c r="D42" s="110"/>
      <c r="E42" s="109"/>
      <c r="F42" s="109"/>
      <c r="G42" s="109"/>
    </row>
    <row r="45" spans="1:7" x14ac:dyDescent="0.3">
      <c r="A45" s="146" t="s">
        <v>98</v>
      </c>
      <c r="B45" s="146"/>
      <c r="C45" s="146"/>
      <c r="D45" s="146"/>
      <c r="E45" s="146"/>
      <c r="F45" s="146"/>
      <c r="G45" s="146"/>
    </row>
    <row r="46" spans="1:7" x14ac:dyDescent="0.3">
      <c r="A46" s="146" t="s">
        <v>102</v>
      </c>
      <c r="B46" s="146"/>
      <c r="C46" s="146"/>
      <c r="D46" s="146"/>
      <c r="E46" s="146"/>
      <c r="F46" s="146"/>
      <c r="G46" s="146"/>
    </row>
    <row r="47" spans="1:7" x14ac:dyDescent="0.3">
      <c r="A47" s="104" t="s">
        <v>109</v>
      </c>
      <c r="B47" s="35"/>
      <c r="C47" s="35" t="s">
        <v>70</v>
      </c>
      <c r="D47" s="35" t="s">
        <v>71</v>
      </c>
      <c r="E47" s="35" t="s">
        <v>72</v>
      </c>
      <c r="F47" s="35" t="s">
        <v>73</v>
      </c>
      <c r="G47" s="35" t="s">
        <v>4</v>
      </c>
    </row>
    <row r="48" spans="1:7" x14ac:dyDescent="0.3">
      <c r="A48" s="145" t="s">
        <v>75</v>
      </c>
      <c r="B48" s="4" t="s">
        <v>0</v>
      </c>
      <c r="C48" s="78">
        <v>80</v>
      </c>
      <c r="D48" s="78">
        <v>262</v>
      </c>
      <c r="E48" s="78">
        <v>302</v>
      </c>
      <c r="F48" s="78">
        <v>112</v>
      </c>
      <c r="G48" s="79">
        <f>SUM(C48:F48)</f>
        <v>756</v>
      </c>
    </row>
    <row r="49" spans="1:8" x14ac:dyDescent="0.3">
      <c r="A49" s="145"/>
      <c r="B49" s="4" t="s">
        <v>1</v>
      </c>
      <c r="C49" s="78">
        <v>829</v>
      </c>
      <c r="D49" s="78">
        <v>1700</v>
      </c>
      <c r="E49" s="78">
        <v>1836</v>
      </c>
      <c r="F49" s="78">
        <v>601</v>
      </c>
      <c r="G49" s="79">
        <f t="shared" ref="G49:G50" si="6">SUM(C49:F49)</f>
        <v>4966</v>
      </c>
    </row>
    <row r="50" spans="1:8" x14ac:dyDescent="0.3">
      <c r="A50" s="145"/>
      <c r="B50" s="4" t="s">
        <v>2</v>
      </c>
      <c r="C50" s="78">
        <v>2074</v>
      </c>
      <c r="D50" s="78">
        <v>4340</v>
      </c>
      <c r="E50" s="78">
        <v>4243</v>
      </c>
      <c r="F50" s="78">
        <v>1360</v>
      </c>
      <c r="G50" s="79">
        <f t="shared" si="6"/>
        <v>12017</v>
      </c>
    </row>
    <row r="51" spans="1:8" x14ac:dyDescent="0.3">
      <c r="A51" s="145" t="s">
        <v>19</v>
      </c>
      <c r="B51" s="4" t="s">
        <v>0</v>
      </c>
      <c r="C51" s="78">
        <v>24</v>
      </c>
      <c r="D51" s="78">
        <v>118</v>
      </c>
      <c r="E51" s="78">
        <v>131</v>
      </c>
      <c r="F51" s="78">
        <v>55</v>
      </c>
      <c r="G51" s="79">
        <f t="shared" ref="G51:G59" si="7">SUM(C51:F51)</f>
        <v>328</v>
      </c>
    </row>
    <row r="52" spans="1:8" x14ac:dyDescent="0.3">
      <c r="A52" s="145"/>
      <c r="B52" s="4" t="s">
        <v>1</v>
      </c>
      <c r="C52" s="78">
        <v>170</v>
      </c>
      <c r="D52" s="78">
        <v>544</v>
      </c>
      <c r="E52" s="78">
        <v>677</v>
      </c>
      <c r="F52" s="78">
        <v>272</v>
      </c>
      <c r="G52" s="79">
        <f t="shared" si="7"/>
        <v>1663</v>
      </c>
    </row>
    <row r="53" spans="1:8" x14ac:dyDescent="0.3">
      <c r="A53" s="145"/>
      <c r="B53" s="4" t="s">
        <v>2</v>
      </c>
      <c r="C53" s="78">
        <v>419</v>
      </c>
      <c r="D53" s="78">
        <v>1438</v>
      </c>
      <c r="E53" s="78">
        <v>1607</v>
      </c>
      <c r="F53" s="78">
        <v>577</v>
      </c>
      <c r="G53" s="79">
        <f t="shared" si="7"/>
        <v>4041</v>
      </c>
    </row>
    <row r="54" spans="1:8" x14ac:dyDescent="0.3">
      <c r="A54" s="141" t="s">
        <v>20</v>
      </c>
      <c r="B54" s="7" t="s">
        <v>0</v>
      </c>
      <c r="C54" s="76">
        <v>23</v>
      </c>
      <c r="D54" s="76">
        <v>91</v>
      </c>
      <c r="E54" s="76">
        <v>85</v>
      </c>
      <c r="F54" s="76">
        <v>20</v>
      </c>
      <c r="G54" s="77">
        <f t="shared" si="7"/>
        <v>219</v>
      </c>
    </row>
    <row r="55" spans="1:8" x14ac:dyDescent="0.3">
      <c r="A55" s="141"/>
      <c r="B55" s="7" t="s">
        <v>1</v>
      </c>
      <c r="C55" s="76">
        <v>158</v>
      </c>
      <c r="D55" s="76">
        <v>587</v>
      </c>
      <c r="E55" s="76">
        <v>378</v>
      </c>
      <c r="F55" s="76">
        <v>93</v>
      </c>
      <c r="G55" s="77">
        <f t="shared" si="7"/>
        <v>1216</v>
      </c>
    </row>
    <row r="56" spans="1:8" x14ac:dyDescent="0.3">
      <c r="A56" s="141"/>
      <c r="B56" s="7" t="s">
        <v>2</v>
      </c>
      <c r="C56" s="76">
        <v>364</v>
      </c>
      <c r="D56" s="76">
        <v>1329</v>
      </c>
      <c r="E56" s="76">
        <v>864</v>
      </c>
      <c r="F56" s="76">
        <v>210</v>
      </c>
      <c r="G56" s="77">
        <f t="shared" si="7"/>
        <v>2767</v>
      </c>
    </row>
    <row r="57" spans="1:8" x14ac:dyDescent="0.3">
      <c r="A57" s="145" t="s">
        <v>74</v>
      </c>
      <c r="B57" s="4" t="s">
        <v>0</v>
      </c>
      <c r="C57" s="78">
        <v>6</v>
      </c>
      <c r="D57" s="78">
        <v>7</v>
      </c>
      <c r="E57" s="78">
        <v>6</v>
      </c>
      <c r="F57" s="78">
        <v>0</v>
      </c>
      <c r="G57" s="79">
        <f t="shared" si="7"/>
        <v>19</v>
      </c>
    </row>
    <row r="58" spans="1:8" x14ac:dyDescent="0.3">
      <c r="A58" s="145"/>
      <c r="B58" s="4" t="s">
        <v>1</v>
      </c>
      <c r="C58" s="78">
        <v>41</v>
      </c>
      <c r="D58" s="78">
        <v>41</v>
      </c>
      <c r="E58" s="78">
        <v>28</v>
      </c>
      <c r="F58" s="78">
        <v>0</v>
      </c>
      <c r="G58" s="79">
        <f t="shared" si="7"/>
        <v>110</v>
      </c>
    </row>
    <row r="59" spans="1:8" x14ac:dyDescent="0.3">
      <c r="A59" s="145"/>
      <c r="B59" s="4" t="s">
        <v>2</v>
      </c>
      <c r="C59" s="78">
        <v>100</v>
      </c>
      <c r="D59" s="78">
        <v>95</v>
      </c>
      <c r="E59" s="78">
        <v>59</v>
      </c>
      <c r="F59" s="78">
        <v>0</v>
      </c>
      <c r="G59" s="79">
        <f t="shared" si="7"/>
        <v>254</v>
      </c>
    </row>
    <row r="60" spans="1:8" x14ac:dyDescent="0.3">
      <c r="A60" s="147" t="s">
        <v>4</v>
      </c>
      <c r="B60" s="37" t="s">
        <v>0</v>
      </c>
      <c r="C60" s="36">
        <f t="shared" ref="C60:G62" si="8">C57+C51+C54+C48</f>
        <v>133</v>
      </c>
      <c r="D60" s="36">
        <f t="shared" si="8"/>
        <v>478</v>
      </c>
      <c r="E60" s="36">
        <f t="shared" si="8"/>
        <v>524</v>
      </c>
      <c r="F60" s="36">
        <f t="shared" si="8"/>
        <v>187</v>
      </c>
      <c r="G60" s="36">
        <f t="shared" si="8"/>
        <v>1322</v>
      </c>
    </row>
    <row r="61" spans="1:8" x14ac:dyDescent="0.3">
      <c r="A61" s="147"/>
      <c r="B61" s="37" t="s">
        <v>1</v>
      </c>
      <c r="C61" s="36">
        <f t="shared" si="8"/>
        <v>1198</v>
      </c>
      <c r="D61" s="36">
        <f t="shared" si="8"/>
        <v>2872</v>
      </c>
      <c r="E61" s="36">
        <f t="shared" si="8"/>
        <v>2919</v>
      </c>
      <c r="F61" s="36">
        <f t="shared" si="8"/>
        <v>966</v>
      </c>
      <c r="G61" s="36">
        <f t="shared" si="8"/>
        <v>7955</v>
      </c>
    </row>
    <row r="62" spans="1:8" x14ac:dyDescent="0.3">
      <c r="A62" s="147"/>
      <c r="B62" s="37" t="s">
        <v>2</v>
      </c>
      <c r="C62" s="36">
        <f t="shared" si="8"/>
        <v>2957</v>
      </c>
      <c r="D62" s="36">
        <f t="shared" si="8"/>
        <v>7202</v>
      </c>
      <c r="E62" s="36">
        <f t="shared" si="8"/>
        <v>6773</v>
      </c>
      <c r="F62" s="36">
        <f t="shared" si="8"/>
        <v>2147</v>
      </c>
      <c r="G62" s="36">
        <f t="shared" si="8"/>
        <v>19079</v>
      </c>
    </row>
    <row r="63" spans="1:8" x14ac:dyDescent="0.3">
      <c r="A63" s="114" t="s">
        <v>115</v>
      </c>
      <c r="B63" s="110"/>
      <c r="C63" s="110"/>
      <c r="D63" s="110"/>
      <c r="E63" s="86"/>
      <c r="F63" s="86"/>
      <c r="G63" s="86"/>
      <c r="H63" s="86"/>
    </row>
  </sheetData>
  <mergeCells count="21">
    <mergeCell ref="A15:A17"/>
    <mergeCell ref="A18:A20"/>
    <mergeCell ref="A3:G3"/>
    <mergeCell ref="A4:G4"/>
    <mergeCell ref="A6:A8"/>
    <mergeCell ref="A9:A11"/>
    <mergeCell ref="A12:A14"/>
    <mergeCell ref="A57:A59"/>
    <mergeCell ref="A54:A56"/>
    <mergeCell ref="A60:A62"/>
    <mergeCell ref="A48:A50"/>
    <mergeCell ref="A36:A38"/>
    <mergeCell ref="A39:A41"/>
    <mergeCell ref="A51:A53"/>
    <mergeCell ref="A45:G45"/>
    <mergeCell ref="A46:G46"/>
    <mergeCell ref="A24:G24"/>
    <mergeCell ref="A25:G25"/>
    <mergeCell ref="A27:A29"/>
    <mergeCell ref="A30:A32"/>
    <mergeCell ref="A33:A35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&amp;L&amp;F&amp;C&amp;P&amp;R&amp;A</oddFooter>
  </headerFooter>
  <rowBreaks count="2" manualBreakCount="2">
    <brk id="21" max="16383" man="1"/>
    <brk id="42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3:P33"/>
  <sheetViews>
    <sheetView showGridLines="0" zoomScaleNormal="100" workbookViewId="0">
      <pane xSplit="1" topLeftCell="B1" activePane="topRight" state="frozen"/>
      <selection pane="topRight" activeCell="L24" sqref="L24"/>
    </sheetView>
  </sheetViews>
  <sheetFormatPr defaultRowHeight="14.4" x14ac:dyDescent="0.3"/>
  <cols>
    <col min="1" max="1" width="14.109375" customWidth="1"/>
    <col min="2" max="2" width="27.109375" bestFit="1" customWidth="1"/>
    <col min="3" max="7" width="8.44140625" customWidth="1"/>
    <col min="8" max="8" width="9.109375" customWidth="1"/>
  </cols>
  <sheetData>
    <row r="3" spans="1:12" x14ac:dyDescent="0.3">
      <c r="A3" s="144" t="s">
        <v>126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ht="32.25" customHeight="1" x14ac:dyDescent="0.3">
      <c r="A4" s="38" t="s">
        <v>49</v>
      </c>
      <c r="B4" s="35"/>
      <c r="C4" s="39">
        <v>2010</v>
      </c>
      <c r="D4" s="39">
        <v>2011</v>
      </c>
      <c r="E4" s="39">
        <v>2012</v>
      </c>
      <c r="F4" s="39">
        <v>2013</v>
      </c>
      <c r="G4" s="39">
        <v>2014</v>
      </c>
      <c r="H4" s="39">
        <v>2015</v>
      </c>
      <c r="I4" s="39">
        <v>2016</v>
      </c>
      <c r="J4" s="39">
        <v>2017</v>
      </c>
      <c r="K4" s="116">
        <v>2018</v>
      </c>
      <c r="L4" s="130">
        <v>2019</v>
      </c>
    </row>
    <row r="5" spans="1:12" x14ac:dyDescent="0.3">
      <c r="A5" s="150" t="s">
        <v>18</v>
      </c>
      <c r="B5" s="14" t="s">
        <v>80</v>
      </c>
      <c r="C5" s="13">
        <v>2278</v>
      </c>
      <c r="D5" s="13">
        <v>1880</v>
      </c>
      <c r="E5" s="13">
        <v>1852</v>
      </c>
      <c r="F5" s="13">
        <v>2237</v>
      </c>
      <c r="G5" s="13">
        <v>2211</v>
      </c>
      <c r="H5" s="13">
        <v>2429</v>
      </c>
      <c r="I5" s="13">
        <v>2460</v>
      </c>
      <c r="J5" s="13">
        <v>2882</v>
      </c>
      <c r="K5" s="13">
        <v>3224</v>
      </c>
      <c r="L5" s="13">
        <v>4054</v>
      </c>
    </row>
    <row r="6" spans="1:12" x14ac:dyDescent="0.3">
      <c r="A6" s="150"/>
      <c r="B6" s="14" t="s">
        <v>81</v>
      </c>
      <c r="C6" s="13">
        <v>34748</v>
      </c>
      <c r="D6" s="13">
        <v>30603</v>
      </c>
      <c r="E6" s="13">
        <v>25542</v>
      </c>
      <c r="F6" s="13">
        <v>26179</v>
      </c>
      <c r="G6" s="13">
        <v>26388</v>
      </c>
      <c r="H6" s="13">
        <v>27952</v>
      </c>
      <c r="I6" s="13">
        <v>28849</v>
      </c>
      <c r="J6" s="13">
        <v>29292</v>
      </c>
      <c r="K6" s="13">
        <v>27255</v>
      </c>
      <c r="L6" s="13">
        <v>27758</v>
      </c>
    </row>
    <row r="7" spans="1:12" x14ac:dyDescent="0.3">
      <c r="A7" s="150"/>
      <c r="B7" s="14" t="s">
        <v>7</v>
      </c>
      <c r="C7" s="13">
        <v>5590</v>
      </c>
      <c r="D7" s="13">
        <v>4922</v>
      </c>
      <c r="E7" s="13">
        <v>4894</v>
      </c>
      <c r="F7" s="13">
        <v>4467</v>
      </c>
      <c r="G7" s="13">
        <v>4176</v>
      </c>
      <c r="H7" s="13">
        <v>4453</v>
      </c>
      <c r="I7" s="13">
        <v>5401</v>
      </c>
      <c r="J7" s="13">
        <v>6251</v>
      </c>
      <c r="K7" s="13">
        <v>6339</v>
      </c>
      <c r="L7" s="13">
        <v>8005</v>
      </c>
    </row>
    <row r="8" spans="1:12" x14ac:dyDescent="0.3">
      <c r="A8" s="150"/>
      <c r="B8" s="14" t="s">
        <v>24</v>
      </c>
      <c r="C8" s="13">
        <v>67538</v>
      </c>
      <c r="D8" s="13">
        <v>54259</v>
      </c>
      <c r="E8" s="13">
        <v>44379</v>
      </c>
      <c r="F8" s="13">
        <v>44497</v>
      </c>
      <c r="G8" s="13">
        <v>45325</v>
      </c>
      <c r="H8" s="13">
        <v>48776</v>
      </c>
      <c r="I8" s="13">
        <v>49565</v>
      </c>
      <c r="J8" s="13">
        <v>50597</v>
      </c>
      <c r="K8" s="13">
        <v>44650</v>
      </c>
      <c r="L8" s="13">
        <v>46980</v>
      </c>
    </row>
    <row r="9" spans="1:12" x14ac:dyDescent="0.3">
      <c r="A9" s="150"/>
      <c r="B9" s="14" t="s">
        <v>40</v>
      </c>
      <c r="C9" s="15">
        <v>0.314</v>
      </c>
      <c r="D9" s="15">
        <v>0.246</v>
      </c>
      <c r="E9" s="15">
        <v>0.20499999999999999</v>
      </c>
      <c r="F9" s="15">
        <v>0.20300000000000001</v>
      </c>
      <c r="G9" s="15">
        <v>0.20399999999999999</v>
      </c>
      <c r="H9" s="15">
        <v>0.22900000000000001</v>
      </c>
      <c r="I9" s="15">
        <v>0.23499999999999999</v>
      </c>
      <c r="J9" s="15">
        <v>0.22700000000000001</v>
      </c>
      <c r="K9" s="15">
        <v>0.19900000000000001</v>
      </c>
      <c r="L9" s="15">
        <v>0.20799999999999999</v>
      </c>
    </row>
    <row r="10" spans="1:12" x14ac:dyDescent="0.3">
      <c r="A10" s="149" t="s">
        <v>19</v>
      </c>
      <c r="B10" s="16" t="s">
        <v>80</v>
      </c>
      <c r="C10" s="17">
        <v>14748</v>
      </c>
      <c r="D10" s="17">
        <v>16182</v>
      </c>
      <c r="E10" s="17">
        <v>14901</v>
      </c>
      <c r="F10" s="17">
        <v>16739</v>
      </c>
      <c r="G10" s="17">
        <v>18347</v>
      </c>
      <c r="H10" s="17">
        <v>15708</v>
      </c>
      <c r="I10" s="17">
        <v>16040</v>
      </c>
      <c r="J10" s="17">
        <v>21515</v>
      </c>
      <c r="K10" s="17">
        <v>44853</v>
      </c>
      <c r="L10" s="17">
        <v>45509</v>
      </c>
    </row>
    <row r="11" spans="1:12" x14ac:dyDescent="0.3">
      <c r="A11" s="149"/>
      <c r="B11" s="16" t="s">
        <v>82</v>
      </c>
      <c r="C11" s="17">
        <v>39571</v>
      </c>
      <c r="D11" s="17">
        <v>35552</v>
      </c>
      <c r="E11" s="17">
        <v>33558</v>
      </c>
      <c r="F11" s="17">
        <v>32361</v>
      </c>
      <c r="G11" s="17">
        <v>32783</v>
      </c>
      <c r="H11" s="17">
        <v>28285</v>
      </c>
      <c r="I11" s="17">
        <v>23633</v>
      </c>
      <c r="J11" s="17">
        <v>20922</v>
      </c>
      <c r="K11" s="17">
        <v>33795</v>
      </c>
      <c r="L11" s="17">
        <v>35468</v>
      </c>
    </row>
    <row r="12" spans="1:12" x14ac:dyDescent="0.3">
      <c r="A12" s="149"/>
      <c r="B12" s="16" t="s">
        <v>7</v>
      </c>
      <c r="C12" s="17">
        <v>30841</v>
      </c>
      <c r="D12" s="17">
        <v>30809</v>
      </c>
      <c r="E12" s="17">
        <v>31297</v>
      </c>
      <c r="F12" s="17">
        <v>42993</v>
      </c>
      <c r="G12" s="17">
        <v>56207</v>
      </c>
      <c r="H12" s="17">
        <v>49465</v>
      </c>
      <c r="I12" s="17">
        <v>63904</v>
      </c>
      <c r="J12" s="17">
        <v>89627</v>
      </c>
      <c r="K12" s="17">
        <v>211309</v>
      </c>
      <c r="L12" s="17">
        <v>219377</v>
      </c>
    </row>
    <row r="13" spans="1:12" x14ac:dyDescent="0.3">
      <c r="A13" s="149"/>
      <c r="B13" s="16" t="s">
        <v>25</v>
      </c>
      <c r="C13" s="17">
        <v>83172</v>
      </c>
      <c r="D13" s="17">
        <v>76789</v>
      </c>
      <c r="E13" s="17">
        <v>70791</v>
      </c>
      <c r="F13" s="17">
        <v>71630</v>
      </c>
      <c r="G13" s="17">
        <v>83488</v>
      </c>
      <c r="H13" s="17">
        <v>61573</v>
      </c>
      <c r="I13" s="17">
        <v>47475</v>
      </c>
      <c r="J13" s="17">
        <v>43706</v>
      </c>
      <c r="K13" s="17">
        <v>73320</v>
      </c>
      <c r="L13" s="17">
        <v>80642</v>
      </c>
    </row>
    <row r="14" spans="1:12" x14ac:dyDescent="0.3">
      <c r="A14" s="149"/>
      <c r="B14" s="16" t="s">
        <v>40</v>
      </c>
      <c r="C14" s="18">
        <v>0.30099999999999999</v>
      </c>
      <c r="D14" s="18">
        <v>0.27200000000000002</v>
      </c>
      <c r="E14" s="18">
        <v>0.24099999999999999</v>
      </c>
      <c r="F14" s="18">
        <v>0.27</v>
      </c>
      <c r="G14" s="18">
        <v>0.23400000000000001</v>
      </c>
      <c r="H14" s="18">
        <v>0.251</v>
      </c>
      <c r="I14" s="18">
        <v>0.28000000000000003</v>
      </c>
      <c r="J14" s="18">
        <v>0.31900000000000001</v>
      </c>
      <c r="K14" s="18">
        <v>0.38</v>
      </c>
      <c r="L14" s="18">
        <v>0.36699999999999999</v>
      </c>
    </row>
    <row r="15" spans="1:12" x14ac:dyDescent="0.3">
      <c r="A15" s="150" t="s">
        <v>20</v>
      </c>
      <c r="B15" s="14" t="s">
        <v>80</v>
      </c>
      <c r="C15" s="13">
        <v>22313</v>
      </c>
      <c r="D15" s="13">
        <v>24809</v>
      </c>
      <c r="E15" s="13">
        <v>22720</v>
      </c>
      <c r="F15" s="13">
        <v>25354</v>
      </c>
      <c r="G15" s="13">
        <v>29849</v>
      </c>
      <c r="H15" s="13">
        <v>33171</v>
      </c>
      <c r="I15" s="13">
        <v>37306</v>
      </c>
      <c r="J15" s="13">
        <v>48892</v>
      </c>
      <c r="K15" s="13">
        <v>81207</v>
      </c>
      <c r="L15" s="13">
        <v>91840</v>
      </c>
    </row>
    <row r="16" spans="1:12" x14ac:dyDescent="0.3">
      <c r="A16" s="150"/>
      <c r="B16" s="14" t="s">
        <v>82</v>
      </c>
      <c r="C16" s="13">
        <v>210762</v>
      </c>
      <c r="D16" s="13">
        <v>217598</v>
      </c>
      <c r="E16" s="13">
        <v>183130</v>
      </c>
      <c r="F16" s="13">
        <v>192007</v>
      </c>
      <c r="G16" s="13">
        <v>205482</v>
      </c>
      <c r="H16" s="13">
        <v>203018</v>
      </c>
      <c r="I16" s="13">
        <v>216093</v>
      </c>
      <c r="J16" s="13">
        <v>237384</v>
      </c>
      <c r="K16" s="13">
        <v>321702</v>
      </c>
      <c r="L16" s="13">
        <v>296449</v>
      </c>
    </row>
    <row r="17" spans="1:16" x14ac:dyDescent="0.3">
      <c r="A17" s="150"/>
      <c r="B17" s="14" t="s">
        <v>7</v>
      </c>
      <c r="C17" s="13">
        <v>40507</v>
      </c>
      <c r="D17" s="13">
        <v>42469</v>
      </c>
      <c r="E17" s="13">
        <v>39724</v>
      </c>
      <c r="F17" s="13">
        <v>46133</v>
      </c>
      <c r="G17" s="13">
        <v>55424</v>
      </c>
      <c r="H17" s="13">
        <v>63122</v>
      </c>
      <c r="I17" s="13">
        <v>75478</v>
      </c>
      <c r="J17" s="13">
        <v>106072</v>
      </c>
      <c r="K17" s="13">
        <v>184577</v>
      </c>
      <c r="L17" s="13">
        <v>220670</v>
      </c>
    </row>
    <row r="18" spans="1:16" x14ac:dyDescent="0.3">
      <c r="A18" s="150"/>
      <c r="B18" s="14" t="s">
        <v>24</v>
      </c>
      <c r="C18" s="13">
        <v>406348</v>
      </c>
      <c r="D18" s="13">
        <v>420552</v>
      </c>
      <c r="E18" s="13">
        <v>364544</v>
      </c>
      <c r="F18" s="13">
        <v>375536</v>
      </c>
      <c r="G18" s="13">
        <v>422093</v>
      </c>
      <c r="H18" s="13">
        <v>395509</v>
      </c>
      <c r="I18" s="13">
        <v>418021</v>
      </c>
      <c r="J18" s="13">
        <v>456365</v>
      </c>
      <c r="K18" s="13">
        <v>622242</v>
      </c>
      <c r="L18" s="13">
        <v>581250</v>
      </c>
    </row>
    <row r="19" spans="1:16" x14ac:dyDescent="0.3">
      <c r="A19" s="150"/>
      <c r="B19" s="14" t="s">
        <v>41</v>
      </c>
      <c r="C19" s="15">
        <v>0.32500000000000001</v>
      </c>
      <c r="D19" s="15">
        <v>0.29799999999999999</v>
      </c>
      <c r="E19" s="15">
        <v>0.247</v>
      </c>
      <c r="F19" s="15">
        <v>0.251</v>
      </c>
      <c r="G19" s="15">
        <v>0.27900000000000003</v>
      </c>
      <c r="H19" s="15">
        <v>0.25700000000000001</v>
      </c>
      <c r="I19" s="15">
        <v>0.27100000000000002</v>
      </c>
      <c r="J19" s="15">
        <v>0.29699999999999999</v>
      </c>
      <c r="K19" s="15">
        <v>0.29599999999999999</v>
      </c>
      <c r="L19" s="15">
        <v>0.28499999999999998</v>
      </c>
    </row>
    <row r="20" spans="1:16" x14ac:dyDescent="0.3">
      <c r="A20" s="149" t="s">
        <v>21</v>
      </c>
      <c r="B20" s="16" t="s">
        <v>80</v>
      </c>
      <c r="C20" s="17">
        <v>18866</v>
      </c>
      <c r="D20" s="17">
        <v>21933</v>
      </c>
      <c r="E20" s="17">
        <v>22062</v>
      </c>
      <c r="F20" s="17">
        <v>24407</v>
      </c>
      <c r="G20" s="17">
        <v>27899</v>
      </c>
      <c r="H20" s="17">
        <v>31493</v>
      </c>
      <c r="I20" s="17">
        <v>38003</v>
      </c>
      <c r="J20" s="17">
        <v>45673</v>
      </c>
      <c r="K20" s="17">
        <v>52238</v>
      </c>
      <c r="L20" s="17">
        <v>54192</v>
      </c>
    </row>
    <row r="21" spans="1:16" x14ac:dyDescent="0.3">
      <c r="A21" s="149"/>
      <c r="B21" s="16" t="s">
        <v>82</v>
      </c>
      <c r="C21" s="17">
        <v>67609</v>
      </c>
      <c r="D21" s="17">
        <v>62322</v>
      </c>
      <c r="E21" s="17">
        <v>45600</v>
      </c>
      <c r="F21" s="17">
        <v>50553</v>
      </c>
      <c r="G21" s="17">
        <v>47847</v>
      </c>
      <c r="H21" s="17">
        <v>43631</v>
      </c>
      <c r="I21" s="17">
        <v>44407</v>
      </c>
      <c r="J21" s="17">
        <v>51021</v>
      </c>
      <c r="K21" s="17">
        <v>55979</v>
      </c>
      <c r="L21" s="17">
        <v>56189</v>
      </c>
    </row>
    <row r="22" spans="1:16" x14ac:dyDescent="0.3">
      <c r="A22" s="149"/>
      <c r="B22" s="16" t="s">
        <v>7</v>
      </c>
      <c r="C22" s="17">
        <v>92578</v>
      </c>
      <c r="D22" s="17">
        <v>110333</v>
      </c>
      <c r="E22" s="17">
        <v>125468</v>
      </c>
      <c r="F22" s="17">
        <v>134570</v>
      </c>
      <c r="G22" s="17">
        <v>158718</v>
      </c>
      <c r="H22" s="17">
        <v>164896</v>
      </c>
      <c r="I22" s="17">
        <v>182941</v>
      </c>
      <c r="J22" s="17">
        <v>218270</v>
      </c>
      <c r="K22" s="17">
        <v>263092</v>
      </c>
      <c r="L22" s="17">
        <v>259032</v>
      </c>
    </row>
    <row r="23" spans="1:16" x14ac:dyDescent="0.3">
      <c r="A23" s="149"/>
      <c r="B23" s="16" t="s">
        <v>24</v>
      </c>
      <c r="C23" s="17">
        <v>184543</v>
      </c>
      <c r="D23" s="17">
        <v>173416</v>
      </c>
      <c r="E23" s="17">
        <v>109899</v>
      </c>
      <c r="F23" s="17">
        <v>128983</v>
      </c>
      <c r="G23" s="17">
        <v>112423</v>
      </c>
      <c r="H23" s="17">
        <v>104432</v>
      </c>
      <c r="I23" s="17">
        <v>113839</v>
      </c>
      <c r="J23" s="17">
        <v>128314</v>
      </c>
      <c r="K23" s="17">
        <v>144941</v>
      </c>
      <c r="L23" s="17">
        <v>143029</v>
      </c>
    </row>
    <row r="24" spans="1:16" x14ac:dyDescent="0.3">
      <c r="A24" s="149"/>
      <c r="B24" s="16" t="s">
        <v>40</v>
      </c>
      <c r="C24" s="17">
        <v>34.799999999999997</v>
      </c>
      <c r="D24" s="18">
        <v>0.34499999999999997</v>
      </c>
      <c r="E24" s="18">
        <v>0.28199999999999997</v>
      </c>
      <c r="F24" s="18">
        <v>0.30499999999999999</v>
      </c>
      <c r="G24" s="18">
        <v>0.308</v>
      </c>
      <c r="H24" s="18">
        <v>0.29299999999999998</v>
      </c>
      <c r="I24" s="18">
        <v>0.30499999999999999</v>
      </c>
      <c r="J24" s="18">
        <v>0.33500000000000002</v>
      </c>
      <c r="K24" s="18">
        <v>0.29799999999999999</v>
      </c>
      <c r="L24" s="18">
        <v>0.30099999999999999</v>
      </c>
    </row>
    <row r="25" spans="1:16" x14ac:dyDescent="0.3">
      <c r="A25" s="132" t="s">
        <v>4</v>
      </c>
      <c r="B25" s="42" t="s">
        <v>80</v>
      </c>
      <c r="C25" s="43">
        <f t="shared" ref="C25:I25" si="0">C20+C15+C10+C5</f>
        <v>58205</v>
      </c>
      <c r="D25" s="43">
        <f t="shared" si="0"/>
        <v>64804</v>
      </c>
      <c r="E25" s="43">
        <f t="shared" si="0"/>
        <v>61535</v>
      </c>
      <c r="F25" s="43">
        <f t="shared" si="0"/>
        <v>68737</v>
      </c>
      <c r="G25" s="43">
        <f t="shared" si="0"/>
        <v>78306</v>
      </c>
      <c r="H25" s="43">
        <f t="shared" si="0"/>
        <v>82801</v>
      </c>
      <c r="I25" s="43">
        <f t="shared" si="0"/>
        <v>93809</v>
      </c>
      <c r="J25" s="43">
        <f t="shared" ref="J25:K25" si="1">J20+J15+J10+J5</f>
        <v>118962</v>
      </c>
      <c r="K25" s="43">
        <f t="shared" si="1"/>
        <v>181522</v>
      </c>
      <c r="L25" s="43">
        <f t="shared" ref="L25" si="2">L20+L15+L10+L5</f>
        <v>195595</v>
      </c>
    </row>
    <row r="26" spans="1:16" x14ac:dyDescent="0.3">
      <c r="A26" s="132"/>
      <c r="B26" s="42" t="s">
        <v>81</v>
      </c>
      <c r="C26" s="43">
        <f>C6+C11+C16+C21</f>
        <v>352690</v>
      </c>
      <c r="D26" s="43">
        <f t="shared" ref="D26:G26" si="3">D6+D11+D16+D21</f>
        <v>346075</v>
      </c>
      <c r="E26" s="43">
        <f t="shared" si="3"/>
        <v>287830</v>
      </c>
      <c r="F26" s="43">
        <f t="shared" si="3"/>
        <v>301100</v>
      </c>
      <c r="G26" s="43">
        <f t="shared" si="3"/>
        <v>312500</v>
      </c>
      <c r="H26" s="43">
        <f t="shared" ref="H26:I26" si="4">H6+H11+H16+H21</f>
        <v>302886</v>
      </c>
      <c r="I26" s="43">
        <f t="shared" si="4"/>
        <v>312982</v>
      </c>
      <c r="J26" s="43">
        <f t="shared" ref="J26:K26" si="5">J6+J11+J16+J21</f>
        <v>338619</v>
      </c>
      <c r="K26" s="43">
        <f t="shared" si="5"/>
        <v>438731</v>
      </c>
      <c r="L26" s="43">
        <f t="shared" ref="L26" si="6">L6+L11+L16+L21</f>
        <v>415864</v>
      </c>
    </row>
    <row r="27" spans="1:16" x14ac:dyDescent="0.3">
      <c r="A27" s="132"/>
      <c r="B27" s="42" t="s">
        <v>7</v>
      </c>
      <c r="C27" s="43">
        <f>C7+C12+C17+C22</f>
        <v>169516</v>
      </c>
      <c r="D27" s="43">
        <f t="shared" ref="D27:I27" si="7">D7+D12+D17+D22</f>
        <v>188533</v>
      </c>
      <c r="E27" s="43">
        <f t="shared" si="7"/>
        <v>201383</v>
      </c>
      <c r="F27" s="43">
        <f t="shared" si="7"/>
        <v>228163</v>
      </c>
      <c r="G27" s="43">
        <f t="shared" si="7"/>
        <v>274525</v>
      </c>
      <c r="H27" s="43">
        <f t="shared" si="7"/>
        <v>281936</v>
      </c>
      <c r="I27" s="43">
        <f t="shared" si="7"/>
        <v>327724</v>
      </c>
      <c r="J27" s="43">
        <f t="shared" ref="J27:K27" si="8">J7+J12+J17+J22</f>
        <v>420220</v>
      </c>
      <c r="K27" s="43">
        <f t="shared" si="8"/>
        <v>665317</v>
      </c>
      <c r="L27" s="43">
        <f t="shared" ref="L27" si="9">L7+L12+L17+L22</f>
        <v>707084</v>
      </c>
    </row>
    <row r="28" spans="1:16" x14ac:dyDescent="0.3">
      <c r="A28" s="132"/>
      <c r="B28" s="42" t="s">
        <v>25</v>
      </c>
      <c r="C28" s="43">
        <f>C8+C13+C18+C23</f>
        <v>741601</v>
      </c>
      <c r="D28" s="43">
        <f t="shared" ref="D28:G28" si="10">D8+D13+D18+D23</f>
        <v>725016</v>
      </c>
      <c r="E28" s="43">
        <f t="shared" si="10"/>
        <v>589613</v>
      </c>
      <c r="F28" s="43">
        <f t="shared" si="10"/>
        <v>620646</v>
      </c>
      <c r="G28" s="43">
        <f t="shared" si="10"/>
        <v>663329</v>
      </c>
      <c r="H28" s="43">
        <f t="shared" ref="H28:I28" si="11">H8+H13+H18+H23</f>
        <v>610290</v>
      </c>
      <c r="I28" s="43">
        <f t="shared" si="11"/>
        <v>628900</v>
      </c>
      <c r="J28" s="43">
        <f t="shared" ref="J28:K28" si="12">J8+J13+J18+J23</f>
        <v>678982</v>
      </c>
      <c r="K28" s="43">
        <f t="shared" si="12"/>
        <v>885153</v>
      </c>
      <c r="L28" s="43">
        <f t="shared" ref="L28" si="13">L8+L13+L18+L23</f>
        <v>851901</v>
      </c>
    </row>
    <row r="29" spans="1:16" x14ac:dyDescent="0.3">
      <c r="A29" s="132"/>
      <c r="B29" s="42" t="s">
        <v>40</v>
      </c>
      <c r="C29" s="44">
        <v>0.32700000000000001</v>
      </c>
      <c r="D29" s="44">
        <v>0.30299999999999999</v>
      </c>
      <c r="E29" s="44">
        <v>0.252</v>
      </c>
      <c r="F29" s="44">
        <v>0.26400000000000001</v>
      </c>
      <c r="G29" s="44">
        <v>0.27400000000000002</v>
      </c>
      <c r="H29" s="44">
        <v>0.26400000000000001</v>
      </c>
      <c r="I29" s="44">
        <v>0.27900000000000003</v>
      </c>
      <c r="J29" s="44">
        <v>0.30599999999999999</v>
      </c>
      <c r="K29" s="44">
        <v>0.30399999999999999</v>
      </c>
      <c r="L29" s="44">
        <v>0.29799999999999999</v>
      </c>
    </row>
    <row r="30" spans="1:16" ht="15" customHeight="1" x14ac:dyDescent="0.3">
      <c r="A30" s="157" t="s">
        <v>127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2"/>
      <c r="N30" s="2"/>
      <c r="O30" s="2"/>
      <c r="P30" s="2"/>
    </row>
    <row r="31" spans="1:16" x14ac:dyDescent="0.3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</row>
    <row r="32" spans="1:16" ht="15" customHeight="1" x14ac:dyDescent="0.3">
      <c r="A32" s="148"/>
      <c r="B32" s="148"/>
      <c r="C32" s="148"/>
      <c r="D32" s="148"/>
      <c r="E32" s="148"/>
      <c r="F32" s="148"/>
      <c r="G32" s="148"/>
      <c r="H32" s="148"/>
      <c r="I32" s="148"/>
    </row>
    <row r="33" spans="1:9" x14ac:dyDescent="0.3">
      <c r="A33" s="148"/>
      <c r="B33" s="148"/>
      <c r="C33" s="148"/>
      <c r="D33" s="148"/>
      <c r="E33" s="148"/>
      <c r="F33" s="148"/>
      <c r="G33" s="148"/>
      <c r="H33" s="148"/>
      <c r="I33" s="148"/>
    </row>
  </sheetData>
  <mergeCells count="8">
    <mergeCell ref="A32:I33"/>
    <mergeCell ref="A25:A29"/>
    <mergeCell ref="A20:A24"/>
    <mergeCell ref="A5:A9"/>
    <mergeCell ref="A10:A14"/>
    <mergeCell ref="A15:A19"/>
    <mergeCell ref="A3:L3"/>
    <mergeCell ref="A30:L31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 &amp;C&amp;P / &amp;N&amp;R&amp;A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3:F141"/>
  <sheetViews>
    <sheetView showGridLines="0" zoomScaleNormal="100" workbookViewId="0">
      <selection activeCell="C18" sqref="C18"/>
    </sheetView>
  </sheetViews>
  <sheetFormatPr defaultRowHeight="14.4" x14ac:dyDescent="0.3"/>
  <cols>
    <col min="1" max="1" width="12.44140625" style="3" bestFit="1" customWidth="1"/>
    <col min="2" max="2" width="9.5546875" bestFit="1" customWidth="1"/>
    <col min="3" max="3" width="7.88671875" bestFit="1" customWidth="1"/>
    <col min="4" max="4" width="12.44140625" bestFit="1" customWidth="1"/>
    <col min="5" max="5" width="9.5546875" bestFit="1" customWidth="1"/>
    <col min="6" max="6" width="8" bestFit="1" customWidth="1"/>
  </cols>
  <sheetData>
    <row r="3" spans="1:6" s="93" customFormat="1" ht="17.100000000000001" customHeight="1" x14ac:dyDescent="0.3">
      <c r="A3" s="132" t="s">
        <v>42</v>
      </c>
      <c r="B3" s="132"/>
      <c r="C3" s="132"/>
      <c r="D3" s="132" t="s">
        <v>50</v>
      </c>
      <c r="E3" s="132"/>
      <c r="F3" s="132"/>
    </row>
    <row r="4" spans="1:6" s="93" customFormat="1" ht="17.100000000000001" customHeight="1" x14ac:dyDescent="0.3">
      <c r="A4" s="98"/>
      <c r="B4" s="99" t="s">
        <v>38</v>
      </c>
      <c r="C4" s="99" t="s">
        <v>39</v>
      </c>
      <c r="D4" s="98"/>
      <c r="E4" s="99" t="s">
        <v>38</v>
      </c>
      <c r="F4" s="99" t="s">
        <v>39</v>
      </c>
    </row>
    <row r="5" spans="1:6" s="93" customFormat="1" ht="17.100000000000001" customHeight="1" x14ac:dyDescent="0.3">
      <c r="A5" s="126">
        <v>2019</v>
      </c>
      <c r="B5" s="100">
        <f>SUM(B6:B17)</f>
        <v>14776</v>
      </c>
      <c r="C5" s="100">
        <f>SUM(C6:C17)</f>
        <v>14776</v>
      </c>
      <c r="D5" s="126">
        <v>2019</v>
      </c>
      <c r="E5" s="100">
        <f>SUM(E6:E17)</f>
        <v>50993</v>
      </c>
      <c r="F5" s="100">
        <f>SUM(F6:F17)</f>
        <v>50993</v>
      </c>
    </row>
    <row r="6" spans="1:6" s="93" customFormat="1" ht="17.100000000000001" customHeight="1" x14ac:dyDescent="0.2">
      <c r="A6" s="33" t="s">
        <v>26</v>
      </c>
      <c r="B6" s="26">
        <v>0</v>
      </c>
      <c r="C6" s="26">
        <f>SUM(B6)</f>
        <v>0</v>
      </c>
      <c r="D6" s="33" t="s">
        <v>26</v>
      </c>
      <c r="E6" s="26">
        <v>3692</v>
      </c>
      <c r="F6" s="26">
        <f>SUM(E6)</f>
        <v>3692</v>
      </c>
    </row>
    <row r="7" spans="1:6" s="93" customFormat="1" ht="17.100000000000001" customHeight="1" x14ac:dyDescent="0.2">
      <c r="A7" s="33" t="s">
        <v>27</v>
      </c>
      <c r="B7" s="26">
        <v>0</v>
      </c>
      <c r="C7" s="26">
        <f t="shared" ref="C7:C17" si="0">SUM(B7)</f>
        <v>0</v>
      </c>
      <c r="D7" s="33" t="s">
        <v>27</v>
      </c>
      <c r="E7" s="26">
        <v>3360</v>
      </c>
      <c r="F7" s="26">
        <f t="shared" ref="F7:F17" si="1">SUM(E7)</f>
        <v>3360</v>
      </c>
    </row>
    <row r="8" spans="1:6" s="93" customFormat="1" ht="17.100000000000001" customHeight="1" x14ac:dyDescent="0.2">
      <c r="A8" s="33" t="s">
        <v>28</v>
      </c>
      <c r="B8" s="26">
        <v>0</v>
      </c>
      <c r="C8" s="26">
        <f t="shared" si="0"/>
        <v>0</v>
      </c>
      <c r="D8" s="33" t="s">
        <v>28</v>
      </c>
      <c r="E8" s="26">
        <v>3701</v>
      </c>
      <c r="F8" s="26">
        <f t="shared" si="1"/>
        <v>3701</v>
      </c>
    </row>
    <row r="9" spans="1:6" s="93" customFormat="1" ht="17.100000000000001" customHeight="1" x14ac:dyDescent="0.2">
      <c r="A9" s="33" t="s">
        <v>29</v>
      </c>
      <c r="B9" s="26">
        <v>266</v>
      </c>
      <c r="C9" s="26">
        <f t="shared" si="0"/>
        <v>266</v>
      </c>
      <c r="D9" s="33" t="s">
        <v>29</v>
      </c>
      <c r="E9" s="26">
        <v>4136</v>
      </c>
      <c r="F9" s="26">
        <f t="shared" si="1"/>
        <v>4136</v>
      </c>
    </row>
    <row r="10" spans="1:6" s="93" customFormat="1" ht="17.100000000000001" customHeight="1" x14ac:dyDescent="0.2">
      <c r="A10" s="33" t="s">
        <v>30</v>
      </c>
      <c r="B10" s="26">
        <v>1897</v>
      </c>
      <c r="C10" s="26">
        <f t="shared" si="0"/>
        <v>1897</v>
      </c>
      <c r="D10" s="33" t="s">
        <v>30</v>
      </c>
      <c r="E10" s="26">
        <v>4537</v>
      </c>
      <c r="F10" s="26">
        <f t="shared" si="1"/>
        <v>4537</v>
      </c>
    </row>
    <row r="11" spans="1:6" s="93" customFormat="1" ht="17.100000000000001" customHeight="1" x14ac:dyDescent="0.2">
      <c r="A11" s="33" t="s">
        <v>31</v>
      </c>
      <c r="B11" s="26">
        <v>3211</v>
      </c>
      <c r="C11" s="26">
        <f t="shared" si="0"/>
        <v>3211</v>
      </c>
      <c r="D11" s="33" t="s">
        <v>31</v>
      </c>
      <c r="E11" s="26">
        <v>4529</v>
      </c>
      <c r="F11" s="26">
        <f t="shared" si="1"/>
        <v>4529</v>
      </c>
    </row>
    <row r="12" spans="1:6" s="93" customFormat="1" ht="17.100000000000001" customHeight="1" x14ac:dyDescent="0.2">
      <c r="A12" s="33" t="s">
        <v>32</v>
      </c>
      <c r="B12" s="26">
        <v>3534</v>
      </c>
      <c r="C12" s="26">
        <f t="shared" si="0"/>
        <v>3534</v>
      </c>
      <c r="D12" s="33" t="s">
        <v>32</v>
      </c>
      <c r="E12" s="26">
        <v>5207</v>
      </c>
      <c r="F12" s="26">
        <f t="shared" si="1"/>
        <v>5207</v>
      </c>
    </row>
    <row r="13" spans="1:6" s="93" customFormat="1" ht="17.100000000000001" customHeight="1" x14ac:dyDescent="0.2">
      <c r="A13" s="33" t="s">
        <v>33</v>
      </c>
      <c r="B13" s="26">
        <v>3187</v>
      </c>
      <c r="C13" s="26">
        <f t="shared" si="0"/>
        <v>3187</v>
      </c>
      <c r="D13" s="33" t="s">
        <v>33</v>
      </c>
      <c r="E13" s="26">
        <v>4857</v>
      </c>
      <c r="F13" s="26">
        <f t="shared" si="1"/>
        <v>4857</v>
      </c>
    </row>
    <row r="14" spans="1:6" s="93" customFormat="1" ht="17.100000000000001" customHeight="1" x14ac:dyDescent="0.2">
      <c r="A14" s="33" t="s">
        <v>34</v>
      </c>
      <c r="B14" s="26">
        <v>2496</v>
      </c>
      <c r="C14" s="26">
        <f t="shared" si="0"/>
        <v>2496</v>
      </c>
      <c r="D14" s="33" t="s">
        <v>34</v>
      </c>
      <c r="E14" s="26">
        <v>4684</v>
      </c>
      <c r="F14" s="26">
        <f t="shared" si="1"/>
        <v>4684</v>
      </c>
    </row>
    <row r="15" spans="1:6" s="93" customFormat="1" ht="17.100000000000001" customHeight="1" x14ac:dyDescent="0.2">
      <c r="A15" s="33" t="s">
        <v>35</v>
      </c>
      <c r="B15" s="26">
        <v>185</v>
      </c>
      <c r="C15" s="26">
        <f t="shared" si="0"/>
        <v>185</v>
      </c>
      <c r="D15" s="33" t="s">
        <v>35</v>
      </c>
      <c r="E15" s="26">
        <v>4233</v>
      </c>
      <c r="F15" s="26">
        <f t="shared" si="1"/>
        <v>4233</v>
      </c>
    </row>
    <row r="16" spans="1:6" s="93" customFormat="1" ht="17.100000000000001" customHeight="1" x14ac:dyDescent="0.2">
      <c r="A16" s="33" t="s">
        <v>36</v>
      </c>
      <c r="B16" s="26">
        <v>0</v>
      </c>
      <c r="C16" s="26">
        <f t="shared" si="0"/>
        <v>0</v>
      </c>
      <c r="D16" s="33" t="s">
        <v>36</v>
      </c>
      <c r="E16" s="26">
        <v>4088</v>
      </c>
      <c r="F16" s="26">
        <f t="shared" si="1"/>
        <v>4088</v>
      </c>
    </row>
    <row r="17" spans="1:6" s="93" customFormat="1" ht="17.100000000000001" customHeight="1" x14ac:dyDescent="0.2">
      <c r="A17" s="33" t="s">
        <v>37</v>
      </c>
      <c r="B17" s="26">
        <v>0</v>
      </c>
      <c r="C17" s="26">
        <f t="shared" si="0"/>
        <v>0</v>
      </c>
      <c r="D17" s="33" t="s">
        <v>37</v>
      </c>
      <c r="E17" s="26">
        <v>3969</v>
      </c>
      <c r="F17" s="26">
        <f t="shared" si="1"/>
        <v>3969</v>
      </c>
    </row>
    <row r="18" spans="1:6" s="93" customFormat="1" ht="17.100000000000001" customHeight="1" x14ac:dyDescent="0.3">
      <c r="A18" s="87">
        <v>2018</v>
      </c>
      <c r="B18" s="100">
        <f>SUM(B19:B30)</f>
        <v>9845</v>
      </c>
      <c r="C18" s="100">
        <f>SUM(C19:C30)</f>
        <v>9845</v>
      </c>
      <c r="D18" s="87">
        <v>2018</v>
      </c>
      <c r="E18" s="100">
        <f>SUM(E19:E30)</f>
        <v>44456</v>
      </c>
      <c r="F18" s="100">
        <f>SUM(F19:F30)</f>
        <v>44456</v>
      </c>
    </row>
    <row r="19" spans="1:6" s="93" customFormat="1" ht="17.100000000000001" customHeight="1" x14ac:dyDescent="0.2">
      <c r="A19" s="33" t="s">
        <v>26</v>
      </c>
      <c r="B19" s="26">
        <v>0</v>
      </c>
      <c r="C19" s="26">
        <f>SUM(B19)</f>
        <v>0</v>
      </c>
      <c r="D19" s="33" t="s">
        <v>26</v>
      </c>
      <c r="E19" s="26">
        <v>2734</v>
      </c>
      <c r="F19" s="26">
        <f>SUM(E19)</f>
        <v>2734</v>
      </c>
    </row>
    <row r="20" spans="1:6" s="93" customFormat="1" ht="17.100000000000001" customHeight="1" x14ac:dyDescent="0.2">
      <c r="A20" s="33" t="s">
        <v>27</v>
      </c>
      <c r="B20" s="26">
        <v>179</v>
      </c>
      <c r="C20" s="26">
        <f t="shared" ref="C20:C30" si="2">SUM(B20)</f>
        <v>179</v>
      </c>
      <c r="D20" s="33" t="s">
        <v>27</v>
      </c>
      <c r="E20" s="26">
        <v>2631</v>
      </c>
      <c r="F20" s="26">
        <f t="shared" ref="F20:F30" si="3">SUM(E20)</f>
        <v>2631</v>
      </c>
    </row>
    <row r="21" spans="1:6" s="93" customFormat="1" ht="17.100000000000001" customHeight="1" x14ac:dyDescent="0.2">
      <c r="A21" s="33" t="s">
        <v>28</v>
      </c>
      <c r="B21" s="26">
        <v>220</v>
      </c>
      <c r="C21" s="26">
        <f t="shared" si="2"/>
        <v>220</v>
      </c>
      <c r="D21" s="33" t="s">
        <v>28</v>
      </c>
      <c r="E21" s="26">
        <v>3127</v>
      </c>
      <c r="F21" s="26">
        <f t="shared" si="3"/>
        <v>3127</v>
      </c>
    </row>
    <row r="22" spans="1:6" s="93" customFormat="1" ht="17.100000000000001" customHeight="1" x14ac:dyDescent="0.2">
      <c r="A22" s="33" t="s">
        <v>29</v>
      </c>
      <c r="B22" s="26">
        <v>589</v>
      </c>
      <c r="C22" s="26">
        <f t="shared" si="2"/>
        <v>589</v>
      </c>
      <c r="D22" s="33" t="s">
        <v>29</v>
      </c>
      <c r="E22" s="26">
        <v>3448</v>
      </c>
      <c r="F22" s="26">
        <f t="shared" si="3"/>
        <v>3448</v>
      </c>
    </row>
    <row r="23" spans="1:6" s="93" customFormat="1" ht="17.100000000000001" customHeight="1" x14ac:dyDescent="0.2">
      <c r="A23" s="33" t="s">
        <v>30</v>
      </c>
      <c r="B23" s="26">
        <v>1073</v>
      </c>
      <c r="C23" s="26">
        <f t="shared" si="2"/>
        <v>1073</v>
      </c>
      <c r="D23" s="33" t="s">
        <v>30</v>
      </c>
      <c r="E23" s="26">
        <v>3674</v>
      </c>
      <c r="F23" s="26">
        <f t="shared" si="3"/>
        <v>3674</v>
      </c>
    </row>
    <row r="24" spans="1:6" s="93" customFormat="1" ht="17.100000000000001" customHeight="1" x14ac:dyDescent="0.2">
      <c r="A24" s="33" t="s">
        <v>31</v>
      </c>
      <c r="B24" s="26">
        <v>1839</v>
      </c>
      <c r="C24" s="26">
        <f t="shared" si="2"/>
        <v>1839</v>
      </c>
      <c r="D24" s="33" t="s">
        <v>31</v>
      </c>
      <c r="E24" s="26">
        <v>3826</v>
      </c>
      <c r="F24" s="26">
        <f t="shared" si="3"/>
        <v>3826</v>
      </c>
    </row>
    <row r="25" spans="1:6" s="93" customFormat="1" ht="17.100000000000001" customHeight="1" x14ac:dyDescent="0.2">
      <c r="A25" s="33" t="s">
        <v>32</v>
      </c>
      <c r="B25" s="26">
        <v>2243</v>
      </c>
      <c r="C25" s="26">
        <f t="shared" si="2"/>
        <v>2243</v>
      </c>
      <c r="D25" s="33" t="s">
        <v>32</v>
      </c>
      <c r="E25" s="26">
        <v>4226</v>
      </c>
      <c r="F25" s="26">
        <f t="shared" si="3"/>
        <v>4226</v>
      </c>
    </row>
    <row r="26" spans="1:6" s="93" customFormat="1" ht="17.100000000000001" customHeight="1" x14ac:dyDescent="0.2">
      <c r="A26" s="33" t="s">
        <v>33</v>
      </c>
      <c r="B26" s="26">
        <v>1984</v>
      </c>
      <c r="C26" s="26">
        <f t="shared" si="2"/>
        <v>1984</v>
      </c>
      <c r="D26" s="33" t="s">
        <v>33</v>
      </c>
      <c r="E26" s="26">
        <v>4425</v>
      </c>
      <c r="F26" s="26">
        <f t="shared" si="3"/>
        <v>4425</v>
      </c>
    </row>
    <row r="27" spans="1:6" s="93" customFormat="1" ht="17.100000000000001" customHeight="1" x14ac:dyDescent="0.2">
      <c r="A27" s="33" t="s">
        <v>34</v>
      </c>
      <c r="B27" s="26">
        <v>1621</v>
      </c>
      <c r="C27" s="26">
        <f t="shared" si="2"/>
        <v>1621</v>
      </c>
      <c r="D27" s="33" t="s">
        <v>34</v>
      </c>
      <c r="E27" s="26">
        <v>4240</v>
      </c>
      <c r="F27" s="26">
        <f t="shared" si="3"/>
        <v>4240</v>
      </c>
    </row>
    <row r="28" spans="1:6" s="93" customFormat="1" ht="17.100000000000001" customHeight="1" x14ac:dyDescent="0.2">
      <c r="A28" s="33" t="s">
        <v>35</v>
      </c>
      <c r="B28" s="26">
        <v>97</v>
      </c>
      <c r="C28" s="26">
        <f t="shared" si="2"/>
        <v>97</v>
      </c>
      <c r="D28" s="33" t="s">
        <v>35</v>
      </c>
      <c r="E28" s="26">
        <v>3925</v>
      </c>
      <c r="F28" s="26">
        <f t="shared" si="3"/>
        <v>3925</v>
      </c>
    </row>
    <row r="29" spans="1:6" s="93" customFormat="1" ht="17.100000000000001" customHeight="1" x14ac:dyDescent="0.2">
      <c r="A29" s="33" t="s">
        <v>36</v>
      </c>
      <c r="B29" s="26">
        <v>0</v>
      </c>
      <c r="C29" s="26">
        <f t="shared" si="2"/>
        <v>0</v>
      </c>
      <c r="D29" s="33" t="s">
        <v>36</v>
      </c>
      <c r="E29" s="26">
        <v>3963</v>
      </c>
      <c r="F29" s="26">
        <f t="shared" si="3"/>
        <v>3963</v>
      </c>
    </row>
    <row r="30" spans="1:6" s="93" customFormat="1" ht="17.100000000000001" customHeight="1" x14ac:dyDescent="0.2">
      <c r="A30" s="33" t="s">
        <v>37</v>
      </c>
      <c r="B30" s="26">
        <v>0</v>
      </c>
      <c r="C30" s="26">
        <f t="shared" si="2"/>
        <v>0</v>
      </c>
      <c r="D30" s="33" t="s">
        <v>37</v>
      </c>
      <c r="E30" s="26">
        <v>4237</v>
      </c>
      <c r="F30" s="26">
        <f t="shared" si="3"/>
        <v>4237</v>
      </c>
    </row>
    <row r="31" spans="1:6" s="93" customFormat="1" ht="17.100000000000001" customHeight="1" x14ac:dyDescent="0.3">
      <c r="A31" s="87">
        <v>2017</v>
      </c>
      <c r="B31" s="100">
        <f>SUM(B32:B43)</f>
        <v>3232</v>
      </c>
      <c r="C31" s="100">
        <f>SUM(C32:C43)</f>
        <v>3232</v>
      </c>
      <c r="D31" s="87">
        <v>2017</v>
      </c>
      <c r="E31" s="100">
        <f>SUM(E32:E43)</f>
        <v>44239</v>
      </c>
      <c r="F31" s="100">
        <f>SUM(F32:F43)</f>
        <v>44239</v>
      </c>
    </row>
    <row r="32" spans="1:6" s="45" customFormat="1" x14ac:dyDescent="0.3">
      <c r="A32" s="33" t="s">
        <v>26</v>
      </c>
      <c r="B32" s="26">
        <v>0</v>
      </c>
      <c r="C32" s="26">
        <f>SUM(B32)</f>
        <v>0</v>
      </c>
      <c r="D32" s="33" t="s">
        <v>26</v>
      </c>
      <c r="E32" s="26">
        <v>2596</v>
      </c>
      <c r="F32" s="26">
        <f>SUM(E32)</f>
        <v>2596</v>
      </c>
    </row>
    <row r="33" spans="1:6" s="45" customFormat="1" x14ac:dyDescent="0.3">
      <c r="A33" s="33" t="s">
        <v>27</v>
      </c>
      <c r="B33" s="26">
        <v>0</v>
      </c>
      <c r="C33" s="26">
        <f t="shared" ref="C33:C43" si="4">SUM(B33)</f>
        <v>0</v>
      </c>
      <c r="D33" s="33" t="s">
        <v>27</v>
      </c>
      <c r="E33" s="26">
        <v>2993</v>
      </c>
      <c r="F33" s="26">
        <f t="shared" ref="F33:F43" si="5">SUM(E33)</f>
        <v>2993</v>
      </c>
    </row>
    <row r="34" spans="1:6" s="45" customFormat="1" x14ac:dyDescent="0.3">
      <c r="A34" s="33" t="s">
        <v>28</v>
      </c>
      <c r="B34" s="26">
        <v>0</v>
      </c>
      <c r="C34" s="26">
        <f t="shared" si="4"/>
        <v>0</v>
      </c>
      <c r="D34" s="33" t="s">
        <v>28</v>
      </c>
      <c r="E34" s="26">
        <v>3631</v>
      </c>
      <c r="F34" s="26">
        <f t="shared" si="5"/>
        <v>3631</v>
      </c>
    </row>
    <row r="35" spans="1:6" s="45" customFormat="1" x14ac:dyDescent="0.3">
      <c r="A35" s="33" t="s">
        <v>29</v>
      </c>
      <c r="B35" s="26">
        <v>0</v>
      </c>
      <c r="C35" s="26">
        <f t="shared" si="4"/>
        <v>0</v>
      </c>
      <c r="D35" s="33" t="s">
        <v>29</v>
      </c>
      <c r="E35" s="26">
        <v>4172</v>
      </c>
      <c r="F35" s="26">
        <f t="shared" si="5"/>
        <v>4172</v>
      </c>
    </row>
    <row r="36" spans="1:6" s="45" customFormat="1" x14ac:dyDescent="0.3">
      <c r="A36" s="33" t="s">
        <v>30</v>
      </c>
      <c r="B36" s="26">
        <v>0</v>
      </c>
      <c r="C36" s="26">
        <f t="shared" si="4"/>
        <v>0</v>
      </c>
      <c r="D36" s="33" t="s">
        <v>30</v>
      </c>
      <c r="E36" s="26">
        <v>4248</v>
      </c>
      <c r="F36" s="26">
        <f t="shared" si="5"/>
        <v>4248</v>
      </c>
    </row>
    <row r="37" spans="1:6" s="45" customFormat="1" x14ac:dyDescent="0.3">
      <c r="A37" s="33" t="s">
        <v>31</v>
      </c>
      <c r="B37" s="26">
        <v>611</v>
      </c>
      <c r="C37" s="26">
        <f t="shared" si="4"/>
        <v>611</v>
      </c>
      <c r="D37" s="33" t="s">
        <v>31</v>
      </c>
      <c r="E37" s="26">
        <v>3896</v>
      </c>
      <c r="F37" s="26">
        <f t="shared" si="5"/>
        <v>3896</v>
      </c>
    </row>
    <row r="38" spans="1:6" s="45" customFormat="1" x14ac:dyDescent="0.3">
      <c r="A38" s="33" t="s">
        <v>32</v>
      </c>
      <c r="B38" s="26">
        <v>829</v>
      </c>
      <c r="C38" s="26">
        <f t="shared" si="4"/>
        <v>829</v>
      </c>
      <c r="D38" s="33" t="s">
        <v>32</v>
      </c>
      <c r="E38" s="26">
        <v>4375</v>
      </c>
      <c r="F38" s="26">
        <f t="shared" si="5"/>
        <v>4375</v>
      </c>
    </row>
    <row r="39" spans="1:6" s="45" customFormat="1" x14ac:dyDescent="0.3">
      <c r="A39" s="33" t="s">
        <v>33</v>
      </c>
      <c r="B39" s="26">
        <v>654</v>
      </c>
      <c r="C39" s="26">
        <f t="shared" si="4"/>
        <v>654</v>
      </c>
      <c r="D39" s="33" t="s">
        <v>33</v>
      </c>
      <c r="E39" s="26">
        <v>3668</v>
      </c>
      <c r="F39" s="26">
        <f t="shared" si="5"/>
        <v>3668</v>
      </c>
    </row>
    <row r="40" spans="1:6" s="45" customFormat="1" x14ac:dyDescent="0.3">
      <c r="A40" s="33" t="s">
        <v>34</v>
      </c>
      <c r="B40" s="26">
        <v>653</v>
      </c>
      <c r="C40" s="26">
        <f t="shared" si="4"/>
        <v>653</v>
      </c>
      <c r="D40" s="33" t="s">
        <v>34</v>
      </c>
      <c r="E40" s="26">
        <v>3773</v>
      </c>
      <c r="F40" s="26">
        <f t="shared" si="5"/>
        <v>3773</v>
      </c>
    </row>
    <row r="41" spans="1:6" s="45" customFormat="1" x14ac:dyDescent="0.3">
      <c r="A41" s="33" t="s">
        <v>35</v>
      </c>
      <c r="B41" s="26">
        <v>485</v>
      </c>
      <c r="C41" s="26">
        <f t="shared" si="4"/>
        <v>485</v>
      </c>
      <c r="D41" s="33" t="s">
        <v>35</v>
      </c>
      <c r="E41" s="26">
        <v>4098</v>
      </c>
      <c r="F41" s="26">
        <f t="shared" si="5"/>
        <v>4098</v>
      </c>
    </row>
    <row r="42" spans="1:6" s="45" customFormat="1" x14ac:dyDescent="0.3">
      <c r="A42" s="33" t="s">
        <v>36</v>
      </c>
      <c r="B42" s="26">
        <v>0</v>
      </c>
      <c r="C42" s="26">
        <f t="shared" si="4"/>
        <v>0</v>
      </c>
      <c r="D42" s="33" t="s">
        <v>36</v>
      </c>
      <c r="E42" s="26">
        <v>3515</v>
      </c>
      <c r="F42" s="26">
        <f t="shared" si="5"/>
        <v>3515</v>
      </c>
    </row>
    <row r="43" spans="1:6" s="45" customFormat="1" x14ac:dyDescent="0.3">
      <c r="A43" s="33" t="s">
        <v>37</v>
      </c>
      <c r="B43" s="26">
        <v>0</v>
      </c>
      <c r="C43" s="26">
        <f t="shared" si="4"/>
        <v>0</v>
      </c>
      <c r="D43" s="33" t="s">
        <v>37</v>
      </c>
      <c r="E43" s="26">
        <v>3274</v>
      </c>
      <c r="F43" s="26">
        <f t="shared" si="5"/>
        <v>3274</v>
      </c>
    </row>
    <row r="44" spans="1:6" s="93" customFormat="1" ht="17.100000000000001" customHeight="1" x14ac:dyDescent="0.3">
      <c r="A44" s="87">
        <v>2016</v>
      </c>
      <c r="B44" s="100">
        <f>SUM(B45:B56)</f>
        <v>3</v>
      </c>
      <c r="C44" s="100">
        <f>SUM(C45:C56)</f>
        <v>3</v>
      </c>
      <c r="D44" s="87">
        <v>2016</v>
      </c>
      <c r="E44" s="100">
        <f>SUM(E45:E56)</f>
        <v>48083</v>
      </c>
      <c r="F44" s="100">
        <f>SUM(F45:F56)</f>
        <v>48083</v>
      </c>
    </row>
    <row r="45" spans="1:6" s="45" customFormat="1" x14ac:dyDescent="0.3">
      <c r="A45" s="33" t="s">
        <v>26</v>
      </c>
      <c r="B45" s="26">
        <v>0</v>
      </c>
      <c r="C45" s="26">
        <f>SUM(B45)</f>
        <v>0</v>
      </c>
      <c r="D45" s="33" t="s">
        <v>26</v>
      </c>
      <c r="E45" s="26">
        <v>2702</v>
      </c>
      <c r="F45" s="26">
        <f>SUM(E45)</f>
        <v>2702</v>
      </c>
    </row>
    <row r="46" spans="1:6" s="45" customFormat="1" x14ac:dyDescent="0.3">
      <c r="A46" s="33" t="s">
        <v>27</v>
      </c>
      <c r="B46" s="26">
        <v>0</v>
      </c>
      <c r="C46" s="26">
        <f t="shared" ref="C46:C56" si="6">SUM(B46)</f>
        <v>0</v>
      </c>
      <c r="D46" s="33" t="s">
        <v>27</v>
      </c>
      <c r="E46" s="26">
        <v>3727</v>
      </c>
      <c r="F46" s="26">
        <f t="shared" ref="F46:F56" si="7">SUM(E46)</f>
        <v>3727</v>
      </c>
    </row>
    <row r="47" spans="1:6" s="45" customFormat="1" x14ac:dyDescent="0.3">
      <c r="A47" s="33" t="s">
        <v>28</v>
      </c>
      <c r="B47" s="26">
        <v>0</v>
      </c>
      <c r="C47" s="26">
        <f t="shared" si="6"/>
        <v>0</v>
      </c>
      <c r="D47" s="33" t="s">
        <v>28</v>
      </c>
      <c r="E47" s="26">
        <v>3372</v>
      </c>
      <c r="F47" s="26">
        <f t="shared" si="7"/>
        <v>3372</v>
      </c>
    </row>
    <row r="48" spans="1:6" s="45" customFormat="1" x14ac:dyDescent="0.3">
      <c r="A48" s="33" t="s">
        <v>29</v>
      </c>
      <c r="B48" s="26">
        <v>0</v>
      </c>
      <c r="C48" s="26">
        <f t="shared" si="6"/>
        <v>0</v>
      </c>
      <c r="D48" s="33" t="s">
        <v>29</v>
      </c>
      <c r="E48" s="26">
        <v>4374</v>
      </c>
      <c r="F48" s="26">
        <f t="shared" si="7"/>
        <v>4374</v>
      </c>
    </row>
    <row r="49" spans="1:6" s="45" customFormat="1" x14ac:dyDescent="0.3">
      <c r="A49" s="33" t="s">
        <v>30</v>
      </c>
      <c r="B49" s="26">
        <v>0</v>
      </c>
      <c r="C49" s="26">
        <f t="shared" si="6"/>
        <v>0</v>
      </c>
      <c r="D49" s="33" t="s">
        <v>30</v>
      </c>
      <c r="E49" s="26">
        <v>4706</v>
      </c>
      <c r="F49" s="26">
        <f t="shared" si="7"/>
        <v>4706</v>
      </c>
    </row>
    <row r="50" spans="1:6" s="45" customFormat="1" x14ac:dyDescent="0.3">
      <c r="A50" s="33" t="s">
        <v>31</v>
      </c>
      <c r="B50" s="26">
        <v>0</v>
      </c>
      <c r="C50" s="26">
        <f t="shared" si="6"/>
        <v>0</v>
      </c>
      <c r="D50" s="33" t="s">
        <v>31</v>
      </c>
      <c r="E50" s="26">
        <v>4879</v>
      </c>
      <c r="F50" s="26">
        <f t="shared" si="7"/>
        <v>4879</v>
      </c>
    </row>
    <row r="51" spans="1:6" s="45" customFormat="1" x14ac:dyDescent="0.3">
      <c r="A51" s="33" t="s">
        <v>32</v>
      </c>
      <c r="B51" s="26">
        <v>0</v>
      </c>
      <c r="C51" s="26">
        <f t="shared" si="6"/>
        <v>0</v>
      </c>
      <c r="D51" s="33" t="s">
        <v>32</v>
      </c>
      <c r="E51" s="26">
        <v>5331</v>
      </c>
      <c r="F51" s="26">
        <f t="shared" si="7"/>
        <v>5331</v>
      </c>
    </row>
    <row r="52" spans="1:6" s="45" customFormat="1" x14ac:dyDescent="0.3">
      <c r="A52" s="33" t="s">
        <v>33</v>
      </c>
      <c r="B52" s="26">
        <v>3</v>
      </c>
      <c r="C52" s="26">
        <f t="shared" si="6"/>
        <v>3</v>
      </c>
      <c r="D52" s="33" t="s">
        <v>33</v>
      </c>
      <c r="E52" s="26">
        <v>4200</v>
      </c>
      <c r="F52" s="26">
        <f t="shared" si="7"/>
        <v>4200</v>
      </c>
    </row>
    <row r="53" spans="1:6" s="45" customFormat="1" x14ac:dyDescent="0.3">
      <c r="A53" s="33" t="s">
        <v>34</v>
      </c>
      <c r="B53" s="26">
        <v>0</v>
      </c>
      <c r="C53" s="26">
        <f t="shared" si="6"/>
        <v>0</v>
      </c>
      <c r="D53" s="33" t="s">
        <v>34</v>
      </c>
      <c r="E53" s="26">
        <v>4448</v>
      </c>
      <c r="F53" s="26">
        <f t="shared" si="7"/>
        <v>4448</v>
      </c>
    </row>
    <row r="54" spans="1:6" s="45" customFormat="1" x14ac:dyDescent="0.3">
      <c r="A54" s="33" t="s">
        <v>35</v>
      </c>
      <c r="B54" s="26">
        <v>0</v>
      </c>
      <c r="C54" s="26">
        <f t="shared" si="6"/>
        <v>0</v>
      </c>
      <c r="D54" s="33" t="s">
        <v>35</v>
      </c>
      <c r="E54" s="26">
        <v>3726</v>
      </c>
      <c r="F54" s="26">
        <f t="shared" si="7"/>
        <v>3726</v>
      </c>
    </row>
    <row r="55" spans="1:6" s="45" customFormat="1" x14ac:dyDescent="0.3">
      <c r="A55" s="33" t="s">
        <v>36</v>
      </c>
      <c r="B55" s="26">
        <v>0</v>
      </c>
      <c r="C55" s="26">
        <f t="shared" si="6"/>
        <v>0</v>
      </c>
      <c r="D55" s="33" t="s">
        <v>36</v>
      </c>
      <c r="E55" s="26">
        <v>3437</v>
      </c>
      <c r="F55" s="26">
        <f t="shared" si="7"/>
        <v>3437</v>
      </c>
    </row>
    <row r="56" spans="1:6" s="45" customFormat="1" x14ac:dyDescent="0.3">
      <c r="A56" s="33" t="s">
        <v>37</v>
      </c>
      <c r="B56" s="26">
        <v>0</v>
      </c>
      <c r="C56" s="26">
        <f t="shared" si="6"/>
        <v>0</v>
      </c>
      <c r="D56" s="33" t="s">
        <v>37</v>
      </c>
      <c r="E56" s="26">
        <v>3181</v>
      </c>
      <c r="F56" s="26">
        <f t="shared" si="7"/>
        <v>3181</v>
      </c>
    </row>
    <row r="57" spans="1:6" s="93" customFormat="1" ht="17.100000000000001" customHeight="1" x14ac:dyDescent="0.3">
      <c r="A57" s="87">
        <v>2015</v>
      </c>
      <c r="B57" s="99">
        <v>0</v>
      </c>
      <c r="C57" s="99">
        <v>0</v>
      </c>
      <c r="D57" s="87">
        <v>2015</v>
      </c>
      <c r="E57" s="100">
        <f>SUM(E58:E69)</f>
        <v>43048</v>
      </c>
      <c r="F57" s="100">
        <f>SUM(F58:F69)</f>
        <v>43048</v>
      </c>
    </row>
    <row r="58" spans="1:6" x14ac:dyDescent="0.3">
      <c r="A58" s="33" t="s">
        <v>26</v>
      </c>
      <c r="B58" s="26">
        <v>0</v>
      </c>
      <c r="C58" s="27">
        <v>0</v>
      </c>
      <c r="D58" s="33" t="s">
        <v>26</v>
      </c>
      <c r="E58" s="26">
        <v>2792</v>
      </c>
      <c r="F58" s="26">
        <f>SUM(E58)</f>
        <v>2792</v>
      </c>
    </row>
    <row r="59" spans="1:6" x14ac:dyDescent="0.3">
      <c r="A59" s="33" t="s">
        <v>27</v>
      </c>
      <c r="B59" s="26">
        <v>0</v>
      </c>
      <c r="C59" s="27">
        <v>0</v>
      </c>
      <c r="D59" s="33" t="s">
        <v>27</v>
      </c>
      <c r="E59" s="26">
        <v>2975</v>
      </c>
      <c r="F59" s="26">
        <f t="shared" ref="F59:F69" si="8">SUM(E59)</f>
        <v>2975</v>
      </c>
    </row>
    <row r="60" spans="1:6" x14ac:dyDescent="0.3">
      <c r="A60" s="33" t="s">
        <v>28</v>
      </c>
      <c r="B60" s="26">
        <v>0</v>
      </c>
      <c r="C60" s="27">
        <v>0</v>
      </c>
      <c r="D60" s="33" t="s">
        <v>28</v>
      </c>
      <c r="E60" s="26">
        <v>3229</v>
      </c>
      <c r="F60" s="26">
        <f t="shared" si="8"/>
        <v>3229</v>
      </c>
    </row>
    <row r="61" spans="1:6" x14ac:dyDescent="0.3">
      <c r="A61" s="33" t="s">
        <v>29</v>
      </c>
      <c r="B61" s="26">
        <v>0</v>
      </c>
      <c r="C61" s="27">
        <v>0</v>
      </c>
      <c r="D61" s="33" t="s">
        <v>29</v>
      </c>
      <c r="E61" s="26">
        <v>4019</v>
      </c>
      <c r="F61" s="26">
        <f t="shared" si="8"/>
        <v>4019</v>
      </c>
    </row>
    <row r="62" spans="1:6" x14ac:dyDescent="0.3">
      <c r="A62" s="33" t="s">
        <v>30</v>
      </c>
      <c r="B62" s="26">
        <v>0</v>
      </c>
      <c r="C62" s="27">
        <v>0</v>
      </c>
      <c r="D62" s="33" t="s">
        <v>30</v>
      </c>
      <c r="E62" s="26">
        <v>3979</v>
      </c>
      <c r="F62" s="26">
        <f t="shared" si="8"/>
        <v>3979</v>
      </c>
    </row>
    <row r="63" spans="1:6" x14ac:dyDescent="0.3">
      <c r="A63" s="33" t="s">
        <v>31</v>
      </c>
      <c r="B63" s="26">
        <v>0</v>
      </c>
      <c r="C63" s="27">
        <v>0</v>
      </c>
      <c r="D63" s="33" t="s">
        <v>31</v>
      </c>
      <c r="E63" s="26">
        <v>4159</v>
      </c>
      <c r="F63" s="26">
        <f t="shared" si="8"/>
        <v>4159</v>
      </c>
    </row>
    <row r="64" spans="1:6" x14ac:dyDescent="0.3">
      <c r="A64" s="33" t="s">
        <v>32</v>
      </c>
      <c r="B64" s="26">
        <v>0</v>
      </c>
      <c r="C64" s="27">
        <v>0</v>
      </c>
      <c r="D64" s="33" t="s">
        <v>32</v>
      </c>
      <c r="E64" s="26">
        <v>4302</v>
      </c>
      <c r="F64" s="26">
        <f t="shared" si="8"/>
        <v>4302</v>
      </c>
    </row>
    <row r="65" spans="1:6" x14ac:dyDescent="0.3">
      <c r="A65" s="33" t="s">
        <v>33</v>
      </c>
      <c r="B65" s="26">
        <v>0</v>
      </c>
      <c r="C65" s="27">
        <v>0</v>
      </c>
      <c r="D65" s="33" t="s">
        <v>33</v>
      </c>
      <c r="E65" s="26">
        <v>4118</v>
      </c>
      <c r="F65" s="26">
        <f t="shared" si="8"/>
        <v>4118</v>
      </c>
    </row>
    <row r="66" spans="1:6" x14ac:dyDescent="0.3">
      <c r="A66" s="33" t="s">
        <v>34</v>
      </c>
      <c r="B66" s="26">
        <v>0</v>
      </c>
      <c r="C66" s="27">
        <v>0</v>
      </c>
      <c r="D66" s="33" t="s">
        <v>34</v>
      </c>
      <c r="E66" s="26">
        <v>4030</v>
      </c>
      <c r="F66" s="26">
        <f t="shared" si="8"/>
        <v>4030</v>
      </c>
    </row>
    <row r="67" spans="1:6" x14ac:dyDescent="0.3">
      <c r="A67" s="33" t="s">
        <v>35</v>
      </c>
      <c r="B67" s="26">
        <v>0</v>
      </c>
      <c r="C67" s="27">
        <v>0</v>
      </c>
      <c r="D67" s="33" t="s">
        <v>35</v>
      </c>
      <c r="E67" s="26">
        <v>3465</v>
      </c>
      <c r="F67" s="26">
        <f t="shared" si="8"/>
        <v>3465</v>
      </c>
    </row>
    <row r="68" spans="1:6" x14ac:dyDescent="0.3">
      <c r="A68" s="33" t="s">
        <v>36</v>
      </c>
      <c r="B68" s="26">
        <v>0</v>
      </c>
      <c r="C68" s="27">
        <v>0</v>
      </c>
      <c r="D68" s="33" t="s">
        <v>36</v>
      </c>
      <c r="E68" s="26">
        <v>3140</v>
      </c>
      <c r="F68" s="26">
        <f t="shared" si="8"/>
        <v>3140</v>
      </c>
    </row>
    <row r="69" spans="1:6" x14ac:dyDescent="0.3">
      <c r="A69" s="33" t="s">
        <v>37</v>
      </c>
      <c r="B69" s="26">
        <v>0</v>
      </c>
      <c r="C69" s="27">
        <v>0</v>
      </c>
      <c r="D69" s="33" t="s">
        <v>37</v>
      </c>
      <c r="E69" s="26">
        <v>2840</v>
      </c>
      <c r="F69" s="26">
        <f t="shared" si="8"/>
        <v>2840</v>
      </c>
    </row>
    <row r="70" spans="1:6" s="93" customFormat="1" ht="17.100000000000001" customHeight="1" x14ac:dyDescent="0.3">
      <c r="A70" s="87">
        <v>2014</v>
      </c>
      <c r="B70" s="99">
        <v>0</v>
      </c>
      <c r="C70" s="99">
        <v>0</v>
      </c>
      <c r="D70" s="87">
        <v>2014</v>
      </c>
      <c r="E70" s="100">
        <f>SUM(E71:E82)</f>
        <v>39424</v>
      </c>
      <c r="F70" s="100">
        <f>SUM(F71:F82)</f>
        <v>39424</v>
      </c>
    </row>
    <row r="71" spans="1:6" x14ac:dyDescent="0.3">
      <c r="A71" s="33" t="s">
        <v>26</v>
      </c>
      <c r="B71" s="26">
        <v>0</v>
      </c>
      <c r="C71" s="27">
        <v>0</v>
      </c>
      <c r="D71" s="33" t="s">
        <v>26</v>
      </c>
      <c r="E71" s="26">
        <v>2254</v>
      </c>
      <c r="F71" s="26">
        <f>SUM(E71)</f>
        <v>2254</v>
      </c>
    </row>
    <row r="72" spans="1:6" x14ac:dyDescent="0.3">
      <c r="A72" s="33" t="s">
        <v>27</v>
      </c>
      <c r="B72" s="26">
        <v>0</v>
      </c>
      <c r="C72" s="27">
        <v>0</v>
      </c>
      <c r="D72" s="33" t="s">
        <v>27</v>
      </c>
      <c r="E72" s="26">
        <v>2553</v>
      </c>
      <c r="F72" s="26">
        <f t="shared" ref="F72:F82" si="9">SUM(E72)</f>
        <v>2553</v>
      </c>
    </row>
    <row r="73" spans="1:6" x14ac:dyDescent="0.3">
      <c r="A73" s="33" t="s">
        <v>28</v>
      </c>
      <c r="B73" s="26">
        <v>0</v>
      </c>
      <c r="C73" s="27">
        <v>0</v>
      </c>
      <c r="D73" s="33" t="s">
        <v>28</v>
      </c>
      <c r="E73" s="26">
        <v>3240</v>
      </c>
      <c r="F73" s="26">
        <f t="shared" si="9"/>
        <v>3240</v>
      </c>
    </row>
    <row r="74" spans="1:6" x14ac:dyDescent="0.3">
      <c r="A74" s="33" t="s">
        <v>29</v>
      </c>
      <c r="B74" s="26">
        <v>0</v>
      </c>
      <c r="C74" s="27">
        <v>0</v>
      </c>
      <c r="D74" s="33" t="s">
        <v>29</v>
      </c>
      <c r="E74" s="26">
        <v>3791</v>
      </c>
      <c r="F74" s="26">
        <f t="shared" si="9"/>
        <v>3791</v>
      </c>
    </row>
    <row r="75" spans="1:6" x14ac:dyDescent="0.3">
      <c r="A75" s="33" t="s">
        <v>30</v>
      </c>
      <c r="B75" s="26">
        <v>0</v>
      </c>
      <c r="C75" s="27">
        <v>0</v>
      </c>
      <c r="D75" s="33" t="s">
        <v>30</v>
      </c>
      <c r="E75" s="26">
        <v>3647</v>
      </c>
      <c r="F75" s="26">
        <f t="shared" si="9"/>
        <v>3647</v>
      </c>
    </row>
    <row r="76" spans="1:6" x14ac:dyDescent="0.3">
      <c r="A76" s="33" t="s">
        <v>31</v>
      </c>
      <c r="B76" s="26">
        <v>0</v>
      </c>
      <c r="C76" s="27">
        <v>0</v>
      </c>
      <c r="D76" s="33" t="s">
        <v>31</v>
      </c>
      <c r="E76" s="26">
        <v>3664</v>
      </c>
      <c r="F76" s="26">
        <f t="shared" si="9"/>
        <v>3664</v>
      </c>
    </row>
    <row r="77" spans="1:6" x14ac:dyDescent="0.3">
      <c r="A77" s="33" t="s">
        <v>32</v>
      </c>
      <c r="B77" s="26">
        <v>0</v>
      </c>
      <c r="C77" s="27">
        <v>0</v>
      </c>
      <c r="D77" s="33" t="s">
        <v>32</v>
      </c>
      <c r="E77" s="26">
        <v>3819</v>
      </c>
      <c r="F77" s="26">
        <f t="shared" si="9"/>
        <v>3819</v>
      </c>
    </row>
    <row r="78" spans="1:6" x14ac:dyDescent="0.3">
      <c r="A78" s="33" t="s">
        <v>33</v>
      </c>
      <c r="B78" s="26">
        <v>0</v>
      </c>
      <c r="C78" s="27">
        <v>0</v>
      </c>
      <c r="D78" s="33" t="s">
        <v>33</v>
      </c>
      <c r="E78" s="26">
        <v>3422</v>
      </c>
      <c r="F78" s="26">
        <f t="shared" si="9"/>
        <v>3422</v>
      </c>
    </row>
    <row r="79" spans="1:6" x14ac:dyDescent="0.3">
      <c r="A79" s="33" t="s">
        <v>34</v>
      </c>
      <c r="B79" s="26">
        <v>0</v>
      </c>
      <c r="C79" s="27">
        <v>0</v>
      </c>
      <c r="D79" s="33" t="s">
        <v>34</v>
      </c>
      <c r="E79" s="26">
        <v>3334</v>
      </c>
      <c r="F79" s="26">
        <f t="shared" si="9"/>
        <v>3334</v>
      </c>
    </row>
    <row r="80" spans="1:6" x14ac:dyDescent="0.3">
      <c r="A80" s="33" t="s">
        <v>35</v>
      </c>
      <c r="B80" s="26">
        <v>0</v>
      </c>
      <c r="C80" s="27">
        <v>0</v>
      </c>
      <c r="D80" s="33" t="s">
        <v>35</v>
      </c>
      <c r="E80" s="26">
        <v>3384</v>
      </c>
      <c r="F80" s="26">
        <f t="shared" si="9"/>
        <v>3384</v>
      </c>
    </row>
    <row r="81" spans="1:6" x14ac:dyDescent="0.3">
      <c r="A81" s="33" t="s">
        <v>36</v>
      </c>
      <c r="B81" s="26">
        <v>0</v>
      </c>
      <c r="C81" s="27">
        <v>0</v>
      </c>
      <c r="D81" s="33" t="s">
        <v>36</v>
      </c>
      <c r="E81" s="26">
        <v>3228</v>
      </c>
      <c r="F81" s="26">
        <f t="shared" si="9"/>
        <v>3228</v>
      </c>
    </row>
    <row r="82" spans="1:6" x14ac:dyDescent="0.3">
      <c r="A82" s="33" t="s">
        <v>37</v>
      </c>
      <c r="B82" s="26">
        <v>0</v>
      </c>
      <c r="C82" s="27">
        <v>0</v>
      </c>
      <c r="D82" s="33" t="s">
        <v>37</v>
      </c>
      <c r="E82" s="26">
        <v>3088</v>
      </c>
      <c r="F82" s="26">
        <f t="shared" si="9"/>
        <v>3088</v>
      </c>
    </row>
    <row r="83" spans="1:6" s="93" customFormat="1" ht="17.100000000000001" customHeight="1" x14ac:dyDescent="0.3">
      <c r="A83" s="87">
        <v>2013</v>
      </c>
      <c r="B83" s="99">
        <v>0</v>
      </c>
      <c r="C83" s="99">
        <v>0</v>
      </c>
      <c r="D83" s="87">
        <v>2013</v>
      </c>
      <c r="E83" s="100">
        <f>SUM(E84:E95)</f>
        <v>31866</v>
      </c>
      <c r="F83" s="100">
        <f>SUM(F84:F95)</f>
        <v>31866</v>
      </c>
    </row>
    <row r="84" spans="1:6" x14ac:dyDescent="0.3">
      <c r="A84" s="33" t="s">
        <v>26</v>
      </c>
      <c r="B84" s="26">
        <v>0</v>
      </c>
      <c r="C84" s="27">
        <v>0</v>
      </c>
      <c r="D84" s="33" t="s">
        <v>26</v>
      </c>
      <c r="E84" s="26">
        <v>2279</v>
      </c>
      <c r="F84" s="26">
        <f>SUM(E84)</f>
        <v>2279</v>
      </c>
    </row>
    <row r="85" spans="1:6" x14ac:dyDescent="0.3">
      <c r="A85" s="33" t="s">
        <v>27</v>
      </c>
      <c r="B85" s="26">
        <v>0</v>
      </c>
      <c r="C85" s="27">
        <v>0</v>
      </c>
      <c r="D85" s="33" t="s">
        <v>27</v>
      </c>
      <c r="E85" s="26">
        <v>2053</v>
      </c>
      <c r="F85" s="26">
        <f t="shared" ref="F85:F95" si="10">SUM(E85)</f>
        <v>2053</v>
      </c>
    </row>
    <row r="86" spans="1:6" x14ac:dyDescent="0.3">
      <c r="A86" s="33" t="s">
        <v>28</v>
      </c>
      <c r="B86" s="26">
        <v>0</v>
      </c>
      <c r="C86" s="27">
        <v>0</v>
      </c>
      <c r="D86" s="33" t="s">
        <v>28</v>
      </c>
      <c r="E86" s="26">
        <v>2482</v>
      </c>
      <c r="F86" s="26">
        <f t="shared" si="10"/>
        <v>2482</v>
      </c>
    </row>
    <row r="87" spans="1:6" x14ac:dyDescent="0.3">
      <c r="A87" s="33" t="s">
        <v>29</v>
      </c>
      <c r="B87" s="26">
        <v>0</v>
      </c>
      <c r="C87" s="27">
        <v>0</v>
      </c>
      <c r="D87" s="33" t="s">
        <v>29</v>
      </c>
      <c r="E87" s="26">
        <v>2701</v>
      </c>
      <c r="F87" s="26">
        <f t="shared" si="10"/>
        <v>2701</v>
      </c>
    </row>
    <row r="88" spans="1:6" x14ac:dyDescent="0.3">
      <c r="A88" s="33" t="s">
        <v>30</v>
      </c>
      <c r="B88" s="26">
        <v>0</v>
      </c>
      <c r="C88" s="27">
        <v>0</v>
      </c>
      <c r="D88" s="33" t="s">
        <v>30</v>
      </c>
      <c r="E88" s="26">
        <v>2983</v>
      </c>
      <c r="F88" s="26">
        <f t="shared" si="10"/>
        <v>2983</v>
      </c>
    </row>
    <row r="89" spans="1:6" x14ac:dyDescent="0.3">
      <c r="A89" s="33" t="s">
        <v>31</v>
      </c>
      <c r="B89" s="26">
        <v>0</v>
      </c>
      <c r="C89" s="27">
        <v>0</v>
      </c>
      <c r="D89" s="33" t="s">
        <v>31</v>
      </c>
      <c r="E89" s="26">
        <v>2848</v>
      </c>
      <c r="F89" s="26">
        <f t="shared" si="10"/>
        <v>2848</v>
      </c>
    </row>
    <row r="90" spans="1:6" x14ac:dyDescent="0.3">
      <c r="A90" s="33" t="s">
        <v>32</v>
      </c>
      <c r="B90" s="26">
        <v>0</v>
      </c>
      <c r="C90" s="27">
        <v>0</v>
      </c>
      <c r="D90" s="33" t="s">
        <v>32</v>
      </c>
      <c r="E90" s="26">
        <v>3042</v>
      </c>
      <c r="F90" s="26">
        <f t="shared" si="10"/>
        <v>3042</v>
      </c>
    </row>
    <row r="91" spans="1:6" x14ac:dyDescent="0.3">
      <c r="A91" s="33" t="s">
        <v>33</v>
      </c>
      <c r="B91" s="26">
        <v>0</v>
      </c>
      <c r="C91" s="27">
        <v>0</v>
      </c>
      <c r="D91" s="33" t="s">
        <v>33</v>
      </c>
      <c r="E91" s="26">
        <v>2786</v>
      </c>
      <c r="F91" s="26">
        <f t="shared" si="10"/>
        <v>2786</v>
      </c>
    </row>
    <row r="92" spans="1:6" x14ac:dyDescent="0.3">
      <c r="A92" s="33" t="s">
        <v>34</v>
      </c>
      <c r="B92" s="26">
        <v>0</v>
      </c>
      <c r="C92" s="27">
        <v>0</v>
      </c>
      <c r="D92" s="33" t="s">
        <v>34</v>
      </c>
      <c r="E92" s="26">
        <v>2793</v>
      </c>
      <c r="F92" s="26">
        <f t="shared" si="10"/>
        <v>2793</v>
      </c>
    </row>
    <row r="93" spans="1:6" x14ac:dyDescent="0.3">
      <c r="A93" s="33" t="s">
        <v>35</v>
      </c>
      <c r="B93" s="26">
        <v>0</v>
      </c>
      <c r="C93" s="27">
        <v>0</v>
      </c>
      <c r="D93" s="33" t="s">
        <v>35</v>
      </c>
      <c r="E93" s="26">
        <v>2624</v>
      </c>
      <c r="F93" s="26">
        <f t="shared" si="10"/>
        <v>2624</v>
      </c>
    </row>
    <row r="94" spans="1:6" x14ac:dyDescent="0.3">
      <c r="A94" s="33" t="s">
        <v>36</v>
      </c>
      <c r="B94" s="26">
        <v>0</v>
      </c>
      <c r="C94" s="27">
        <v>0</v>
      </c>
      <c r="D94" s="33" t="s">
        <v>36</v>
      </c>
      <c r="E94" s="26">
        <v>2585</v>
      </c>
      <c r="F94" s="26">
        <f t="shared" si="10"/>
        <v>2585</v>
      </c>
    </row>
    <row r="95" spans="1:6" x14ac:dyDescent="0.3">
      <c r="A95" s="33" t="s">
        <v>37</v>
      </c>
      <c r="B95" s="26">
        <v>0</v>
      </c>
      <c r="C95" s="27">
        <v>0</v>
      </c>
      <c r="D95" s="33" t="s">
        <v>37</v>
      </c>
      <c r="E95" s="26">
        <v>2690</v>
      </c>
      <c r="F95" s="26">
        <f t="shared" si="10"/>
        <v>2690</v>
      </c>
    </row>
    <row r="96" spans="1:6" s="93" customFormat="1" ht="17.100000000000001" customHeight="1" x14ac:dyDescent="0.3">
      <c r="A96" s="87">
        <v>2012</v>
      </c>
      <c r="B96" s="100">
        <f>SUM(B97:B108)</f>
        <v>125</v>
      </c>
      <c r="C96" s="100">
        <f>SUM(C97:C108)</f>
        <v>125</v>
      </c>
      <c r="D96" s="87">
        <v>2012</v>
      </c>
      <c r="E96" s="100">
        <f>SUM(E97:E108)</f>
        <v>35208</v>
      </c>
      <c r="F96" s="100">
        <f>SUM(F97:F108)</f>
        <v>35208</v>
      </c>
    </row>
    <row r="97" spans="1:6" x14ac:dyDescent="0.3">
      <c r="A97" s="33" t="s">
        <v>26</v>
      </c>
      <c r="B97" s="26">
        <v>0</v>
      </c>
      <c r="C97" s="27">
        <v>0</v>
      </c>
      <c r="D97" s="33" t="s">
        <v>26</v>
      </c>
      <c r="E97" s="26">
        <v>2912</v>
      </c>
      <c r="F97" s="26">
        <f>SUM(E97)</f>
        <v>2912</v>
      </c>
    </row>
    <row r="98" spans="1:6" x14ac:dyDescent="0.3">
      <c r="A98" s="33" t="s">
        <v>27</v>
      </c>
      <c r="B98" s="26">
        <v>0</v>
      </c>
      <c r="C98" s="27">
        <v>0</v>
      </c>
      <c r="D98" s="33" t="s">
        <v>27</v>
      </c>
      <c r="E98" s="26">
        <v>2385</v>
      </c>
      <c r="F98" s="26">
        <f t="shared" ref="F98:F108" si="11">SUM(E98)</f>
        <v>2385</v>
      </c>
    </row>
    <row r="99" spans="1:6" x14ac:dyDescent="0.3">
      <c r="A99" s="33" t="s">
        <v>28</v>
      </c>
      <c r="B99" s="26">
        <v>0</v>
      </c>
      <c r="C99" s="27">
        <v>0</v>
      </c>
      <c r="D99" s="33" t="s">
        <v>28</v>
      </c>
      <c r="E99" s="26">
        <v>3174</v>
      </c>
      <c r="F99" s="26">
        <f t="shared" si="11"/>
        <v>3174</v>
      </c>
    </row>
    <row r="100" spans="1:6" x14ac:dyDescent="0.3">
      <c r="A100" s="33" t="s">
        <v>29</v>
      </c>
      <c r="B100" s="26">
        <v>0</v>
      </c>
      <c r="C100" s="27">
        <v>0</v>
      </c>
      <c r="D100" s="33" t="s">
        <v>29</v>
      </c>
      <c r="E100" s="26">
        <v>3449</v>
      </c>
      <c r="F100" s="26">
        <f t="shared" si="11"/>
        <v>3449</v>
      </c>
    </row>
    <row r="101" spans="1:6" x14ac:dyDescent="0.3">
      <c r="A101" s="33" t="s">
        <v>30</v>
      </c>
      <c r="B101" s="26">
        <v>0</v>
      </c>
      <c r="C101" s="27">
        <v>0</v>
      </c>
      <c r="D101" s="33" t="s">
        <v>30</v>
      </c>
      <c r="E101" s="26">
        <v>3002</v>
      </c>
      <c r="F101" s="26">
        <f t="shared" si="11"/>
        <v>3002</v>
      </c>
    </row>
    <row r="102" spans="1:6" x14ac:dyDescent="0.3">
      <c r="A102" s="33" t="s">
        <v>31</v>
      </c>
      <c r="B102" s="26">
        <v>1</v>
      </c>
      <c r="C102" s="27">
        <v>1</v>
      </c>
      <c r="D102" s="33" t="s">
        <v>31</v>
      </c>
      <c r="E102" s="26">
        <v>3085</v>
      </c>
      <c r="F102" s="26">
        <f t="shared" si="11"/>
        <v>3085</v>
      </c>
    </row>
    <row r="103" spans="1:6" x14ac:dyDescent="0.3">
      <c r="A103" s="33" t="s">
        <v>32</v>
      </c>
      <c r="B103" s="26">
        <v>0</v>
      </c>
      <c r="C103" s="27">
        <v>0</v>
      </c>
      <c r="D103" s="33" t="s">
        <v>32</v>
      </c>
      <c r="E103" s="26">
        <v>3177</v>
      </c>
      <c r="F103" s="26">
        <f t="shared" si="11"/>
        <v>3177</v>
      </c>
    </row>
    <row r="104" spans="1:6" x14ac:dyDescent="0.3">
      <c r="A104" s="33" t="s">
        <v>33</v>
      </c>
      <c r="B104" s="26">
        <v>0</v>
      </c>
      <c r="C104" s="27">
        <v>0</v>
      </c>
      <c r="D104" s="33" t="s">
        <v>33</v>
      </c>
      <c r="E104" s="26">
        <v>2932</v>
      </c>
      <c r="F104" s="26">
        <f t="shared" si="11"/>
        <v>2932</v>
      </c>
    </row>
    <row r="105" spans="1:6" x14ac:dyDescent="0.3">
      <c r="A105" s="33" t="s">
        <v>34</v>
      </c>
      <c r="B105" s="26">
        <v>0</v>
      </c>
      <c r="C105" s="27">
        <v>0</v>
      </c>
      <c r="D105" s="33" t="s">
        <v>34</v>
      </c>
      <c r="E105" s="26">
        <v>3115</v>
      </c>
      <c r="F105" s="26">
        <f t="shared" si="11"/>
        <v>3115</v>
      </c>
    </row>
    <row r="106" spans="1:6" x14ac:dyDescent="0.3">
      <c r="A106" s="33" t="s">
        <v>35</v>
      </c>
      <c r="B106" s="26">
        <v>0</v>
      </c>
      <c r="C106" s="27">
        <v>0</v>
      </c>
      <c r="D106" s="33" t="s">
        <v>35</v>
      </c>
      <c r="E106" s="26">
        <v>3038</v>
      </c>
      <c r="F106" s="26">
        <f t="shared" si="11"/>
        <v>3038</v>
      </c>
    </row>
    <row r="107" spans="1:6" x14ac:dyDescent="0.3">
      <c r="A107" s="33" t="s">
        <v>36</v>
      </c>
      <c r="B107" s="26">
        <v>124</v>
      </c>
      <c r="C107" s="27">
        <v>124</v>
      </c>
      <c r="D107" s="33" t="s">
        <v>36</v>
      </c>
      <c r="E107" s="26">
        <v>2523</v>
      </c>
      <c r="F107" s="26">
        <f t="shared" si="11"/>
        <v>2523</v>
      </c>
    </row>
    <row r="108" spans="1:6" x14ac:dyDescent="0.3">
      <c r="A108" s="33" t="s">
        <v>37</v>
      </c>
      <c r="B108" s="26">
        <v>0</v>
      </c>
      <c r="C108" s="27">
        <v>0</v>
      </c>
      <c r="D108" s="33" t="s">
        <v>37</v>
      </c>
      <c r="E108" s="26">
        <v>2416</v>
      </c>
      <c r="F108" s="26">
        <f t="shared" si="11"/>
        <v>2416</v>
      </c>
    </row>
    <row r="109" spans="1:6" s="93" customFormat="1" ht="17.100000000000001" customHeight="1" x14ac:dyDescent="0.3">
      <c r="A109" s="87">
        <v>2011</v>
      </c>
      <c r="B109" s="100">
        <f>SUM(B110:B121)</f>
        <v>150</v>
      </c>
      <c r="C109" s="100">
        <f>SUM(C110:C121)</f>
        <v>150</v>
      </c>
      <c r="D109" s="87">
        <v>2011</v>
      </c>
      <c r="E109" s="100">
        <f>SUM(E110:E121)</f>
        <v>44016</v>
      </c>
      <c r="F109" s="100">
        <f>SUM(F110:F121)</f>
        <v>44016</v>
      </c>
    </row>
    <row r="110" spans="1:6" x14ac:dyDescent="0.3">
      <c r="A110" s="33" t="s">
        <v>26</v>
      </c>
      <c r="B110" s="26">
        <v>0</v>
      </c>
      <c r="C110" s="27">
        <v>0</v>
      </c>
      <c r="D110" s="33" t="s">
        <v>26</v>
      </c>
      <c r="E110" s="26">
        <v>3834</v>
      </c>
      <c r="F110" s="26">
        <f>SUM(E110)</f>
        <v>3834</v>
      </c>
    </row>
    <row r="111" spans="1:6" x14ac:dyDescent="0.3">
      <c r="A111" s="33" t="s">
        <v>27</v>
      </c>
      <c r="B111" s="26">
        <v>0</v>
      </c>
      <c r="C111" s="27">
        <v>0</v>
      </c>
      <c r="D111" s="33" t="s">
        <v>27</v>
      </c>
      <c r="E111" s="26">
        <v>3249</v>
      </c>
      <c r="F111" s="26">
        <f t="shared" ref="F111:F121" si="12">SUM(E111)</f>
        <v>3249</v>
      </c>
    </row>
    <row r="112" spans="1:6" x14ac:dyDescent="0.3">
      <c r="A112" s="33" t="s">
        <v>28</v>
      </c>
      <c r="B112" s="26">
        <v>0</v>
      </c>
      <c r="C112" s="27">
        <v>0</v>
      </c>
      <c r="D112" s="33" t="s">
        <v>28</v>
      </c>
      <c r="E112" s="26">
        <v>3681</v>
      </c>
      <c r="F112" s="26">
        <f t="shared" si="12"/>
        <v>3681</v>
      </c>
    </row>
    <row r="113" spans="1:6" x14ac:dyDescent="0.3">
      <c r="A113" s="33" t="s">
        <v>29</v>
      </c>
      <c r="B113" s="26">
        <v>0</v>
      </c>
      <c r="C113" s="27">
        <v>0</v>
      </c>
      <c r="D113" s="33" t="s">
        <v>29</v>
      </c>
      <c r="E113" s="26">
        <v>4093</v>
      </c>
      <c r="F113" s="26">
        <f t="shared" si="12"/>
        <v>4093</v>
      </c>
    </row>
    <row r="114" spans="1:6" x14ac:dyDescent="0.3">
      <c r="A114" s="33" t="s">
        <v>30</v>
      </c>
      <c r="B114" s="26">
        <v>0</v>
      </c>
      <c r="C114" s="27">
        <v>0</v>
      </c>
      <c r="D114" s="33" t="s">
        <v>30</v>
      </c>
      <c r="E114" s="26">
        <v>4550</v>
      </c>
      <c r="F114" s="26">
        <f t="shared" si="12"/>
        <v>4550</v>
      </c>
    </row>
    <row r="115" spans="1:6" x14ac:dyDescent="0.3">
      <c r="A115" s="33" t="s">
        <v>31</v>
      </c>
      <c r="B115" s="26">
        <v>0</v>
      </c>
      <c r="C115" s="27">
        <v>0</v>
      </c>
      <c r="D115" s="33" t="s">
        <v>31</v>
      </c>
      <c r="E115" s="26">
        <v>4091</v>
      </c>
      <c r="F115" s="26">
        <f t="shared" si="12"/>
        <v>4091</v>
      </c>
    </row>
    <row r="116" spans="1:6" x14ac:dyDescent="0.3">
      <c r="A116" s="33" t="s">
        <v>32</v>
      </c>
      <c r="B116" s="26">
        <v>0</v>
      </c>
      <c r="C116" s="27">
        <v>0</v>
      </c>
      <c r="D116" s="33" t="s">
        <v>32</v>
      </c>
      <c r="E116" s="26">
        <v>4220</v>
      </c>
      <c r="F116" s="26">
        <f t="shared" si="12"/>
        <v>4220</v>
      </c>
    </row>
    <row r="117" spans="1:6" x14ac:dyDescent="0.3">
      <c r="A117" s="33" t="s">
        <v>33</v>
      </c>
      <c r="B117" s="26">
        <v>0</v>
      </c>
      <c r="C117" s="27">
        <v>0</v>
      </c>
      <c r="D117" s="33" t="s">
        <v>33</v>
      </c>
      <c r="E117" s="26">
        <v>3836</v>
      </c>
      <c r="F117" s="26">
        <f t="shared" si="12"/>
        <v>3836</v>
      </c>
    </row>
    <row r="118" spans="1:6" x14ac:dyDescent="0.3">
      <c r="A118" s="33" t="s">
        <v>34</v>
      </c>
      <c r="B118" s="26">
        <v>0</v>
      </c>
      <c r="C118" s="27">
        <v>0</v>
      </c>
      <c r="D118" s="33" t="s">
        <v>34</v>
      </c>
      <c r="E118" s="26">
        <v>3772</v>
      </c>
      <c r="F118" s="26">
        <f t="shared" si="12"/>
        <v>3772</v>
      </c>
    </row>
    <row r="119" spans="1:6" x14ac:dyDescent="0.3">
      <c r="A119" s="33" t="s">
        <v>35</v>
      </c>
      <c r="B119" s="26">
        <v>0</v>
      </c>
      <c r="C119" s="27">
        <v>0</v>
      </c>
      <c r="D119" s="33" t="s">
        <v>35</v>
      </c>
      <c r="E119" s="26">
        <v>2920</v>
      </c>
      <c r="F119" s="26">
        <f t="shared" si="12"/>
        <v>2920</v>
      </c>
    </row>
    <row r="120" spans="1:6" x14ac:dyDescent="0.3">
      <c r="A120" s="33" t="s">
        <v>36</v>
      </c>
      <c r="B120" s="26">
        <v>148</v>
      </c>
      <c r="C120" s="27">
        <v>148</v>
      </c>
      <c r="D120" s="33" t="s">
        <v>36</v>
      </c>
      <c r="E120" s="26">
        <v>2949</v>
      </c>
      <c r="F120" s="26">
        <f t="shared" si="12"/>
        <v>2949</v>
      </c>
    </row>
    <row r="121" spans="1:6" x14ac:dyDescent="0.3">
      <c r="A121" s="33" t="s">
        <v>37</v>
      </c>
      <c r="B121" s="26">
        <v>2</v>
      </c>
      <c r="C121" s="27">
        <v>2</v>
      </c>
      <c r="D121" s="33" t="s">
        <v>37</v>
      </c>
      <c r="E121" s="26">
        <v>2821</v>
      </c>
      <c r="F121" s="26">
        <f t="shared" si="12"/>
        <v>2821</v>
      </c>
    </row>
    <row r="122" spans="1:6" s="93" customFormat="1" ht="17.100000000000001" customHeight="1" x14ac:dyDescent="0.3">
      <c r="A122" s="87">
        <v>2010</v>
      </c>
      <c r="B122" s="100">
        <f>SUM(B123:B134)</f>
        <v>269</v>
      </c>
      <c r="C122" s="100">
        <f>SUM(C123:C134)</f>
        <v>269</v>
      </c>
      <c r="D122" s="87">
        <v>2010</v>
      </c>
      <c r="E122" s="100">
        <f>SUM(E123:E134)</f>
        <v>59579</v>
      </c>
      <c r="F122" s="100">
        <f>SUM(F123:F134)</f>
        <v>59579</v>
      </c>
    </row>
    <row r="123" spans="1:6" x14ac:dyDescent="0.3">
      <c r="A123" s="33" t="s">
        <v>26</v>
      </c>
      <c r="B123" s="26">
        <v>0</v>
      </c>
      <c r="C123" s="27">
        <v>0</v>
      </c>
      <c r="D123" s="33" t="s">
        <v>26</v>
      </c>
      <c r="E123" s="26">
        <v>5292</v>
      </c>
      <c r="F123" s="26">
        <f>SUM(E123)</f>
        <v>5292</v>
      </c>
    </row>
    <row r="124" spans="1:6" x14ac:dyDescent="0.3">
      <c r="A124" s="33" t="s">
        <v>27</v>
      </c>
      <c r="B124" s="26">
        <v>0</v>
      </c>
      <c r="C124" s="27">
        <v>0</v>
      </c>
      <c r="D124" s="33" t="s">
        <v>27</v>
      </c>
      <c r="E124" s="26">
        <v>5086</v>
      </c>
      <c r="F124" s="26">
        <f t="shared" ref="F124:F134" si="13">SUM(E124)</f>
        <v>5086</v>
      </c>
    </row>
    <row r="125" spans="1:6" x14ac:dyDescent="0.3">
      <c r="A125" s="33" t="s">
        <v>28</v>
      </c>
      <c r="B125" s="26">
        <v>0</v>
      </c>
      <c r="C125" s="27">
        <v>0</v>
      </c>
      <c r="D125" s="33" t="s">
        <v>28</v>
      </c>
      <c r="E125" s="26">
        <v>5768</v>
      </c>
      <c r="F125" s="26">
        <f t="shared" si="13"/>
        <v>5768</v>
      </c>
    </row>
    <row r="126" spans="1:6" x14ac:dyDescent="0.3">
      <c r="A126" s="33" t="s">
        <v>29</v>
      </c>
      <c r="B126" s="26">
        <v>0</v>
      </c>
      <c r="C126" s="27">
        <v>0</v>
      </c>
      <c r="D126" s="33" t="s">
        <v>29</v>
      </c>
      <c r="E126" s="26">
        <v>6011</v>
      </c>
      <c r="F126" s="26">
        <f t="shared" si="13"/>
        <v>6011</v>
      </c>
    </row>
    <row r="127" spans="1:6" x14ac:dyDescent="0.3">
      <c r="A127" s="33" t="s">
        <v>30</v>
      </c>
      <c r="B127" s="26">
        <v>269</v>
      </c>
      <c r="C127" s="27">
        <v>269</v>
      </c>
      <c r="D127" s="33" t="s">
        <v>30</v>
      </c>
      <c r="E127" s="26">
        <v>5125</v>
      </c>
      <c r="F127" s="26">
        <f t="shared" si="13"/>
        <v>5125</v>
      </c>
    </row>
    <row r="128" spans="1:6" x14ac:dyDescent="0.3">
      <c r="A128" s="33" t="s">
        <v>31</v>
      </c>
      <c r="B128" s="26">
        <v>0</v>
      </c>
      <c r="C128" s="27">
        <v>0</v>
      </c>
      <c r="D128" s="33" t="s">
        <v>31</v>
      </c>
      <c r="E128" s="26">
        <v>4993</v>
      </c>
      <c r="F128" s="26">
        <f t="shared" si="13"/>
        <v>4993</v>
      </c>
    </row>
    <row r="129" spans="1:6" x14ac:dyDescent="0.3">
      <c r="A129" s="33" t="s">
        <v>32</v>
      </c>
      <c r="B129" s="26">
        <v>0</v>
      </c>
      <c r="C129" s="27">
        <v>0</v>
      </c>
      <c r="D129" s="33" t="s">
        <v>32</v>
      </c>
      <c r="E129" s="26">
        <v>5597</v>
      </c>
      <c r="F129" s="26">
        <f t="shared" si="13"/>
        <v>5597</v>
      </c>
    </row>
    <row r="130" spans="1:6" x14ac:dyDescent="0.3">
      <c r="A130" s="33" t="s">
        <v>33</v>
      </c>
      <c r="B130" s="26">
        <v>0</v>
      </c>
      <c r="C130" s="27">
        <v>0</v>
      </c>
      <c r="D130" s="33" t="s">
        <v>33</v>
      </c>
      <c r="E130" s="26">
        <v>4962</v>
      </c>
      <c r="F130" s="26">
        <f t="shared" si="13"/>
        <v>4962</v>
      </c>
    </row>
    <row r="131" spans="1:6" x14ac:dyDescent="0.3">
      <c r="A131" s="33" t="s">
        <v>34</v>
      </c>
      <c r="B131" s="26">
        <v>0</v>
      </c>
      <c r="C131" s="27">
        <v>0</v>
      </c>
      <c r="D131" s="33" t="s">
        <v>34</v>
      </c>
      <c r="E131" s="26">
        <v>4383</v>
      </c>
      <c r="F131" s="26">
        <f t="shared" si="13"/>
        <v>4383</v>
      </c>
    </row>
    <row r="132" spans="1:6" x14ac:dyDescent="0.3">
      <c r="A132" s="33" t="s">
        <v>35</v>
      </c>
      <c r="B132" s="26">
        <v>0</v>
      </c>
      <c r="C132" s="27">
        <v>0</v>
      </c>
      <c r="D132" s="33" t="s">
        <v>35</v>
      </c>
      <c r="E132" s="26">
        <v>4225</v>
      </c>
      <c r="F132" s="26">
        <f t="shared" si="13"/>
        <v>4225</v>
      </c>
    </row>
    <row r="133" spans="1:6" x14ac:dyDescent="0.3">
      <c r="A133" s="33" t="s">
        <v>36</v>
      </c>
      <c r="B133" s="26">
        <v>0</v>
      </c>
      <c r="C133" s="27">
        <v>0</v>
      </c>
      <c r="D133" s="33" t="s">
        <v>36</v>
      </c>
      <c r="E133" s="26">
        <v>4033</v>
      </c>
      <c r="F133" s="26">
        <f t="shared" si="13"/>
        <v>4033</v>
      </c>
    </row>
    <row r="134" spans="1:6" x14ac:dyDescent="0.3">
      <c r="A134" s="33" t="s">
        <v>37</v>
      </c>
      <c r="B134" s="26">
        <v>0</v>
      </c>
      <c r="C134" s="27">
        <v>0</v>
      </c>
      <c r="D134" s="33" t="s">
        <v>37</v>
      </c>
      <c r="E134" s="26">
        <v>4104</v>
      </c>
      <c r="F134" s="26">
        <f t="shared" si="13"/>
        <v>4104</v>
      </c>
    </row>
    <row r="135" spans="1:6" ht="15" customHeight="1" x14ac:dyDescent="0.3">
      <c r="A135" s="138" t="s">
        <v>116</v>
      </c>
      <c r="B135" s="138"/>
      <c r="C135" s="138"/>
      <c r="D135" s="138"/>
      <c r="E135" s="101"/>
      <c r="F135" s="101"/>
    </row>
    <row r="136" spans="1:6" x14ac:dyDescent="0.3">
      <c r="A136" s="101"/>
      <c r="B136" s="101"/>
      <c r="C136" s="101"/>
      <c r="D136" s="101"/>
      <c r="E136" s="101"/>
      <c r="F136" s="101"/>
    </row>
    <row r="137" spans="1:6" x14ac:dyDescent="0.3">
      <c r="A137"/>
    </row>
    <row r="138" spans="1:6" x14ac:dyDescent="0.3">
      <c r="A138"/>
    </row>
    <row r="139" spans="1:6" x14ac:dyDescent="0.3">
      <c r="A139"/>
    </row>
    <row r="140" spans="1:6" x14ac:dyDescent="0.3">
      <c r="A140"/>
    </row>
    <row r="141" spans="1:6" x14ac:dyDescent="0.3">
      <c r="A141"/>
    </row>
  </sheetData>
  <mergeCells count="3">
    <mergeCell ref="A3:C3"/>
    <mergeCell ref="A135:D135"/>
    <mergeCell ref="D3:F3"/>
  </mergeCells>
  <pageMargins left="0.70866141732283472" right="0.70866141732283472" top="0.74803149606299213" bottom="0.74803149606299213" header="0.31496062992125984" footer="0.31496062992125984"/>
  <pageSetup paperSize="9" fitToHeight="0" orientation="landscape" verticalDpi="597" r:id="rId1"/>
  <headerFooter>
    <oddHeader>&amp;R&amp;G</oddHeader>
    <oddFooter>&amp;L&amp;F&amp;C&amp;P / &amp;N&amp;R&amp;A</oddFooter>
  </headerFooter>
  <rowBreaks count="4" manualBreakCount="4">
    <brk id="56" max="5" man="1"/>
    <brk id="82" max="5" man="1"/>
    <brk id="108" max="5" man="1"/>
    <brk id="135" max="5" man="1"/>
  </rowBreaks>
  <colBreaks count="1" manualBreakCount="1">
    <brk id="3" max="1048575" man="1"/>
  </colBreaks>
  <ignoredErrors>
    <ignoredError sqref="B44" formulaRange="1"/>
    <ignoredError sqref="F18 C18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2:E17"/>
  <sheetViews>
    <sheetView showGridLines="0" zoomScaleNormal="100" workbookViewId="0">
      <selection activeCell="D7" sqref="D7"/>
    </sheetView>
  </sheetViews>
  <sheetFormatPr defaultRowHeight="14.4" x14ac:dyDescent="0.3"/>
  <cols>
    <col min="1" max="1" width="7" bestFit="1" customWidth="1"/>
    <col min="2" max="2" width="11.44140625" bestFit="1" customWidth="1"/>
    <col min="3" max="3" width="26" customWidth="1"/>
    <col min="4" max="4" width="24.6640625" bestFit="1" customWidth="1"/>
    <col min="5" max="5" width="18.109375" bestFit="1" customWidth="1"/>
  </cols>
  <sheetData>
    <row r="2" spans="1:5" ht="15" customHeight="1" x14ac:dyDescent="0.3">
      <c r="A2" s="153" t="s">
        <v>124</v>
      </c>
      <c r="B2" s="154"/>
      <c r="C2" s="154"/>
      <c r="D2" s="154"/>
      <c r="E2" s="154"/>
    </row>
    <row r="3" spans="1:5" ht="33.75" customHeight="1" x14ac:dyDescent="0.3">
      <c r="A3" s="102"/>
      <c r="B3" s="19"/>
      <c r="C3" s="20" t="s">
        <v>9</v>
      </c>
      <c r="D3" s="20" t="s">
        <v>10</v>
      </c>
      <c r="E3" s="20" t="s">
        <v>11</v>
      </c>
    </row>
    <row r="4" spans="1:5" ht="24.75" customHeight="1" x14ac:dyDescent="0.3">
      <c r="A4" s="103" t="s">
        <v>8</v>
      </c>
      <c r="B4" s="21" t="s">
        <v>22</v>
      </c>
      <c r="C4" s="22" t="s">
        <v>12</v>
      </c>
      <c r="D4" s="22" t="s">
        <v>12</v>
      </c>
      <c r="E4" s="22" t="s">
        <v>13</v>
      </c>
    </row>
    <row r="5" spans="1:5" ht="15" customHeight="1" x14ac:dyDescent="0.3">
      <c r="A5" s="31">
        <v>2019</v>
      </c>
      <c r="B5" s="23" t="s">
        <v>23</v>
      </c>
      <c r="C5" s="24">
        <v>881237</v>
      </c>
      <c r="D5" s="24">
        <v>879402</v>
      </c>
      <c r="E5" s="25">
        <f>SUM(C5:D5)</f>
        <v>1760639</v>
      </c>
    </row>
    <row r="6" spans="1:5" ht="15" customHeight="1" x14ac:dyDescent="0.3">
      <c r="A6" s="31">
        <v>2018</v>
      </c>
      <c r="B6" s="23" t="s">
        <v>23</v>
      </c>
      <c r="C6" s="24">
        <v>932483</v>
      </c>
      <c r="D6" s="24">
        <v>947323</v>
      </c>
      <c r="E6" s="25">
        <f>SUM(C6:D6)</f>
        <v>1879806</v>
      </c>
    </row>
    <row r="7" spans="1:5" ht="15" customHeight="1" x14ac:dyDescent="0.3">
      <c r="A7" s="32">
        <v>2017</v>
      </c>
      <c r="B7" s="23" t="s">
        <v>23</v>
      </c>
      <c r="C7" s="24">
        <v>899337</v>
      </c>
      <c r="D7" s="24">
        <v>877325</v>
      </c>
      <c r="E7" s="25">
        <f>SUM(C7:D7)</f>
        <v>1776662</v>
      </c>
    </row>
    <row r="8" spans="1:5" x14ac:dyDescent="0.3">
      <c r="A8" s="32">
        <v>2016</v>
      </c>
      <c r="B8" s="23" t="s">
        <v>23</v>
      </c>
      <c r="C8" s="24">
        <v>797571</v>
      </c>
      <c r="D8" s="24">
        <v>817753</v>
      </c>
      <c r="E8" s="25">
        <f>SUM(C8:D8)</f>
        <v>1615324</v>
      </c>
    </row>
    <row r="9" spans="1:5" x14ac:dyDescent="0.3">
      <c r="A9" s="32">
        <v>2015</v>
      </c>
      <c r="B9" s="23" t="s">
        <v>23</v>
      </c>
      <c r="C9" s="25">
        <v>762591</v>
      </c>
      <c r="D9" s="24">
        <v>798182</v>
      </c>
      <c r="E9" s="25">
        <f>SUM(C9:D9)</f>
        <v>1560773</v>
      </c>
    </row>
    <row r="10" spans="1:5" x14ac:dyDescent="0.3">
      <c r="A10" s="32">
        <v>2014</v>
      </c>
      <c r="B10" s="23" t="s">
        <v>23</v>
      </c>
      <c r="C10" s="24">
        <v>808323</v>
      </c>
      <c r="D10" s="25">
        <v>806997</v>
      </c>
      <c r="E10" s="25">
        <f t="shared" ref="E10" si="0">SUM(C10:D10)</f>
        <v>1615320</v>
      </c>
    </row>
    <row r="11" spans="1:5" ht="15" thickBot="1" x14ac:dyDescent="0.35">
      <c r="A11" s="32">
        <v>2013</v>
      </c>
      <c r="B11" s="23" t="s">
        <v>23</v>
      </c>
      <c r="C11" s="24">
        <v>799402</v>
      </c>
      <c r="D11" s="75">
        <v>799943</v>
      </c>
      <c r="E11" s="75">
        <f>SUM(C11:D11)</f>
        <v>1599345</v>
      </c>
    </row>
    <row r="12" spans="1:5" x14ac:dyDescent="0.3">
      <c r="A12" s="152" t="s">
        <v>103</v>
      </c>
      <c r="B12" s="152"/>
      <c r="C12" s="152"/>
      <c r="D12" s="7"/>
      <c r="E12" s="7"/>
    </row>
    <row r="14" spans="1:5" x14ac:dyDescent="0.3">
      <c r="C14" s="151"/>
      <c r="D14" s="151"/>
      <c r="E14" s="151"/>
    </row>
    <row r="17" spans="3:5" x14ac:dyDescent="0.3">
      <c r="C17" s="151"/>
      <c r="D17" s="151"/>
      <c r="E17" s="151"/>
    </row>
  </sheetData>
  <mergeCells count="4">
    <mergeCell ref="C14:E14"/>
    <mergeCell ref="C17:E17"/>
    <mergeCell ref="A12:C12"/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Cover Page</vt:lpstr>
      <vt:lpstr>Explanatory Notes</vt:lpstr>
      <vt:lpstr>Key Figures</vt:lpstr>
      <vt:lpstr>Employment</vt:lpstr>
      <vt:lpstr>Hotel Capacity</vt:lpstr>
      <vt:lpstr>Rooms for Rent Capacity</vt:lpstr>
      <vt:lpstr>Arrivals-Overnights-Occupancy</vt:lpstr>
      <vt:lpstr>Intern-Domestic Air Arrivals</vt:lpstr>
      <vt:lpstr>Domestic Traffic in ports</vt:lpstr>
      <vt:lpstr>Intern. Traffic in ports </vt:lpstr>
      <vt:lpstr>Cruise Ship Traffic</vt:lpstr>
      <vt:lpstr>Admissions to Museums </vt:lpstr>
      <vt:lpstr>Studies</vt:lpstr>
      <vt:lpstr>'Admissions to Museums '!Print_Area</vt:lpstr>
      <vt:lpstr>'Arrivals-Overnights-Occupancy'!Print_Area</vt:lpstr>
      <vt:lpstr>'Cover Page'!Print_Area</vt:lpstr>
      <vt:lpstr>'Domestic Traffic in ports'!Print_Area</vt:lpstr>
      <vt:lpstr>Employment!Print_Area</vt:lpstr>
      <vt:lpstr>'Explanatory Notes'!Print_Area</vt:lpstr>
      <vt:lpstr>'Hotel Capacity'!Print_Area</vt:lpstr>
      <vt:lpstr>'Intern. Traffic in ports '!Print_Area</vt:lpstr>
      <vt:lpstr>'Intern-Domestic Air Arrivals'!Print_Area</vt:lpstr>
      <vt:lpstr>'Intern-Domestic Air Arrivals'!Print_Titles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2017-11-27T09:47:31Z</cp:lastPrinted>
  <dcterms:created xsi:type="dcterms:W3CDTF">2016-07-19T08:35:01Z</dcterms:created>
  <dcterms:modified xsi:type="dcterms:W3CDTF">2020-10-23T09:08:29Z</dcterms:modified>
</cp:coreProperties>
</file>