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https://d.docs.live.net/532281a3a02a0b05/Υπολογιστής/Στατιστικά Στοιχεία Περιφερειών/Τελικά Περιφερειών GR/"/>
    </mc:Choice>
  </mc:AlternateContent>
  <xr:revisionPtr revIDLastSave="82" documentId="13_ncr:1_{5CA9ECEC-7D08-4DD0-B692-9808B3927F36}" xr6:coauthVersionLast="45" xr6:coauthVersionMax="45" xr10:uidLastSave="{73C03D59-AD8B-4842-9879-1989DB8C4996}"/>
  <bookViews>
    <workbookView xWindow="-108" yWindow="-108" windowWidth="23256" windowHeight="12576" tabRatio="667" xr2:uid="{00000000-000D-0000-FFFF-FFFF00000000}"/>
  </bookViews>
  <sheets>
    <sheet name="Cover Page" sheetId="8" r:id="rId1"/>
    <sheet name="Explanatory Notes" sheetId="9" r:id="rId2"/>
    <sheet name="Key Figures" sheetId="11" r:id="rId3"/>
    <sheet name="Employment" sheetId="10" r:id="rId4"/>
    <sheet name="Hotel Capacity" sheetId="1" r:id="rId5"/>
    <sheet name="Rooms for Rent Capacity" sheetId="13" r:id="rId6"/>
    <sheet name="Arrivals-overnights-Occupancy" sheetId="3" r:id="rId7"/>
    <sheet name="Intern-Domestic Air Arrivals" sheetId="5" r:id="rId8"/>
    <sheet name="Domestic Traffic in ports" sheetId="7" r:id="rId9"/>
    <sheet name="Cruise Ship Traffic" sheetId="14" r:id="rId10"/>
    <sheet name="Admissions to Museums" sheetId="2" r:id="rId11"/>
    <sheet name="Studies" sheetId="12" r:id="rId12"/>
  </sheets>
  <definedNames>
    <definedName name="_xlnm.Print_Area" localSheetId="10">'Admissions to Museums'!$A$1:$J$21</definedName>
    <definedName name="_xlnm.Print_Area" localSheetId="6">'Arrivals-overnights-Occupancy'!$A$1:$J$46</definedName>
    <definedName name="_xlnm.Print_Area" localSheetId="8">'Domestic Traffic in ports'!$A$1:$F$47</definedName>
    <definedName name="_xlnm.Print_Area" localSheetId="3">Employment!$A$1:$I$18</definedName>
    <definedName name="_xlnm.Print_Area" localSheetId="7">'Intern-Domestic Air Arrivals'!$A$1:$F$135</definedName>
    <definedName name="_xlnm.Print_Titles" localSheetId="7">'Intern-Domestic Air Arrivals'!$3:$4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0" i="3" l="1"/>
  <c r="L41" i="3"/>
  <c r="L42" i="3"/>
  <c r="L43" i="3"/>
  <c r="L19" i="2" l="1"/>
  <c r="L20" i="2"/>
  <c r="E10" i="7" l="1"/>
  <c r="D10" i="7"/>
  <c r="F10" i="7" s="1"/>
  <c r="F6" i="7"/>
  <c r="F7" i="7"/>
  <c r="F8" i="7"/>
  <c r="F9" i="7"/>
  <c r="F5" i="7"/>
  <c r="K9" i="10" l="1"/>
  <c r="K10" i="10"/>
  <c r="B5" i="5" l="1"/>
  <c r="E5" i="5"/>
  <c r="F17" i="5"/>
  <c r="C17" i="5"/>
  <c r="F16" i="5"/>
  <c r="C16" i="5"/>
  <c r="F15" i="5"/>
  <c r="C15" i="5"/>
  <c r="F14" i="5"/>
  <c r="C14" i="5"/>
  <c r="F13" i="5"/>
  <c r="C13" i="5"/>
  <c r="F12" i="5"/>
  <c r="C12" i="5"/>
  <c r="F11" i="5"/>
  <c r="C11" i="5"/>
  <c r="F10" i="5"/>
  <c r="C10" i="5"/>
  <c r="F9" i="5"/>
  <c r="C9" i="5"/>
  <c r="F8" i="5"/>
  <c r="C8" i="5"/>
  <c r="F7" i="5"/>
  <c r="C7" i="5"/>
  <c r="F6" i="5"/>
  <c r="C6" i="5"/>
  <c r="F5" i="5" l="1"/>
  <c r="C5" i="5"/>
  <c r="G14" i="11"/>
  <c r="F14" i="11"/>
  <c r="H14" i="11" s="1"/>
  <c r="E13" i="11"/>
  <c r="D13" i="11"/>
  <c r="C13" i="11"/>
  <c r="G12" i="11"/>
  <c r="F12" i="11"/>
  <c r="H12" i="11" s="1"/>
  <c r="G11" i="11"/>
  <c r="F11" i="11"/>
  <c r="G10" i="11"/>
  <c r="F10" i="11"/>
  <c r="H10" i="11" s="1"/>
  <c r="G9" i="11"/>
  <c r="F9" i="11"/>
  <c r="G8" i="11"/>
  <c r="F8" i="11"/>
  <c r="H8" i="11" s="1"/>
  <c r="G7" i="11"/>
  <c r="F7" i="11"/>
  <c r="G6" i="11"/>
  <c r="F6" i="11"/>
  <c r="G5" i="11"/>
  <c r="F5" i="11"/>
  <c r="G13" i="11" l="1"/>
  <c r="H6" i="11"/>
  <c r="H7" i="11"/>
  <c r="H5" i="11"/>
  <c r="H9" i="11"/>
  <c r="H11" i="11"/>
  <c r="F13" i="11"/>
  <c r="G29" i="1"/>
  <c r="F29" i="1"/>
  <c r="E29" i="1"/>
  <c r="D29" i="1"/>
  <c r="C29" i="1"/>
  <c r="G28" i="1"/>
  <c r="F28" i="1"/>
  <c r="E28" i="1"/>
  <c r="D28" i="1"/>
  <c r="C28" i="1"/>
  <c r="G27" i="1"/>
  <c r="F27" i="1"/>
  <c r="E27" i="1"/>
  <c r="D27" i="1"/>
  <c r="C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13" i="11" l="1"/>
  <c r="H29" i="1"/>
  <c r="H27" i="1"/>
  <c r="H28" i="1"/>
  <c r="F29" i="13"/>
  <c r="E29" i="13"/>
  <c r="D29" i="13"/>
  <c r="C29" i="13"/>
  <c r="F28" i="13"/>
  <c r="E28" i="13"/>
  <c r="D28" i="13"/>
  <c r="C28" i="13"/>
  <c r="F27" i="13"/>
  <c r="E27" i="13"/>
  <c r="D27" i="13"/>
  <c r="C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28" i="13" l="1"/>
  <c r="G29" i="13"/>
  <c r="G27" i="13"/>
  <c r="H8" i="14"/>
  <c r="H6" i="14"/>
  <c r="K40" i="3" l="1"/>
  <c r="K41" i="3"/>
  <c r="K42" i="3"/>
  <c r="K43" i="3"/>
  <c r="E16" i="7" l="1"/>
  <c r="D16" i="7"/>
  <c r="F12" i="7"/>
  <c r="F13" i="7"/>
  <c r="F14" i="7"/>
  <c r="F15" i="7"/>
  <c r="F11" i="7"/>
  <c r="F16" i="7" l="1"/>
  <c r="K19" i="2" l="1"/>
  <c r="K20" i="2"/>
  <c r="J9" i="10" l="1"/>
  <c r="J5" i="10"/>
  <c r="J6" i="10" s="1"/>
  <c r="J10" i="10" s="1"/>
  <c r="G30" i="11" l="1"/>
  <c r="F30" i="11"/>
  <c r="H30" i="11" s="1"/>
  <c r="F54" i="11"/>
  <c r="H54" i="11" s="1"/>
  <c r="G54" i="11"/>
  <c r="F55" i="11"/>
  <c r="G55" i="11"/>
  <c r="F56" i="11"/>
  <c r="G56" i="11"/>
  <c r="F57" i="11"/>
  <c r="G57" i="11"/>
  <c r="F58" i="11"/>
  <c r="G58" i="11"/>
  <c r="F59" i="11"/>
  <c r="H59" i="11" s="1"/>
  <c r="G59" i="11"/>
  <c r="F60" i="11"/>
  <c r="G60" i="11"/>
  <c r="F61" i="11"/>
  <c r="G61" i="11"/>
  <c r="G53" i="11"/>
  <c r="F53" i="11"/>
  <c r="H53" i="11" s="1"/>
  <c r="G22" i="11"/>
  <c r="G23" i="11"/>
  <c r="G24" i="11"/>
  <c r="G25" i="11"/>
  <c r="G26" i="11"/>
  <c r="G27" i="11"/>
  <c r="G28" i="11"/>
  <c r="G21" i="11"/>
  <c r="F22" i="11"/>
  <c r="H22" i="11" s="1"/>
  <c r="F23" i="11"/>
  <c r="F24" i="11"/>
  <c r="H24" i="11" s="1"/>
  <c r="F25" i="11"/>
  <c r="F26" i="11"/>
  <c r="H26" i="11" s="1"/>
  <c r="F27" i="11"/>
  <c r="F28" i="11"/>
  <c r="H28" i="11" s="1"/>
  <c r="F21" i="11"/>
  <c r="H21" i="11" s="1"/>
  <c r="E29" i="11"/>
  <c r="G29" i="11" s="1"/>
  <c r="D29" i="11"/>
  <c r="C29" i="11"/>
  <c r="H57" i="11" l="1"/>
  <c r="H55" i="11"/>
  <c r="H25" i="11"/>
  <c r="H60" i="11"/>
  <c r="F29" i="11"/>
  <c r="H29" i="11" s="1"/>
  <c r="H27" i="11"/>
  <c r="H23" i="11"/>
  <c r="H58" i="11"/>
  <c r="H61" i="11"/>
  <c r="H56" i="11"/>
  <c r="G59" i="1"/>
  <c r="F59" i="1"/>
  <c r="E59" i="1"/>
  <c r="D59" i="1"/>
  <c r="C59" i="1"/>
  <c r="G58" i="1"/>
  <c r="F58" i="1"/>
  <c r="E58" i="1"/>
  <c r="D58" i="1"/>
  <c r="C58" i="1"/>
  <c r="G57" i="1"/>
  <c r="F57" i="1"/>
  <c r="E57" i="1"/>
  <c r="D57" i="1"/>
  <c r="C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59" i="1" l="1"/>
  <c r="H57" i="1"/>
  <c r="H58" i="1"/>
  <c r="F59" i="13"/>
  <c r="E59" i="13"/>
  <c r="D59" i="13"/>
  <c r="C59" i="13"/>
  <c r="F58" i="13"/>
  <c r="E58" i="13"/>
  <c r="D58" i="13"/>
  <c r="C58" i="13"/>
  <c r="F57" i="13"/>
  <c r="E57" i="13"/>
  <c r="D57" i="13"/>
  <c r="C57" i="13"/>
  <c r="G38" i="13"/>
  <c r="G37" i="13"/>
  <c r="G36" i="13"/>
  <c r="G53" i="13"/>
  <c r="G52" i="13"/>
  <c r="G51" i="13"/>
  <c r="G41" i="13"/>
  <c r="G40" i="13"/>
  <c r="G39" i="13"/>
  <c r="G47" i="13"/>
  <c r="G46" i="13"/>
  <c r="G45" i="13"/>
  <c r="G56" i="13"/>
  <c r="G55" i="13"/>
  <c r="G54" i="13"/>
  <c r="G44" i="13"/>
  <c r="G43" i="13"/>
  <c r="G42" i="13"/>
  <c r="G50" i="13"/>
  <c r="G49" i="13"/>
  <c r="G48" i="13"/>
  <c r="G58" i="13" l="1"/>
  <c r="G57" i="13"/>
  <c r="G59" i="13"/>
  <c r="F20" i="5"/>
  <c r="F21" i="5"/>
  <c r="F18" i="5" s="1"/>
  <c r="F22" i="5"/>
  <c r="F23" i="5"/>
  <c r="F24" i="5"/>
  <c r="F25" i="5"/>
  <c r="F26" i="5"/>
  <c r="F27" i="5"/>
  <c r="F28" i="5"/>
  <c r="F29" i="5"/>
  <c r="F30" i="5"/>
  <c r="F19" i="5"/>
  <c r="C20" i="5"/>
  <c r="C21" i="5"/>
  <c r="C22" i="5"/>
  <c r="C23" i="5"/>
  <c r="C24" i="5"/>
  <c r="C25" i="5"/>
  <c r="C26" i="5"/>
  <c r="C27" i="5"/>
  <c r="C28" i="5"/>
  <c r="C29" i="5"/>
  <c r="C30" i="5"/>
  <c r="C19" i="5"/>
  <c r="E18" i="5"/>
  <c r="B18" i="5"/>
  <c r="C18" i="5" l="1"/>
  <c r="D88" i="1"/>
  <c r="E88" i="1"/>
  <c r="F88" i="1"/>
  <c r="G88" i="1"/>
  <c r="D118" i="1"/>
  <c r="E118" i="1"/>
  <c r="F118" i="1"/>
  <c r="G118" i="1"/>
  <c r="D148" i="1"/>
  <c r="E148" i="1"/>
  <c r="F148" i="1"/>
  <c r="G148" i="1"/>
  <c r="D178" i="1"/>
  <c r="E178" i="1"/>
  <c r="F178" i="1"/>
  <c r="G178" i="1"/>
  <c r="D208" i="1"/>
  <c r="E208" i="1"/>
  <c r="F208" i="1"/>
  <c r="G208" i="1"/>
  <c r="D238" i="1"/>
  <c r="E238" i="1"/>
  <c r="F238" i="1"/>
  <c r="G238" i="1"/>
  <c r="D268" i="1"/>
  <c r="E268" i="1"/>
  <c r="F268" i="1"/>
  <c r="G268" i="1"/>
  <c r="D298" i="1"/>
  <c r="E298" i="1"/>
  <c r="F298" i="1"/>
  <c r="G298" i="1"/>
  <c r="G45" i="11" l="1"/>
  <c r="F45" i="11"/>
  <c r="H45" i="11" s="1"/>
  <c r="G8" i="14" l="1"/>
  <c r="G6" i="14"/>
  <c r="F45" i="7" l="1"/>
  <c r="F39" i="7"/>
  <c r="F33" i="7"/>
  <c r="F27" i="7"/>
  <c r="F21" i="7"/>
  <c r="E22" i="7" l="1"/>
  <c r="D22" i="7"/>
  <c r="F20" i="7"/>
  <c r="F19" i="7"/>
  <c r="F18" i="7"/>
  <c r="F17" i="7"/>
  <c r="F22" i="7" l="1"/>
  <c r="J40" i="3"/>
  <c r="J41" i="3"/>
  <c r="J42" i="3"/>
  <c r="J43" i="3"/>
  <c r="J19" i="2" l="1"/>
  <c r="J20" i="2"/>
  <c r="E46" i="11" l="1"/>
  <c r="D46" i="11"/>
  <c r="C46" i="11"/>
  <c r="F46" i="11" l="1"/>
  <c r="G46" i="11"/>
  <c r="I9" i="10"/>
  <c r="I6" i="10"/>
  <c r="I10" i="10" s="1"/>
  <c r="H46" i="11" l="1"/>
  <c r="G89" i="1"/>
  <c r="F89" i="1"/>
  <c r="E89" i="1"/>
  <c r="D89" i="1"/>
  <c r="C89" i="1"/>
  <c r="C88" i="1"/>
  <c r="G87" i="1"/>
  <c r="F87" i="1"/>
  <c r="E87" i="1"/>
  <c r="D87" i="1"/>
  <c r="C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89" i="1" l="1"/>
  <c r="H87" i="1"/>
  <c r="H88" i="1"/>
  <c r="F33" i="5"/>
  <c r="F34" i="5"/>
  <c r="F35" i="5"/>
  <c r="F36" i="5"/>
  <c r="F37" i="5"/>
  <c r="F38" i="5"/>
  <c r="F39" i="5"/>
  <c r="F40" i="5"/>
  <c r="F41" i="5"/>
  <c r="F42" i="5"/>
  <c r="F43" i="5"/>
  <c r="F32" i="5"/>
  <c r="E31" i="5"/>
  <c r="B31" i="5"/>
  <c r="C33" i="5"/>
  <c r="C34" i="5"/>
  <c r="C35" i="5"/>
  <c r="C36" i="5"/>
  <c r="C37" i="5"/>
  <c r="C38" i="5"/>
  <c r="C39" i="5"/>
  <c r="C40" i="5"/>
  <c r="C41" i="5"/>
  <c r="C42" i="5"/>
  <c r="C43" i="5"/>
  <c r="C32" i="5"/>
  <c r="C31" i="5" l="1"/>
  <c r="F31" i="5"/>
  <c r="F8" i="14"/>
  <c r="F6" i="14"/>
  <c r="G83" i="13" l="1"/>
  <c r="E8" i="14" l="1"/>
  <c r="D8" i="14"/>
  <c r="C8" i="14"/>
  <c r="E6" i="14"/>
  <c r="D6" i="14"/>
  <c r="C6" i="14"/>
  <c r="I43" i="3" l="1"/>
  <c r="I42" i="3"/>
  <c r="I41" i="3"/>
  <c r="I40" i="3"/>
  <c r="C88" i="13" l="1"/>
  <c r="D88" i="13"/>
  <c r="E88" i="13"/>
  <c r="F88" i="13"/>
  <c r="C89" i="13"/>
  <c r="D89" i="13"/>
  <c r="E89" i="13"/>
  <c r="F89" i="13"/>
  <c r="D87" i="13"/>
  <c r="E87" i="13"/>
  <c r="F87" i="13"/>
  <c r="C87" i="13"/>
  <c r="G66" i="13"/>
  <c r="G82" i="13"/>
  <c r="G81" i="13"/>
  <c r="G68" i="13"/>
  <c r="G67" i="13"/>
  <c r="G71" i="13"/>
  <c r="G70" i="13"/>
  <c r="G69" i="13"/>
  <c r="G77" i="13"/>
  <c r="G76" i="13"/>
  <c r="G75" i="13"/>
  <c r="G86" i="13"/>
  <c r="G85" i="13"/>
  <c r="G84" i="13"/>
  <c r="G74" i="13"/>
  <c r="G73" i="13"/>
  <c r="G72" i="13"/>
  <c r="G80" i="13"/>
  <c r="G79" i="13"/>
  <c r="G78" i="13"/>
  <c r="G87" i="13" l="1"/>
  <c r="G88" i="13"/>
  <c r="G89" i="13"/>
  <c r="E34" i="7"/>
  <c r="D34" i="7"/>
  <c r="F32" i="7"/>
  <c r="F31" i="7"/>
  <c r="F30" i="7"/>
  <c r="F29" i="7"/>
  <c r="F34" i="7" l="1"/>
  <c r="E62" i="11"/>
  <c r="D62" i="11"/>
  <c r="C62" i="11"/>
  <c r="F62" i="11" l="1"/>
  <c r="G62" i="11"/>
  <c r="C6" i="10"/>
  <c r="D6" i="10"/>
  <c r="E6" i="10"/>
  <c r="F6" i="10"/>
  <c r="G6" i="10"/>
  <c r="H6" i="10"/>
  <c r="B6" i="10"/>
  <c r="H62" i="11" l="1"/>
  <c r="H10" i="10"/>
  <c r="G10" i="10"/>
  <c r="F10" i="10"/>
  <c r="E10" i="10"/>
  <c r="D10" i="10"/>
  <c r="C10" i="10"/>
  <c r="B10" i="10"/>
  <c r="H9" i="10"/>
  <c r="G9" i="10"/>
  <c r="F9" i="10"/>
  <c r="E9" i="10"/>
  <c r="D9" i="10"/>
  <c r="C9" i="10"/>
  <c r="B9" i="10"/>
  <c r="I20" i="2" l="1"/>
  <c r="I19" i="2"/>
  <c r="F46" i="5" l="1"/>
  <c r="F47" i="5"/>
  <c r="F48" i="5"/>
  <c r="F49" i="5"/>
  <c r="F50" i="5"/>
  <c r="F51" i="5"/>
  <c r="F52" i="5"/>
  <c r="F53" i="5"/>
  <c r="F54" i="5"/>
  <c r="F55" i="5"/>
  <c r="F56" i="5"/>
  <c r="F45" i="5"/>
  <c r="E44" i="5"/>
  <c r="C46" i="5"/>
  <c r="C47" i="5"/>
  <c r="C48" i="5"/>
  <c r="C49" i="5"/>
  <c r="C50" i="5"/>
  <c r="C51" i="5"/>
  <c r="C52" i="5"/>
  <c r="C53" i="5"/>
  <c r="C54" i="5"/>
  <c r="C55" i="5"/>
  <c r="C56" i="5"/>
  <c r="C45" i="5"/>
  <c r="B44" i="5"/>
  <c r="C44" i="5" l="1"/>
  <c r="F44" i="5"/>
  <c r="G119" i="1" l="1"/>
  <c r="F119" i="1"/>
  <c r="E119" i="1"/>
  <c r="D119" i="1"/>
  <c r="C119" i="1"/>
  <c r="C118" i="1"/>
  <c r="G117" i="1"/>
  <c r="F117" i="1"/>
  <c r="E117" i="1"/>
  <c r="D117" i="1"/>
  <c r="C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117" i="1" l="1"/>
  <c r="H118" i="1"/>
  <c r="H119" i="1"/>
  <c r="H40" i="3"/>
  <c r="H41" i="3"/>
  <c r="H42" i="3"/>
  <c r="H43" i="3"/>
  <c r="F124" i="5" l="1"/>
  <c r="F125" i="5"/>
  <c r="F126" i="5"/>
  <c r="F127" i="5"/>
  <c r="F128" i="5"/>
  <c r="F129" i="5"/>
  <c r="F130" i="5"/>
  <c r="F131" i="5"/>
  <c r="F132" i="5"/>
  <c r="F133" i="5"/>
  <c r="F134" i="5"/>
  <c r="F123" i="5"/>
  <c r="E122" i="5"/>
  <c r="F111" i="5"/>
  <c r="F112" i="5"/>
  <c r="F113" i="5"/>
  <c r="F114" i="5"/>
  <c r="F115" i="5"/>
  <c r="F116" i="5"/>
  <c r="F117" i="5"/>
  <c r="F118" i="5"/>
  <c r="F119" i="5"/>
  <c r="F120" i="5"/>
  <c r="F121" i="5"/>
  <c r="F110" i="5"/>
  <c r="E109" i="5"/>
  <c r="F98" i="5"/>
  <c r="F99" i="5"/>
  <c r="F100" i="5"/>
  <c r="F101" i="5"/>
  <c r="F102" i="5"/>
  <c r="F103" i="5"/>
  <c r="F104" i="5"/>
  <c r="F105" i="5"/>
  <c r="F106" i="5"/>
  <c r="F107" i="5"/>
  <c r="F108" i="5"/>
  <c r="F97" i="5"/>
  <c r="E96" i="5"/>
  <c r="F85" i="5"/>
  <c r="F86" i="5"/>
  <c r="F87" i="5"/>
  <c r="F88" i="5"/>
  <c r="F89" i="5"/>
  <c r="F90" i="5"/>
  <c r="F91" i="5"/>
  <c r="F92" i="5"/>
  <c r="F93" i="5"/>
  <c r="F94" i="5"/>
  <c r="F95" i="5"/>
  <c r="F84" i="5"/>
  <c r="E83" i="5"/>
  <c r="F72" i="5"/>
  <c r="F73" i="5"/>
  <c r="F74" i="5"/>
  <c r="F75" i="5"/>
  <c r="F76" i="5"/>
  <c r="F77" i="5"/>
  <c r="F78" i="5"/>
  <c r="F79" i="5"/>
  <c r="F80" i="5"/>
  <c r="F81" i="5"/>
  <c r="F82" i="5"/>
  <c r="F71" i="5"/>
  <c r="E70" i="5"/>
  <c r="F59" i="5"/>
  <c r="F60" i="5"/>
  <c r="F61" i="5"/>
  <c r="F62" i="5"/>
  <c r="F63" i="5"/>
  <c r="F64" i="5"/>
  <c r="F65" i="5"/>
  <c r="F66" i="5"/>
  <c r="F67" i="5"/>
  <c r="F68" i="5"/>
  <c r="F69" i="5"/>
  <c r="F58" i="5"/>
  <c r="E57" i="5"/>
  <c r="F83" i="5" l="1"/>
  <c r="F70" i="5"/>
  <c r="F122" i="5"/>
  <c r="F96" i="5"/>
  <c r="F109" i="5"/>
  <c r="F57" i="5"/>
  <c r="D43" i="3"/>
  <c r="E43" i="3"/>
  <c r="F43" i="3"/>
  <c r="G43" i="3"/>
  <c r="C43" i="3"/>
  <c r="D41" i="3"/>
  <c r="E41" i="3"/>
  <c r="F41" i="3"/>
  <c r="G41" i="3"/>
  <c r="C41" i="3"/>
  <c r="E28" i="7" l="1"/>
  <c r="D28" i="7"/>
  <c r="E40" i="7"/>
  <c r="D40" i="7"/>
  <c r="E46" i="7"/>
  <c r="D46" i="7"/>
  <c r="F24" i="7" l="1"/>
  <c r="F42" i="7"/>
  <c r="F36" i="7"/>
  <c r="F25" i="7" l="1"/>
  <c r="F26" i="7"/>
  <c r="F23" i="7"/>
  <c r="F43" i="7"/>
  <c r="F44" i="7"/>
  <c r="F35" i="7"/>
  <c r="F37" i="7"/>
  <c r="F38" i="7"/>
  <c r="F41" i="7"/>
  <c r="F46" i="7" l="1"/>
  <c r="F28" i="7"/>
  <c r="F40" i="7"/>
  <c r="C42" i="3"/>
  <c r="D42" i="3"/>
  <c r="E42" i="3"/>
  <c r="F42" i="3"/>
  <c r="G42" i="3"/>
  <c r="D40" i="3"/>
  <c r="E40" i="3"/>
  <c r="F40" i="3"/>
  <c r="G40" i="3"/>
  <c r="C40" i="3"/>
  <c r="C20" i="2" l="1"/>
  <c r="D20" i="2"/>
  <c r="E20" i="2"/>
  <c r="F20" i="2"/>
  <c r="G20" i="2"/>
  <c r="H20" i="2"/>
  <c r="D19" i="2"/>
  <c r="E19" i="2"/>
  <c r="F19" i="2"/>
  <c r="G19" i="2"/>
  <c r="H19" i="2"/>
  <c r="C19" i="2"/>
  <c r="C298" i="1" l="1"/>
  <c r="C299" i="1"/>
  <c r="D299" i="1"/>
  <c r="E299" i="1"/>
  <c r="F299" i="1"/>
  <c r="G299" i="1"/>
  <c r="D297" i="1"/>
  <c r="E297" i="1"/>
  <c r="F297" i="1"/>
  <c r="G297" i="1"/>
  <c r="C297" i="1"/>
  <c r="H296" i="1"/>
  <c r="H295" i="1"/>
  <c r="H294" i="1"/>
  <c r="H293" i="1"/>
  <c r="H292" i="1"/>
  <c r="H291" i="1"/>
  <c r="H290" i="1"/>
  <c r="H289" i="1"/>
  <c r="H288" i="1"/>
  <c r="C268" i="1"/>
  <c r="C269" i="1"/>
  <c r="D269" i="1"/>
  <c r="E269" i="1"/>
  <c r="F269" i="1"/>
  <c r="G269" i="1"/>
  <c r="D267" i="1"/>
  <c r="E267" i="1"/>
  <c r="F267" i="1"/>
  <c r="G267" i="1"/>
  <c r="C267" i="1"/>
  <c r="H266" i="1"/>
  <c r="H265" i="1"/>
  <c r="H264" i="1"/>
  <c r="H263" i="1"/>
  <c r="H262" i="1"/>
  <c r="H261" i="1"/>
  <c r="H260" i="1"/>
  <c r="H259" i="1"/>
  <c r="H258" i="1"/>
  <c r="C238" i="1"/>
  <c r="C239" i="1"/>
  <c r="D239" i="1"/>
  <c r="E239" i="1"/>
  <c r="F239" i="1"/>
  <c r="G239" i="1"/>
  <c r="D237" i="1"/>
  <c r="E237" i="1"/>
  <c r="F237" i="1"/>
  <c r="G237" i="1"/>
  <c r="C237" i="1"/>
  <c r="H236" i="1"/>
  <c r="H235" i="1"/>
  <c r="H234" i="1"/>
  <c r="H233" i="1"/>
  <c r="H232" i="1"/>
  <c r="H231" i="1"/>
  <c r="H230" i="1"/>
  <c r="H229" i="1"/>
  <c r="H228" i="1"/>
  <c r="C208" i="1"/>
  <c r="C209" i="1"/>
  <c r="D209" i="1"/>
  <c r="E209" i="1"/>
  <c r="F209" i="1"/>
  <c r="G209" i="1"/>
  <c r="D207" i="1"/>
  <c r="E207" i="1"/>
  <c r="F207" i="1"/>
  <c r="G207" i="1"/>
  <c r="C207" i="1"/>
  <c r="H206" i="1"/>
  <c r="H205" i="1"/>
  <c r="H204" i="1"/>
  <c r="H200" i="1"/>
  <c r="H199" i="1"/>
  <c r="H198" i="1"/>
  <c r="H197" i="1"/>
  <c r="H196" i="1"/>
  <c r="H195" i="1"/>
  <c r="C178" i="1"/>
  <c r="C179" i="1"/>
  <c r="D179" i="1"/>
  <c r="E179" i="1"/>
  <c r="F179" i="1"/>
  <c r="G179" i="1"/>
  <c r="D177" i="1"/>
  <c r="E177" i="1"/>
  <c r="F177" i="1"/>
  <c r="G177" i="1"/>
  <c r="C177" i="1"/>
  <c r="H176" i="1"/>
  <c r="H175" i="1"/>
  <c r="H174" i="1"/>
  <c r="H173" i="1"/>
  <c r="H172" i="1"/>
  <c r="H171" i="1"/>
  <c r="H170" i="1"/>
  <c r="H169" i="1"/>
  <c r="H168" i="1"/>
  <c r="D149" i="1"/>
  <c r="E149" i="1"/>
  <c r="F149" i="1"/>
  <c r="G149" i="1"/>
  <c r="C149" i="1"/>
  <c r="C148" i="1"/>
  <c r="D147" i="1"/>
  <c r="E147" i="1"/>
  <c r="F147" i="1"/>
  <c r="G147" i="1"/>
  <c r="C147" i="1"/>
  <c r="H146" i="1"/>
  <c r="H145" i="1"/>
  <c r="H144" i="1"/>
  <c r="H143" i="1"/>
  <c r="H142" i="1"/>
  <c r="H141" i="1"/>
  <c r="H140" i="1"/>
  <c r="H139" i="1"/>
  <c r="H138" i="1"/>
  <c r="H287" i="1" l="1"/>
  <c r="H286" i="1"/>
  <c r="H285" i="1"/>
  <c r="H257" i="1"/>
  <c r="H256" i="1"/>
  <c r="H255" i="1"/>
  <c r="H227" i="1"/>
  <c r="H226" i="1"/>
  <c r="H225" i="1"/>
  <c r="H203" i="1"/>
  <c r="H202" i="1"/>
  <c r="H201" i="1"/>
  <c r="H166" i="1"/>
  <c r="H167" i="1"/>
  <c r="H165" i="1"/>
  <c r="H137" i="1"/>
  <c r="H136" i="1"/>
  <c r="H135" i="1"/>
  <c r="H277" i="1" l="1"/>
  <c r="H278" i="1"/>
  <c r="H279" i="1"/>
  <c r="H280" i="1"/>
  <c r="H281" i="1"/>
  <c r="H282" i="1"/>
  <c r="H283" i="1"/>
  <c r="H284" i="1"/>
  <c r="H276" i="1"/>
  <c r="H247" i="1"/>
  <c r="H248" i="1"/>
  <c r="H249" i="1"/>
  <c r="H250" i="1"/>
  <c r="H251" i="1"/>
  <c r="H252" i="1"/>
  <c r="H253" i="1"/>
  <c r="H254" i="1"/>
  <c r="H246" i="1"/>
  <c r="H217" i="1"/>
  <c r="H218" i="1"/>
  <c r="H219" i="1"/>
  <c r="H220" i="1"/>
  <c r="H221" i="1"/>
  <c r="H222" i="1"/>
  <c r="H223" i="1"/>
  <c r="H224" i="1"/>
  <c r="H216" i="1"/>
  <c r="H187" i="1"/>
  <c r="H188" i="1"/>
  <c r="H189" i="1"/>
  <c r="H190" i="1"/>
  <c r="H191" i="1"/>
  <c r="H192" i="1"/>
  <c r="H193" i="1"/>
  <c r="H194" i="1"/>
  <c r="H186" i="1"/>
  <c r="H157" i="1"/>
  <c r="H158" i="1"/>
  <c r="H159" i="1"/>
  <c r="H160" i="1"/>
  <c r="H161" i="1"/>
  <c r="H162" i="1"/>
  <c r="H163" i="1"/>
  <c r="H164" i="1"/>
  <c r="H156" i="1"/>
  <c r="H127" i="1"/>
  <c r="H128" i="1"/>
  <c r="H129" i="1"/>
  <c r="H130" i="1"/>
  <c r="H131" i="1"/>
  <c r="H132" i="1"/>
  <c r="H133" i="1"/>
  <c r="H134" i="1"/>
  <c r="H126" i="1"/>
  <c r="H299" i="1" l="1"/>
  <c r="H297" i="1"/>
  <c r="H298" i="1"/>
  <c r="H267" i="1"/>
  <c r="H268" i="1"/>
  <c r="H239" i="1"/>
  <c r="H269" i="1"/>
  <c r="H237" i="1"/>
  <c r="H238" i="1"/>
  <c r="H148" i="1"/>
  <c r="H179" i="1"/>
  <c r="H207" i="1"/>
  <c r="H209" i="1"/>
  <c r="H147" i="1"/>
  <c r="H208" i="1"/>
  <c r="H177" i="1"/>
  <c r="H178" i="1"/>
  <c r="H149" i="1"/>
</calcChain>
</file>

<file path=xl/sharedStrings.xml><?xml version="1.0" encoding="utf-8"?>
<sst xmlns="http://schemas.openxmlformats.org/spreadsheetml/2006/main" count="1050" uniqueCount="138">
  <si>
    <t>Μονάδες</t>
  </si>
  <si>
    <t>Δωμάτια</t>
  </si>
  <si>
    <t>Κλίνες</t>
  </si>
  <si>
    <t>1*</t>
  </si>
  <si>
    <t>Σύνολο</t>
  </si>
  <si>
    <t xml:space="preserve">Μουσεία </t>
  </si>
  <si>
    <t>Αρχαιολογικοί χώροι</t>
  </si>
  <si>
    <t xml:space="preserve">Διανυκτερεύσεις αλλοδαπών 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</si>
  <si>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</si>
  <si>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</si>
  <si>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</si>
  <si>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</si>
  <si>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</si>
  <si>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</si>
  <si>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</si>
  <si>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</si>
  <si>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</si>
  <si>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</si>
  <si>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</si>
  <si>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</si>
  <si>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ΕΤΟΣ</t>
  </si>
  <si>
    <t>ΔΙΑΚΙΝΗΘΕΝΤΕΣ ΚΑΤΑ ΤΗΝ ΑΠΟΒΙΒΑΣΗ (ΚΑΤΑΠΛΟΙ)</t>
  </si>
  <si>
    <t>ΔΙΑΚΙΝΗΘΕΝΤΕΣ ΚΑΤΑ ΤΗΝ ΕΠΙΒΙΒΑΣΗ (ΑΠΟΠΛΟΙ)</t>
  </si>
  <si>
    <t>ΣΥΝΟΛΑ ΔΙΑΚΙΝΗΘΕΝΤΩΝ</t>
  </si>
  <si>
    <t>ΕΠΙΒΑΤΕΣ ΜΕ Ε/Γ - Ο/Γ</t>
  </si>
  <si>
    <t>ΕΠΙΒΑΤΩΝ ΜΕ Ε/Γ - Ο/Γ</t>
  </si>
  <si>
    <t>Ημαθίας</t>
  </si>
  <si>
    <t>Θεσσαλονίκης</t>
  </si>
  <si>
    <t>Κιλκίς</t>
  </si>
  <si>
    <t>Πέλλας</t>
  </si>
  <si>
    <t>Πιερίας</t>
  </si>
  <si>
    <t>Σερρών</t>
  </si>
  <si>
    <t>Χαλκιδικής</t>
  </si>
  <si>
    <t xml:space="preserve">Θεσσαλονίκης </t>
  </si>
  <si>
    <t xml:space="preserve">Σερρών </t>
  </si>
  <si>
    <t>Λιμάνι</t>
  </si>
  <si>
    <t>Χαλκιδική</t>
  </si>
  <si>
    <t>Ουρανούπολη</t>
  </si>
  <si>
    <t>Δάφνης Αγίου Όρους</t>
  </si>
  <si>
    <t>Τρυπητής</t>
  </si>
  <si>
    <t>Αμμουλιανή</t>
  </si>
  <si>
    <t>Θεσσαλονίκη</t>
  </si>
  <si>
    <t>Σύνολο Περιφέρειας</t>
  </si>
  <si>
    <t xml:space="preserve">Διανυκτερεύσεις ημεδαπών </t>
  </si>
  <si>
    <t>Διεθνείς αεροπορικές αφίξεις</t>
  </si>
  <si>
    <t>Πληρότητα</t>
  </si>
  <si>
    <t xml:space="preserve">Πληρότητα </t>
  </si>
  <si>
    <t>5*</t>
  </si>
  <si>
    <t>4*</t>
  </si>
  <si>
    <t>3*</t>
  </si>
  <si>
    <t>2*</t>
  </si>
  <si>
    <t>Περιφερειακή Ενότητα</t>
  </si>
  <si>
    <t xml:space="preserve">Περιφερειακές Ενότητες </t>
  </si>
  <si>
    <t>Περιφερειακές Ενότητες</t>
  </si>
  <si>
    <t>Αεροπορικές αφίξεις εσωτερικού</t>
  </si>
  <si>
    <r>
      <t xml:space="preserve">1) </t>
    </r>
    <r>
      <rPr>
        <sz val="8"/>
        <rFont val="Tahoma"/>
        <family val="2"/>
        <charset val="161"/>
      </rPr>
      <t>Η Έρευνα Εργατικού Δυναμικού είναι δειγματοληπτική και διεξάγεται από την ΕΛΣΤΑΤ</t>
    </r>
  </si>
  <si>
    <r>
      <t xml:space="preserve">2) </t>
    </r>
    <r>
      <rPr>
        <sz val="8"/>
        <rFont val="Tahoma"/>
        <family val="2"/>
        <charset val="161"/>
      </rPr>
      <t>Ως απασχολούμενοι ορίζονται τα άτομα ηλικίας 15 ετών και άνω, τα οποία την εβδομάδα αναφοράς είτε εργάστηκαν έστω και μια ώρα με σκοπό την αμοιβή ή το κέρδος, είτε εργάστηκαν στην οικογενειακή επιχείρηση, είτε δεν εργάστηκαν αλλά είχαν μια εργασία ή επιχείρηση από την οποία απουσίαζαν προσωρινά.</t>
    </r>
    <r>
      <rPr>
        <b/>
        <sz val="8"/>
        <rFont val="Tahoma"/>
        <family val="2"/>
        <charset val="161"/>
      </rPr>
      <t xml:space="preserve">
</t>
    </r>
  </si>
  <si>
    <t xml:space="preserve">Περιφέρειες </t>
  </si>
  <si>
    <t xml:space="preserve"> Χώρες Προέλευσης</t>
  </si>
  <si>
    <t>Μέση Διάρκεια Παραμονής</t>
  </si>
  <si>
    <t>Ην. Βασίλειο</t>
  </si>
  <si>
    <t>Κύπρος</t>
  </si>
  <si>
    <t>Γερμανία</t>
  </si>
  <si>
    <t>Λοιπές</t>
  </si>
  <si>
    <t>% επί του συνόλου</t>
  </si>
  <si>
    <t>Βασικά Μεγέθη Εισερχόμενου Τουρισμού της Περιφέρειας Κεντρικής Μακεδονίας 2016</t>
  </si>
  <si>
    <t>Βουλγαρία</t>
  </si>
  <si>
    <t>Σερβία</t>
  </si>
  <si>
    <t>Ρουμανία</t>
  </si>
  <si>
    <t>Ρωσία</t>
  </si>
  <si>
    <t>Α/Α</t>
  </si>
  <si>
    <t>Μελέτες</t>
  </si>
  <si>
    <t xml:space="preserve">Δημιουργική προσέγγιση - Στρατηγική προώθησης 3 τουριστικών προϊόντων </t>
  </si>
  <si>
    <t>Έρευνα, ανάλυση &amp; χαρτογράφηση τουριστικού περιβάλλοντος</t>
  </si>
  <si>
    <t xml:space="preserve">Σχέδιο δράσης για την ανάπτυξη 3 τουριστικών προϊόντων </t>
  </si>
  <si>
    <t xml:space="preserve">Οδικός χάρτης εξειδίκευσης δράσεων τομέα τουρισμού </t>
  </si>
  <si>
    <t>Μελέτη εξειδίκευσης των τουριστικών προϊόντων και υπηρεσιών</t>
  </si>
  <si>
    <t>4Κ</t>
  </si>
  <si>
    <t>3Κ</t>
  </si>
  <si>
    <t>2Κ</t>
  </si>
  <si>
    <t>1Κ</t>
  </si>
  <si>
    <t>Ροδόπης</t>
  </si>
  <si>
    <t>Επισκέψεις  (σε χιλ.)</t>
  </si>
  <si>
    <t>Εισπράξεις   (σε εκ. €)</t>
  </si>
  <si>
    <t xml:space="preserve">Διανυκτερεύσεις   (σε χιλ.) </t>
  </si>
  <si>
    <t>Δαπάνη/ Επίσκεψη   (σε €)</t>
  </si>
  <si>
    <t>Δαπάνη/ Διανυκτέρευση      (σε €)</t>
  </si>
  <si>
    <t>Κίνηση Κρουαζιερόπλοιων στο λιμάνι της Θεσσαλονίκης</t>
  </si>
  <si>
    <t>Αφίξεις αλλοδαπών</t>
  </si>
  <si>
    <t xml:space="preserve">Αφίξεις ημεδαπών </t>
  </si>
  <si>
    <t>Αφίξεις ημεδαπών</t>
  </si>
  <si>
    <t xml:space="preserve">Αφίξεις αλλοδαπών </t>
  </si>
  <si>
    <t>Βασικά Μεγέθη Εισερχόμενου Τουρισμού της Περιφέρειας Κεντρικής Μακεδονίας 2017</t>
  </si>
  <si>
    <t>Βασικά Τουριστικά Μεγέθη της Περιφέρειας Κεντρικής Μακεδονίας</t>
  </si>
  <si>
    <t xml:space="preserve">Κεντρικής Μακεδονίας </t>
  </si>
  <si>
    <r>
      <t xml:space="preserve">Πηγή: </t>
    </r>
    <r>
      <rPr>
        <sz val="8"/>
        <color theme="4"/>
        <rFont val="Tahoma"/>
        <family val="2"/>
        <charset val="161"/>
      </rPr>
      <t>Έρευνα Συνόρων της ΤτΕ, Επεξεργασία INSETE Intelligence</t>
    </r>
  </si>
  <si>
    <t xml:space="preserve">Λοιποί κλάδοι </t>
  </si>
  <si>
    <t>Σύνολο απασχόλησης</t>
  </si>
  <si>
    <t>Σύνολο Χώρας</t>
  </si>
  <si>
    <t>% Λοιπών κλάδων επί του συνόλου Περιφέρειας</t>
  </si>
  <si>
    <r>
      <t xml:space="preserve">Πηγή: </t>
    </r>
    <r>
      <rPr>
        <sz val="8"/>
        <color theme="4"/>
        <rFont val="Tahoma"/>
        <family val="2"/>
        <charset val="161"/>
      </rPr>
      <t>Έρευνα Εργατικού Δυναμικού ΕΛΣΤΑΤ - Επεξεργασία ΙΝSETE Intelligence</t>
    </r>
  </si>
  <si>
    <t xml:space="preserve">ΠΕΡΙΦΕΡΕΙΑ ΚΕΝΤΡΙΚΗΣ ΜΑΚΕΔΟΝΙΑΣ </t>
  </si>
  <si>
    <t>Ξενοδοχειακό δυναμικό 2017</t>
  </si>
  <si>
    <t xml:space="preserve">Ξενοδοχειακό δυναμικό 2016 </t>
  </si>
  <si>
    <t>ΠΕΡΙΦΕΡΕΙΑ ΚΕΝΤΡΙΚΗΣ ΜΑΚΕΔΟΝΙΑΣ</t>
  </si>
  <si>
    <t xml:space="preserve">Ξενοδοχειακό δυναμικό 2015 </t>
  </si>
  <si>
    <t xml:space="preserve">Ξενοδοχειακό δυναμικό 2014 </t>
  </si>
  <si>
    <t xml:space="preserve">Ξενοδοχειακό δυναμικό 2013 </t>
  </si>
  <si>
    <t xml:space="preserve">ΠΕΡΙΦΕΡΕΙΑ ΚΕΝΤΡΙΚΗΣ ΜΑΚΕΔΟΝΙΑΣ  </t>
  </si>
  <si>
    <t>Ξενοδοχειακό δυναμικό 2012</t>
  </si>
  <si>
    <t>Ξενοδοχειακό δυναμικό 2011</t>
  </si>
  <si>
    <t xml:space="preserve">Ξενοδοχειακό δυναμικό 2010 </t>
  </si>
  <si>
    <t>Ενοικιαζόμενα δωμάτια 2017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</si>
  <si>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ΕΛ.ΣΤΑΤ - Επεξεργασία INSETE Intelligence</t>
    </r>
  </si>
  <si>
    <t xml:space="preserve">Κρουαζιερόπλοια </t>
  </si>
  <si>
    <t xml:space="preserve">% μεταβολή </t>
  </si>
  <si>
    <t xml:space="preserve">Επιβάτες </t>
  </si>
  <si>
    <t>% μεταβολή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</si>
  <si>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Ένωση Λιμένων Ελλάδος - Επεξεργασία INSETE Intelligence</t>
    </r>
  </si>
  <si>
    <t>Ενοικιαζόμενα δωμάτια 2018</t>
  </si>
  <si>
    <t xml:space="preserve">Ενότητα </t>
  </si>
  <si>
    <r>
      <rPr>
        <b/>
        <sz val="8"/>
        <color rgb="FF002060"/>
        <rFont val="Tahoma"/>
        <family val="2"/>
        <charset val="161"/>
      </rPr>
      <t>Πηγή:</t>
    </r>
    <r>
      <rPr>
        <sz val="8"/>
        <color rgb="FF002060"/>
        <rFont val="Tahoma"/>
        <family val="2"/>
        <charset val="161"/>
      </rPr>
      <t xml:space="preserve"> MHTE - Επεξεργασία ΙΝSETE Intelligence</t>
    </r>
  </si>
  <si>
    <t>Ενότητα</t>
  </si>
  <si>
    <t>Ξενοδοχειακό δυναμικό 2018</t>
  </si>
  <si>
    <t>Βασικά Μεγέθη Εισερχόμενου Τουρισμού της Περιφέρειας Κεντρικής Μακεδονίας 2018</t>
  </si>
  <si>
    <t>Βόρεια Μακεδονία</t>
  </si>
  <si>
    <r>
      <rPr>
        <b/>
        <sz val="8"/>
        <color rgb="FF0070C0"/>
        <rFont val="Tahoma"/>
        <family val="2"/>
        <charset val="161"/>
      </rPr>
      <t>Πηγή</t>
    </r>
    <r>
      <rPr>
        <sz val="8"/>
        <color rgb="FF0070C0"/>
        <rFont val="Tahoma"/>
        <family val="2"/>
        <charset val="161"/>
      </rPr>
      <t>: Ξενοδοχειακό Επιμελητήριο Ελλάδας - Επεξεργασία INSETE Intelligence</t>
    </r>
  </si>
  <si>
    <r>
      <t xml:space="preserve">Πηγή: </t>
    </r>
    <r>
      <rPr>
        <sz val="8"/>
        <color theme="4"/>
        <rFont val="Tahoma"/>
        <family val="2"/>
        <charset val="161"/>
      </rPr>
      <t>YΠΑ, Επεξεργασία ΙΝSETE Intelligence</t>
    </r>
  </si>
  <si>
    <t>Ενοικιαζόμενα δωμάτια 2019</t>
  </si>
  <si>
    <t>Ξενοδοχειακό δυναμικό 2019</t>
  </si>
  <si>
    <t>Δραστηριότητες υπηρεσιών παροχής καταλύματος και εστίασης</t>
  </si>
  <si>
    <t xml:space="preserve">% Υπηρεσιών επί του συνόλου Περιφέρειας </t>
  </si>
  <si>
    <t>Βασικά Μεγέθη Εισερχόμενου Τουρισμού της Περιφέρειας Κεντρικής Μακεδονίας 2019</t>
  </si>
  <si>
    <t>Η απασχόληση στην Περιφέρεια Κεντρικής Μακεδονίας 2010 - 2019 (σε χιλ.)</t>
  </si>
  <si>
    <t>ΔΙΑΚΙΝΗΘΕΝΤΕΣ ΕΣΩΤΕΡΙΚΟΥ 2013-2019</t>
  </si>
  <si>
    <t>ΠΕΡΙΦΕΡΕΙΑ ΚΕΝΤΡΙΚΗΣ ΜΑΚΕΔΟΝΙΑΣ: Επισκέπτες σε Μουσεία / Αρχαιολογικούς χώρους 2010-2019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</si>
  <si>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rgb="FF5B9BD5"/>
        <rFont val="Tahoma"/>
        <family val="2"/>
        <charset val="161"/>
      </rPr>
      <t xml:space="preserve"> ΕΛ.ΣΤΑΤ - Επεξεργασία INSETE Intelligence, Τα στοιχεία για τα έτη 2010-2017 προκύπτουν από μέρος των συνολικά διαθέσιµων κλινών - η εκτίµηση και προβολή των αποτελεσµάτων γίνεται στο 80% των διαθέσιμων κλινών λόγω έλλειψης της πληροφορίας των µηνών λειτουργίας του κάθε καταλύµατος µέσα στο έτος. Τα στοιχεία για τα έτη 2018-2019 λόγω αλλαγής της μεθοδολογίας προκύπτουν από το 100% των διαθέσιμων κλινών</t>
    </r>
  </si>
  <si>
    <t>ΠΕΡΙΦΕΡΕΙΑ ΚΕΝΤΡΙΚΗΣ ΜΑΚΕΔΟΝΙΑΣ: στοιχεία αφίξεων, διανυκτερεύσεων και πληρότητας σε ξενοδοχειακά καταλύματα, 2010-2019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</si>
</sst>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#,##0.0"/>
    <numFmt numFmtId="166" formatCode="0.0"/>
  </numFmts>
  <fonts count="33" x14ac:knownFonts="1">
    <font>
      <sz val="11"/>
      <color theme="1"/>
      <name val="Calibri"/>
      <family val="2"/>
      <charset val="161"/>
      <scheme val="minor"/>
    </font>
    <font>
      <i/>
      <sz val="8"/>
      <color theme="4"/>
      <name val="Calibri"/>
      <family val="2"/>
      <charset val="161"/>
      <scheme val="minor"/>
    </font>
    <font>
      <sz val="10"/>
      <color rgb="FF000000"/>
      <name val="Times New Roman"/>
      <family val="1"/>
      <charset val="161"/>
    </font>
    <font>
      <i/>
      <sz val="8"/>
      <color theme="4"/>
      <name val="Tahoma"/>
      <family val="2"/>
      <charset val="161"/>
    </font>
    <font>
      <b/>
      <i/>
      <sz val="8"/>
      <color theme="4"/>
      <name val="Tahoma"/>
      <family val="2"/>
      <charset val="161"/>
    </font>
    <font>
      <b/>
      <sz val="9"/>
      <color theme="0"/>
      <name val="Tahoma"/>
      <family val="2"/>
      <charset val="161"/>
    </font>
    <font>
      <b/>
      <sz val="9"/>
      <color theme="1"/>
      <name val="Tahoma"/>
      <family val="2"/>
      <charset val="161"/>
    </font>
    <font>
      <sz val="9"/>
      <color theme="1"/>
      <name val="Tahoma"/>
      <family val="2"/>
      <charset val="161"/>
    </font>
    <font>
      <sz val="8"/>
      <color theme="4"/>
      <name val="Tahoma"/>
      <family val="2"/>
      <charset val="161"/>
    </font>
    <font>
      <b/>
      <sz val="9"/>
      <color rgb="FF000000"/>
      <name val="Tahoma"/>
      <family val="2"/>
      <charset val="161"/>
    </font>
    <font>
      <sz val="9"/>
      <color rgb="FF000000"/>
      <name val="Tahoma"/>
      <family val="2"/>
      <charset val="161"/>
    </font>
    <font>
      <b/>
      <sz val="9"/>
      <color rgb="FF0070C0"/>
      <name val="Tahoma"/>
      <family val="2"/>
      <charset val="161"/>
    </font>
    <font>
      <b/>
      <sz val="8"/>
      <color theme="4"/>
      <name val="Tahoma"/>
      <family val="2"/>
      <charset val="161"/>
    </font>
    <font>
      <b/>
      <sz val="16"/>
      <color theme="1"/>
      <name val="Tahoma"/>
      <family val="2"/>
      <charset val="161"/>
    </font>
    <font>
      <sz val="9"/>
      <color theme="0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sz val="11"/>
      <color theme="1"/>
      <name val="Tahoma"/>
      <family val="2"/>
      <charset val="161"/>
    </font>
    <font>
      <sz val="9"/>
      <name val="Tahoma"/>
      <family val="2"/>
      <charset val="161"/>
    </font>
    <font>
      <u/>
      <sz val="11"/>
      <color theme="10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i/>
      <sz val="8"/>
      <color rgb="FF0070C0"/>
      <name val="Tahoma"/>
      <family val="2"/>
      <charset val="161"/>
    </font>
    <font>
      <u/>
      <sz val="9"/>
      <color theme="10"/>
      <name val="Tahoma"/>
      <family val="2"/>
      <charset val="161"/>
    </font>
    <font>
      <sz val="8"/>
      <color rgb="FF0070C0"/>
      <name val="Tahoma"/>
      <family val="2"/>
      <charset val="161"/>
    </font>
    <font>
      <b/>
      <sz val="8"/>
      <color rgb="FF0070C0"/>
      <name val="Tahoma"/>
      <family val="2"/>
      <charset val="161"/>
    </font>
    <font>
      <sz val="8"/>
      <color rgb="FF002060"/>
      <name val="Tahoma"/>
      <family val="2"/>
      <charset val="161"/>
    </font>
    <font>
      <b/>
      <sz val="8"/>
      <color rgb="FF002060"/>
      <name val="Tahoma"/>
      <family val="2"/>
      <charset val="161"/>
    </font>
    <font>
      <sz val="10"/>
      <name val="Arial"/>
      <family val="2"/>
      <charset val="161"/>
    </font>
    <font>
      <sz val="10"/>
      <color indexed="8"/>
      <name val="Arial"/>
      <family val="2"/>
      <charset val="161"/>
    </font>
    <font>
      <u/>
      <sz val="9"/>
      <color theme="11"/>
      <name val="Franklin Gothic Book"/>
      <family val="2"/>
      <charset val="161"/>
    </font>
    <font>
      <u/>
      <sz val="9"/>
      <color theme="10"/>
      <name val="Franklin Gothic Book"/>
      <family val="2"/>
      <charset val="161"/>
    </font>
    <font>
      <sz val="8"/>
      <color rgb="FF5B9BD5"/>
      <name val="Tahoma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theme="4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/>
      <right style="thin">
        <color theme="4"/>
      </right>
      <top style="medium">
        <color theme="4"/>
      </top>
      <bottom style="thin">
        <color theme="4"/>
      </bottom>
      <diagonal/>
    </border>
    <border>
      <left/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/>
      <bottom/>
      <diagonal/>
    </border>
    <border>
      <left/>
      <right style="medium">
        <color theme="4"/>
      </right>
      <top style="thin">
        <color theme="4"/>
      </top>
      <bottom/>
      <diagonal/>
    </border>
    <border>
      <left/>
      <right style="medium">
        <color theme="4"/>
      </right>
      <top/>
      <bottom/>
      <diagonal/>
    </border>
    <border>
      <left/>
      <right style="medium">
        <color theme="4"/>
      </right>
      <top/>
      <bottom style="thin">
        <color theme="4"/>
      </bottom>
      <diagonal/>
    </border>
    <border>
      <left style="medium">
        <color theme="4"/>
      </left>
      <right style="thin">
        <color theme="4"/>
      </right>
      <top/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/>
      <diagonal/>
    </border>
    <border>
      <left/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/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medium">
        <color theme="4"/>
      </right>
      <top/>
      <bottom style="medium">
        <color theme="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/>
      <top/>
      <bottom style="hair">
        <color rgb="FF0070C0"/>
      </bottom>
      <diagonal/>
    </border>
    <border>
      <left/>
      <right/>
      <top/>
      <bottom style="hair">
        <color rgb="FF0070C0"/>
      </bottom>
      <diagonal/>
    </border>
    <border>
      <left/>
      <right style="thin">
        <color theme="4" tint="0.39997558519241921"/>
      </right>
      <top/>
      <bottom style="hair">
        <color rgb="FF0070C0"/>
      </bottom>
      <diagonal/>
    </border>
    <border>
      <left style="thin">
        <color theme="4" tint="0.39997558519241921"/>
      </left>
      <right/>
      <top style="hair">
        <color rgb="FF0070C0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 style="thin">
        <color rgb="FF00B0F0"/>
      </right>
      <top/>
      <bottom style="hair">
        <color rgb="FF0070C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4" tint="0.39997558519241921"/>
      </right>
      <top/>
      <bottom style="thin">
        <color theme="0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theme="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2" fillId="0" borderId="0"/>
    <xf numFmtId="9" fontId="1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28" fillId="0" borderId="0"/>
    <xf numFmtId="0" fontId="29" fillId="0" borderId="0"/>
  </cellStyleXfs>
  <cellXfs count="2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7" fillId="2" borderId="0" xfId="0" applyFont="1" applyFill="1"/>
    <xf numFmtId="3" fontId="7" fillId="2" borderId="0" xfId="0" applyNumberFormat="1" applyFont="1" applyFill="1"/>
    <xf numFmtId="3" fontId="6" fillId="2" borderId="0" xfId="0" applyNumberFormat="1" applyFont="1" applyFill="1"/>
    <xf numFmtId="0" fontId="7" fillId="0" borderId="0" xfId="0" applyFont="1"/>
    <xf numFmtId="3" fontId="7" fillId="0" borderId="0" xfId="0" applyNumberFormat="1" applyFont="1"/>
    <xf numFmtId="3" fontId="6" fillId="0" borderId="0" xfId="0" applyNumberFormat="1" applyFont="1"/>
    <xf numFmtId="3" fontId="7" fillId="6" borderId="0" xfId="0" applyNumberFormat="1" applyFont="1" applyFill="1"/>
    <xf numFmtId="3" fontId="6" fillId="6" borderId="0" xfId="0" applyNumberFormat="1" applyFont="1" applyFill="1"/>
    <xf numFmtId="0" fontId="7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horizont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left" vertical="center"/>
    </xf>
    <xf numFmtId="3" fontId="7" fillId="3" borderId="0" xfId="0" applyNumberFormat="1" applyFont="1" applyFill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3" fontId="7" fillId="6" borderId="0" xfId="0" applyNumberFormat="1" applyFont="1" applyFill="1" applyAlignment="1">
      <alignment horizontal="center" vertical="center"/>
    </xf>
    <xf numFmtId="164" fontId="7" fillId="6" borderId="0" xfId="0" applyNumberFormat="1" applyFont="1" applyFill="1" applyAlignment="1">
      <alignment horizontal="center" vertical="center"/>
    </xf>
    <xf numFmtId="0" fontId="5" fillId="4" borderId="2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right" vertical="center" wrapText="1"/>
    </xf>
    <xf numFmtId="3" fontId="10" fillId="6" borderId="4" xfId="0" applyNumberFormat="1" applyFont="1" applyFill="1" applyBorder="1" applyAlignment="1">
      <alignment horizontal="right" vertical="center" wrapText="1"/>
    </xf>
    <xf numFmtId="3" fontId="7" fillId="6" borderId="4" xfId="0" applyNumberFormat="1" applyFont="1" applyFill="1" applyBorder="1"/>
    <xf numFmtId="3" fontId="10" fillId="6" borderId="8" xfId="0" applyNumberFormat="1" applyFont="1" applyFill="1" applyBorder="1" applyAlignment="1">
      <alignment horizontal="right" vertical="center" wrapText="1"/>
    </xf>
    <xf numFmtId="3" fontId="7" fillId="6" borderId="8" xfId="0" applyNumberFormat="1" applyFont="1" applyFill="1" applyBorder="1"/>
    <xf numFmtId="3" fontId="10" fillId="6" borderId="3" xfId="0" applyNumberFormat="1" applyFont="1" applyFill="1" applyBorder="1" applyAlignment="1">
      <alignment horizontal="right" vertical="center" wrapText="1"/>
    </xf>
    <xf numFmtId="3" fontId="7" fillId="6" borderId="3" xfId="0" applyNumberFormat="1" applyFont="1" applyFill="1" applyBorder="1"/>
    <xf numFmtId="0" fontId="9" fillId="0" borderId="5" xfId="0" applyFont="1" applyBorder="1" applyAlignment="1">
      <alignment horizontal="center" vertical="center" wrapText="1"/>
    </xf>
    <xf numFmtId="3" fontId="9" fillId="6" borderId="4" xfId="0" applyNumberFormat="1" applyFont="1" applyFill="1" applyBorder="1" applyAlignment="1">
      <alignment horizontal="right" vertical="center" wrapText="1"/>
    </xf>
    <xf numFmtId="3" fontId="6" fillId="6" borderId="4" xfId="0" applyNumberFormat="1" applyFont="1" applyFill="1" applyBorder="1"/>
    <xf numFmtId="0" fontId="10" fillId="0" borderId="9" xfId="0" applyFont="1" applyBorder="1" applyAlignment="1">
      <alignment horizontal="center" vertical="center" wrapText="1"/>
    </xf>
    <xf numFmtId="3" fontId="10" fillId="6" borderId="10" xfId="0" applyNumberFormat="1" applyFont="1" applyFill="1" applyBorder="1" applyAlignment="1">
      <alignment horizontal="right" vertical="center" wrapText="1"/>
    </xf>
    <xf numFmtId="3" fontId="7" fillId="6" borderId="10" xfId="0" applyNumberFormat="1" applyFont="1" applyFill="1" applyBorder="1"/>
    <xf numFmtId="0" fontId="11" fillId="0" borderId="0" xfId="0" applyFont="1"/>
    <xf numFmtId="0" fontId="7" fillId="5" borderId="0" xfId="0" applyFont="1" applyFill="1" applyAlignment="1">
      <alignment horizontal="left"/>
    </xf>
    <xf numFmtId="3" fontId="7" fillId="5" borderId="0" xfId="0" applyNumberFormat="1" applyFont="1" applyFill="1"/>
    <xf numFmtId="0" fontId="3" fillId="0" borderId="0" xfId="0" applyFont="1" applyAlignment="1">
      <alignment horizontal="left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10" fillId="6" borderId="15" xfId="0" applyNumberFormat="1" applyFont="1" applyFill="1" applyBorder="1" applyAlignment="1">
      <alignment horizontal="right" vertical="center" wrapText="1"/>
    </xf>
    <xf numFmtId="3" fontId="7" fillId="6" borderId="15" xfId="0" applyNumberFormat="1" applyFont="1" applyFill="1" applyBorder="1"/>
    <xf numFmtId="3" fontId="7" fillId="6" borderId="16" xfId="0" applyNumberFormat="1" applyFont="1" applyFill="1" applyBorder="1"/>
    <xf numFmtId="3" fontId="7" fillId="6" borderId="18" xfId="0" applyNumberFormat="1" applyFont="1" applyFill="1" applyBorder="1"/>
    <xf numFmtId="3" fontId="7" fillId="6" borderId="19" xfId="0" applyNumberFormat="1" applyFont="1" applyFill="1" applyBorder="1"/>
    <xf numFmtId="3" fontId="7" fillId="6" borderId="20" xfId="0" applyNumberFormat="1" applyFont="1" applyFill="1" applyBorder="1"/>
    <xf numFmtId="3" fontId="6" fillId="6" borderId="20" xfId="0" applyNumberFormat="1" applyFont="1" applyFill="1" applyBorder="1"/>
    <xf numFmtId="3" fontId="7" fillId="6" borderId="23" xfId="0" applyNumberFormat="1" applyFont="1" applyFill="1" applyBorder="1"/>
    <xf numFmtId="0" fontId="9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3" fontId="9" fillId="6" borderId="26" xfId="0" applyNumberFormat="1" applyFont="1" applyFill="1" applyBorder="1" applyAlignment="1">
      <alignment horizontal="right" vertical="center" wrapText="1"/>
    </xf>
    <xf numFmtId="3" fontId="6" fillId="6" borderId="26" xfId="0" applyNumberFormat="1" applyFont="1" applyFill="1" applyBorder="1"/>
    <xf numFmtId="3" fontId="6" fillId="6" borderId="27" xfId="0" applyNumberFormat="1" applyFont="1" applyFill="1" applyBorder="1"/>
    <xf numFmtId="0" fontId="4" fillId="0" borderId="0" xfId="0" applyFont="1" applyAlignment="1">
      <alignment vertical="center" wrapText="1"/>
    </xf>
    <xf numFmtId="0" fontId="5" fillId="7" borderId="0" xfId="0" applyFont="1" applyFill="1" applyAlignment="1">
      <alignment horizontal="right"/>
    </xf>
    <xf numFmtId="0" fontId="14" fillId="4" borderId="0" xfId="0" applyFont="1" applyFill="1"/>
    <xf numFmtId="3" fontId="5" fillId="4" borderId="0" xfId="0" applyNumberFormat="1" applyFont="1" applyFill="1"/>
    <xf numFmtId="0" fontId="5" fillId="4" borderId="0" xfId="0" applyFont="1" applyFill="1"/>
    <xf numFmtId="0" fontId="5" fillId="7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3" fontId="5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left" vertical="center"/>
    </xf>
    <xf numFmtId="3" fontId="5" fillId="4" borderId="0" xfId="0" applyNumberFormat="1" applyFont="1" applyFill="1" applyAlignment="1">
      <alignment horizontal="center" vertical="center"/>
    </xf>
    <xf numFmtId="164" fontId="5" fillId="4" borderId="0" xfId="0" applyNumberFormat="1" applyFont="1" applyFill="1" applyAlignment="1">
      <alignment horizontal="center" vertical="center"/>
    </xf>
    <xf numFmtId="0" fontId="0" fillId="6" borderId="0" xfId="0" applyFill="1"/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165" fontId="7" fillId="6" borderId="32" xfId="0" applyNumberFormat="1" applyFont="1" applyFill="1" applyBorder="1" applyAlignment="1">
      <alignment horizontal="center"/>
    </xf>
    <xf numFmtId="165" fontId="7" fillId="6" borderId="33" xfId="0" applyNumberFormat="1" applyFont="1" applyFill="1" applyBorder="1" applyAlignment="1">
      <alignment horizontal="center"/>
    </xf>
    <xf numFmtId="166" fontId="7" fillId="6" borderId="32" xfId="0" applyNumberFormat="1" applyFont="1" applyFill="1" applyBorder="1" applyAlignment="1">
      <alignment horizontal="center"/>
    </xf>
    <xf numFmtId="165" fontId="7" fillId="6" borderId="0" xfId="0" applyNumberFormat="1" applyFont="1" applyFill="1" applyAlignment="1">
      <alignment horizontal="center"/>
    </xf>
    <xf numFmtId="165" fontId="7" fillId="6" borderId="30" xfId="0" applyNumberFormat="1" applyFont="1" applyFill="1" applyBorder="1" applyAlignment="1">
      <alignment horizontal="center"/>
    </xf>
    <xf numFmtId="166" fontId="7" fillId="6" borderId="0" xfId="0" applyNumberFormat="1" applyFont="1" applyFill="1" applyAlignment="1">
      <alignment horizontal="center"/>
    </xf>
    <xf numFmtId="165" fontId="7" fillId="6" borderId="36" xfId="0" applyNumberFormat="1" applyFont="1" applyFill="1" applyBorder="1" applyAlignment="1">
      <alignment horizontal="center"/>
    </xf>
    <xf numFmtId="165" fontId="7" fillId="6" borderId="42" xfId="0" applyNumberFormat="1" applyFont="1" applyFill="1" applyBorder="1" applyAlignment="1">
      <alignment horizontal="center"/>
    </xf>
    <xf numFmtId="166" fontId="7" fillId="6" borderId="36" xfId="0" applyNumberFormat="1" applyFont="1" applyFill="1" applyBorder="1" applyAlignment="1">
      <alignment horizontal="center"/>
    </xf>
    <xf numFmtId="165" fontId="7" fillId="6" borderId="37" xfId="0" applyNumberFormat="1" applyFont="1" applyFill="1" applyBorder="1" applyAlignment="1">
      <alignment horizontal="center"/>
    </xf>
    <xf numFmtId="0" fontId="6" fillId="6" borderId="38" xfId="0" applyFont="1" applyFill="1" applyBorder="1" applyAlignment="1">
      <alignment horizontal="left" vertical="center" wrapText="1"/>
    </xf>
    <xf numFmtId="165" fontId="6" fillId="6" borderId="0" xfId="0" applyNumberFormat="1" applyFont="1" applyFill="1" applyAlignment="1">
      <alignment horizontal="center"/>
    </xf>
    <xf numFmtId="165" fontId="6" fillId="6" borderId="30" xfId="0" applyNumberFormat="1" applyFont="1" applyFill="1" applyBorder="1" applyAlignment="1">
      <alignment horizontal="center"/>
    </xf>
    <xf numFmtId="166" fontId="6" fillId="6" borderId="0" xfId="0" applyNumberFormat="1" applyFont="1" applyFill="1" applyAlignment="1">
      <alignment horizontal="center"/>
    </xf>
    <xf numFmtId="0" fontId="6" fillId="6" borderId="39" xfId="0" applyFont="1" applyFill="1" applyBorder="1" applyAlignment="1">
      <alignment horizontal="left" vertical="center" wrapText="1"/>
    </xf>
    <xf numFmtId="166" fontId="6" fillId="6" borderId="40" xfId="0" applyNumberFormat="1" applyFont="1" applyFill="1" applyBorder="1" applyAlignment="1">
      <alignment horizontal="center"/>
    </xf>
    <xf numFmtId="165" fontId="6" fillId="6" borderId="40" xfId="0" applyNumberFormat="1" applyFont="1" applyFill="1" applyBorder="1" applyAlignment="1">
      <alignment horizontal="center"/>
    </xf>
    <xf numFmtId="165" fontId="6" fillId="6" borderId="41" xfId="0" applyNumberFormat="1" applyFont="1" applyFill="1" applyBorder="1" applyAlignment="1">
      <alignment horizontal="center"/>
    </xf>
    <xf numFmtId="164" fontId="19" fillId="0" borderId="0" xfId="2" applyNumberFormat="1" applyFont="1" applyAlignment="1">
      <alignment horizontal="center" vertical="center"/>
    </xf>
    <xf numFmtId="0" fontId="6" fillId="0" borderId="0" xfId="0" applyFont="1"/>
    <xf numFmtId="165" fontId="7" fillId="2" borderId="0" xfId="0" applyNumberFormat="1" applyFont="1" applyFill="1" applyAlignment="1">
      <alignment horizontal="center"/>
    </xf>
    <xf numFmtId="164" fontId="7" fillId="0" borderId="0" xfId="2" applyNumberFormat="1" applyFont="1" applyAlignment="1">
      <alignment horizontal="center" vertical="center"/>
    </xf>
    <xf numFmtId="164" fontId="7" fillId="2" borderId="0" xfId="2" applyNumberFormat="1" applyFont="1" applyFill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7" fillId="2" borderId="0" xfId="0" applyNumberFormat="1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0" fontId="5" fillId="4" borderId="43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left"/>
    </xf>
    <xf numFmtId="0" fontId="7" fillId="6" borderId="0" xfId="0" applyFont="1" applyFill="1" applyAlignment="1">
      <alignment horizontal="left"/>
    </xf>
    <xf numFmtId="0" fontId="7" fillId="6" borderId="36" xfId="0" applyFont="1" applyFill="1" applyBorder="1" applyAlignment="1">
      <alignment horizontal="left"/>
    </xf>
    <xf numFmtId="0" fontId="5" fillId="4" borderId="43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right"/>
    </xf>
    <xf numFmtId="0" fontId="21" fillId="0" borderId="0" xfId="0" applyFont="1" applyAlignment="1">
      <alignment horizontal="center" wrapText="1"/>
    </xf>
    <xf numFmtId="0" fontId="22" fillId="0" borderId="0" xfId="0" applyFont="1"/>
    <xf numFmtId="164" fontId="7" fillId="3" borderId="0" xfId="2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/>
    </xf>
    <xf numFmtId="165" fontId="7" fillId="2" borderId="30" xfId="0" applyNumberFormat="1" applyFont="1" applyFill="1" applyBorder="1" applyAlignment="1">
      <alignment horizontal="center"/>
    </xf>
    <xf numFmtId="166" fontId="7" fillId="2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23" fillId="0" borderId="0" xfId="3" applyFont="1"/>
    <xf numFmtId="0" fontId="0" fillId="0" borderId="0" xfId="0" applyAlignment="1">
      <alignment vertical="center"/>
    </xf>
    <xf numFmtId="164" fontId="6" fillId="6" borderId="40" xfId="2" applyNumberFormat="1" applyFont="1" applyFill="1" applyBorder="1" applyAlignment="1">
      <alignment horizontal="center" vertical="center"/>
    </xf>
    <xf numFmtId="164" fontId="6" fillId="6" borderId="41" xfId="2" applyNumberFormat="1" applyFont="1" applyFill="1" applyBorder="1" applyAlignment="1">
      <alignment horizontal="center" vertical="center"/>
    </xf>
    <xf numFmtId="0" fontId="18" fillId="0" borderId="0" xfId="0" applyFont="1"/>
    <xf numFmtId="0" fontId="14" fillId="4" borderId="0" xfId="0" applyFont="1" applyFill="1" applyAlignment="1">
      <alignment vertical="center"/>
    </xf>
    <xf numFmtId="0" fontId="5" fillId="7" borderId="0" xfId="0" applyFont="1" applyFill="1" applyAlignment="1">
      <alignment horizontal="right" vertical="center"/>
    </xf>
    <xf numFmtId="0" fontId="5" fillId="7" borderId="0" xfId="0" applyFont="1" applyFill="1" applyAlignment="1">
      <alignment horizontal="left" vertical="center"/>
    </xf>
    <xf numFmtId="0" fontId="4" fillId="0" borderId="0" xfId="0" applyFont="1"/>
    <xf numFmtId="3" fontId="5" fillId="4" borderId="0" xfId="0" applyNumberFormat="1" applyFont="1" applyFill="1" applyAlignment="1">
      <alignment horizontal="left" vertical="center"/>
    </xf>
    <xf numFmtId="3" fontId="5" fillId="4" borderId="0" xfId="0" applyNumberFormat="1" applyFont="1" applyFill="1" applyAlignment="1">
      <alignment horizontal="right" vertical="center"/>
    </xf>
    <xf numFmtId="1" fontId="5" fillId="4" borderId="0" xfId="0" applyNumberFormat="1" applyFont="1" applyFill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wrapText="1"/>
    </xf>
    <xf numFmtId="0" fontId="5" fillId="4" borderId="29" xfId="0" applyFont="1" applyFill="1" applyBorder="1" applyAlignment="1">
      <alignment horizontal="center" vertical="center" wrapText="1"/>
    </xf>
    <xf numFmtId="0" fontId="24" fillId="0" borderId="0" xfId="0" applyFont="1"/>
    <xf numFmtId="3" fontId="7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7" fillId="2" borderId="0" xfId="0" applyNumberFormat="1" applyFont="1" applyFill="1" applyAlignment="1">
      <alignment horizontal="right" vertical="center"/>
    </xf>
    <xf numFmtId="3" fontId="6" fillId="2" borderId="0" xfId="0" applyNumberFormat="1" applyFont="1" applyFill="1" applyAlignment="1">
      <alignment horizontal="right" vertical="center"/>
    </xf>
    <xf numFmtId="3" fontId="5" fillId="4" borderId="0" xfId="0" applyNumberFormat="1" applyFont="1" applyFill="1" applyAlignment="1">
      <alignment horizontal="right"/>
    </xf>
    <xf numFmtId="0" fontId="5" fillId="7" borderId="0" xfId="0" applyFont="1" applyFill="1" applyAlignment="1">
      <alignment horizontal="left" wrapText="1"/>
    </xf>
    <xf numFmtId="0" fontId="16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5" fillId="7" borderId="0" xfId="0" applyFont="1" applyFill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6" fillId="0" borderId="0" xfId="0" applyFont="1"/>
    <xf numFmtId="0" fontId="5" fillId="7" borderId="0" xfId="0" applyFont="1" applyFill="1" applyAlignment="1">
      <alignment horizontal="center" vertical="center"/>
    </xf>
    <xf numFmtId="3" fontId="5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165" fontId="19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165" fontId="7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45" xfId="0" applyFont="1" applyFill="1" applyBorder="1" applyAlignment="1">
      <alignment vertical="center"/>
    </xf>
    <xf numFmtId="165" fontId="6" fillId="2" borderId="45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3" fontId="5" fillId="4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6" fillId="6" borderId="31" xfId="0" applyFont="1" applyFill="1" applyBorder="1" applyAlignment="1">
      <alignment horizontal="left" vertical="center" wrapText="1"/>
    </xf>
    <xf numFmtId="0" fontId="6" fillId="6" borderId="34" xfId="0" applyFont="1" applyFill="1" applyBorder="1" applyAlignment="1">
      <alignment horizontal="left" vertical="center" wrapText="1"/>
    </xf>
    <xf numFmtId="0" fontId="6" fillId="6" borderId="35" xfId="0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7" borderId="0" xfId="0" applyFont="1" applyFill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6" fillId="6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 wrapText="1"/>
    </xf>
    <xf numFmtId="0" fontId="5" fillId="7" borderId="0" xfId="0" applyFont="1" applyFill="1" applyAlignment="1">
      <alignment horizontal="center"/>
    </xf>
    <xf numFmtId="0" fontId="6" fillId="6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5" fillId="4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47" xfId="0" applyFont="1" applyFill="1" applyBorder="1" applyAlignment="1">
      <alignment horizont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left"/>
    </xf>
    <xf numFmtId="0" fontId="9" fillId="0" borderId="1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</cellXfs>
  <cellStyles count="11">
    <cellStyle name="Comma 2" xfId="5" xr:uid="{575B5DA1-9FEF-4329-AC77-9FA5F4FC6479}"/>
    <cellStyle name="Comma 3" xfId="4" xr:uid="{E293D781-A948-471F-8881-AD11F312C1DB}"/>
    <cellStyle name="Followed Hyperlink 2" xfId="6" xr:uid="{93F39349-E4D1-42C5-8043-205AE13EB7D3}"/>
    <cellStyle name="Hyperlink" xfId="3" builtinId="8"/>
    <cellStyle name="Hyperlink 2" xfId="7" xr:uid="{99763E65-A891-4454-9E58-FFB484EA76F8}"/>
    <cellStyle name="Normal" xfId="0" builtinId="0"/>
    <cellStyle name="Normal 2" xfId="1" xr:uid="{00000000-0005-0000-0000-000002000000}"/>
    <cellStyle name="Normal 2 2" xfId="8" xr:uid="{40334DEB-9409-42BD-BC75-CDFC5E6AF56E}"/>
    <cellStyle name="Normal 3" xfId="9" xr:uid="{DB629DA4-233D-41A4-8E14-EB4B049E62FD}"/>
    <cellStyle name="Percent" xfId="2" builtinId="5"/>
    <cellStyle name="Βασικό_Φύλλο1" xfId="10" xr:uid="{2FC2B171-BE34-463A-A1B9-6D674AD49F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13</xdr:row>
      <xdr:rowOff>19050</xdr:rowOff>
    </xdr:from>
    <xdr:to>
      <xdr:col>14</xdr:col>
      <xdr:colOff>412750</xdr:colOff>
      <xdr:row>25</xdr:row>
      <xdr:rowOff>49994</xdr:rowOff>
    </xdr:to>
    <xdr:sp macro="" textlink="">
      <xdr:nvSpPr>
        <xdr:cNvPr id="3" name="Subtit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Grp="1"/>
        </xdr:cNvSpPr>
      </xdr:nvSpPr>
      <xdr:spPr>
        <a:xfrm>
          <a:off x="200025" y="2828925"/>
          <a:ext cx="8658225" cy="2316944"/>
        </a:xfrm>
        <a:prstGeom prst="rect">
          <a:avLst/>
        </a:prstGeom>
      </xdr:spPr>
      <xdr:txBody>
        <a:bodyPr vert="horz" wrap="square" lIns="91440" tIns="45720" rIns="91440" bIns="45720" rtlCol="0">
          <a:normAutofit fontScale="92500" lnSpcReduction="20000"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 eaLnBrk="1" fontAlgn="auto" latinLnBrk="0" hangingPunct="1"/>
          <a:endParaRPr lang="el-GR" sz="2400" b="0" i="0" kern="12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rtl="0" eaLnBrk="1" fontAlgn="auto" latinLnBrk="0" hangingPunct="1"/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Οκτώβριος 2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</a:t>
          </a:r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endParaRPr lang="el-GR" sz="1700" b="0" i="0" kern="1200" baseline="0">
            <a:solidFill>
              <a:schemeClr val="tx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rtl="0" eaLnBrk="1" fontAlgn="auto" latinLnBrk="0" hangingPunct="1"/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©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ΙΝΣΕΤΕ– 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πιτρέπεται η αναδημοσίευση με την προϋπόθεση της αναφοράς στην πηγή</a:t>
          </a:r>
          <a:b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l-GR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6</xdr:col>
      <xdr:colOff>19050</xdr:colOff>
      <xdr:row>5</xdr:row>
      <xdr:rowOff>1</xdr:rowOff>
    </xdr:from>
    <xdr:to>
      <xdr:col>8</xdr:col>
      <xdr:colOff>599850</xdr:colOff>
      <xdr:row>11</xdr:row>
      <xdr:rowOff>184818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F264945-170C-4971-B746-CC37A0770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0" y="1285876"/>
          <a:ext cx="1800000" cy="13278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190499</xdr:rowOff>
    </xdr:from>
    <xdr:to>
      <xdr:col>15</xdr:col>
      <xdr:colOff>396875</xdr:colOff>
      <xdr:row>21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0500" y="380999"/>
          <a:ext cx="9350375" cy="3676651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Επεξηγηματικές σημειώσεις: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Στις επόμενες σελίδες παρουσιάζονται αναλυτικά: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τα βασικά μεγέθη εισερχόμενου τουρισμού στην Περιφέρεια Κεντρικής Μακεδονίας 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2016 -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201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η εξέλιξη απασχόλησης στην Περιφέρεια Κεντρικής Μακεδονίας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2010 - 2019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το ξενοδοχειακό δυναμικό της Περιφέρειας ανά Ενότητα για τα έτη 2010-201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το δυναμικό των ενοικιαζόμενων δωματίων ανά Ενότητα για τα έτη 2017 - 2019,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αφίξεις, οι διανυκτερεύσεις και η πληρότητα ανά Ενότητα και συνολικά για τα έτη 2010-2019,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αεροπορικές αφίξεις διεθνείς και εσωτερικού ανά μήνα και ανά αεροδρόμιο για τα έτη 2010-2019,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διακινηθέντων εσωτερικού (κατά την αποβίβαση και την επιβίβαση) από τα λιμάνια της Περιφέρειας για τα έτη 2013-2019,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Κίνηση κρουαζιερόπλοιων 2013 - 2019,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των επισκεπτών σε Μουσεία και Αρχαιολογικούς Χώρους ανά Ενότητα για τα έτη 2010-2019,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Μελέτες για την Περιφέρεια Κεντρικής Μακεδονίας.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sete.gr/Portals/0/meletes-INSETE/07/2015_KM_Sxedio_Drashs_Anaptyxh.pdf" TargetMode="External"/><Relationship Id="rId7" Type="http://schemas.openxmlformats.org/officeDocument/2006/relationships/vmlDrawing" Target="../drawings/vmlDrawing11.vml"/><Relationship Id="rId2" Type="http://schemas.openxmlformats.org/officeDocument/2006/relationships/hyperlink" Target="http://www.insete.gr/Portals/0/meletes-INSETE/07/2015_KM_Ereuna_Analysh_Xartografhsh.pdf" TargetMode="External"/><Relationship Id="rId1" Type="http://schemas.openxmlformats.org/officeDocument/2006/relationships/hyperlink" Target="http://www.insete.gr/Portals/0/meletes-INSETE/07/2015_KM_Marketing_Plan.pdf" TargetMode="External"/><Relationship Id="rId6" Type="http://schemas.openxmlformats.org/officeDocument/2006/relationships/printerSettings" Target="../printerSettings/printerSettings12.bin"/><Relationship Id="rId5" Type="http://schemas.openxmlformats.org/officeDocument/2006/relationships/hyperlink" Target="http://www.insete.gr/Portals/0/meletes-INSETE/07/2015_KM_Meleth_Exideikeyshs_P5_1_02_02.pdf" TargetMode="External"/><Relationship Id="rId4" Type="http://schemas.openxmlformats.org/officeDocument/2006/relationships/hyperlink" Target="http://www.insete.gr/Portals/0/meletes-INSETE/07/2015_KM_Odikos_Xarths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O1"/>
  <sheetViews>
    <sheetView showGridLines="0" tabSelected="1" zoomScaleNormal="100" workbookViewId="0">
      <selection activeCell="D36" sqref="D36"/>
    </sheetView>
  </sheetViews>
  <sheetFormatPr defaultRowHeight="14.4" x14ac:dyDescent="0.3"/>
  <sheetData>
    <row r="1" spans="1:15" ht="41.25" customHeight="1" x14ac:dyDescent="0.3">
      <c r="A1" s="173" t="s">
        <v>93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7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50164-A720-47AC-9B7B-F4D36A27180A}">
  <sheetPr>
    <tabColor theme="6"/>
  </sheetPr>
  <dimension ref="A3:H9"/>
  <sheetViews>
    <sheetView showGridLines="0" zoomScaleNormal="100" workbookViewId="0">
      <selection activeCell="G8" sqref="G8:H8"/>
    </sheetView>
  </sheetViews>
  <sheetFormatPr defaultRowHeight="14.4" x14ac:dyDescent="0.3"/>
  <cols>
    <col min="1" max="1" width="22.44140625" customWidth="1"/>
  </cols>
  <sheetData>
    <row r="3" spans="1:8" s="125" customFormat="1" ht="17.100000000000001" customHeight="1" x14ac:dyDescent="0.3">
      <c r="A3" s="175" t="s">
        <v>87</v>
      </c>
      <c r="B3" s="175"/>
      <c r="C3" s="175"/>
      <c r="D3" s="175"/>
      <c r="E3" s="175"/>
      <c r="F3" s="175"/>
      <c r="G3" s="175"/>
      <c r="H3" s="175"/>
    </row>
    <row r="4" spans="1:8" s="125" customFormat="1" ht="17.100000000000001" customHeight="1" x14ac:dyDescent="0.3">
      <c r="A4" s="129"/>
      <c r="B4" s="119">
        <v>2013</v>
      </c>
      <c r="C4" s="119">
        <v>2014</v>
      </c>
      <c r="D4" s="119">
        <v>2015</v>
      </c>
      <c r="E4" s="119">
        <v>2016</v>
      </c>
      <c r="F4" s="119">
        <v>2017</v>
      </c>
      <c r="G4" s="119">
        <v>2018</v>
      </c>
      <c r="H4" s="155">
        <v>2019</v>
      </c>
    </row>
    <row r="5" spans="1:8" x14ac:dyDescent="0.3">
      <c r="A5" s="7" t="s">
        <v>114</v>
      </c>
      <c r="B5" s="114">
        <v>18</v>
      </c>
      <c r="C5" s="114">
        <v>31</v>
      </c>
      <c r="D5" s="114">
        <v>35</v>
      </c>
      <c r="E5" s="114">
        <v>23</v>
      </c>
      <c r="F5" s="114">
        <v>4</v>
      </c>
      <c r="G5" s="114">
        <v>5</v>
      </c>
      <c r="H5" s="114">
        <v>6</v>
      </c>
    </row>
    <row r="6" spans="1:8" x14ac:dyDescent="0.3">
      <c r="A6" s="115" t="s">
        <v>115</v>
      </c>
      <c r="B6" s="100"/>
      <c r="C6" s="100">
        <f>C5/B5-1</f>
        <v>0.72222222222222232</v>
      </c>
      <c r="D6" s="100">
        <f t="shared" ref="D6:H6" si="0">D5/C5-1</f>
        <v>0.12903225806451624</v>
      </c>
      <c r="E6" s="100">
        <f t="shared" si="0"/>
        <v>-0.34285714285714286</v>
      </c>
      <c r="F6" s="100">
        <f t="shared" si="0"/>
        <v>-0.82608695652173914</v>
      </c>
      <c r="G6" s="100">
        <f t="shared" si="0"/>
        <v>0.25</v>
      </c>
      <c r="H6" s="100">
        <f t="shared" si="0"/>
        <v>0.19999999999999996</v>
      </c>
    </row>
    <row r="7" spans="1:8" x14ac:dyDescent="0.3">
      <c r="A7" s="7" t="s">
        <v>116</v>
      </c>
      <c r="B7" s="18">
        <v>14585</v>
      </c>
      <c r="C7" s="18">
        <v>19720</v>
      </c>
      <c r="D7" s="18">
        <v>26356</v>
      </c>
      <c r="E7" s="15">
        <v>18876</v>
      </c>
      <c r="F7" s="18">
        <v>2424</v>
      </c>
      <c r="G7" s="18">
        <v>1502</v>
      </c>
      <c r="H7" s="18">
        <v>4865</v>
      </c>
    </row>
    <row r="8" spans="1:8" x14ac:dyDescent="0.3">
      <c r="A8" s="115" t="s">
        <v>117</v>
      </c>
      <c r="B8" s="100"/>
      <c r="C8" s="100">
        <f>C7/B7-1</f>
        <v>0.3520740486801508</v>
      </c>
      <c r="D8" s="100">
        <f t="shared" ref="D8:H8" si="1">D7/C7-1</f>
        <v>0.33651115618661254</v>
      </c>
      <c r="E8" s="100">
        <f t="shared" si="1"/>
        <v>-0.28380634390651083</v>
      </c>
      <c r="F8" s="100">
        <f t="shared" si="1"/>
        <v>-0.87158296249205347</v>
      </c>
      <c r="G8" s="100">
        <f t="shared" si="1"/>
        <v>-0.38036303630363033</v>
      </c>
      <c r="H8" s="100">
        <f t="shared" si="1"/>
        <v>2.2390146471371506</v>
      </c>
    </row>
    <row r="9" spans="1:8" x14ac:dyDescent="0.3">
      <c r="A9" s="209" t="s">
        <v>118</v>
      </c>
      <c r="B9" s="209"/>
      <c r="C9" s="209"/>
      <c r="D9" s="209"/>
      <c r="E9" s="7"/>
    </row>
  </sheetData>
  <mergeCells count="2">
    <mergeCell ref="A9:D9"/>
    <mergeCell ref="A3:H3"/>
  </mergeCells>
  <pageMargins left="0.7" right="0.7" top="0.75" bottom="0.75" header="0.3" footer="0.3"/>
  <pageSetup paperSize="9" orientation="landscape" verticalDpi="597" r:id="rId1"/>
  <headerFooter>
    <oddHeader>&amp;R&amp;G</oddHeader>
    <oddFooter>&amp;L&amp;F&amp;C&amp;P&amp;R&amp;A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3:N21"/>
  <sheetViews>
    <sheetView showGridLines="0" zoomScaleNormal="100" workbookViewId="0">
      <pane xSplit="1" topLeftCell="C1" activePane="topRight" state="frozen"/>
      <selection pane="topRight" activeCell="L19" sqref="L19"/>
    </sheetView>
  </sheetViews>
  <sheetFormatPr defaultRowHeight="14.4" x14ac:dyDescent="0.3"/>
  <cols>
    <col min="1" max="1" width="14.33203125" bestFit="1" customWidth="1"/>
    <col min="2" max="2" width="20" bestFit="1" customWidth="1"/>
    <col min="3" max="8" width="8.44140625" bestFit="1" customWidth="1"/>
  </cols>
  <sheetData>
    <row r="3" spans="1:14" x14ac:dyDescent="0.3">
      <c r="A3" s="186" t="s">
        <v>135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</row>
    <row r="4" spans="1:14" ht="27" customHeight="1" x14ac:dyDescent="0.3">
      <c r="A4" s="67" t="s">
        <v>52</v>
      </c>
      <c r="B4" s="63"/>
      <c r="C4" s="68">
        <v>2010</v>
      </c>
      <c r="D4" s="68">
        <v>2011</v>
      </c>
      <c r="E4" s="68">
        <v>2012</v>
      </c>
      <c r="F4" s="68">
        <v>2013</v>
      </c>
      <c r="G4" s="68">
        <v>2014</v>
      </c>
      <c r="H4" s="68">
        <v>2015</v>
      </c>
      <c r="I4" s="68">
        <v>2016</v>
      </c>
      <c r="J4" s="68">
        <v>2017</v>
      </c>
      <c r="K4" s="148">
        <v>2018</v>
      </c>
      <c r="L4" s="170">
        <v>2019</v>
      </c>
      <c r="M4" s="1"/>
      <c r="N4" s="1"/>
    </row>
    <row r="5" spans="1:14" x14ac:dyDescent="0.3">
      <c r="A5" s="211" t="s">
        <v>26</v>
      </c>
      <c r="B5" s="12" t="s">
        <v>5</v>
      </c>
      <c r="C5" s="13">
        <v>4164</v>
      </c>
      <c r="D5" s="13">
        <v>1852</v>
      </c>
      <c r="E5" s="13">
        <v>6732</v>
      </c>
      <c r="F5" s="13">
        <v>7705</v>
      </c>
      <c r="G5" s="13">
        <v>10140</v>
      </c>
      <c r="H5" s="13">
        <v>9243</v>
      </c>
      <c r="I5" s="13">
        <v>9022</v>
      </c>
      <c r="J5" s="13">
        <v>10299</v>
      </c>
      <c r="K5" s="13">
        <v>11539</v>
      </c>
      <c r="L5" s="13">
        <v>9100</v>
      </c>
    </row>
    <row r="6" spans="1:14" x14ac:dyDescent="0.3">
      <c r="A6" s="211"/>
      <c r="B6" s="12" t="s">
        <v>6</v>
      </c>
      <c r="C6" s="13">
        <v>63961</v>
      </c>
      <c r="D6" s="13">
        <v>76017</v>
      </c>
      <c r="E6" s="13">
        <v>108317</v>
      </c>
      <c r="F6" s="13">
        <v>171848</v>
      </c>
      <c r="G6" s="13">
        <v>195307</v>
      </c>
      <c r="H6" s="13">
        <v>211132</v>
      </c>
      <c r="I6" s="13">
        <v>186627</v>
      </c>
      <c r="J6" s="13">
        <v>203632</v>
      </c>
      <c r="K6" s="13">
        <v>222503</v>
      </c>
      <c r="L6" s="13">
        <v>223151</v>
      </c>
    </row>
    <row r="7" spans="1:14" x14ac:dyDescent="0.3">
      <c r="A7" s="194" t="s">
        <v>33</v>
      </c>
      <c r="B7" s="14" t="s">
        <v>5</v>
      </c>
      <c r="C7" s="15">
        <v>84961</v>
      </c>
      <c r="D7" s="15">
        <v>101111</v>
      </c>
      <c r="E7" s="15">
        <v>194434</v>
      </c>
      <c r="F7" s="15">
        <v>270224</v>
      </c>
      <c r="G7" s="15">
        <v>395359</v>
      </c>
      <c r="H7" s="15">
        <v>470502</v>
      </c>
      <c r="I7" s="15">
        <v>595589</v>
      </c>
      <c r="J7" s="15">
        <v>597611</v>
      </c>
      <c r="K7" s="15">
        <v>582438</v>
      </c>
      <c r="L7" s="15">
        <v>591475</v>
      </c>
    </row>
    <row r="8" spans="1:14" x14ac:dyDescent="0.3">
      <c r="A8" s="194"/>
      <c r="B8" s="14" t="s">
        <v>6</v>
      </c>
      <c r="C8" s="15">
        <v>0</v>
      </c>
      <c r="D8" s="15">
        <v>0</v>
      </c>
      <c r="E8" s="15">
        <v>0</v>
      </c>
      <c r="F8" s="15">
        <v>9629</v>
      </c>
      <c r="G8" s="15">
        <v>14552</v>
      </c>
      <c r="H8" s="15">
        <v>9864</v>
      </c>
      <c r="I8" s="15">
        <v>11615</v>
      </c>
      <c r="J8" s="15">
        <v>22803</v>
      </c>
      <c r="K8" s="15">
        <v>20911</v>
      </c>
      <c r="L8" s="15">
        <v>24295</v>
      </c>
    </row>
    <row r="9" spans="1:14" x14ac:dyDescent="0.3">
      <c r="A9" s="211" t="s">
        <v>28</v>
      </c>
      <c r="B9" s="12" t="s">
        <v>5</v>
      </c>
      <c r="C9" s="13">
        <v>0</v>
      </c>
      <c r="D9" s="13">
        <v>0</v>
      </c>
      <c r="E9" s="13">
        <v>125</v>
      </c>
      <c r="F9" s="13">
        <v>398</v>
      </c>
      <c r="G9" s="13">
        <v>394</v>
      </c>
      <c r="H9" s="13">
        <v>242</v>
      </c>
      <c r="I9" s="13">
        <v>487</v>
      </c>
      <c r="J9" s="13">
        <v>636</v>
      </c>
      <c r="K9" s="13">
        <v>2244</v>
      </c>
      <c r="L9" s="13">
        <v>3005</v>
      </c>
    </row>
    <row r="10" spans="1:14" x14ac:dyDescent="0.3">
      <c r="A10" s="211"/>
      <c r="B10" s="12" t="s">
        <v>6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186</v>
      </c>
      <c r="K10" s="13">
        <v>209</v>
      </c>
      <c r="L10" s="13">
        <v>554</v>
      </c>
    </row>
    <row r="11" spans="1:14" x14ac:dyDescent="0.3">
      <c r="A11" s="194" t="s">
        <v>29</v>
      </c>
      <c r="B11" s="14" t="s">
        <v>5</v>
      </c>
      <c r="C11" s="15">
        <v>7900</v>
      </c>
      <c r="D11" s="15">
        <v>8450</v>
      </c>
      <c r="E11" s="15">
        <v>9950</v>
      </c>
      <c r="F11" s="15">
        <v>13850</v>
      </c>
      <c r="G11" s="15">
        <v>18750</v>
      </c>
      <c r="H11" s="15">
        <v>19800</v>
      </c>
      <c r="I11" s="15">
        <v>16774</v>
      </c>
      <c r="J11" s="15">
        <v>27960</v>
      </c>
      <c r="K11" s="15">
        <v>34904</v>
      </c>
      <c r="L11" s="15">
        <v>26303</v>
      </c>
    </row>
    <row r="12" spans="1:14" x14ac:dyDescent="0.3">
      <c r="A12" s="194"/>
      <c r="B12" s="14" t="s">
        <v>6</v>
      </c>
      <c r="C12" s="15">
        <v>4850</v>
      </c>
      <c r="D12" s="15">
        <v>4840</v>
      </c>
      <c r="E12" s="15">
        <v>6180</v>
      </c>
      <c r="F12" s="15">
        <v>7051</v>
      </c>
      <c r="G12" s="15">
        <v>9729</v>
      </c>
      <c r="H12" s="15">
        <v>9070</v>
      </c>
      <c r="I12" s="15">
        <v>6482</v>
      </c>
      <c r="J12" s="15">
        <v>14936</v>
      </c>
      <c r="K12" s="15">
        <v>19362</v>
      </c>
      <c r="L12" s="15">
        <v>14221</v>
      </c>
    </row>
    <row r="13" spans="1:14" x14ac:dyDescent="0.3">
      <c r="A13" s="211" t="s">
        <v>30</v>
      </c>
      <c r="B13" s="12" t="s">
        <v>5</v>
      </c>
      <c r="C13" s="13">
        <v>15629</v>
      </c>
      <c r="D13" s="13">
        <v>13726</v>
      </c>
      <c r="E13" s="13">
        <v>12840</v>
      </c>
      <c r="F13" s="13">
        <v>13942</v>
      </c>
      <c r="G13" s="13">
        <v>16344</v>
      </c>
      <c r="H13" s="13">
        <v>14547</v>
      </c>
      <c r="I13" s="13">
        <v>14222</v>
      </c>
      <c r="J13" s="13">
        <v>16915</v>
      </c>
      <c r="K13" s="13">
        <v>26608</v>
      </c>
      <c r="L13" s="13">
        <v>33433</v>
      </c>
    </row>
    <row r="14" spans="1:14" x14ac:dyDescent="0.3">
      <c r="A14" s="211"/>
      <c r="B14" s="12" t="s">
        <v>6</v>
      </c>
      <c r="C14" s="13">
        <v>47804</v>
      </c>
      <c r="D14" s="13">
        <v>54473</v>
      </c>
      <c r="E14" s="13">
        <v>51011</v>
      </c>
      <c r="F14" s="13">
        <v>64991</v>
      </c>
      <c r="G14" s="13">
        <v>70749</v>
      </c>
      <c r="H14" s="13">
        <v>57439</v>
      </c>
      <c r="I14" s="13">
        <v>71211</v>
      </c>
      <c r="J14" s="13">
        <v>72897</v>
      </c>
      <c r="K14" s="13">
        <v>118222</v>
      </c>
      <c r="L14" s="13">
        <v>122528</v>
      </c>
    </row>
    <row r="15" spans="1:14" x14ac:dyDescent="0.3">
      <c r="A15" s="194" t="s">
        <v>34</v>
      </c>
      <c r="B15" s="14" t="s">
        <v>5</v>
      </c>
      <c r="C15" s="15">
        <v>3632</v>
      </c>
      <c r="D15" s="15">
        <v>2755</v>
      </c>
      <c r="E15" s="15">
        <v>3837</v>
      </c>
      <c r="F15" s="15">
        <v>4399</v>
      </c>
      <c r="G15" s="15">
        <v>18183</v>
      </c>
      <c r="H15" s="15">
        <v>25614</v>
      </c>
      <c r="I15" s="15">
        <v>14929</v>
      </c>
      <c r="J15" s="15">
        <v>14104</v>
      </c>
      <c r="K15" s="15">
        <v>17618</v>
      </c>
      <c r="L15" s="15">
        <v>19231</v>
      </c>
    </row>
    <row r="16" spans="1:14" x14ac:dyDescent="0.3">
      <c r="A16" s="194"/>
      <c r="B16" s="14" t="s">
        <v>6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x14ac:dyDescent="0.3">
      <c r="A17" s="211" t="s">
        <v>32</v>
      </c>
      <c r="B17" s="12" t="s">
        <v>5</v>
      </c>
      <c r="C17" s="13">
        <v>14534</v>
      </c>
      <c r="D17" s="13">
        <v>5858</v>
      </c>
      <c r="E17" s="13">
        <v>4050</v>
      </c>
      <c r="F17" s="13">
        <v>1083</v>
      </c>
      <c r="G17" s="13">
        <v>6317</v>
      </c>
      <c r="H17" s="13">
        <v>1245</v>
      </c>
      <c r="I17" s="13">
        <v>2054</v>
      </c>
      <c r="J17" s="13">
        <v>1381</v>
      </c>
      <c r="K17" s="13">
        <v>7931</v>
      </c>
      <c r="L17" s="13">
        <v>5170</v>
      </c>
    </row>
    <row r="18" spans="1:12" x14ac:dyDescent="0.3">
      <c r="A18" s="211"/>
      <c r="B18" s="12" t="s">
        <v>6</v>
      </c>
      <c r="C18" s="13">
        <v>8372</v>
      </c>
      <c r="D18" s="13">
        <v>6614</v>
      </c>
      <c r="E18" s="13">
        <v>32306</v>
      </c>
      <c r="F18" s="13">
        <v>57304</v>
      </c>
      <c r="G18" s="13">
        <v>60874</v>
      </c>
      <c r="H18" s="13">
        <v>62601</v>
      </c>
      <c r="I18" s="13">
        <v>64919</v>
      </c>
      <c r="J18" s="13">
        <v>74918</v>
      </c>
      <c r="K18" s="13">
        <v>76665</v>
      </c>
      <c r="L18" s="13">
        <v>10722</v>
      </c>
    </row>
    <row r="19" spans="1:12" x14ac:dyDescent="0.3">
      <c r="A19" s="175" t="s">
        <v>4</v>
      </c>
      <c r="B19" s="69" t="s">
        <v>5</v>
      </c>
      <c r="C19" s="70">
        <f>C5+C7+C9+C11+C13+C15+C17</f>
        <v>130820</v>
      </c>
      <c r="D19" s="70">
        <f t="shared" ref="D19:I20" si="0">D5+D7+D9+D11+D13+D15+D17</f>
        <v>133752</v>
      </c>
      <c r="E19" s="70">
        <f t="shared" si="0"/>
        <v>231968</v>
      </c>
      <c r="F19" s="70">
        <f t="shared" si="0"/>
        <v>311601</v>
      </c>
      <c r="G19" s="70">
        <f t="shared" si="0"/>
        <v>465487</v>
      </c>
      <c r="H19" s="70">
        <f t="shared" si="0"/>
        <v>541193</v>
      </c>
      <c r="I19" s="70">
        <f t="shared" si="0"/>
        <v>653077</v>
      </c>
      <c r="J19" s="70">
        <f t="shared" ref="J19:K19" si="1">J5+J7+J9+J11+J13+J15+J17</f>
        <v>668906</v>
      </c>
      <c r="K19" s="70">
        <f t="shared" si="1"/>
        <v>683282</v>
      </c>
      <c r="L19" s="70">
        <f t="shared" ref="L19" si="2">L5+L7+L9+L11+L13+L15+L17</f>
        <v>687717</v>
      </c>
    </row>
    <row r="20" spans="1:12" x14ac:dyDescent="0.3">
      <c r="A20" s="175"/>
      <c r="B20" s="69" t="s">
        <v>6</v>
      </c>
      <c r="C20" s="70">
        <f>C6+C8+C10+C12+C14+C16+C18</f>
        <v>124987</v>
      </c>
      <c r="D20" s="70">
        <f t="shared" si="0"/>
        <v>141944</v>
      </c>
      <c r="E20" s="70">
        <f t="shared" si="0"/>
        <v>197814</v>
      </c>
      <c r="F20" s="70">
        <f t="shared" si="0"/>
        <v>310823</v>
      </c>
      <c r="G20" s="70">
        <f t="shared" si="0"/>
        <v>351211</v>
      </c>
      <c r="H20" s="70">
        <f t="shared" si="0"/>
        <v>350106</v>
      </c>
      <c r="I20" s="70">
        <f t="shared" si="0"/>
        <v>340854</v>
      </c>
      <c r="J20" s="70">
        <f t="shared" ref="J20:K20" si="3">J6+J8+J10+J12+J14+J16+J18</f>
        <v>389372</v>
      </c>
      <c r="K20" s="70">
        <f t="shared" si="3"/>
        <v>457872</v>
      </c>
      <c r="L20" s="70">
        <f t="shared" ref="L20" si="4">L6+L8+L10+L12+L14+L16+L18</f>
        <v>395471</v>
      </c>
    </row>
    <row r="21" spans="1:12" x14ac:dyDescent="0.3">
      <c r="A21" s="210" t="s">
        <v>113</v>
      </c>
      <c r="B21" s="210"/>
      <c r="C21" s="210"/>
      <c r="D21" s="14"/>
      <c r="E21" s="7"/>
      <c r="F21" s="7"/>
      <c r="G21" s="7"/>
      <c r="H21" s="7"/>
    </row>
  </sheetData>
  <mergeCells count="10">
    <mergeCell ref="A3:L3"/>
    <mergeCell ref="A21:C21"/>
    <mergeCell ref="A7:A8"/>
    <mergeCell ref="A19:A20"/>
    <mergeCell ref="A5:A6"/>
    <mergeCell ref="A9:A10"/>
    <mergeCell ref="A11:A12"/>
    <mergeCell ref="A13:A14"/>
    <mergeCell ref="A15:A16"/>
    <mergeCell ref="A17:A1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colBreaks count="1" manualBreakCount="1">
    <brk id="8" max="1048575" man="1"/>
  </col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B6"/>
  <sheetViews>
    <sheetView showGridLines="0" zoomScaleNormal="100" workbookViewId="0">
      <selection activeCell="A2" sqref="A2"/>
    </sheetView>
  </sheetViews>
  <sheetFormatPr defaultRowHeight="14.4" x14ac:dyDescent="0.3"/>
  <cols>
    <col min="1" max="1" width="4.44140625" bestFit="1" customWidth="1"/>
    <col min="2" max="2" width="70.33203125" bestFit="1" customWidth="1"/>
  </cols>
  <sheetData>
    <row r="1" spans="1:2" x14ac:dyDescent="0.3">
      <c r="A1" s="97" t="s">
        <v>70</v>
      </c>
      <c r="B1" s="97" t="s">
        <v>71</v>
      </c>
    </row>
    <row r="2" spans="1:2" x14ac:dyDescent="0.3">
      <c r="A2" s="123">
        <v>1</v>
      </c>
      <c r="B2" s="124" t="s">
        <v>72</v>
      </c>
    </row>
    <row r="3" spans="1:2" x14ac:dyDescent="0.3">
      <c r="A3" s="123">
        <v>2</v>
      </c>
      <c r="B3" s="124" t="s">
        <v>73</v>
      </c>
    </row>
    <row r="4" spans="1:2" x14ac:dyDescent="0.3">
      <c r="A4" s="123">
        <v>3</v>
      </c>
      <c r="B4" s="124" t="s">
        <v>74</v>
      </c>
    </row>
    <row r="5" spans="1:2" x14ac:dyDescent="0.3">
      <c r="A5" s="123">
        <v>4</v>
      </c>
      <c r="B5" s="124" t="s">
        <v>75</v>
      </c>
    </row>
    <row r="6" spans="1:2" x14ac:dyDescent="0.3">
      <c r="A6" s="123">
        <v>5</v>
      </c>
      <c r="B6" s="124" t="s">
        <v>76</v>
      </c>
    </row>
  </sheetData>
  <hyperlinks>
    <hyperlink ref="B2" r:id="rId1" xr:uid="{00000000-0004-0000-0900-000000000000}"/>
    <hyperlink ref="B3" r:id="rId2" xr:uid="{00000000-0004-0000-0900-000001000000}"/>
    <hyperlink ref="B4" r:id="rId3" xr:uid="{00000000-0004-0000-0900-000002000000}"/>
    <hyperlink ref="B5" r:id="rId4" xr:uid="{00000000-0004-0000-0900-000003000000}"/>
    <hyperlink ref="B6" r:id="rId5" xr:uid="{00000000-0004-0000-0900-000004000000}"/>
  </hyperlinks>
  <pageMargins left="0.7" right="0.7" top="0.75" bottom="0.75" header="0.3" footer="0.3"/>
  <pageSetup paperSize="9" orientation="landscape" verticalDpi="597" r:id="rId6"/>
  <headerFooter>
    <oddHeader>&amp;R&amp;G</oddHeader>
    <oddFooter>&amp;L&amp;F&amp;C&amp;P&amp;R&amp;A</oddFooter>
  </headerFooter>
  <legacyDrawingHF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"/>
  <sheetViews>
    <sheetView showGridLines="0" zoomScaleNormal="100" workbookViewId="0">
      <selection activeCell="B29" sqref="B29"/>
    </sheetView>
  </sheetViews>
  <sheetFormatPr defaultRowHeight="14.4" x14ac:dyDescent="0.3"/>
  <sheetData/>
  <pageMargins left="0.70866141732283472" right="0.70866141732283472" top="0.74803149606299213" bottom="0.74803149606299213" header="0.31496062992125984" footer="0.31496062992125984"/>
  <pageSetup paperSize="9" scale="89" orientation="landscape" verticalDpi="597" r:id="rId1"/>
  <headerFooter>
    <oddHeader>&amp;R&amp;G</oddHeader>
    <oddFooter>&amp;L&amp;F&amp;C&amp;P / &amp;N&amp;R&amp;A</oddFooter>
  </headerFooter>
  <colBreaks count="1" manualBreakCount="1">
    <brk id="16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3:H64"/>
  <sheetViews>
    <sheetView showGridLines="0" zoomScaleNormal="100" workbookViewId="0">
      <selection activeCell="C14" sqref="C14:E15"/>
    </sheetView>
  </sheetViews>
  <sheetFormatPr defaultRowHeight="14.4" x14ac:dyDescent="0.3"/>
  <cols>
    <col min="1" max="1" width="22.44140625" customWidth="1"/>
    <col min="2" max="2" width="19.5546875" customWidth="1"/>
    <col min="3" max="3" width="12.5546875" customWidth="1"/>
    <col min="4" max="4" width="12.44140625" customWidth="1"/>
    <col min="5" max="5" width="16.44140625" customWidth="1"/>
    <col min="6" max="6" width="12" customWidth="1"/>
    <col min="7" max="7" width="17.44140625" customWidth="1"/>
    <col min="8" max="8" width="15.6640625" customWidth="1"/>
  </cols>
  <sheetData>
    <row r="3" spans="1:8" x14ac:dyDescent="0.3">
      <c r="A3" s="175" t="s">
        <v>132</v>
      </c>
      <c r="B3" s="175"/>
      <c r="C3" s="175"/>
      <c r="D3" s="175"/>
      <c r="E3" s="175"/>
      <c r="F3" s="175"/>
      <c r="G3" s="175"/>
      <c r="H3" s="175"/>
    </row>
    <row r="4" spans="1:8" ht="34.200000000000003" x14ac:dyDescent="0.3">
      <c r="A4" s="105" t="s">
        <v>57</v>
      </c>
      <c r="B4" s="111" t="s">
        <v>58</v>
      </c>
      <c r="C4" s="106" t="s">
        <v>82</v>
      </c>
      <c r="D4" s="106" t="s">
        <v>83</v>
      </c>
      <c r="E4" s="107" t="s">
        <v>84</v>
      </c>
      <c r="F4" s="106" t="s">
        <v>85</v>
      </c>
      <c r="G4" s="106" t="s">
        <v>86</v>
      </c>
      <c r="H4" s="106" t="s">
        <v>59</v>
      </c>
    </row>
    <row r="5" spans="1:8" x14ac:dyDescent="0.3">
      <c r="A5" s="176" t="s">
        <v>94</v>
      </c>
      <c r="B5" s="108" t="s">
        <v>66</v>
      </c>
      <c r="C5" s="78">
        <v>1330.635</v>
      </c>
      <c r="D5" s="78">
        <v>152.82174850000004</v>
      </c>
      <c r="E5" s="79">
        <v>4553.03</v>
      </c>
      <c r="F5" s="80">
        <f>D5/C5*1000</f>
        <v>114.84873650550306</v>
      </c>
      <c r="G5" s="78">
        <f>D5/E5*1000</f>
        <v>33.564845498492225</v>
      </c>
      <c r="H5" s="79">
        <f>F5/G5</f>
        <v>3.4216971596267949</v>
      </c>
    </row>
    <row r="6" spans="1:8" x14ac:dyDescent="0.3">
      <c r="A6" s="177"/>
      <c r="B6" s="120" t="s">
        <v>125</v>
      </c>
      <c r="C6" s="98">
        <v>874.34299999999996</v>
      </c>
      <c r="D6" s="98">
        <v>110.67707619999999</v>
      </c>
      <c r="E6" s="121">
        <v>2264.2979999999998</v>
      </c>
      <c r="F6" s="122">
        <f t="shared" ref="F6:F13" si="0">D6/C6*1000</f>
        <v>126.58313293524395</v>
      </c>
      <c r="G6" s="98">
        <f t="shared" ref="G6:G13" si="1">D6/E6*1000</f>
        <v>48.879200617586555</v>
      </c>
      <c r="H6" s="121">
        <f t="shared" ref="H6:H13" si="2">F6/G6</f>
        <v>2.5897136478475837</v>
      </c>
    </row>
    <row r="7" spans="1:8" x14ac:dyDescent="0.3">
      <c r="A7" s="177"/>
      <c r="B7" s="109" t="s">
        <v>67</v>
      </c>
      <c r="C7" s="81">
        <v>712.41700000000003</v>
      </c>
      <c r="D7" s="81">
        <v>222.43213419999998</v>
      </c>
      <c r="E7" s="82">
        <v>5651.7179999999998</v>
      </c>
      <c r="F7" s="83">
        <f t="shared" si="0"/>
        <v>312.22182261231831</v>
      </c>
      <c r="G7" s="81">
        <f t="shared" si="1"/>
        <v>39.356552149275672</v>
      </c>
      <c r="H7" s="82">
        <f t="shared" si="2"/>
        <v>7.933159933016757</v>
      </c>
    </row>
    <row r="8" spans="1:8" x14ac:dyDescent="0.3">
      <c r="A8" s="177"/>
      <c r="B8" s="120" t="s">
        <v>62</v>
      </c>
      <c r="C8" s="98">
        <v>624.15899999999999</v>
      </c>
      <c r="D8" s="98">
        <v>361.40335120000003</v>
      </c>
      <c r="E8" s="121">
        <v>5910.3689999999997</v>
      </c>
      <c r="F8" s="122">
        <f t="shared" si="0"/>
        <v>579.02449728354475</v>
      </c>
      <c r="G8" s="98">
        <f t="shared" si="1"/>
        <v>61.147341426567458</v>
      </c>
      <c r="H8" s="121">
        <f t="shared" si="2"/>
        <v>9.4693323335880741</v>
      </c>
    </row>
    <row r="9" spans="1:8" x14ac:dyDescent="0.3">
      <c r="A9" s="177"/>
      <c r="B9" s="109" t="s">
        <v>68</v>
      </c>
      <c r="C9" s="81">
        <v>622.99599999999998</v>
      </c>
      <c r="D9" s="81">
        <v>234.66542980000006</v>
      </c>
      <c r="E9" s="82">
        <v>4477.4040000000005</v>
      </c>
      <c r="F9" s="83">
        <f t="shared" si="0"/>
        <v>376.6724502243996</v>
      </c>
      <c r="G9" s="81">
        <f t="shared" si="1"/>
        <v>52.411046624338574</v>
      </c>
      <c r="H9" s="82">
        <f t="shared" si="2"/>
        <v>7.1868904455245302</v>
      </c>
    </row>
    <row r="10" spans="1:8" x14ac:dyDescent="0.3">
      <c r="A10" s="177"/>
      <c r="B10" s="120" t="s">
        <v>60</v>
      </c>
      <c r="C10" s="98">
        <v>343.89800000000002</v>
      </c>
      <c r="D10" s="98">
        <v>225.75564409999998</v>
      </c>
      <c r="E10" s="121">
        <v>2904.578</v>
      </c>
      <c r="F10" s="122">
        <f t="shared" si="0"/>
        <v>656.46105560369642</v>
      </c>
      <c r="G10" s="98">
        <f t="shared" si="1"/>
        <v>77.724076991562967</v>
      </c>
      <c r="H10" s="121">
        <f t="shared" si="2"/>
        <v>8.4460450482410483</v>
      </c>
    </row>
    <row r="11" spans="1:8" x14ac:dyDescent="0.3">
      <c r="A11" s="177"/>
      <c r="B11" s="109" t="s">
        <v>61</v>
      </c>
      <c r="C11" s="81">
        <v>196.78399999999999</v>
      </c>
      <c r="D11" s="81">
        <v>109.62570910000002</v>
      </c>
      <c r="E11" s="82">
        <v>1323.2919999999999</v>
      </c>
      <c r="F11" s="83">
        <f t="shared" si="0"/>
        <v>557.086496361493</v>
      </c>
      <c r="G11" s="81">
        <f t="shared" si="1"/>
        <v>82.843173766636568</v>
      </c>
      <c r="H11" s="82">
        <f t="shared" si="2"/>
        <v>6.7245914301975773</v>
      </c>
    </row>
    <row r="12" spans="1:8" x14ac:dyDescent="0.3">
      <c r="A12" s="177"/>
      <c r="B12" s="120" t="s">
        <v>69</v>
      </c>
      <c r="C12" s="98">
        <v>106.589</v>
      </c>
      <c r="D12" s="122">
        <v>84.093269800000002</v>
      </c>
      <c r="E12" s="121">
        <v>1229.2339999999999</v>
      </c>
      <c r="F12" s="122">
        <f t="shared" si="0"/>
        <v>788.94885776205808</v>
      </c>
      <c r="G12" s="98">
        <f t="shared" si="1"/>
        <v>68.411116028355877</v>
      </c>
      <c r="H12" s="121">
        <f t="shared" si="2"/>
        <v>11.532465826680051</v>
      </c>
    </row>
    <row r="13" spans="1:8" x14ac:dyDescent="0.3">
      <c r="A13" s="178"/>
      <c r="B13" s="110" t="s">
        <v>63</v>
      </c>
      <c r="C13" s="84">
        <f>C14-SUM(C5:C12)</f>
        <v>1948.9949999999999</v>
      </c>
      <c r="D13" s="84">
        <f>D14-SUM(D5:D12)</f>
        <v>748.3169526000006</v>
      </c>
      <c r="E13" s="85">
        <f>E14-SUM(E5:E12)</f>
        <v>12494.369999999999</v>
      </c>
      <c r="F13" s="86">
        <f t="shared" si="0"/>
        <v>383.95016539293363</v>
      </c>
      <c r="G13" s="84">
        <f t="shared" si="1"/>
        <v>59.892331714204133</v>
      </c>
      <c r="H13" s="87">
        <f t="shared" si="2"/>
        <v>6.4106731931072165</v>
      </c>
    </row>
    <row r="14" spans="1:8" x14ac:dyDescent="0.3">
      <c r="A14" s="88"/>
      <c r="B14" s="88" t="s">
        <v>4</v>
      </c>
      <c r="C14" s="89">
        <v>6760.8159999999998</v>
      </c>
      <c r="D14" s="89">
        <v>2249.7913155000006</v>
      </c>
      <c r="E14" s="90">
        <v>40808.292999999998</v>
      </c>
      <c r="F14" s="91">
        <f>D14/C14*1000</f>
        <v>332.76919760869112</v>
      </c>
      <c r="G14" s="89">
        <f>D14/E14*1000</f>
        <v>55.130738144327687</v>
      </c>
      <c r="H14" s="90">
        <f>F14/G14</f>
        <v>6.0360011276745293</v>
      </c>
    </row>
    <row r="15" spans="1:8" x14ac:dyDescent="0.3">
      <c r="A15" s="92"/>
      <c r="B15" s="92" t="s">
        <v>64</v>
      </c>
      <c r="C15" s="126">
        <v>0.1845046582349118</v>
      </c>
      <c r="D15" s="126">
        <v>0.12725124717599734</v>
      </c>
      <c r="E15" s="127">
        <v>0.1755469500254915</v>
      </c>
      <c r="F15" s="93"/>
      <c r="G15" s="94"/>
      <c r="H15" s="95"/>
    </row>
    <row r="16" spans="1:8" x14ac:dyDescent="0.3">
      <c r="A16" s="179" t="s">
        <v>95</v>
      </c>
      <c r="B16" s="179"/>
      <c r="C16" s="179"/>
      <c r="D16" s="179"/>
      <c r="E16" s="179"/>
      <c r="F16" s="76"/>
    </row>
    <row r="19" spans="1:8" x14ac:dyDescent="0.3">
      <c r="A19" s="175" t="s">
        <v>124</v>
      </c>
      <c r="B19" s="175"/>
      <c r="C19" s="175"/>
      <c r="D19" s="175"/>
      <c r="E19" s="175"/>
      <c r="F19" s="175"/>
      <c r="G19" s="175"/>
      <c r="H19" s="175"/>
    </row>
    <row r="20" spans="1:8" ht="38.25" customHeight="1" x14ac:dyDescent="0.3">
      <c r="A20" s="105" t="s">
        <v>57</v>
      </c>
      <c r="B20" s="111" t="s">
        <v>58</v>
      </c>
      <c r="C20" s="106" t="s">
        <v>82</v>
      </c>
      <c r="D20" s="106" t="s">
        <v>83</v>
      </c>
      <c r="E20" s="107" t="s">
        <v>84</v>
      </c>
      <c r="F20" s="106" t="s">
        <v>85</v>
      </c>
      <c r="G20" s="106" t="s">
        <v>86</v>
      </c>
      <c r="H20" s="106" t="s">
        <v>59</v>
      </c>
    </row>
    <row r="21" spans="1:8" x14ac:dyDescent="0.3">
      <c r="A21" s="176" t="s">
        <v>94</v>
      </c>
      <c r="B21" s="108" t="s">
        <v>66</v>
      </c>
      <c r="C21" s="78">
        <v>1913.9639999999999</v>
      </c>
      <c r="D21" s="78">
        <v>161.38043450000001</v>
      </c>
      <c r="E21" s="79">
        <v>4555.3419999999996</v>
      </c>
      <c r="F21" s="80">
        <f>D21/C21*1000</f>
        <v>84.317382406356657</v>
      </c>
      <c r="G21" s="78">
        <f>D21/E21*1000</f>
        <v>35.426634158313469</v>
      </c>
      <c r="H21" s="79">
        <f>F21/G21</f>
        <v>2.3800562602013415</v>
      </c>
    </row>
    <row r="22" spans="1:8" x14ac:dyDescent="0.3">
      <c r="A22" s="177"/>
      <c r="B22" s="120" t="s">
        <v>125</v>
      </c>
      <c r="C22" s="98">
        <v>1149.049</v>
      </c>
      <c r="D22" s="98">
        <v>148.34619719999998</v>
      </c>
      <c r="E22" s="121">
        <v>3069.511</v>
      </c>
      <c r="F22" s="122">
        <f t="shared" ref="F22:F29" si="3">D22/C22*1000</f>
        <v>129.10345616244388</v>
      </c>
      <c r="G22" s="98">
        <f t="shared" ref="G22:G29" si="4">D22/E22*1000</f>
        <v>48.328934869430334</v>
      </c>
      <c r="H22" s="121">
        <f t="shared" ref="H22:H29" si="5">F22/G22</f>
        <v>2.6713490895514465</v>
      </c>
    </row>
    <row r="23" spans="1:8" x14ac:dyDescent="0.3">
      <c r="A23" s="177"/>
      <c r="B23" s="109" t="s">
        <v>67</v>
      </c>
      <c r="C23" s="81">
        <v>766.56500000000005</v>
      </c>
      <c r="D23" s="81">
        <v>248.61172479999999</v>
      </c>
      <c r="E23" s="82">
        <v>5997.2129999999997</v>
      </c>
      <c r="F23" s="83">
        <f t="shared" si="3"/>
        <v>324.31917032476042</v>
      </c>
      <c r="G23" s="81">
        <f t="shared" si="4"/>
        <v>41.454543101937517</v>
      </c>
      <c r="H23" s="82">
        <f t="shared" si="5"/>
        <v>7.823489201828937</v>
      </c>
    </row>
    <row r="24" spans="1:8" x14ac:dyDescent="0.3">
      <c r="A24" s="177"/>
      <c r="B24" s="120" t="s">
        <v>62</v>
      </c>
      <c r="C24" s="98">
        <v>904.70500000000004</v>
      </c>
      <c r="D24" s="98">
        <v>522.77065949999985</v>
      </c>
      <c r="E24" s="121">
        <v>10014.883</v>
      </c>
      <c r="F24" s="122">
        <f t="shared" si="3"/>
        <v>577.8354927849407</v>
      </c>
      <c r="G24" s="98">
        <f t="shared" si="4"/>
        <v>52.199377616293653</v>
      </c>
      <c r="H24" s="121">
        <f t="shared" si="5"/>
        <v>11.069777441265384</v>
      </c>
    </row>
    <row r="25" spans="1:8" x14ac:dyDescent="0.3">
      <c r="A25" s="177"/>
      <c r="B25" s="109" t="s">
        <v>68</v>
      </c>
      <c r="C25" s="81">
        <v>766.64599999999996</v>
      </c>
      <c r="D25" s="81">
        <v>210.86896960000004</v>
      </c>
      <c r="E25" s="82">
        <v>4513.9949999999999</v>
      </c>
      <c r="F25" s="83">
        <f t="shared" si="3"/>
        <v>275.05389658329926</v>
      </c>
      <c r="G25" s="81">
        <f t="shared" si="4"/>
        <v>46.714488961551808</v>
      </c>
      <c r="H25" s="82">
        <f t="shared" si="5"/>
        <v>5.8879782846320206</v>
      </c>
    </row>
    <row r="26" spans="1:8" x14ac:dyDescent="0.3">
      <c r="A26" s="177"/>
      <c r="B26" s="120" t="s">
        <v>60</v>
      </c>
      <c r="C26" s="98">
        <v>304.63600000000002</v>
      </c>
      <c r="D26" s="98">
        <v>182.69614989999999</v>
      </c>
      <c r="E26" s="121">
        <v>2703.6909999999998</v>
      </c>
      <c r="F26" s="122">
        <f t="shared" si="3"/>
        <v>599.71950097821662</v>
      </c>
      <c r="G26" s="98">
        <f t="shared" si="4"/>
        <v>67.572866093055751</v>
      </c>
      <c r="H26" s="121">
        <f t="shared" si="5"/>
        <v>8.87515264118489</v>
      </c>
    </row>
    <row r="27" spans="1:8" x14ac:dyDescent="0.3">
      <c r="A27" s="177"/>
      <c r="B27" s="109" t="s">
        <v>61</v>
      </c>
      <c r="C27" s="81">
        <v>202.04599999999999</v>
      </c>
      <c r="D27" s="81">
        <v>105.44216360000001</v>
      </c>
      <c r="E27" s="82">
        <v>1867.7180000000001</v>
      </c>
      <c r="F27" s="83">
        <f t="shared" si="3"/>
        <v>521.87206675707523</v>
      </c>
      <c r="G27" s="81">
        <f t="shared" si="4"/>
        <v>56.455077051246498</v>
      </c>
      <c r="H27" s="82">
        <f t="shared" si="5"/>
        <v>9.2440236381814049</v>
      </c>
    </row>
    <row r="28" spans="1:8" x14ac:dyDescent="0.3">
      <c r="A28" s="177"/>
      <c r="B28" s="120" t="s">
        <v>69</v>
      </c>
      <c r="C28" s="98">
        <v>91.161000000000001</v>
      </c>
      <c r="D28" s="122">
        <v>58.106352800000003</v>
      </c>
      <c r="E28" s="121">
        <v>1117.33</v>
      </c>
      <c r="F28" s="122">
        <f t="shared" si="3"/>
        <v>637.4036353265102</v>
      </c>
      <c r="G28" s="98">
        <f t="shared" si="4"/>
        <v>52.004647507898298</v>
      </c>
      <c r="H28" s="121">
        <f t="shared" si="5"/>
        <v>12.256666776362698</v>
      </c>
    </row>
    <row r="29" spans="1:8" x14ac:dyDescent="0.3">
      <c r="A29" s="178"/>
      <c r="B29" s="110" t="s">
        <v>63</v>
      </c>
      <c r="C29" s="84">
        <f>C30-SUM(C21:C28)</f>
        <v>1731.4669999999987</v>
      </c>
      <c r="D29" s="84">
        <f>D30-SUM(D21:D28)</f>
        <v>637.20587180000052</v>
      </c>
      <c r="E29" s="85">
        <f>E30-SUM(E21:E28)</f>
        <v>10850.757000000005</v>
      </c>
      <c r="F29" s="86">
        <f t="shared" si="3"/>
        <v>368.01502529358112</v>
      </c>
      <c r="G29" s="84">
        <f t="shared" si="4"/>
        <v>58.724554590983857</v>
      </c>
      <c r="H29" s="87">
        <f t="shared" si="5"/>
        <v>6.2667997715232309</v>
      </c>
    </row>
    <row r="30" spans="1:8" x14ac:dyDescent="0.3">
      <c r="A30" s="88"/>
      <c r="B30" s="88" t="s">
        <v>4</v>
      </c>
      <c r="C30" s="89">
        <v>7830.2389999999996</v>
      </c>
      <c r="D30" s="89">
        <v>2275.4285237000004</v>
      </c>
      <c r="E30" s="90">
        <v>44690.44</v>
      </c>
      <c r="F30" s="91">
        <f>D30/C30*1000</f>
        <v>290.59502828713153</v>
      </c>
      <c r="G30" s="89">
        <f>D30/E30*1000</f>
        <v>50.915330520352903</v>
      </c>
      <c r="H30" s="90">
        <f>F30/G30</f>
        <v>5.7074171043821273</v>
      </c>
    </row>
    <row r="31" spans="1:8" x14ac:dyDescent="0.3">
      <c r="A31" s="92"/>
      <c r="B31" s="92" t="s">
        <v>64</v>
      </c>
      <c r="C31" s="126">
        <v>0.22480621534899553</v>
      </c>
      <c r="D31" s="126">
        <v>0.14536520403764611</v>
      </c>
      <c r="E31" s="127">
        <v>0.196863777259071</v>
      </c>
      <c r="F31" s="93"/>
      <c r="G31" s="94"/>
      <c r="H31" s="95"/>
    </row>
    <row r="32" spans="1:8" x14ac:dyDescent="0.3">
      <c r="A32" s="179" t="s">
        <v>95</v>
      </c>
      <c r="B32" s="179"/>
      <c r="C32" s="179"/>
      <c r="D32" s="179"/>
      <c r="E32" s="179"/>
      <c r="F32" s="76"/>
    </row>
    <row r="35" spans="1:8" s="125" customFormat="1" ht="17.100000000000001" customHeight="1" x14ac:dyDescent="0.3">
      <c r="A35" s="175" t="s">
        <v>92</v>
      </c>
      <c r="B35" s="175"/>
      <c r="C35" s="175"/>
      <c r="D35" s="175"/>
      <c r="E35" s="175"/>
      <c r="F35" s="175"/>
      <c r="G35" s="175"/>
      <c r="H35" s="175"/>
    </row>
    <row r="36" spans="1:8" ht="42.75" customHeight="1" x14ac:dyDescent="0.3">
      <c r="A36" s="105" t="s">
        <v>57</v>
      </c>
      <c r="B36" s="111" t="s">
        <v>58</v>
      </c>
      <c r="C36" s="106" t="s">
        <v>82</v>
      </c>
      <c r="D36" s="106" t="s">
        <v>83</v>
      </c>
      <c r="E36" s="107" t="s">
        <v>84</v>
      </c>
      <c r="F36" s="106" t="s">
        <v>85</v>
      </c>
      <c r="G36" s="106" t="s">
        <v>86</v>
      </c>
      <c r="H36" s="106" t="s">
        <v>59</v>
      </c>
    </row>
    <row r="37" spans="1:8" x14ac:dyDescent="0.3">
      <c r="A37" s="176" t="s">
        <v>94</v>
      </c>
      <c r="B37" s="108" t="s">
        <v>66</v>
      </c>
      <c r="C37" s="78">
        <v>1700.201</v>
      </c>
      <c r="D37" s="78">
        <v>143.8073287</v>
      </c>
      <c r="E37" s="79">
        <v>4208.6940000000004</v>
      </c>
      <c r="F37" s="80">
        <v>84.5825456519553</v>
      </c>
      <c r="G37" s="78">
        <v>34.16911010874157</v>
      </c>
      <c r="H37" s="79">
        <v>2.4754096721505281</v>
      </c>
    </row>
    <row r="38" spans="1:8" x14ac:dyDescent="0.3">
      <c r="A38" s="177"/>
      <c r="B38" s="120" t="s">
        <v>125</v>
      </c>
      <c r="C38" s="98">
        <v>1514.1320000000001</v>
      </c>
      <c r="D38" s="98">
        <v>160.38462360000003</v>
      </c>
      <c r="E38" s="121">
        <v>3931.1990000000001</v>
      </c>
      <c r="F38" s="122">
        <v>105.92512647510259</v>
      </c>
      <c r="G38" s="98">
        <v>40.797889804103029</v>
      </c>
      <c r="H38" s="121">
        <v>2.5963383641584747</v>
      </c>
    </row>
    <row r="39" spans="1:8" x14ac:dyDescent="0.3">
      <c r="A39" s="177"/>
      <c r="B39" s="109" t="s">
        <v>67</v>
      </c>
      <c r="C39" s="81">
        <v>887.04399999999998</v>
      </c>
      <c r="D39" s="81">
        <v>280.21113979999996</v>
      </c>
      <c r="E39" s="82">
        <v>7429.924</v>
      </c>
      <c r="F39" s="83">
        <v>315.89316854631784</v>
      </c>
      <c r="G39" s="81">
        <v>37.713863533462785</v>
      </c>
      <c r="H39" s="82">
        <v>8.3760489896780772</v>
      </c>
    </row>
    <row r="40" spans="1:8" x14ac:dyDescent="0.3">
      <c r="A40" s="177"/>
      <c r="B40" s="120" t="s">
        <v>62</v>
      </c>
      <c r="C40" s="98">
        <v>785.63400000000001</v>
      </c>
      <c r="D40" s="98">
        <v>442.50836189999995</v>
      </c>
      <c r="E40" s="121">
        <v>9688.723</v>
      </c>
      <c r="F40" s="122">
        <v>563.25001451057358</v>
      </c>
      <c r="G40" s="98">
        <v>45.672516584486928</v>
      </c>
      <c r="H40" s="121">
        <v>12.332362143186268</v>
      </c>
    </row>
    <row r="41" spans="1:8" x14ac:dyDescent="0.3">
      <c r="A41" s="177"/>
      <c r="B41" s="109" t="s">
        <v>68</v>
      </c>
      <c r="C41" s="81">
        <v>538.798</v>
      </c>
      <c r="D41" s="81">
        <v>139.39495139999997</v>
      </c>
      <c r="E41" s="82">
        <v>3082.2919999999999</v>
      </c>
      <c r="F41" s="83">
        <v>258.71467859940083</v>
      </c>
      <c r="G41" s="81">
        <v>45.224447067312241</v>
      </c>
      <c r="H41" s="82">
        <v>5.7206819624423257</v>
      </c>
    </row>
    <row r="42" spans="1:8" x14ac:dyDescent="0.3">
      <c r="A42" s="177"/>
      <c r="B42" s="120" t="s">
        <v>60</v>
      </c>
      <c r="C42" s="98">
        <v>151.208</v>
      </c>
      <c r="D42" s="98">
        <v>87.045678299999992</v>
      </c>
      <c r="E42" s="121">
        <v>1167.578</v>
      </c>
      <c r="F42" s="122">
        <v>575.66847190624833</v>
      </c>
      <c r="G42" s="98">
        <v>74.552345367932588</v>
      </c>
      <c r="H42" s="121">
        <v>7.7216681657055179</v>
      </c>
    </row>
    <row r="43" spans="1:8" x14ac:dyDescent="0.3">
      <c r="A43" s="177"/>
      <c r="B43" s="109" t="s">
        <v>61</v>
      </c>
      <c r="C43" s="81">
        <v>116.889</v>
      </c>
      <c r="D43" s="81">
        <v>52.768738299999995</v>
      </c>
      <c r="E43" s="82">
        <v>1190.5530000000001</v>
      </c>
      <c r="F43" s="83">
        <v>451.44314948369816</v>
      </c>
      <c r="G43" s="81">
        <v>44.322880459752731</v>
      </c>
      <c r="H43" s="82">
        <v>10.185329671739856</v>
      </c>
    </row>
    <row r="44" spans="1:8" x14ac:dyDescent="0.3">
      <c r="A44" s="177"/>
      <c r="B44" s="120" t="s">
        <v>69</v>
      </c>
      <c r="C44" s="98">
        <v>99.427999999999997</v>
      </c>
      <c r="D44" s="122">
        <v>71.507382800000016</v>
      </c>
      <c r="E44" s="121">
        <v>852.51099999999997</v>
      </c>
      <c r="F44" s="122">
        <v>719.1875809631091</v>
      </c>
      <c r="G44" s="98">
        <v>83.878545614074199</v>
      </c>
      <c r="H44" s="121">
        <v>8.5741541618055273</v>
      </c>
    </row>
    <row r="45" spans="1:8" x14ac:dyDescent="0.3">
      <c r="A45" s="178"/>
      <c r="B45" s="110" t="s">
        <v>63</v>
      </c>
      <c r="C45" s="84">
        <v>1469.0990000000011</v>
      </c>
      <c r="D45" s="84">
        <v>474.29668510000033</v>
      </c>
      <c r="E45" s="85">
        <v>9231.023000000001</v>
      </c>
      <c r="F45" s="86">
        <f>(D45/C45)*1000</f>
        <v>322.84868827764501</v>
      </c>
      <c r="G45" s="84">
        <f>(D45/E45)*1000</f>
        <v>51.380728343976642</v>
      </c>
      <c r="H45" s="87">
        <f>F45/G45</f>
        <v>6.2834587730302687</v>
      </c>
    </row>
    <row r="46" spans="1:8" x14ac:dyDescent="0.3">
      <c r="A46" s="88"/>
      <c r="B46" s="88" t="s">
        <v>4</v>
      </c>
      <c r="C46" s="89">
        <f>SUM(C37:C45)</f>
        <v>7262.4330000000009</v>
      </c>
      <c r="D46" s="89">
        <f>SUM(D37:D45)</f>
        <v>1851.9248899000004</v>
      </c>
      <c r="E46" s="90">
        <f>SUM(E37:E45)</f>
        <v>40782.497000000003</v>
      </c>
      <c r="F46" s="91">
        <f>D46/C46*1000</f>
        <v>255.00061617091686</v>
      </c>
      <c r="G46" s="89">
        <f>D46/E46*1000</f>
        <v>45.409796509026904</v>
      </c>
      <c r="H46" s="90">
        <f>F46/G46</f>
        <v>5.6155419265141591</v>
      </c>
    </row>
    <row r="47" spans="1:8" x14ac:dyDescent="0.3">
      <c r="A47" s="92"/>
      <c r="B47" s="92" t="s">
        <v>64</v>
      </c>
      <c r="C47" s="126">
        <v>0.23411097146166571</v>
      </c>
      <c r="D47" s="126">
        <v>0.13039463718599928</v>
      </c>
      <c r="E47" s="127">
        <v>0.19433652549892683</v>
      </c>
      <c r="F47" s="93"/>
      <c r="G47" s="94"/>
      <c r="H47" s="95"/>
    </row>
    <row r="48" spans="1:8" x14ac:dyDescent="0.3">
      <c r="A48" s="179" t="s">
        <v>95</v>
      </c>
      <c r="B48" s="179"/>
      <c r="C48" s="179"/>
      <c r="D48" s="179"/>
      <c r="E48" s="179"/>
      <c r="F48" s="76"/>
    </row>
    <row r="51" spans="1:8" s="125" customFormat="1" ht="17.100000000000001" customHeight="1" x14ac:dyDescent="0.3">
      <c r="A51" s="175" t="s">
        <v>65</v>
      </c>
      <c r="B51" s="175"/>
      <c r="C51" s="175"/>
      <c r="D51" s="175"/>
      <c r="E51" s="175"/>
      <c r="F51" s="175"/>
      <c r="G51" s="175"/>
      <c r="H51" s="175"/>
    </row>
    <row r="52" spans="1:8" ht="39" customHeight="1" x14ac:dyDescent="0.3">
      <c r="A52" s="105" t="s">
        <v>57</v>
      </c>
      <c r="B52" s="111" t="s">
        <v>58</v>
      </c>
      <c r="C52" s="106" t="s">
        <v>82</v>
      </c>
      <c r="D52" s="106" t="s">
        <v>83</v>
      </c>
      <c r="E52" s="107" t="s">
        <v>84</v>
      </c>
      <c r="F52" s="106" t="s">
        <v>85</v>
      </c>
      <c r="G52" s="106" t="s">
        <v>86</v>
      </c>
      <c r="H52" s="106" t="s">
        <v>59</v>
      </c>
    </row>
    <row r="53" spans="1:8" x14ac:dyDescent="0.3">
      <c r="A53" s="176" t="s">
        <v>94</v>
      </c>
      <c r="B53" s="108" t="s">
        <v>125</v>
      </c>
      <c r="C53" s="78">
        <v>1651.787</v>
      </c>
      <c r="D53" s="78">
        <v>172.67180089999997</v>
      </c>
      <c r="E53" s="79">
        <v>4349.3419999999996</v>
      </c>
      <c r="F53" s="80">
        <f>D53/C53*1000</f>
        <v>104.53636025710335</v>
      </c>
      <c r="G53" s="78">
        <f>D53/E53*1000</f>
        <v>39.700672170640978</v>
      </c>
      <c r="H53" s="79">
        <f>F53/G53</f>
        <v>2.6331131071984464</v>
      </c>
    </row>
    <row r="54" spans="1:8" x14ac:dyDescent="0.3">
      <c r="A54" s="177"/>
      <c r="B54" s="120" t="s">
        <v>66</v>
      </c>
      <c r="C54" s="98">
        <v>1453.9970000000001</v>
      </c>
      <c r="D54" s="98">
        <v>155.26964729999995</v>
      </c>
      <c r="E54" s="121">
        <v>4021.277</v>
      </c>
      <c r="F54" s="122">
        <f t="shared" ref="F54:F61" si="6">D54/C54*1000</f>
        <v>106.78814832492772</v>
      </c>
      <c r="G54" s="98">
        <f t="shared" ref="G54:G61" si="7">D54/E54*1000</f>
        <v>38.612024812018653</v>
      </c>
      <c r="H54" s="121">
        <f t="shared" ref="H54:H61" si="8">F54/G54</f>
        <v>2.7656707682340471</v>
      </c>
    </row>
    <row r="55" spans="1:8" x14ac:dyDescent="0.3">
      <c r="A55" s="177"/>
      <c r="B55" s="109" t="s">
        <v>67</v>
      </c>
      <c r="C55" s="81">
        <v>604.67700000000002</v>
      </c>
      <c r="D55" s="81">
        <v>196.01332059999996</v>
      </c>
      <c r="E55" s="82">
        <v>4397.201</v>
      </c>
      <c r="F55" s="83">
        <f t="shared" si="6"/>
        <v>324.1620246842528</v>
      </c>
      <c r="G55" s="81">
        <f t="shared" si="7"/>
        <v>44.57683890274744</v>
      </c>
      <c r="H55" s="82">
        <f t="shared" si="8"/>
        <v>7.2719832241014615</v>
      </c>
    </row>
    <row r="56" spans="1:8" x14ac:dyDescent="0.3">
      <c r="A56" s="177"/>
      <c r="B56" s="120" t="s">
        <v>62</v>
      </c>
      <c r="C56" s="98">
        <v>574.08500000000004</v>
      </c>
      <c r="D56" s="98">
        <v>314.77601280000005</v>
      </c>
      <c r="E56" s="121">
        <v>8034.8149999999996</v>
      </c>
      <c r="F56" s="122">
        <f t="shared" si="6"/>
        <v>548.30907060801098</v>
      </c>
      <c r="G56" s="98">
        <f t="shared" si="7"/>
        <v>39.176510324133169</v>
      </c>
      <c r="H56" s="121">
        <f t="shared" si="8"/>
        <v>13.995862981962599</v>
      </c>
    </row>
    <row r="57" spans="1:8" x14ac:dyDescent="0.3">
      <c r="A57" s="177"/>
      <c r="B57" s="109" t="s">
        <v>68</v>
      </c>
      <c r="C57" s="81">
        <v>520.45100000000002</v>
      </c>
      <c r="D57" s="81">
        <v>175.41849089999997</v>
      </c>
      <c r="E57" s="82">
        <v>3489.4209999999998</v>
      </c>
      <c r="F57" s="83">
        <f t="shared" si="6"/>
        <v>337.05092487092918</v>
      </c>
      <c r="G57" s="81">
        <f t="shared" si="7"/>
        <v>50.271518082799403</v>
      </c>
      <c r="H57" s="82">
        <f t="shared" si="8"/>
        <v>6.704610040138264</v>
      </c>
    </row>
    <row r="58" spans="1:8" x14ac:dyDescent="0.3">
      <c r="A58" s="177"/>
      <c r="B58" s="120" t="s">
        <v>61</v>
      </c>
      <c r="C58" s="98">
        <v>206.56700000000001</v>
      </c>
      <c r="D58" s="98">
        <v>89.086379800000003</v>
      </c>
      <c r="E58" s="121">
        <v>2202.857</v>
      </c>
      <c r="F58" s="122">
        <f t="shared" si="6"/>
        <v>431.27111203628846</v>
      </c>
      <c r="G58" s="98">
        <f t="shared" si="7"/>
        <v>40.441290469603793</v>
      </c>
      <c r="H58" s="121">
        <f t="shared" si="8"/>
        <v>10.664128345766748</v>
      </c>
    </row>
    <row r="59" spans="1:8" x14ac:dyDescent="0.3">
      <c r="A59" s="177"/>
      <c r="B59" s="109" t="s">
        <v>60</v>
      </c>
      <c r="C59" s="81">
        <v>160.74100000000001</v>
      </c>
      <c r="D59" s="81">
        <v>90.542886100000047</v>
      </c>
      <c r="E59" s="82">
        <v>1478.163</v>
      </c>
      <c r="F59" s="83">
        <f t="shared" si="6"/>
        <v>563.28432758288204</v>
      </c>
      <c r="G59" s="81">
        <f t="shared" si="7"/>
        <v>61.253654772849842</v>
      </c>
      <c r="H59" s="82">
        <f t="shared" si="8"/>
        <v>9.1959300987302548</v>
      </c>
    </row>
    <row r="60" spans="1:8" x14ac:dyDescent="0.3">
      <c r="A60" s="177"/>
      <c r="B60" s="120" t="s">
        <v>69</v>
      </c>
      <c r="C60" s="98">
        <v>134.755</v>
      </c>
      <c r="D60" s="122">
        <v>93.127470999999986</v>
      </c>
      <c r="E60" s="121">
        <v>1342.4</v>
      </c>
      <c r="F60" s="122">
        <f t="shared" si="6"/>
        <v>691.08731401432226</v>
      </c>
      <c r="G60" s="98">
        <f t="shared" si="7"/>
        <v>69.373860995232405</v>
      </c>
      <c r="H60" s="121">
        <f t="shared" si="8"/>
        <v>9.9617824941560631</v>
      </c>
    </row>
    <row r="61" spans="1:8" x14ac:dyDescent="0.3">
      <c r="A61" s="178"/>
      <c r="B61" s="110" t="s">
        <v>63</v>
      </c>
      <c r="C61" s="84">
        <v>1087.7609999999995</v>
      </c>
      <c r="D61" s="84">
        <v>401.22207480000043</v>
      </c>
      <c r="E61" s="85">
        <v>7014.344000000001</v>
      </c>
      <c r="F61" s="86">
        <f t="shared" si="6"/>
        <v>368.8513145810528</v>
      </c>
      <c r="G61" s="84">
        <f t="shared" si="7"/>
        <v>57.200227818880904</v>
      </c>
      <c r="H61" s="87">
        <f t="shared" si="8"/>
        <v>6.4484238725234713</v>
      </c>
    </row>
    <row r="62" spans="1:8" x14ac:dyDescent="0.3">
      <c r="A62" s="88"/>
      <c r="B62" s="88" t="s">
        <v>4</v>
      </c>
      <c r="C62" s="89">
        <f>SUM(C53:C61)</f>
        <v>6394.8209999999999</v>
      </c>
      <c r="D62" s="89">
        <f>SUM(D53:D61)</f>
        <v>1688.1280842000003</v>
      </c>
      <c r="E62" s="90">
        <f>SUM(E53:E61)</f>
        <v>36329.82</v>
      </c>
      <c r="F62" s="91">
        <f t="shared" ref="F62" si="9">D62/C62*1000</f>
        <v>263.98363366230274</v>
      </c>
      <c r="G62" s="89">
        <f t="shared" ref="G62" si="10">D62/E62*1000</f>
        <v>46.466734054834298</v>
      </c>
      <c r="H62" s="90">
        <f t="shared" ref="H62" si="11">F62/G62</f>
        <v>5.6811316532550338</v>
      </c>
    </row>
    <row r="63" spans="1:8" x14ac:dyDescent="0.3">
      <c r="A63" s="92"/>
      <c r="B63" s="92" t="s">
        <v>64</v>
      </c>
      <c r="C63" s="126">
        <v>0.22500000000000001</v>
      </c>
      <c r="D63" s="126">
        <v>0.13200000000000001</v>
      </c>
      <c r="E63" s="127">
        <v>0.191</v>
      </c>
      <c r="F63" s="93"/>
      <c r="G63" s="94"/>
      <c r="H63" s="95"/>
    </row>
    <row r="64" spans="1:8" x14ac:dyDescent="0.3">
      <c r="A64" s="179" t="s">
        <v>95</v>
      </c>
      <c r="B64" s="179"/>
      <c r="C64" s="179"/>
      <c r="D64" s="179"/>
      <c r="E64" s="179"/>
      <c r="F64" s="76"/>
    </row>
  </sheetData>
  <mergeCells count="12">
    <mergeCell ref="A3:H3"/>
    <mergeCell ref="A5:A13"/>
    <mergeCell ref="A16:E16"/>
    <mergeCell ref="A64:E64"/>
    <mergeCell ref="A35:H35"/>
    <mergeCell ref="A37:A45"/>
    <mergeCell ref="A48:E48"/>
    <mergeCell ref="A19:H19"/>
    <mergeCell ref="A21:A29"/>
    <mergeCell ref="A32:E32"/>
    <mergeCell ref="A51:H51"/>
    <mergeCell ref="A53:A61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Header>&amp;R&amp;G</oddHeader>
    <oddFooter>&amp;L&amp;F&amp;C&amp;P / &amp;N&amp;R&amp;A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3:K25"/>
  <sheetViews>
    <sheetView showGridLines="0" zoomScaleNormal="100" workbookViewId="0">
      <pane xSplit="1" topLeftCell="B1" activePane="topRight" state="frozen"/>
      <selection pane="topRight" activeCell="J9" sqref="J9:K10"/>
    </sheetView>
  </sheetViews>
  <sheetFormatPr defaultRowHeight="14.4" x14ac:dyDescent="0.3"/>
  <cols>
    <col min="1" max="1" width="24.109375" customWidth="1"/>
  </cols>
  <sheetData>
    <row r="3" spans="1:11" s="125" customFormat="1" ht="17.100000000000001" customHeight="1" x14ac:dyDescent="0.3">
      <c r="A3" s="175" t="s">
        <v>133</v>
      </c>
      <c r="B3" s="175"/>
      <c r="C3" s="175"/>
      <c r="D3" s="175"/>
      <c r="E3" s="175"/>
      <c r="F3" s="175"/>
      <c r="G3" s="175"/>
      <c r="H3" s="175"/>
      <c r="I3" s="175"/>
      <c r="J3" s="175"/>
      <c r="K3" s="164"/>
    </row>
    <row r="4" spans="1:11" s="125" customFormat="1" ht="17.100000000000001" customHeight="1" x14ac:dyDescent="0.3">
      <c r="A4" s="129"/>
      <c r="B4" s="119">
        <v>2010</v>
      </c>
      <c r="C4" s="119">
        <v>2011</v>
      </c>
      <c r="D4" s="119">
        <v>2012</v>
      </c>
      <c r="E4" s="119">
        <v>2013</v>
      </c>
      <c r="F4" s="119">
        <v>2014</v>
      </c>
      <c r="G4" s="119">
        <v>2015</v>
      </c>
      <c r="H4" s="119">
        <v>2016</v>
      </c>
      <c r="I4" s="119">
        <v>2017</v>
      </c>
      <c r="J4" s="119">
        <v>2018</v>
      </c>
      <c r="K4" s="164">
        <v>2019</v>
      </c>
    </row>
    <row r="5" spans="1:11" ht="34.200000000000003" x14ac:dyDescent="0.3">
      <c r="A5" s="113" t="s">
        <v>130</v>
      </c>
      <c r="B5" s="157">
        <v>45.43159</v>
      </c>
      <c r="C5" s="157">
        <v>46.476612500000037</v>
      </c>
      <c r="D5" s="157">
        <v>40.932027499999975</v>
      </c>
      <c r="E5" s="157">
        <v>41.63051750000011</v>
      </c>
      <c r="F5" s="157">
        <v>45.533345000000104</v>
      </c>
      <c r="G5" s="157">
        <v>48.066715000000016</v>
      </c>
      <c r="H5" s="158">
        <v>50.565004999999999</v>
      </c>
      <c r="I5" s="158">
        <v>48.068539999999956</v>
      </c>
      <c r="J5" s="158">
        <f>46840.8075/1000</f>
        <v>46.840807500000004</v>
      </c>
      <c r="K5" s="158">
        <v>48.442187500000003</v>
      </c>
    </row>
    <row r="6" spans="1:11" x14ac:dyDescent="0.3">
      <c r="A6" s="159" t="s">
        <v>96</v>
      </c>
      <c r="B6" s="160">
        <f>B7-B5</f>
        <v>669.39779499997769</v>
      </c>
      <c r="C6" s="160">
        <f t="shared" ref="C6:H6" si="0">C7-C5</f>
        <v>603.69547500001238</v>
      </c>
      <c r="D6" s="160">
        <f t="shared" si="0"/>
        <v>549.46334000000661</v>
      </c>
      <c r="E6" s="160">
        <f t="shared" si="0"/>
        <v>511.97226500000966</v>
      </c>
      <c r="F6" s="160">
        <f t="shared" si="0"/>
        <v>517.86268500000642</v>
      </c>
      <c r="G6" s="160">
        <f t="shared" si="0"/>
        <v>552.68932499999744</v>
      </c>
      <c r="H6" s="160">
        <f t="shared" si="0"/>
        <v>568.24800499998162</v>
      </c>
      <c r="I6" s="160">
        <f>I7-I5</f>
        <v>577.91496250000603</v>
      </c>
      <c r="J6" s="160">
        <f>J7-J5</f>
        <v>595.20946000000163</v>
      </c>
      <c r="K6" s="160">
        <v>594.24913000001573</v>
      </c>
    </row>
    <row r="7" spans="1:11" x14ac:dyDescent="0.3">
      <c r="A7" s="161" t="s">
        <v>97</v>
      </c>
      <c r="B7" s="157">
        <v>714.82938499997772</v>
      </c>
      <c r="C7" s="157">
        <v>650.17208750001237</v>
      </c>
      <c r="D7" s="157">
        <v>590.39536750000661</v>
      </c>
      <c r="E7" s="157">
        <v>553.60278250000977</v>
      </c>
      <c r="F7" s="157">
        <v>563.39603000000648</v>
      </c>
      <c r="G7" s="157">
        <v>600.75603999999748</v>
      </c>
      <c r="H7" s="158">
        <v>618.81300999998166</v>
      </c>
      <c r="I7" s="158">
        <v>625.98350250000601</v>
      </c>
      <c r="J7" s="158">
        <v>642.05026750000161</v>
      </c>
      <c r="K7" s="158">
        <v>642.69131750001577</v>
      </c>
    </row>
    <row r="8" spans="1:11" x14ac:dyDescent="0.3">
      <c r="A8" s="162" t="s">
        <v>98</v>
      </c>
      <c r="B8" s="163">
        <v>4389.7539024999469</v>
      </c>
      <c r="C8" s="163">
        <v>4054.3311224999634</v>
      </c>
      <c r="D8" s="163">
        <v>3694.9760949999863</v>
      </c>
      <c r="E8" s="163">
        <v>3513.1972749999732</v>
      </c>
      <c r="F8" s="163">
        <v>3536.2398724999625</v>
      </c>
      <c r="G8" s="163">
        <v>3610.6925649999803</v>
      </c>
      <c r="H8" s="163">
        <v>3673.5592624999863</v>
      </c>
      <c r="I8" s="163">
        <v>3752.6738349998004</v>
      </c>
      <c r="J8" s="163">
        <v>3828.0211174997803</v>
      </c>
      <c r="K8" s="163">
        <v>3911.0299925000186</v>
      </c>
    </row>
    <row r="9" spans="1:11" ht="30" customHeight="1" x14ac:dyDescent="0.3">
      <c r="A9" s="113" t="s">
        <v>131</v>
      </c>
      <c r="B9" s="96">
        <f t="shared" ref="B9:I9" si="1">B5/B7</f>
        <v>6.3555851163003621E-2</v>
      </c>
      <c r="C9" s="96">
        <f t="shared" si="1"/>
        <v>7.1483555497911397E-2</v>
      </c>
      <c r="D9" s="96">
        <f t="shared" si="1"/>
        <v>6.9329858859367682E-2</v>
      </c>
      <c r="E9" s="96">
        <f t="shared" si="1"/>
        <v>7.5199256246511692E-2</v>
      </c>
      <c r="F9" s="96">
        <f t="shared" si="1"/>
        <v>8.0819428209317659E-2</v>
      </c>
      <c r="G9" s="96">
        <f t="shared" si="1"/>
        <v>8.0010373262331611E-2</v>
      </c>
      <c r="H9" s="99">
        <f t="shared" si="1"/>
        <v>8.1712899022600538E-2</v>
      </c>
      <c r="I9" s="99">
        <f t="shared" si="1"/>
        <v>7.6788828791857014E-2</v>
      </c>
      <c r="J9" s="99">
        <f t="shared" ref="J9:K9" si="2">J5/J7</f>
        <v>7.2955047090607877E-2</v>
      </c>
      <c r="K9" s="99">
        <f t="shared" si="2"/>
        <v>7.5373956642877493E-2</v>
      </c>
    </row>
    <row r="10" spans="1:11" ht="28.5" customHeight="1" x14ac:dyDescent="0.3">
      <c r="A10" s="112" t="s">
        <v>99</v>
      </c>
      <c r="B10" s="100">
        <f>B6/B7</f>
        <v>0.93644414883699634</v>
      </c>
      <c r="C10" s="100">
        <f t="shared" ref="C10:I10" si="3">C6/C7</f>
        <v>0.9285164445020887</v>
      </c>
      <c r="D10" s="100">
        <f t="shared" si="3"/>
        <v>0.93067014114063229</v>
      </c>
      <c r="E10" s="100">
        <f t="shared" si="3"/>
        <v>0.92480074375348831</v>
      </c>
      <c r="F10" s="100">
        <f t="shared" si="3"/>
        <v>0.91918057179068247</v>
      </c>
      <c r="G10" s="100">
        <f t="shared" si="3"/>
        <v>0.91998962673766838</v>
      </c>
      <c r="H10" s="100">
        <f t="shared" si="3"/>
        <v>0.91828710097739941</v>
      </c>
      <c r="I10" s="100">
        <f t="shared" si="3"/>
        <v>0.923211171208143</v>
      </c>
      <c r="J10" s="100">
        <f t="shared" ref="J10:K10" si="4">J6/J7</f>
        <v>0.92704495290939215</v>
      </c>
      <c r="K10" s="100">
        <f t="shared" si="4"/>
        <v>0.9246260433571224</v>
      </c>
    </row>
    <row r="11" spans="1:11" x14ac:dyDescent="0.3">
      <c r="A11" s="147" t="s">
        <v>100</v>
      </c>
      <c r="B11" s="147"/>
      <c r="C11" s="147"/>
      <c r="D11" s="147"/>
      <c r="E11" s="147"/>
      <c r="F11" s="147"/>
      <c r="G11" s="147"/>
      <c r="H11" s="147"/>
    </row>
    <row r="12" spans="1:11" x14ac:dyDescent="0.3">
      <c r="A12" s="146" t="s">
        <v>55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66"/>
    </row>
    <row r="13" spans="1:11" ht="15" customHeight="1" x14ac:dyDescent="0.3">
      <c r="A13" s="180" t="s">
        <v>56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65"/>
    </row>
    <row r="14" spans="1:11" ht="24" customHeight="1" x14ac:dyDescent="0.3">
      <c r="A14" s="180"/>
      <c r="B14" s="180"/>
      <c r="C14" s="180"/>
      <c r="D14" s="180"/>
      <c r="E14" s="180"/>
      <c r="F14" s="180"/>
      <c r="G14" s="180"/>
      <c r="H14" s="180"/>
      <c r="I14" s="180"/>
      <c r="J14" s="180"/>
      <c r="K14" s="165"/>
    </row>
    <row r="15" spans="1:11" ht="15" customHeight="1" x14ac:dyDescent="0.3">
      <c r="A15" s="180"/>
      <c r="B15" s="180"/>
      <c r="C15" s="180"/>
      <c r="D15" s="180"/>
      <c r="E15" s="180"/>
      <c r="F15" s="180"/>
      <c r="G15" s="180"/>
      <c r="H15" s="180"/>
      <c r="I15" s="180"/>
      <c r="J15" s="180"/>
      <c r="K15" s="165"/>
    </row>
    <row r="16" spans="1:11" x14ac:dyDescent="0.3">
      <c r="A16" s="180"/>
      <c r="B16" s="180"/>
      <c r="C16" s="180"/>
      <c r="D16" s="180"/>
      <c r="E16" s="180"/>
      <c r="F16" s="180"/>
      <c r="G16" s="180"/>
      <c r="H16" s="180"/>
      <c r="I16" s="180"/>
      <c r="J16" s="180"/>
      <c r="K16" s="165"/>
    </row>
    <row r="17" spans="1:11" x14ac:dyDescent="0.3">
      <c r="A17" s="180"/>
      <c r="B17" s="180"/>
      <c r="C17" s="180"/>
      <c r="D17" s="180"/>
      <c r="E17" s="180"/>
      <c r="F17" s="180"/>
      <c r="G17" s="180"/>
      <c r="H17" s="180"/>
      <c r="I17" s="180"/>
      <c r="J17" s="180"/>
      <c r="K17" s="165"/>
    </row>
    <row r="18" spans="1:11" ht="23.25" customHeight="1" x14ac:dyDescent="0.3">
      <c r="A18" s="180"/>
      <c r="B18" s="180"/>
      <c r="C18" s="180"/>
      <c r="D18" s="180"/>
      <c r="E18" s="180"/>
      <c r="F18" s="180"/>
      <c r="G18" s="180"/>
      <c r="H18" s="180"/>
      <c r="I18" s="180"/>
      <c r="J18" s="180"/>
      <c r="K18" s="165"/>
    </row>
    <row r="19" spans="1:11" x14ac:dyDescent="0.3">
      <c r="A19" s="180"/>
      <c r="B19" s="181"/>
      <c r="C19" s="181"/>
      <c r="D19" s="181"/>
      <c r="E19" s="128"/>
      <c r="F19" s="128"/>
      <c r="G19" s="128"/>
      <c r="H19" s="128"/>
    </row>
    <row r="20" spans="1:11" x14ac:dyDescent="0.3">
      <c r="A20" s="180"/>
      <c r="B20" s="180"/>
      <c r="C20" s="180"/>
      <c r="D20" s="180"/>
      <c r="E20" s="180"/>
      <c r="F20" s="180"/>
      <c r="G20" s="180"/>
      <c r="H20" s="180"/>
    </row>
    <row r="21" spans="1:11" x14ac:dyDescent="0.3">
      <c r="A21" s="180"/>
      <c r="B21" s="180"/>
      <c r="C21" s="180"/>
      <c r="D21" s="180"/>
      <c r="E21" s="180"/>
      <c r="F21" s="180"/>
      <c r="G21" s="180"/>
      <c r="H21" s="180"/>
    </row>
    <row r="22" spans="1:11" ht="15" customHeight="1" x14ac:dyDescent="0.3">
      <c r="A22" s="180"/>
      <c r="B22" s="180"/>
      <c r="C22" s="180"/>
      <c r="D22" s="180"/>
      <c r="E22" s="180"/>
      <c r="F22" s="180"/>
      <c r="G22" s="180"/>
      <c r="H22" s="180"/>
    </row>
    <row r="23" spans="1:11" x14ac:dyDescent="0.3">
      <c r="A23" s="180"/>
      <c r="B23" s="180"/>
      <c r="C23" s="180"/>
      <c r="D23" s="180"/>
      <c r="E23" s="180"/>
      <c r="F23" s="180"/>
      <c r="G23" s="180"/>
      <c r="H23" s="180"/>
    </row>
    <row r="24" spans="1:11" x14ac:dyDescent="0.3">
      <c r="A24" s="180"/>
      <c r="B24" s="180"/>
      <c r="C24" s="180"/>
      <c r="D24" s="180"/>
      <c r="E24" s="180"/>
      <c r="F24" s="180"/>
      <c r="G24" s="180"/>
      <c r="H24" s="180"/>
    </row>
    <row r="25" spans="1:11" x14ac:dyDescent="0.3">
      <c r="A25" s="77"/>
      <c r="B25" s="77"/>
      <c r="C25" s="77"/>
      <c r="D25" s="77"/>
      <c r="E25" s="77"/>
      <c r="F25" s="77"/>
      <c r="G25" s="77"/>
      <c r="H25" s="77"/>
    </row>
  </sheetData>
  <mergeCells count="6">
    <mergeCell ref="A19:D19"/>
    <mergeCell ref="A20:H21"/>
    <mergeCell ref="A22:H24"/>
    <mergeCell ref="A3:J3"/>
    <mergeCell ref="A15:J18"/>
    <mergeCell ref="A13:J1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3:H300"/>
  <sheetViews>
    <sheetView showGridLines="0" zoomScaleNormal="100" workbookViewId="0">
      <selection activeCell="G7" sqref="G7"/>
    </sheetView>
  </sheetViews>
  <sheetFormatPr defaultRowHeight="14.4" x14ac:dyDescent="0.3"/>
  <cols>
    <col min="1" max="1" width="21.109375" bestFit="1" customWidth="1"/>
    <col min="2" max="2" width="8.6640625" bestFit="1" customWidth="1"/>
    <col min="3" max="8" width="7.33203125" customWidth="1"/>
    <col min="9" max="9" width="13.33203125" bestFit="1" customWidth="1"/>
    <col min="10" max="10" width="11.44140625" bestFit="1" customWidth="1"/>
    <col min="11" max="11" width="8.6640625" bestFit="1" customWidth="1"/>
    <col min="12" max="12" width="10.6640625" bestFit="1" customWidth="1"/>
    <col min="13" max="17" width="7.33203125" bestFit="1" customWidth="1"/>
    <col min="18" max="18" width="7.44140625" bestFit="1" customWidth="1"/>
  </cols>
  <sheetData>
    <row r="3" spans="1:8" x14ac:dyDescent="0.3">
      <c r="A3" s="186" t="s">
        <v>101</v>
      </c>
      <c r="B3" s="186"/>
      <c r="C3" s="186"/>
      <c r="D3" s="186"/>
      <c r="E3" s="186"/>
      <c r="F3" s="186"/>
      <c r="G3" s="186"/>
      <c r="H3" s="186"/>
    </row>
    <row r="4" spans="1:8" x14ac:dyDescent="0.3">
      <c r="A4" s="186" t="s">
        <v>129</v>
      </c>
      <c r="B4" s="186"/>
      <c r="C4" s="186"/>
      <c r="D4" s="186"/>
      <c r="E4" s="186"/>
      <c r="F4" s="186"/>
      <c r="G4" s="186"/>
      <c r="H4" s="186"/>
    </row>
    <row r="5" spans="1:8" x14ac:dyDescent="0.3">
      <c r="A5" s="156" t="s">
        <v>51</v>
      </c>
      <c r="B5" s="130"/>
      <c r="C5" s="130" t="s">
        <v>47</v>
      </c>
      <c r="D5" s="130" t="s">
        <v>48</v>
      </c>
      <c r="E5" s="130" t="s">
        <v>49</v>
      </c>
      <c r="F5" s="130" t="s">
        <v>50</v>
      </c>
      <c r="G5" s="130" t="s">
        <v>3</v>
      </c>
      <c r="H5" s="130" t="s">
        <v>4</v>
      </c>
    </row>
    <row r="6" spans="1:8" x14ac:dyDescent="0.3">
      <c r="A6" s="184" t="s">
        <v>26</v>
      </c>
      <c r="B6" s="4" t="s">
        <v>0</v>
      </c>
      <c r="C6" s="5">
        <v>0</v>
      </c>
      <c r="D6" s="5">
        <v>4</v>
      </c>
      <c r="E6" s="5">
        <v>21</v>
      </c>
      <c r="F6" s="5">
        <v>6</v>
      </c>
      <c r="G6" s="5">
        <v>0</v>
      </c>
      <c r="H6" s="6">
        <f t="shared" ref="H6:H26" si="0">SUM(C6:G6)</f>
        <v>31</v>
      </c>
    </row>
    <row r="7" spans="1:8" x14ac:dyDescent="0.3">
      <c r="A7" s="184"/>
      <c r="B7" s="4" t="s">
        <v>1</v>
      </c>
      <c r="C7" s="5">
        <v>0</v>
      </c>
      <c r="D7" s="5">
        <v>83</v>
      </c>
      <c r="E7" s="5">
        <v>461</v>
      </c>
      <c r="F7" s="5">
        <v>151</v>
      </c>
      <c r="G7" s="5">
        <v>0</v>
      </c>
      <c r="H7" s="6">
        <f t="shared" si="0"/>
        <v>695</v>
      </c>
    </row>
    <row r="8" spans="1:8" x14ac:dyDescent="0.3">
      <c r="A8" s="184"/>
      <c r="B8" s="4" t="s">
        <v>2</v>
      </c>
      <c r="C8" s="5">
        <v>0</v>
      </c>
      <c r="D8" s="5">
        <v>169</v>
      </c>
      <c r="E8" s="5">
        <v>964</v>
      </c>
      <c r="F8" s="5">
        <v>286</v>
      </c>
      <c r="G8" s="5">
        <v>0</v>
      </c>
      <c r="H8" s="6">
        <f t="shared" si="0"/>
        <v>1419</v>
      </c>
    </row>
    <row r="9" spans="1:8" x14ac:dyDescent="0.3">
      <c r="A9" s="183" t="s">
        <v>27</v>
      </c>
      <c r="B9" s="7" t="s">
        <v>0</v>
      </c>
      <c r="C9" s="8">
        <v>15</v>
      </c>
      <c r="D9" s="8">
        <v>31</v>
      </c>
      <c r="E9" s="8">
        <v>42</v>
      </c>
      <c r="F9" s="8">
        <v>25</v>
      </c>
      <c r="G9" s="8">
        <v>32</v>
      </c>
      <c r="H9" s="9">
        <f t="shared" si="0"/>
        <v>145</v>
      </c>
    </row>
    <row r="10" spans="1:8" x14ac:dyDescent="0.3">
      <c r="A10" s="183"/>
      <c r="B10" s="7" t="s">
        <v>1</v>
      </c>
      <c r="C10" s="8">
        <v>2034</v>
      </c>
      <c r="D10" s="8">
        <v>2159</v>
      </c>
      <c r="E10" s="8">
        <v>2308</v>
      </c>
      <c r="F10" s="8">
        <v>836</v>
      </c>
      <c r="G10" s="8">
        <v>751</v>
      </c>
      <c r="H10" s="9">
        <f t="shared" si="0"/>
        <v>8088</v>
      </c>
    </row>
    <row r="11" spans="1:8" x14ac:dyDescent="0.3">
      <c r="A11" s="183"/>
      <c r="B11" s="7" t="s">
        <v>2</v>
      </c>
      <c r="C11" s="8">
        <v>3839</v>
      </c>
      <c r="D11" s="8">
        <v>3944</v>
      </c>
      <c r="E11" s="8">
        <v>4461</v>
      </c>
      <c r="F11" s="8">
        <v>1588</v>
      </c>
      <c r="G11" s="8">
        <v>1507</v>
      </c>
      <c r="H11" s="9">
        <f t="shared" si="0"/>
        <v>15339</v>
      </c>
    </row>
    <row r="12" spans="1:8" x14ac:dyDescent="0.3">
      <c r="A12" s="184" t="s">
        <v>28</v>
      </c>
      <c r="B12" s="4" t="s">
        <v>0</v>
      </c>
      <c r="C12" s="5">
        <v>0</v>
      </c>
      <c r="D12" s="5">
        <v>0</v>
      </c>
      <c r="E12" s="5">
        <v>9</v>
      </c>
      <c r="F12" s="5">
        <v>4</v>
      </c>
      <c r="G12" s="5">
        <v>4</v>
      </c>
      <c r="H12" s="6">
        <f t="shared" si="0"/>
        <v>17</v>
      </c>
    </row>
    <row r="13" spans="1:8" x14ac:dyDescent="0.3">
      <c r="A13" s="184"/>
      <c r="B13" s="4" t="s">
        <v>1</v>
      </c>
      <c r="C13" s="5">
        <v>0</v>
      </c>
      <c r="D13" s="5">
        <v>0</v>
      </c>
      <c r="E13" s="5">
        <v>252</v>
      </c>
      <c r="F13" s="5">
        <v>133</v>
      </c>
      <c r="G13" s="5">
        <v>55</v>
      </c>
      <c r="H13" s="6">
        <f t="shared" si="0"/>
        <v>440</v>
      </c>
    </row>
    <row r="14" spans="1:8" x14ac:dyDescent="0.3">
      <c r="A14" s="184"/>
      <c r="B14" s="4" t="s">
        <v>2</v>
      </c>
      <c r="C14" s="5">
        <v>0</v>
      </c>
      <c r="D14" s="5">
        <v>0</v>
      </c>
      <c r="E14" s="5">
        <v>515</v>
      </c>
      <c r="F14" s="5">
        <v>353</v>
      </c>
      <c r="G14" s="5">
        <v>103</v>
      </c>
      <c r="H14" s="6">
        <f t="shared" si="0"/>
        <v>971</v>
      </c>
    </row>
    <row r="15" spans="1:8" x14ac:dyDescent="0.3">
      <c r="A15" s="183" t="s">
        <v>29</v>
      </c>
      <c r="B15" s="7" t="s">
        <v>0</v>
      </c>
      <c r="C15" s="8">
        <v>0</v>
      </c>
      <c r="D15" s="8">
        <v>7</v>
      </c>
      <c r="E15" s="8">
        <v>32</v>
      </c>
      <c r="F15" s="8">
        <v>16</v>
      </c>
      <c r="G15" s="8">
        <v>9</v>
      </c>
      <c r="H15" s="9">
        <f t="shared" si="0"/>
        <v>64</v>
      </c>
    </row>
    <row r="16" spans="1:8" x14ac:dyDescent="0.3">
      <c r="A16" s="183"/>
      <c r="B16" s="7" t="s">
        <v>1</v>
      </c>
      <c r="C16" s="8">
        <v>0</v>
      </c>
      <c r="D16" s="8">
        <v>207</v>
      </c>
      <c r="E16" s="8">
        <v>684</v>
      </c>
      <c r="F16" s="8">
        <v>277</v>
      </c>
      <c r="G16" s="8">
        <v>166</v>
      </c>
      <c r="H16" s="9">
        <f t="shared" si="0"/>
        <v>1334</v>
      </c>
    </row>
    <row r="17" spans="1:8" x14ac:dyDescent="0.3">
      <c r="A17" s="183"/>
      <c r="B17" s="7" t="s">
        <v>2</v>
      </c>
      <c r="C17" s="8">
        <v>0</v>
      </c>
      <c r="D17" s="8">
        <v>430</v>
      </c>
      <c r="E17" s="8">
        <v>1396</v>
      </c>
      <c r="F17" s="8">
        <v>606</v>
      </c>
      <c r="G17" s="8">
        <v>337</v>
      </c>
      <c r="H17" s="9">
        <f t="shared" si="0"/>
        <v>2769</v>
      </c>
    </row>
    <row r="18" spans="1:8" x14ac:dyDescent="0.3">
      <c r="A18" s="184" t="s">
        <v>30</v>
      </c>
      <c r="B18" s="4" t="s">
        <v>0</v>
      </c>
      <c r="C18" s="5">
        <v>4</v>
      </c>
      <c r="D18" s="5">
        <v>21</v>
      </c>
      <c r="E18" s="5">
        <v>62</v>
      </c>
      <c r="F18" s="5">
        <v>125</v>
      </c>
      <c r="G18" s="5">
        <v>163</v>
      </c>
      <c r="H18" s="6">
        <f t="shared" si="0"/>
        <v>375</v>
      </c>
    </row>
    <row r="19" spans="1:8" x14ac:dyDescent="0.3">
      <c r="A19" s="184"/>
      <c r="B19" s="4" t="s">
        <v>1</v>
      </c>
      <c r="C19" s="5">
        <v>598</v>
      </c>
      <c r="D19" s="5">
        <v>1290</v>
      </c>
      <c r="E19" s="5">
        <v>1713</v>
      </c>
      <c r="F19" s="5">
        <v>3317</v>
      </c>
      <c r="G19" s="5">
        <v>3280</v>
      </c>
      <c r="H19" s="6">
        <f t="shared" si="0"/>
        <v>10198</v>
      </c>
    </row>
    <row r="20" spans="1:8" x14ac:dyDescent="0.3">
      <c r="A20" s="184"/>
      <c r="B20" s="4" t="s">
        <v>2</v>
      </c>
      <c r="C20" s="5">
        <v>1250</v>
      </c>
      <c r="D20" s="5">
        <v>2723</v>
      </c>
      <c r="E20" s="5">
        <v>3631</v>
      </c>
      <c r="F20" s="5">
        <v>6503</v>
      </c>
      <c r="G20" s="5">
        <v>6509</v>
      </c>
      <c r="H20" s="6">
        <f t="shared" si="0"/>
        <v>20616</v>
      </c>
    </row>
    <row r="21" spans="1:8" x14ac:dyDescent="0.3">
      <c r="A21" s="183" t="s">
        <v>31</v>
      </c>
      <c r="B21" s="7" t="s">
        <v>0</v>
      </c>
      <c r="C21" s="8">
        <v>0</v>
      </c>
      <c r="D21" s="8">
        <v>6</v>
      </c>
      <c r="E21" s="8">
        <v>19</v>
      </c>
      <c r="F21" s="8">
        <v>6</v>
      </c>
      <c r="G21" s="8">
        <v>2</v>
      </c>
      <c r="H21" s="9">
        <f t="shared" si="0"/>
        <v>33</v>
      </c>
    </row>
    <row r="22" spans="1:8" x14ac:dyDescent="0.3">
      <c r="A22" s="183"/>
      <c r="B22" s="7" t="s">
        <v>1</v>
      </c>
      <c r="C22" s="8">
        <v>0</v>
      </c>
      <c r="D22" s="8">
        <v>299</v>
      </c>
      <c r="E22" s="8">
        <v>457</v>
      </c>
      <c r="F22" s="8">
        <v>179</v>
      </c>
      <c r="G22" s="8">
        <v>95</v>
      </c>
      <c r="H22" s="9">
        <f t="shared" si="0"/>
        <v>1030</v>
      </c>
    </row>
    <row r="23" spans="1:8" x14ac:dyDescent="0.3">
      <c r="A23" s="183"/>
      <c r="B23" s="7" t="s">
        <v>2</v>
      </c>
      <c r="C23" s="8">
        <v>0</v>
      </c>
      <c r="D23" s="8">
        <v>690</v>
      </c>
      <c r="E23" s="8">
        <v>956</v>
      </c>
      <c r="F23" s="8">
        <v>392</v>
      </c>
      <c r="G23" s="8">
        <v>193</v>
      </c>
      <c r="H23" s="9">
        <f t="shared" si="0"/>
        <v>2231</v>
      </c>
    </row>
    <row r="24" spans="1:8" x14ac:dyDescent="0.3">
      <c r="A24" s="184" t="s">
        <v>32</v>
      </c>
      <c r="B24" s="4" t="s">
        <v>0</v>
      </c>
      <c r="C24" s="5">
        <v>36</v>
      </c>
      <c r="D24" s="5">
        <v>61</v>
      </c>
      <c r="E24" s="5">
        <v>97</v>
      </c>
      <c r="F24" s="5">
        <v>150</v>
      </c>
      <c r="G24" s="5">
        <v>166</v>
      </c>
      <c r="H24" s="6">
        <f t="shared" si="0"/>
        <v>510</v>
      </c>
    </row>
    <row r="25" spans="1:8" x14ac:dyDescent="0.3">
      <c r="A25" s="184"/>
      <c r="B25" s="4" t="s">
        <v>1</v>
      </c>
      <c r="C25" s="5">
        <v>6675</v>
      </c>
      <c r="D25" s="5">
        <v>6294</v>
      </c>
      <c r="E25" s="5">
        <v>4204</v>
      </c>
      <c r="F25" s="5">
        <v>3745</v>
      </c>
      <c r="G25" s="5">
        <v>3518</v>
      </c>
      <c r="H25" s="6">
        <f t="shared" si="0"/>
        <v>24436</v>
      </c>
    </row>
    <row r="26" spans="1:8" x14ac:dyDescent="0.3">
      <c r="A26" s="184"/>
      <c r="B26" s="4" t="s">
        <v>2</v>
      </c>
      <c r="C26" s="5">
        <v>14408</v>
      </c>
      <c r="D26" s="5">
        <v>12754</v>
      </c>
      <c r="E26" s="5">
        <v>8444</v>
      </c>
      <c r="F26" s="5">
        <v>7319</v>
      </c>
      <c r="G26" s="5">
        <v>6766</v>
      </c>
      <c r="H26" s="6">
        <f t="shared" si="0"/>
        <v>49691</v>
      </c>
    </row>
    <row r="27" spans="1:8" x14ac:dyDescent="0.3">
      <c r="A27" s="185" t="s">
        <v>4</v>
      </c>
      <c r="B27" s="66" t="s">
        <v>0</v>
      </c>
      <c r="C27" s="65">
        <f t="shared" ref="C27:H27" si="1">C6+C9+C12+C15+C18+C21+C24</f>
        <v>55</v>
      </c>
      <c r="D27" s="65">
        <f t="shared" si="1"/>
        <v>130</v>
      </c>
      <c r="E27" s="65">
        <f t="shared" si="1"/>
        <v>282</v>
      </c>
      <c r="F27" s="65">
        <f t="shared" si="1"/>
        <v>332</v>
      </c>
      <c r="G27" s="65">
        <f t="shared" si="1"/>
        <v>376</v>
      </c>
      <c r="H27" s="65">
        <f t="shared" si="1"/>
        <v>1175</v>
      </c>
    </row>
    <row r="28" spans="1:8" x14ac:dyDescent="0.3">
      <c r="A28" s="185"/>
      <c r="B28" s="66" t="s">
        <v>1</v>
      </c>
      <c r="C28" s="65">
        <f t="shared" ref="C28:H28" si="2">C7+C10+C13+C16+C19+C22+C25</f>
        <v>9307</v>
      </c>
      <c r="D28" s="65">
        <f t="shared" si="2"/>
        <v>10332</v>
      </c>
      <c r="E28" s="65">
        <f t="shared" si="2"/>
        <v>10079</v>
      </c>
      <c r="F28" s="65">
        <f t="shared" si="2"/>
        <v>8638</v>
      </c>
      <c r="G28" s="65">
        <f t="shared" si="2"/>
        <v>7865</v>
      </c>
      <c r="H28" s="65">
        <f t="shared" si="2"/>
        <v>46221</v>
      </c>
    </row>
    <row r="29" spans="1:8" x14ac:dyDescent="0.3">
      <c r="A29" s="185"/>
      <c r="B29" s="66" t="s">
        <v>2</v>
      </c>
      <c r="C29" s="65">
        <f t="shared" ref="C29:H29" si="3">C8+C11+C14+C17+C20+C23+C26</f>
        <v>19497</v>
      </c>
      <c r="D29" s="65">
        <f t="shared" si="3"/>
        <v>20710</v>
      </c>
      <c r="E29" s="65">
        <f t="shared" si="3"/>
        <v>20367</v>
      </c>
      <c r="F29" s="65">
        <f t="shared" si="3"/>
        <v>17047</v>
      </c>
      <c r="G29" s="65">
        <f t="shared" si="3"/>
        <v>15415</v>
      </c>
      <c r="H29" s="65">
        <f t="shared" si="3"/>
        <v>93036</v>
      </c>
    </row>
    <row r="30" spans="1:8" x14ac:dyDescent="0.3">
      <c r="A30" s="182" t="s">
        <v>126</v>
      </c>
      <c r="B30" s="182"/>
      <c r="C30" s="182"/>
      <c r="D30" s="182"/>
      <c r="E30" s="182"/>
      <c r="F30" s="182"/>
      <c r="G30" s="117"/>
      <c r="H30" s="117"/>
    </row>
    <row r="33" spans="1:8" x14ac:dyDescent="0.3">
      <c r="A33" s="186" t="s">
        <v>101</v>
      </c>
      <c r="B33" s="186"/>
      <c r="C33" s="186"/>
      <c r="D33" s="186"/>
      <c r="E33" s="186"/>
      <c r="F33" s="186"/>
      <c r="G33" s="186"/>
      <c r="H33" s="186"/>
    </row>
    <row r="34" spans="1:8" x14ac:dyDescent="0.3">
      <c r="A34" s="186" t="s">
        <v>123</v>
      </c>
      <c r="B34" s="186"/>
      <c r="C34" s="186"/>
      <c r="D34" s="186"/>
      <c r="E34" s="186"/>
      <c r="F34" s="186"/>
      <c r="G34" s="186"/>
      <c r="H34" s="186"/>
    </row>
    <row r="35" spans="1:8" x14ac:dyDescent="0.3">
      <c r="A35" s="68" t="s">
        <v>51</v>
      </c>
      <c r="B35" s="130"/>
      <c r="C35" s="130" t="s">
        <v>47</v>
      </c>
      <c r="D35" s="130" t="s">
        <v>48</v>
      </c>
      <c r="E35" s="130" t="s">
        <v>49</v>
      </c>
      <c r="F35" s="130" t="s">
        <v>50</v>
      </c>
      <c r="G35" s="130" t="s">
        <v>3</v>
      </c>
      <c r="H35" s="130" t="s">
        <v>4</v>
      </c>
    </row>
    <row r="36" spans="1:8" x14ac:dyDescent="0.3">
      <c r="A36" s="184" t="s">
        <v>26</v>
      </c>
      <c r="B36" s="4" t="s">
        <v>0</v>
      </c>
      <c r="C36" s="5">
        <v>0</v>
      </c>
      <c r="D36" s="5">
        <v>4</v>
      </c>
      <c r="E36" s="5">
        <v>21</v>
      </c>
      <c r="F36" s="5">
        <v>7</v>
      </c>
      <c r="G36" s="5">
        <v>0</v>
      </c>
      <c r="H36" s="6">
        <f t="shared" ref="H36:H56" si="4">SUM(C36:G36)</f>
        <v>32</v>
      </c>
    </row>
    <row r="37" spans="1:8" x14ac:dyDescent="0.3">
      <c r="A37" s="184"/>
      <c r="B37" s="4" t="s">
        <v>1</v>
      </c>
      <c r="C37" s="5">
        <v>0</v>
      </c>
      <c r="D37" s="5">
        <v>83</v>
      </c>
      <c r="E37" s="5">
        <v>462</v>
      </c>
      <c r="F37" s="5">
        <v>182</v>
      </c>
      <c r="G37" s="5">
        <v>0</v>
      </c>
      <c r="H37" s="6">
        <f t="shared" si="4"/>
        <v>727</v>
      </c>
    </row>
    <row r="38" spans="1:8" x14ac:dyDescent="0.3">
      <c r="A38" s="184"/>
      <c r="B38" s="4" t="s">
        <v>2</v>
      </c>
      <c r="C38" s="5">
        <v>0</v>
      </c>
      <c r="D38" s="5">
        <v>169</v>
      </c>
      <c r="E38" s="5">
        <v>969</v>
      </c>
      <c r="F38" s="5">
        <v>348</v>
      </c>
      <c r="G38" s="5">
        <v>0</v>
      </c>
      <c r="H38" s="6">
        <f t="shared" si="4"/>
        <v>1486</v>
      </c>
    </row>
    <row r="39" spans="1:8" x14ac:dyDescent="0.3">
      <c r="A39" s="183" t="s">
        <v>27</v>
      </c>
      <c r="B39" s="7" t="s">
        <v>0</v>
      </c>
      <c r="C39" s="8">
        <v>14</v>
      </c>
      <c r="D39" s="8">
        <v>28</v>
      </c>
      <c r="E39" s="8">
        <v>41</v>
      </c>
      <c r="F39" s="8">
        <v>27</v>
      </c>
      <c r="G39" s="8">
        <v>33</v>
      </c>
      <c r="H39" s="9">
        <f t="shared" si="4"/>
        <v>143</v>
      </c>
    </row>
    <row r="40" spans="1:8" x14ac:dyDescent="0.3">
      <c r="A40" s="183"/>
      <c r="B40" s="7" t="s">
        <v>1</v>
      </c>
      <c r="C40" s="8">
        <v>1854</v>
      </c>
      <c r="D40" s="8">
        <v>2124</v>
      </c>
      <c r="E40" s="8">
        <v>2301</v>
      </c>
      <c r="F40" s="8">
        <v>950</v>
      </c>
      <c r="G40" s="8">
        <v>778</v>
      </c>
      <c r="H40" s="9">
        <f t="shared" si="4"/>
        <v>8007</v>
      </c>
    </row>
    <row r="41" spans="1:8" x14ac:dyDescent="0.3">
      <c r="A41" s="183"/>
      <c r="B41" s="7" t="s">
        <v>2</v>
      </c>
      <c r="C41" s="8">
        <v>3473</v>
      </c>
      <c r="D41" s="8">
        <v>3876</v>
      </c>
      <c r="E41" s="8">
        <v>4409</v>
      </c>
      <c r="F41" s="8">
        <v>1789</v>
      </c>
      <c r="G41" s="8">
        <v>1515</v>
      </c>
      <c r="H41" s="9">
        <f t="shared" si="4"/>
        <v>15062</v>
      </c>
    </row>
    <row r="42" spans="1:8" x14ac:dyDescent="0.3">
      <c r="A42" s="184" t="s">
        <v>28</v>
      </c>
      <c r="B42" s="4" t="s">
        <v>0</v>
      </c>
      <c r="C42" s="5">
        <v>0</v>
      </c>
      <c r="D42" s="5">
        <v>0</v>
      </c>
      <c r="E42" s="5">
        <v>9</v>
      </c>
      <c r="F42" s="5">
        <v>4</v>
      </c>
      <c r="G42" s="5">
        <v>4</v>
      </c>
      <c r="H42" s="6">
        <f t="shared" si="4"/>
        <v>17</v>
      </c>
    </row>
    <row r="43" spans="1:8" x14ac:dyDescent="0.3">
      <c r="A43" s="184"/>
      <c r="B43" s="4" t="s">
        <v>1</v>
      </c>
      <c r="C43" s="5">
        <v>0</v>
      </c>
      <c r="D43" s="5">
        <v>0</v>
      </c>
      <c r="E43" s="5">
        <v>249</v>
      </c>
      <c r="F43" s="5">
        <v>106</v>
      </c>
      <c r="G43" s="5">
        <v>55</v>
      </c>
      <c r="H43" s="6">
        <f t="shared" si="4"/>
        <v>410</v>
      </c>
    </row>
    <row r="44" spans="1:8" x14ac:dyDescent="0.3">
      <c r="A44" s="184"/>
      <c r="B44" s="4" t="s">
        <v>2</v>
      </c>
      <c r="C44" s="5">
        <v>0</v>
      </c>
      <c r="D44" s="5">
        <v>0</v>
      </c>
      <c r="E44" s="5">
        <v>506</v>
      </c>
      <c r="F44" s="5">
        <v>191</v>
      </c>
      <c r="G44" s="5">
        <v>103</v>
      </c>
      <c r="H44" s="6">
        <f t="shared" si="4"/>
        <v>800</v>
      </c>
    </row>
    <row r="45" spans="1:8" x14ac:dyDescent="0.3">
      <c r="A45" s="183" t="s">
        <v>29</v>
      </c>
      <c r="B45" s="7" t="s">
        <v>0</v>
      </c>
      <c r="C45" s="8">
        <v>0</v>
      </c>
      <c r="D45" s="8">
        <v>7</v>
      </c>
      <c r="E45" s="8">
        <v>33</v>
      </c>
      <c r="F45" s="8">
        <v>15</v>
      </c>
      <c r="G45" s="8">
        <v>9</v>
      </c>
      <c r="H45" s="9">
        <f t="shared" si="4"/>
        <v>64</v>
      </c>
    </row>
    <row r="46" spans="1:8" x14ac:dyDescent="0.3">
      <c r="A46" s="183"/>
      <c r="B46" s="7" t="s">
        <v>1</v>
      </c>
      <c r="C46" s="8">
        <v>0</v>
      </c>
      <c r="D46" s="8">
        <v>207</v>
      </c>
      <c r="E46" s="8">
        <v>694</v>
      </c>
      <c r="F46" s="8">
        <v>267</v>
      </c>
      <c r="G46" s="8">
        <v>166</v>
      </c>
      <c r="H46" s="9">
        <f t="shared" si="4"/>
        <v>1334</v>
      </c>
    </row>
    <row r="47" spans="1:8" x14ac:dyDescent="0.3">
      <c r="A47" s="183"/>
      <c r="B47" s="7" t="s">
        <v>2</v>
      </c>
      <c r="C47" s="8">
        <v>0</v>
      </c>
      <c r="D47" s="8">
        <v>430</v>
      </c>
      <c r="E47" s="8">
        <v>1411</v>
      </c>
      <c r="F47" s="8">
        <v>558</v>
      </c>
      <c r="G47" s="8">
        <v>337</v>
      </c>
      <c r="H47" s="9">
        <f t="shared" si="4"/>
        <v>2736</v>
      </c>
    </row>
    <row r="48" spans="1:8" x14ac:dyDescent="0.3">
      <c r="A48" s="184" t="s">
        <v>30</v>
      </c>
      <c r="B48" s="4" t="s">
        <v>0</v>
      </c>
      <c r="C48" s="5">
        <v>4</v>
      </c>
      <c r="D48" s="5">
        <v>19</v>
      </c>
      <c r="E48" s="5">
        <v>57</v>
      </c>
      <c r="F48" s="5">
        <v>129</v>
      </c>
      <c r="G48" s="5">
        <v>175</v>
      </c>
      <c r="H48" s="6">
        <f t="shared" si="4"/>
        <v>384</v>
      </c>
    </row>
    <row r="49" spans="1:8" x14ac:dyDescent="0.3">
      <c r="A49" s="184"/>
      <c r="B49" s="4" t="s">
        <v>1</v>
      </c>
      <c r="C49" s="5">
        <v>598</v>
      </c>
      <c r="D49" s="5">
        <v>1230</v>
      </c>
      <c r="E49" s="5">
        <v>1558</v>
      </c>
      <c r="F49" s="5">
        <v>3410</v>
      </c>
      <c r="G49" s="5">
        <v>3493</v>
      </c>
      <c r="H49" s="6">
        <f t="shared" si="4"/>
        <v>10289</v>
      </c>
    </row>
    <row r="50" spans="1:8" x14ac:dyDescent="0.3">
      <c r="A50" s="184"/>
      <c r="B50" s="4" t="s">
        <v>2</v>
      </c>
      <c r="C50" s="5">
        <v>1250</v>
      </c>
      <c r="D50" s="5">
        <v>2547</v>
      </c>
      <c r="E50" s="5">
        <v>3270</v>
      </c>
      <c r="F50" s="5">
        <v>6634</v>
      </c>
      <c r="G50" s="5">
        <v>6873</v>
      </c>
      <c r="H50" s="6">
        <f t="shared" si="4"/>
        <v>20574</v>
      </c>
    </row>
    <row r="51" spans="1:8" x14ac:dyDescent="0.3">
      <c r="A51" s="183" t="s">
        <v>31</v>
      </c>
      <c r="B51" s="7" t="s">
        <v>0</v>
      </c>
      <c r="C51" s="8">
        <v>0</v>
      </c>
      <c r="D51" s="8">
        <v>6</v>
      </c>
      <c r="E51" s="8">
        <v>19</v>
      </c>
      <c r="F51" s="8">
        <v>6</v>
      </c>
      <c r="G51" s="8">
        <v>2</v>
      </c>
      <c r="H51" s="9">
        <f t="shared" si="4"/>
        <v>33</v>
      </c>
    </row>
    <row r="52" spans="1:8" x14ac:dyDescent="0.3">
      <c r="A52" s="183"/>
      <c r="B52" s="7" t="s">
        <v>1</v>
      </c>
      <c r="C52" s="8">
        <v>0</v>
      </c>
      <c r="D52" s="8">
        <v>299</v>
      </c>
      <c r="E52" s="8">
        <v>481</v>
      </c>
      <c r="F52" s="8">
        <v>155</v>
      </c>
      <c r="G52" s="8">
        <v>95</v>
      </c>
      <c r="H52" s="9">
        <f t="shared" si="4"/>
        <v>1030</v>
      </c>
    </row>
    <row r="53" spans="1:8" x14ac:dyDescent="0.3">
      <c r="A53" s="183"/>
      <c r="B53" s="7" t="s">
        <v>2</v>
      </c>
      <c r="C53" s="8">
        <v>0</v>
      </c>
      <c r="D53" s="8">
        <v>642</v>
      </c>
      <c r="E53" s="8">
        <v>928</v>
      </c>
      <c r="F53" s="8">
        <v>293</v>
      </c>
      <c r="G53" s="8">
        <v>193</v>
      </c>
      <c r="H53" s="9">
        <f t="shared" si="4"/>
        <v>2056</v>
      </c>
    </row>
    <row r="54" spans="1:8" x14ac:dyDescent="0.3">
      <c r="A54" s="184" t="s">
        <v>32</v>
      </c>
      <c r="B54" s="4" t="s">
        <v>0</v>
      </c>
      <c r="C54" s="5">
        <v>34</v>
      </c>
      <c r="D54" s="5">
        <v>54</v>
      </c>
      <c r="E54" s="5">
        <v>98</v>
      </c>
      <c r="F54" s="5">
        <v>155</v>
      </c>
      <c r="G54" s="5">
        <v>172</v>
      </c>
      <c r="H54" s="6">
        <f t="shared" si="4"/>
        <v>513</v>
      </c>
    </row>
    <row r="55" spans="1:8" x14ac:dyDescent="0.3">
      <c r="A55" s="184"/>
      <c r="B55" s="4" t="s">
        <v>1</v>
      </c>
      <c r="C55" s="5">
        <v>6515</v>
      </c>
      <c r="D55" s="5">
        <v>5730</v>
      </c>
      <c r="E55" s="5">
        <v>4401</v>
      </c>
      <c r="F55" s="5">
        <v>4107</v>
      </c>
      <c r="G55" s="5">
        <v>3707</v>
      </c>
      <c r="H55" s="6">
        <f t="shared" si="4"/>
        <v>24460</v>
      </c>
    </row>
    <row r="56" spans="1:8" x14ac:dyDescent="0.3">
      <c r="A56" s="184"/>
      <c r="B56" s="4" t="s">
        <v>2</v>
      </c>
      <c r="C56" s="5">
        <v>13995</v>
      </c>
      <c r="D56" s="5">
        <v>11558</v>
      </c>
      <c r="E56" s="5">
        <v>8888</v>
      </c>
      <c r="F56" s="5">
        <v>8018</v>
      </c>
      <c r="G56" s="5">
        <v>7117</v>
      </c>
      <c r="H56" s="6">
        <f t="shared" si="4"/>
        <v>49576</v>
      </c>
    </row>
    <row r="57" spans="1:8" x14ac:dyDescent="0.3">
      <c r="A57" s="185" t="s">
        <v>4</v>
      </c>
      <c r="B57" s="66" t="s">
        <v>0</v>
      </c>
      <c r="C57" s="65">
        <f t="shared" ref="C57:H57" si="5">C36+C39+C42+C45+C48+C51+C54</f>
        <v>52</v>
      </c>
      <c r="D57" s="65">
        <f t="shared" si="5"/>
        <v>118</v>
      </c>
      <c r="E57" s="65">
        <f t="shared" si="5"/>
        <v>278</v>
      </c>
      <c r="F57" s="65">
        <f t="shared" si="5"/>
        <v>343</v>
      </c>
      <c r="G57" s="65">
        <f t="shared" si="5"/>
        <v>395</v>
      </c>
      <c r="H57" s="65">
        <f t="shared" si="5"/>
        <v>1186</v>
      </c>
    </row>
    <row r="58" spans="1:8" x14ac:dyDescent="0.3">
      <c r="A58" s="185"/>
      <c r="B58" s="66" t="s">
        <v>1</v>
      </c>
      <c r="C58" s="65">
        <f t="shared" ref="C58:H58" si="6">C37+C40+C43+C46+C49+C52+C55</f>
        <v>8967</v>
      </c>
      <c r="D58" s="65">
        <f t="shared" si="6"/>
        <v>9673</v>
      </c>
      <c r="E58" s="65">
        <f t="shared" si="6"/>
        <v>10146</v>
      </c>
      <c r="F58" s="65">
        <f t="shared" si="6"/>
        <v>9177</v>
      </c>
      <c r="G58" s="65">
        <f t="shared" si="6"/>
        <v>8294</v>
      </c>
      <c r="H58" s="65">
        <f t="shared" si="6"/>
        <v>46257</v>
      </c>
    </row>
    <row r="59" spans="1:8" x14ac:dyDescent="0.3">
      <c r="A59" s="185"/>
      <c r="B59" s="66" t="s">
        <v>2</v>
      </c>
      <c r="C59" s="65">
        <f t="shared" ref="C59:H59" si="7">C38+C41+C44+C47+C50+C53+C56</f>
        <v>18718</v>
      </c>
      <c r="D59" s="65">
        <f t="shared" si="7"/>
        <v>19222</v>
      </c>
      <c r="E59" s="65">
        <f t="shared" si="7"/>
        <v>20381</v>
      </c>
      <c r="F59" s="65">
        <f t="shared" si="7"/>
        <v>17831</v>
      </c>
      <c r="G59" s="65">
        <f t="shared" si="7"/>
        <v>16138</v>
      </c>
      <c r="H59" s="65">
        <f t="shared" si="7"/>
        <v>92290</v>
      </c>
    </row>
    <row r="60" spans="1:8" x14ac:dyDescent="0.3">
      <c r="A60" s="182" t="s">
        <v>126</v>
      </c>
      <c r="B60" s="182"/>
      <c r="C60" s="182"/>
      <c r="D60" s="182"/>
      <c r="E60" s="182"/>
      <c r="F60" s="182"/>
      <c r="G60" s="117"/>
      <c r="H60" s="117"/>
    </row>
    <row r="63" spans="1:8" s="125" customFormat="1" ht="17.100000000000001" customHeight="1" x14ac:dyDescent="0.3">
      <c r="A63" s="186" t="s">
        <v>101</v>
      </c>
      <c r="B63" s="186"/>
      <c r="C63" s="186"/>
      <c r="D63" s="186"/>
      <c r="E63" s="186"/>
      <c r="F63" s="186"/>
      <c r="G63" s="186"/>
      <c r="H63" s="186"/>
    </row>
    <row r="64" spans="1:8" s="125" customFormat="1" ht="17.100000000000001" customHeight="1" x14ac:dyDescent="0.3">
      <c r="A64" s="186" t="s">
        <v>102</v>
      </c>
      <c r="B64" s="186"/>
      <c r="C64" s="186"/>
      <c r="D64" s="186"/>
      <c r="E64" s="186"/>
      <c r="F64" s="186"/>
      <c r="G64" s="186"/>
      <c r="H64" s="186"/>
    </row>
    <row r="65" spans="1:8" s="125" customFormat="1" ht="17.100000000000001" customHeight="1" x14ac:dyDescent="0.3">
      <c r="A65" s="68" t="s">
        <v>51</v>
      </c>
      <c r="B65" s="130"/>
      <c r="C65" s="130" t="s">
        <v>47</v>
      </c>
      <c r="D65" s="130" t="s">
        <v>48</v>
      </c>
      <c r="E65" s="130" t="s">
        <v>49</v>
      </c>
      <c r="F65" s="130" t="s">
        <v>50</v>
      </c>
      <c r="G65" s="130" t="s">
        <v>3</v>
      </c>
      <c r="H65" s="130" t="s">
        <v>4</v>
      </c>
    </row>
    <row r="66" spans="1:8" x14ac:dyDescent="0.3">
      <c r="A66" s="184" t="s">
        <v>26</v>
      </c>
      <c r="B66" s="4" t="s">
        <v>0</v>
      </c>
      <c r="C66" s="5">
        <v>0</v>
      </c>
      <c r="D66" s="5">
        <v>4</v>
      </c>
      <c r="E66" s="5">
        <v>21</v>
      </c>
      <c r="F66" s="5">
        <v>7</v>
      </c>
      <c r="G66" s="5">
        <v>0</v>
      </c>
      <c r="H66" s="6">
        <f t="shared" ref="H66:H86" si="8">SUM(C66:G66)</f>
        <v>32</v>
      </c>
    </row>
    <row r="67" spans="1:8" x14ac:dyDescent="0.3">
      <c r="A67" s="184"/>
      <c r="B67" s="4" t="s">
        <v>1</v>
      </c>
      <c r="C67" s="5">
        <v>0</v>
      </c>
      <c r="D67" s="5">
        <v>83</v>
      </c>
      <c r="E67" s="5">
        <v>462</v>
      </c>
      <c r="F67" s="5">
        <v>182</v>
      </c>
      <c r="G67" s="5">
        <v>0</v>
      </c>
      <c r="H67" s="6">
        <f t="shared" si="8"/>
        <v>727</v>
      </c>
    </row>
    <row r="68" spans="1:8" x14ac:dyDescent="0.3">
      <c r="A68" s="184"/>
      <c r="B68" s="4" t="s">
        <v>2</v>
      </c>
      <c r="C68" s="5">
        <v>0</v>
      </c>
      <c r="D68" s="5">
        <v>169</v>
      </c>
      <c r="E68" s="5">
        <v>969</v>
      </c>
      <c r="F68" s="5">
        <v>348</v>
      </c>
      <c r="G68" s="5">
        <v>0</v>
      </c>
      <c r="H68" s="6">
        <f t="shared" si="8"/>
        <v>1486</v>
      </c>
    </row>
    <row r="69" spans="1:8" x14ac:dyDescent="0.3">
      <c r="A69" s="183" t="s">
        <v>27</v>
      </c>
      <c r="B69" s="7" t="s">
        <v>0</v>
      </c>
      <c r="C69" s="8">
        <v>11</v>
      </c>
      <c r="D69" s="8">
        <v>26</v>
      </c>
      <c r="E69" s="8">
        <v>39</v>
      </c>
      <c r="F69" s="8">
        <v>27</v>
      </c>
      <c r="G69" s="8">
        <v>34</v>
      </c>
      <c r="H69" s="9">
        <f t="shared" si="8"/>
        <v>137</v>
      </c>
    </row>
    <row r="70" spans="1:8" x14ac:dyDescent="0.3">
      <c r="A70" s="183"/>
      <c r="B70" s="7" t="s">
        <v>1</v>
      </c>
      <c r="C70" s="8">
        <v>1661</v>
      </c>
      <c r="D70" s="8">
        <v>2007</v>
      </c>
      <c r="E70" s="8">
        <v>2304</v>
      </c>
      <c r="F70" s="8">
        <v>967</v>
      </c>
      <c r="G70" s="8">
        <v>760</v>
      </c>
      <c r="H70" s="9">
        <f t="shared" si="8"/>
        <v>7699</v>
      </c>
    </row>
    <row r="71" spans="1:8" x14ac:dyDescent="0.3">
      <c r="A71" s="183"/>
      <c r="B71" s="7" t="s">
        <v>2</v>
      </c>
      <c r="C71" s="8">
        <v>3067</v>
      </c>
      <c r="D71" s="8">
        <v>3689</v>
      </c>
      <c r="E71" s="8">
        <v>4381</v>
      </c>
      <c r="F71" s="8">
        <v>1838</v>
      </c>
      <c r="G71" s="8">
        <v>1427</v>
      </c>
      <c r="H71" s="9">
        <f t="shared" si="8"/>
        <v>14402</v>
      </c>
    </row>
    <row r="72" spans="1:8" x14ac:dyDescent="0.3">
      <c r="A72" s="184" t="s">
        <v>28</v>
      </c>
      <c r="B72" s="4" t="s">
        <v>0</v>
      </c>
      <c r="C72" s="5">
        <v>0</v>
      </c>
      <c r="D72" s="5">
        <v>0</v>
      </c>
      <c r="E72" s="5">
        <v>8</v>
      </c>
      <c r="F72" s="5">
        <v>5</v>
      </c>
      <c r="G72" s="5">
        <v>4</v>
      </c>
      <c r="H72" s="6">
        <f t="shared" si="8"/>
        <v>17</v>
      </c>
    </row>
    <row r="73" spans="1:8" x14ac:dyDescent="0.3">
      <c r="A73" s="184"/>
      <c r="B73" s="4" t="s">
        <v>1</v>
      </c>
      <c r="C73" s="5">
        <v>0</v>
      </c>
      <c r="D73" s="5">
        <v>0</v>
      </c>
      <c r="E73" s="5">
        <v>207</v>
      </c>
      <c r="F73" s="5">
        <v>150</v>
      </c>
      <c r="G73" s="5">
        <v>55</v>
      </c>
      <c r="H73" s="6">
        <f t="shared" si="8"/>
        <v>412</v>
      </c>
    </row>
    <row r="74" spans="1:8" x14ac:dyDescent="0.3">
      <c r="A74" s="184"/>
      <c r="B74" s="4" t="s">
        <v>2</v>
      </c>
      <c r="C74" s="5">
        <v>0</v>
      </c>
      <c r="D74" s="5">
        <v>0</v>
      </c>
      <c r="E74" s="5">
        <v>424</v>
      </c>
      <c r="F74" s="5">
        <v>275</v>
      </c>
      <c r="G74" s="5">
        <v>103</v>
      </c>
      <c r="H74" s="6">
        <f t="shared" si="8"/>
        <v>802</v>
      </c>
    </row>
    <row r="75" spans="1:8" x14ac:dyDescent="0.3">
      <c r="A75" s="183" t="s">
        <v>29</v>
      </c>
      <c r="B75" s="7" t="s">
        <v>0</v>
      </c>
      <c r="C75" s="8">
        <v>0</v>
      </c>
      <c r="D75" s="8">
        <v>7</v>
      </c>
      <c r="E75" s="8">
        <v>35</v>
      </c>
      <c r="F75" s="8">
        <v>15</v>
      </c>
      <c r="G75" s="8">
        <v>9</v>
      </c>
      <c r="H75" s="9">
        <f t="shared" si="8"/>
        <v>66</v>
      </c>
    </row>
    <row r="76" spans="1:8" x14ac:dyDescent="0.3">
      <c r="A76" s="183"/>
      <c r="B76" s="7" t="s">
        <v>1</v>
      </c>
      <c r="C76" s="8">
        <v>0</v>
      </c>
      <c r="D76" s="8">
        <v>186</v>
      </c>
      <c r="E76" s="8">
        <v>779</v>
      </c>
      <c r="F76" s="8">
        <v>267</v>
      </c>
      <c r="G76" s="8">
        <v>166</v>
      </c>
      <c r="H76" s="9">
        <f t="shared" si="8"/>
        <v>1398</v>
      </c>
    </row>
    <row r="77" spans="1:8" x14ac:dyDescent="0.3">
      <c r="A77" s="183"/>
      <c r="B77" s="7" t="s">
        <v>2</v>
      </c>
      <c r="C77" s="8">
        <v>0</v>
      </c>
      <c r="D77" s="8">
        <v>388</v>
      </c>
      <c r="E77" s="8">
        <v>1581</v>
      </c>
      <c r="F77" s="8">
        <v>558</v>
      </c>
      <c r="G77" s="8">
        <v>337</v>
      </c>
      <c r="H77" s="9">
        <f t="shared" si="8"/>
        <v>2864</v>
      </c>
    </row>
    <row r="78" spans="1:8" x14ac:dyDescent="0.3">
      <c r="A78" s="184" t="s">
        <v>30</v>
      </c>
      <c r="B78" s="4" t="s">
        <v>0</v>
      </c>
      <c r="C78" s="5">
        <v>4</v>
      </c>
      <c r="D78" s="5">
        <v>15</v>
      </c>
      <c r="E78" s="5">
        <v>53</v>
      </c>
      <c r="F78" s="5">
        <v>135</v>
      </c>
      <c r="G78" s="5">
        <v>180</v>
      </c>
      <c r="H78" s="6">
        <f t="shared" si="8"/>
        <v>387</v>
      </c>
    </row>
    <row r="79" spans="1:8" x14ac:dyDescent="0.3">
      <c r="A79" s="184"/>
      <c r="B79" s="4" t="s">
        <v>1</v>
      </c>
      <c r="C79" s="5">
        <v>599</v>
      </c>
      <c r="D79" s="5">
        <v>955</v>
      </c>
      <c r="E79" s="5">
        <v>1568</v>
      </c>
      <c r="F79" s="5">
        <v>3515</v>
      </c>
      <c r="G79" s="5">
        <v>3587</v>
      </c>
      <c r="H79" s="6">
        <f t="shared" si="8"/>
        <v>10224</v>
      </c>
    </row>
    <row r="80" spans="1:8" x14ac:dyDescent="0.3">
      <c r="A80" s="184"/>
      <c r="B80" s="4" t="s">
        <v>2</v>
      </c>
      <c r="C80" s="5">
        <v>1234</v>
      </c>
      <c r="D80" s="5">
        <v>1967</v>
      </c>
      <c r="E80" s="5">
        <v>3241</v>
      </c>
      <c r="F80" s="5">
        <v>6816</v>
      </c>
      <c r="G80" s="5">
        <v>6972</v>
      </c>
      <c r="H80" s="6">
        <f t="shared" si="8"/>
        <v>20230</v>
      </c>
    </row>
    <row r="81" spans="1:8" x14ac:dyDescent="0.3">
      <c r="A81" s="183" t="s">
        <v>31</v>
      </c>
      <c r="B81" s="7" t="s">
        <v>0</v>
      </c>
      <c r="C81" s="8">
        <v>0</v>
      </c>
      <c r="D81" s="8">
        <v>6</v>
      </c>
      <c r="E81" s="8">
        <v>19</v>
      </c>
      <c r="F81" s="8">
        <v>6</v>
      </c>
      <c r="G81" s="8">
        <v>2</v>
      </c>
      <c r="H81" s="9">
        <f t="shared" si="8"/>
        <v>33</v>
      </c>
    </row>
    <row r="82" spans="1:8" x14ac:dyDescent="0.3">
      <c r="A82" s="183"/>
      <c r="B82" s="7" t="s">
        <v>1</v>
      </c>
      <c r="C82" s="8">
        <v>0</v>
      </c>
      <c r="D82" s="8">
        <v>299</v>
      </c>
      <c r="E82" s="8">
        <v>481</v>
      </c>
      <c r="F82" s="8">
        <v>155</v>
      </c>
      <c r="G82" s="8">
        <v>95</v>
      </c>
      <c r="H82" s="9">
        <f t="shared" si="8"/>
        <v>1030</v>
      </c>
    </row>
    <row r="83" spans="1:8" x14ac:dyDescent="0.3">
      <c r="A83" s="183"/>
      <c r="B83" s="7" t="s">
        <v>2</v>
      </c>
      <c r="C83" s="8">
        <v>0</v>
      </c>
      <c r="D83" s="8">
        <v>642</v>
      </c>
      <c r="E83" s="8">
        <v>928</v>
      </c>
      <c r="F83" s="8">
        <v>293</v>
      </c>
      <c r="G83" s="8">
        <v>193</v>
      </c>
      <c r="H83" s="9">
        <f t="shared" si="8"/>
        <v>2056</v>
      </c>
    </row>
    <row r="84" spans="1:8" x14ac:dyDescent="0.3">
      <c r="A84" s="184" t="s">
        <v>32</v>
      </c>
      <c r="B84" s="4" t="s">
        <v>0</v>
      </c>
      <c r="C84" s="5">
        <v>32</v>
      </c>
      <c r="D84" s="5">
        <v>50</v>
      </c>
      <c r="E84" s="5">
        <v>95</v>
      </c>
      <c r="F84" s="5">
        <v>163</v>
      </c>
      <c r="G84" s="5">
        <v>180</v>
      </c>
      <c r="H84" s="6">
        <f t="shared" si="8"/>
        <v>520</v>
      </c>
    </row>
    <row r="85" spans="1:8" x14ac:dyDescent="0.3">
      <c r="A85" s="184"/>
      <c r="B85" s="4" t="s">
        <v>1</v>
      </c>
      <c r="C85" s="5">
        <v>6300</v>
      </c>
      <c r="D85" s="5">
        <v>5201</v>
      </c>
      <c r="E85" s="5">
        <v>4591</v>
      </c>
      <c r="F85" s="5">
        <v>4388</v>
      </c>
      <c r="G85" s="5">
        <v>3855</v>
      </c>
      <c r="H85" s="6">
        <f t="shared" si="8"/>
        <v>24335</v>
      </c>
    </row>
    <row r="86" spans="1:8" x14ac:dyDescent="0.3">
      <c r="A86" s="184"/>
      <c r="B86" s="4" t="s">
        <v>2</v>
      </c>
      <c r="C86" s="5">
        <v>13468</v>
      </c>
      <c r="D86" s="5">
        <v>10273</v>
      </c>
      <c r="E86" s="5">
        <v>9195</v>
      </c>
      <c r="F86" s="5">
        <v>8576</v>
      </c>
      <c r="G86" s="5">
        <v>7375</v>
      </c>
      <c r="H86" s="6">
        <f t="shared" si="8"/>
        <v>48887</v>
      </c>
    </row>
    <row r="87" spans="1:8" x14ac:dyDescent="0.3">
      <c r="A87" s="185" t="s">
        <v>4</v>
      </c>
      <c r="B87" s="66" t="s">
        <v>0</v>
      </c>
      <c r="C87" s="65">
        <f t="shared" ref="C87:H87" si="9">C66+C69+C72+C75+C78+C81+C84</f>
        <v>47</v>
      </c>
      <c r="D87" s="65">
        <f t="shared" si="9"/>
        <v>108</v>
      </c>
      <c r="E87" s="65">
        <f t="shared" si="9"/>
        <v>270</v>
      </c>
      <c r="F87" s="65">
        <f t="shared" si="9"/>
        <v>358</v>
      </c>
      <c r="G87" s="65">
        <f t="shared" si="9"/>
        <v>409</v>
      </c>
      <c r="H87" s="65">
        <f t="shared" si="9"/>
        <v>1192</v>
      </c>
    </row>
    <row r="88" spans="1:8" x14ac:dyDescent="0.3">
      <c r="A88" s="185"/>
      <c r="B88" s="66" t="s">
        <v>1</v>
      </c>
      <c r="C88" s="65">
        <f t="shared" ref="C88:H88" si="10">C67+C70+C73+C76+C79+C82+C85</f>
        <v>8560</v>
      </c>
      <c r="D88" s="65">
        <f t="shared" si="10"/>
        <v>8731</v>
      </c>
      <c r="E88" s="65">
        <f t="shared" si="10"/>
        <v>10392</v>
      </c>
      <c r="F88" s="65">
        <f t="shared" si="10"/>
        <v>9624</v>
      </c>
      <c r="G88" s="65">
        <f t="shared" si="10"/>
        <v>8518</v>
      </c>
      <c r="H88" s="65">
        <f t="shared" si="10"/>
        <v>45825</v>
      </c>
    </row>
    <row r="89" spans="1:8" x14ac:dyDescent="0.3">
      <c r="A89" s="185"/>
      <c r="B89" s="66" t="s">
        <v>2</v>
      </c>
      <c r="C89" s="65">
        <f t="shared" ref="C89:H89" si="11">C68+C71+C74+C77+C80+C83+C86</f>
        <v>17769</v>
      </c>
      <c r="D89" s="65">
        <f t="shared" si="11"/>
        <v>17128</v>
      </c>
      <c r="E89" s="65">
        <f t="shared" si="11"/>
        <v>20719</v>
      </c>
      <c r="F89" s="65">
        <f t="shared" si="11"/>
        <v>18704</v>
      </c>
      <c r="G89" s="65">
        <f t="shared" si="11"/>
        <v>16407</v>
      </c>
      <c r="H89" s="65">
        <f t="shared" si="11"/>
        <v>90727</v>
      </c>
    </row>
    <row r="90" spans="1:8" x14ac:dyDescent="0.3">
      <c r="A90" s="182" t="s">
        <v>126</v>
      </c>
      <c r="B90" s="182"/>
      <c r="C90" s="182"/>
      <c r="D90" s="182"/>
      <c r="E90" s="182"/>
      <c r="F90" s="182"/>
      <c r="G90" s="117"/>
      <c r="H90" s="117"/>
    </row>
    <row r="91" spans="1:8" x14ac:dyDescent="0.3">
      <c r="A91" s="116"/>
      <c r="B91" s="116"/>
      <c r="C91" s="116"/>
      <c r="D91" s="116"/>
      <c r="E91" s="116"/>
      <c r="F91" s="116"/>
      <c r="G91" s="116"/>
      <c r="H91" s="116"/>
    </row>
    <row r="93" spans="1:8" s="125" customFormat="1" ht="17.100000000000001" customHeight="1" x14ac:dyDescent="0.3">
      <c r="A93" s="186" t="s">
        <v>101</v>
      </c>
      <c r="B93" s="186"/>
      <c r="C93" s="186"/>
      <c r="D93" s="186"/>
      <c r="E93" s="186"/>
      <c r="F93" s="186"/>
      <c r="G93" s="186"/>
      <c r="H93" s="186"/>
    </row>
    <row r="94" spans="1:8" s="125" customFormat="1" ht="17.100000000000001" customHeight="1" x14ac:dyDescent="0.3">
      <c r="A94" s="186" t="s">
        <v>103</v>
      </c>
      <c r="B94" s="186"/>
      <c r="C94" s="186"/>
      <c r="D94" s="186"/>
      <c r="E94" s="186"/>
      <c r="F94" s="186"/>
      <c r="G94" s="186"/>
      <c r="H94" s="186"/>
    </row>
    <row r="95" spans="1:8" s="125" customFormat="1" ht="17.100000000000001" customHeight="1" x14ac:dyDescent="0.3">
      <c r="A95" s="131" t="s">
        <v>51</v>
      </c>
      <c r="B95" s="130"/>
      <c r="C95" s="130" t="s">
        <v>47</v>
      </c>
      <c r="D95" s="130" t="s">
        <v>48</v>
      </c>
      <c r="E95" s="130" t="s">
        <v>49</v>
      </c>
      <c r="F95" s="130" t="s">
        <v>50</v>
      </c>
      <c r="G95" s="130" t="s">
        <v>3</v>
      </c>
      <c r="H95" s="130" t="s">
        <v>4</v>
      </c>
    </row>
    <row r="96" spans="1:8" x14ac:dyDescent="0.3">
      <c r="A96" s="184" t="s">
        <v>26</v>
      </c>
      <c r="B96" s="4" t="s">
        <v>0</v>
      </c>
      <c r="C96" s="5">
        <v>0</v>
      </c>
      <c r="D96" s="5">
        <v>4</v>
      </c>
      <c r="E96" s="5">
        <v>21</v>
      </c>
      <c r="F96" s="5">
        <v>7</v>
      </c>
      <c r="G96" s="5">
        <v>0</v>
      </c>
      <c r="H96" s="6">
        <f t="shared" ref="H96:H116" si="12">SUM(C96:G96)</f>
        <v>32</v>
      </c>
    </row>
    <row r="97" spans="1:8" x14ac:dyDescent="0.3">
      <c r="A97" s="184"/>
      <c r="B97" s="4" t="s">
        <v>1</v>
      </c>
      <c r="C97" s="5">
        <v>0</v>
      </c>
      <c r="D97" s="5">
        <v>83</v>
      </c>
      <c r="E97" s="5">
        <v>462</v>
      </c>
      <c r="F97" s="5">
        <v>182</v>
      </c>
      <c r="G97" s="5">
        <v>0</v>
      </c>
      <c r="H97" s="6">
        <f t="shared" si="12"/>
        <v>727</v>
      </c>
    </row>
    <row r="98" spans="1:8" x14ac:dyDescent="0.3">
      <c r="A98" s="184"/>
      <c r="B98" s="4" t="s">
        <v>2</v>
      </c>
      <c r="C98" s="5">
        <v>0</v>
      </c>
      <c r="D98" s="5">
        <v>169</v>
      </c>
      <c r="E98" s="5">
        <v>969</v>
      </c>
      <c r="F98" s="5">
        <v>348</v>
      </c>
      <c r="G98" s="5">
        <v>0</v>
      </c>
      <c r="H98" s="6">
        <f t="shared" si="12"/>
        <v>1486</v>
      </c>
    </row>
    <row r="99" spans="1:8" x14ac:dyDescent="0.3">
      <c r="A99" s="183" t="s">
        <v>27</v>
      </c>
      <c r="B99" s="7" t="s">
        <v>0</v>
      </c>
      <c r="C99" s="8">
        <v>13</v>
      </c>
      <c r="D99" s="8">
        <v>22</v>
      </c>
      <c r="E99" s="8">
        <v>39</v>
      </c>
      <c r="F99" s="8">
        <v>29</v>
      </c>
      <c r="G99" s="8">
        <v>35</v>
      </c>
      <c r="H99" s="9">
        <f t="shared" si="12"/>
        <v>138</v>
      </c>
    </row>
    <row r="100" spans="1:8" x14ac:dyDescent="0.3">
      <c r="A100" s="183"/>
      <c r="B100" s="7" t="s">
        <v>1</v>
      </c>
      <c r="C100" s="8">
        <v>1870</v>
      </c>
      <c r="D100" s="8">
        <v>1685</v>
      </c>
      <c r="E100" s="8">
        <v>2360</v>
      </c>
      <c r="F100" s="8">
        <v>1015</v>
      </c>
      <c r="G100" s="8">
        <v>782</v>
      </c>
      <c r="H100" s="9">
        <f t="shared" si="12"/>
        <v>7712</v>
      </c>
    </row>
    <row r="101" spans="1:8" x14ac:dyDescent="0.3">
      <c r="A101" s="183"/>
      <c r="B101" s="7" t="s">
        <v>2</v>
      </c>
      <c r="C101" s="8">
        <v>3453</v>
      </c>
      <c r="D101" s="8">
        <v>3019</v>
      </c>
      <c r="E101" s="8">
        <v>4500</v>
      </c>
      <c r="F101" s="8">
        <v>1933</v>
      </c>
      <c r="G101" s="8">
        <v>1473</v>
      </c>
      <c r="H101" s="9">
        <f t="shared" si="12"/>
        <v>14378</v>
      </c>
    </row>
    <row r="102" spans="1:8" x14ac:dyDescent="0.3">
      <c r="A102" s="184" t="s">
        <v>28</v>
      </c>
      <c r="B102" s="4" t="s">
        <v>0</v>
      </c>
      <c r="C102" s="5">
        <v>0</v>
      </c>
      <c r="D102" s="5">
        <v>1</v>
      </c>
      <c r="E102" s="5">
        <v>8</v>
      </c>
      <c r="F102" s="5">
        <v>4</v>
      </c>
      <c r="G102" s="5">
        <v>4</v>
      </c>
      <c r="H102" s="6">
        <f t="shared" si="12"/>
        <v>17</v>
      </c>
    </row>
    <row r="103" spans="1:8" x14ac:dyDescent="0.3">
      <c r="A103" s="184"/>
      <c r="B103" s="4" t="s">
        <v>1</v>
      </c>
      <c r="C103" s="5">
        <v>0</v>
      </c>
      <c r="D103" s="5">
        <v>50</v>
      </c>
      <c r="E103" s="5">
        <v>207</v>
      </c>
      <c r="F103" s="5">
        <v>90</v>
      </c>
      <c r="G103" s="5">
        <v>55</v>
      </c>
      <c r="H103" s="6">
        <f t="shared" si="12"/>
        <v>402</v>
      </c>
    </row>
    <row r="104" spans="1:8" x14ac:dyDescent="0.3">
      <c r="A104" s="184"/>
      <c r="B104" s="4" t="s">
        <v>2</v>
      </c>
      <c r="C104" s="5">
        <v>0</v>
      </c>
      <c r="D104" s="5">
        <v>100</v>
      </c>
      <c r="E104" s="5">
        <v>424</v>
      </c>
      <c r="F104" s="5">
        <v>176</v>
      </c>
      <c r="G104" s="5">
        <v>103</v>
      </c>
      <c r="H104" s="6">
        <f t="shared" si="12"/>
        <v>803</v>
      </c>
    </row>
    <row r="105" spans="1:8" x14ac:dyDescent="0.3">
      <c r="A105" s="183" t="s">
        <v>29</v>
      </c>
      <c r="B105" s="7" t="s">
        <v>0</v>
      </c>
      <c r="C105" s="8">
        <v>0</v>
      </c>
      <c r="D105" s="8">
        <v>7</v>
      </c>
      <c r="E105" s="8">
        <v>35</v>
      </c>
      <c r="F105" s="8">
        <v>15</v>
      </c>
      <c r="G105" s="8">
        <v>9</v>
      </c>
      <c r="H105" s="9">
        <f t="shared" si="12"/>
        <v>66</v>
      </c>
    </row>
    <row r="106" spans="1:8" x14ac:dyDescent="0.3">
      <c r="A106" s="183"/>
      <c r="B106" s="7" t="s">
        <v>1</v>
      </c>
      <c r="C106" s="8">
        <v>0</v>
      </c>
      <c r="D106" s="8">
        <v>186</v>
      </c>
      <c r="E106" s="8">
        <v>775</v>
      </c>
      <c r="F106" s="8">
        <v>267</v>
      </c>
      <c r="G106" s="8">
        <v>166</v>
      </c>
      <c r="H106" s="9">
        <f t="shared" si="12"/>
        <v>1394</v>
      </c>
    </row>
    <row r="107" spans="1:8" x14ac:dyDescent="0.3">
      <c r="A107" s="183"/>
      <c r="B107" s="7" t="s">
        <v>2</v>
      </c>
      <c r="C107" s="8">
        <v>0</v>
      </c>
      <c r="D107" s="8">
        <v>388</v>
      </c>
      <c r="E107" s="8">
        <v>1563</v>
      </c>
      <c r="F107" s="8">
        <v>558</v>
      </c>
      <c r="G107" s="8">
        <v>337</v>
      </c>
      <c r="H107" s="9">
        <f t="shared" si="12"/>
        <v>2846</v>
      </c>
    </row>
    <row r="108" spans="1:8" x14ac:dyDescent="0.3">
      <c r="A108" s="184" t="s">
        <v>30</v>
      </c>
      <c r="B108" s="4" t="s">
        <v>0</v>
      </c>
      <c r="C108" s="5">
        <v>4</v>
      </c>
      <c r="D108" s="5">
        <v>14</v>
      </c>
      <c r="E108" s="5">
        <v>51</v>
      </c>
      <c r="F108" s="5">
        <v>137</v>
      </c>
      <c r="G108" s="5">
        <v>182</v>
      </c>
      <c r="H108" s="6">
        <f t="shared" si="12"/>
        <v>388</v>
      </c>
    </row>
    <row r="109" spans="1:8" x14ac:dyDescent="0.3">
      <c r="A109" s="184"/>
      <c r="B109" s="4" t="s">
        <v>1</v>
      </c>
      <c r="C109" s="5">
        <v>599</v>
      </c>
      <c r="D109" s="5">
        <v>937</v>
      </c>
      <c r="E109" s="5">
        <v>1502</v>
      </c>
      <c r="F109" s="5">
        <v>3561</v>
      </c>
      <c r="G109" s="5">
        <v>3615</v>
      </c>
      <c r="H109" s="6">
        <f t="shared" si="12"/>
        <v>10214</v>
      </c>
    </row>
    <row r="110" spans="1:8" x14ac:dyDescent="0.3">
      <c r="A110" s="184"/>
      <c r="B110" s="4" t="s">
        <v>2</v>
      </c>
      <c r="C110" s="5">
        <v>1234</v>
      </c>
      <c r="D110" s="5">
        <v>1915</v>
      </c>
      <c r="E110" s="5">
        <v>3108</v>
      </c>
      <c r="F110" s="5">
        <v>6889</v>
      </c>
      <c r="G110" s="5">
        <v>7034</v>
      </c>
      <c r="H110" s="6">
        <f t="shared" si="12"/>
        <v>20180</v>
      </c>
    </row>
    <row r="111" spans="1:8" x14ac:dyDescent="0.3">
      <c r="A111" s="183" t="s">
        <v>31</v>
      </c>
      <c r="B111" s="7" t="s">
        <v>0</v>
      </c>
      <c r="C111" s="8">
        <v>0</v>
      </c>
      <c r="D111" s="8">
        <v>5</v>
      </c>
      <c r="E111" s="8">
        <v>20</v>
      </c>
      <c r="F111" s="8">
        <v>6</v>
      </c>
      <c r="G111" s="8">
        <v>2</v>
      </c>
      <c r="H111" s="9">
        <f t="shared" si="12"/>
        <v>33</v>
      </c>
    </row>
    <row r="112" spans="1:8" x14ac:dyDescent="0.3">
      <c r="A112" s="183"/>
      <c r="B112" s="7" t="s">
        <v>1</v>
      </c>
      <c r="C112" s="8">
        <v>0</v>
      </c>
      <c r="D112" s="8">
        <v>283</v>
      </c>
      <c r="E112" s="8">
        <v>497</v>
      </c>
      <c r="F112" s="8">
        <v>155</v>
      </c>
      <c r="G112" s="8">
        <v>95</v>
      </c>
      <c r="H112" s="9">
        <f t="shared" si="12"/>
        <v>1030</v>
      </c>
    </row>
    <row r="113" spans="1:8" x14ac:dyDescent="0.3">
      <c r="A113" s="183"/>
      <c r="B113" s="7" t="s">
        <v>2</v>
      </c>
      <c r="C113" s="8">
        <v>0</v>
      </c>
      <c r="D113" s="8">
        <v>610</v>
      </c>
      <c r="E113" s="8">
        <v>960</v>
      </c>
      <c r="F113" s="8">
        <v>293</v>
      </c>
      <c r="G113" s="8">
        <v>193</v>
      </c>
      <c r="H113" s="9">
        <f t="shared" si="12"/>
        <v>2056</v>
      </c>
    </row>
    <row r="114" spans="1:8" x14ac:dyDescent="0.3">
      <c r="A114" s="184" t="s">
        <v>32</v>
      </c>
      <c r="B114" s="4" t="s">
        <v>0</v>
      </c>
      <c r="C114" s="5">
        <v>31</v>
      </c>
      <c r="D114" s="5">
        <v>47</v>
      </c>
      <c r="E114" s="5">
        <v>95</v>
      </c>
      <c r="F114" s="5">
        <v>163</v>
      </c>
      <c r="G114" s="5">
        <v>185</v>
      </c>
      <c r="H114" s="6">
        <f t="shared" si="12"/>
        <v>521</v>
      </c>
    </row>
    <row r="115" spans="1:8" x14ac:dyDescent="0.3">
      <c r="A115" s="184"/>
      <c r="B115" s="4" t="s">
        <v>1</v>
      </c>
      <c r="C115" s="5">
        <v>6037</v>
      </c>
      <c r="D115" s="5">
        <v>4844</v>
      </c>
      <c r="E115" s="5">
        <v>4773</v>
      </c>
      <c r="F115" s="5">
        <v>4393</v>
      </c>
      <c r="G115" s="5">
        <v>3968</v>
      </c>
      <c r="H115" s="6">
        <f t="shared" si="12"/>
        <v>24015</v>
      </c>
    </row>
    <row r="116" spans="1:8" x14ac:dyDescent="0.3">
      <c r="A116" s="184"/>
      <c r="B116" s="4" t="s">
        <v>2</v>
      </c>
      <c r="C116" s="5">
        <v>12772</v>
      </c>
      <c r="D116" s="5">
        <v>9510</v>
      </c>
      <c r="E116" s="5">
        <v>9610</v>
      </c>
      <c r="F116" s="5">
        <v>8568</v>
      </c>
      <c r="G116" s="5">
        <v>7579</v>
      </c>
      <c r="H116" s="6">
        <f t="shared" si="12"/>
        <v>48039</v>
      </c>
    </row>
    <row r="117" spans="1:8" x14ac:dyDescent="0.3">
      <c r="A117" s="185" t="s">
        <v>4</v>
      </c>
      <c r="B117" s="66" t="s">
        <v>0</v>
      </c>
      <c r="C117" s="65">
        <f t="shared" ref="C117:H119" si="13">C96+C99+C102+C105+C108+C111+C114</f>
        <v>48</v>
      </c>
      <c r="D117" s="65">
        <f t="shared" si="13"/>
        <v>100</v>
      </c>
      <c r="E117" s="65">
        <f t="shared" si="13"/>
        <v>269</v>
      </c>
      <c r="F117" s="65">
        <f t="shared" si="13"/>
        <v>361</v>
      </c>
      <c r="G117" s="65">
        <f t="shared" si="13"/>
        <v>417</v>
      </c>
      <c r="H117" s="65">
        <f t="shared" si="13"/>
        <v>1195</v>
      </c>
    </row>
    <row r="118" spans="1:8" x14ac:dyDescent="0.3">
      <c r="A118" s="185"/>
      <c r="B118" s="66" t="s">
        <v>1</v>
      </c>
      <c r="C118" s="65">
        <f t="shared" si="13"/>
        <v>8506</v>
      </c>
      <c r="D118" s="65">
        <f t="shared" si="13"/>
        <v>8068</v>
      </c>
      <c r="E118" s="65">
        <f t="shared" si="13"/>
        <v>10576</v>
      </c>
      <c r="F118" s="65">
        <f t="shared" si="13"/>
        <v>9663</v>
      </c>
      <c r="G118" s="65">
        <f t="shared" si="13"/>
        <v>8681</v>
      </c>
      <c r="H118" s="65">
        <f t="shared" si="13"/>
        <v>45494</v>
      </c>
    </row>
    <row r="119" spans="1:8" x14ac:dyDescent="0.3">
      <c r="A119" s="185"/>
      <c r="B119" s="66" t="s">
        <v>2</v>
      </c>
      <c r="C119" s="65">
        <f t="shared" si="13"/>
        <v>17459</v>
      </c>
      <c r="D119" s="65">
        <f t="shared" si="13"/>
        <v>15711</v>
      </c>
      <c r="E119" s="65">
        <f t="shared" si="13"/>
        <v>21134</v>
      </c>
      <c r="F119" s="65">
        <f t="shared" si="13"/>
        <v>18765</v>
      </c>
      <c r="G119" s="65">
        <f t="shared" si="13"/>
        <v>16719</v>
      </c>
      <c r="H119" s="65">
        <f t="shared" si="13"/>
        <v>89788</v>
      </c>
    </row>
    <row r="120" spans="1:8" x14ac:dyDescent="0.3">
      <c r="A120" s="182" t="s">
        <v>126</v>
      </c>
      <c r="B120" s="182"/>
      <c r="C120" s="182"/>
      <c r="D120" s="182"/>
      <c r="E120" s="182"/>
      <c r="F120" s="182"/>
      <c r="G120" s="7"/>
      <c r="H120" s="7"/>
    </row>
    <row r="121" spans="1:8" x14ac:dyDescent="0.3">
      <c r="A121" s="44"/>
      <c r="B121" s="44"/>
      <c r="C121" s="44"/>
      <c r="D121" s="44"/>
      <c r="E121" s="7"/>
      <c r="F121" s="7"/>
      <c r="G121" s="7"/>
      <c r="H121" s="7"/>
    </row>
    <row r="122" spans="1:8" x14ac:dyDescent="0.3">
      <c r="A122" s="44"/>
      <c r="B122" s="44"/>
      <c r="C122" s="44"/>
      <c r="D122" s="44"/>
      <c r="E122" s="7"/>
      <c r="F122" s="7"/>
      <c r="G122" s="7"/>
      <c r="H122" s="7"/>
    </row>
    <row r="123" spans="1:8" s="125" customFormat="1" ht="17.100000000000001" customHeight="1" x14ac:dyDescent="0.3">
      <c r="A123" s="186" t="s">
        <v>104</v>
      </c>
      <c r="B123" s="186"/>
      <c r="C123" s="186"/>
      <c r="D123" s="186"/>
      <c r="E123" s="186"/>
      <c r="F123" s="186"/>
      <c r="G123" s="186"/>
      <c r="H123" s="186"/>
    </row>
    <row r="124" spans="1:8" s="125" customFormat="1" ht="17.100000000000001" customHeight="1" x14ac:dyDescent="0.3">
      <c r="A124" s="186" t="s">
        <v>105</v>
      </c>
      <c r="B124" s="186"/>
      <c r="C124" s="186"/>
      <c r="D124" s="186"/>
      <c r="E124" s="186"/>
      <c r="F124" s="186"/>
      <c r="G124" s="186"/>
      <c r="H124" s="186"/>
    </row>
    <row r="125" spans="1:8" s="125" customFormat="1" ht="17.100000000000001" customHeight="1" x14ac:dyDescent="0.3">
      <c r="A125" s="131" t="s">
        <v>51</v>
      </c>
      <c r="B125" s="130"/>
      <c r="C125" s="130" t="s">
        <v>47</v>
      </c>
      <c r="D125" s="130" t="s">
        <v>48</v>
      </c>
      <c r="E125" s="130" t="s">
        <v>49</v>
      </c>
      <c r="F125" s="130" t="s">
        <v>50</v>
      </c>
      <c r="G125" s="130" t="s">
        <v>3</v>
      </c>
      <c r="H125" s="130" t="s">
        <v>4</v>
      </c>
    </row>
    <row r="126" spans="1:8" x14ac:dyDescent="0.3">
      <c r="A126" s="184" t="s">
        <v>26</v>
      </c>
      <c r="B126" s="4" t="s">
        <v>0</v>
      </c>
      <c r="C126" s="5">
        <v>0</v>
      </c>
      <c r="D126" s="5">
        <v>4</v>
      </c>
      <c r="E126" s="5">
        <v>21</v>
      </c>
      <c r="F126" s="5">
        <v>8</v>
      </c>
      <c r="G126" s="5">
        <v>0</v>
      </c>
      <c r="H126" s="6">
        <f>SUM(C126:G126)</f>
        <v>33</v>
      </c>
    </row>
    <row r="127" spans="1:8" x14ac:dyDescent="0.3">
      <c r="A127" s="184"/>
      <c r="B127" s="4" t="s">
        <v>1</v>
      </c>
      <c r="C127" s="5">
        <v>0</v>
      </c>
      <c r="D127" s="5">
        <v>83</v>
      </c>
      <c r="E127" s="5">
        <v>462</v>
      </c>
      <c r="F127" s="5">
        <v>187</v>
      </c>
      <c r="G127" s="5">
        <v>0</v>
      </c>
      <c r="H127" s="6">
        <f t="shared" ref="H127:H146" si="14">SUM(C127:G127)</f>
        <v>732</v>
      </c>
    </row>
    <row r="128" spans="1:8" x14ac:dyDescent="0.3">
      <c r="A128" s="184"/>
      <c r="B128" s="4" t="s">
        <v>2</v>
      </c>
      <c r="C128" s="5">
        <v>0</v>
      </c>
      <c r="D128" s="5">
        <v>169</v>
      </c>
      <c r="E128" s="5">
        <v>969</v>
      </c>
      <c r="F128" s="5">
        <v>359</v>
      </c>
      <c r="G128" s="5">
        <v>0</v>
      </c>
      <c r="H128" s="6">
        <f t="shared" si="14"/>
        <v>1497</v>
      </c>
    </row>
    <row r="129" spans="1:8" x14ac:dyDescent="0.3">
      <c r="A129" s="183" t="s">
        <v>27</v>
      </c>
      <c r="B129" s="7" t="s">
        <v>0</v>
      </c>
      <c r="C129" s="8">
        <v>13</v>
      </c>
      <c r="D129" s="8">
        <v>20</v>
      </c>
      <c r="E129" s="8">
        <v>38</v>
      </c>
      <c r="F129" s="8">
        <v>31</v>
      </c>
      <c r="G129" s="8">
        <v>36</v>
      </c>
      <c r="H129" s="9">
        <f t="shared" si="14"/>
        <v>138</v>
      </c>
    </row>
    <row r="130" spans="1:8" x14ac:dyDescent="0.3">
      <c r="A130" s="183"/>
      <c r="B130" s="7" t="s">
        <v>1</v>
      </c>
      <c r="C130" s="8">
        <v>1870</v>
      </c>
      <c r="D130" s="8">
        <v>1591</v>
      </c>
      <c r="E130" s="8">
        <v>2248</v>
      </c>
      <c r="F130" s="8">
        <v>1089</v>
      </c>
      <c r="G130" s="8">
        <v>804</v>
      </c>
      <c r="H130" s="9">
        <f t="shared" si="14"/>
        <v>7602</v>
      </c>
    </row>
    <row r="131" spans="1:8" x14ac:dyDescent="0.3">
      <c r="A131" s="183"/>
      <c r="B131" s="7" t="s">
        <v>2</v>
      </c>
      <c r="C131" s="8">
        <v>3453</v>
      </c>
      <c r="D131" s="8">
        <v>2854</v>
      </c>
      <c r="E131" s="8">
        <v>4266</v>
      </c>
      <c r="F131" s="8">
        <v>2069</v>
      </c>
      <c r="G131" s="8">
        <v>1520</v>
      </c>
      <c r="H131" s="9">
        <f t="shared" si="14"/>
        <v>14162</v>
      </c>
    </row>
    <row r="132" spans="1:8" x14ac:dyDescent="0.3">
      <c r="A132" s="184" t="s">
        <v>28</v>
      </c>
      <c r="B132" s="4" t="s">
        <v>0</v>
      </c>
      <c r="C132" s="5">
        <v>0</v>
      </c>
      <c r="D132" s="5">
        <v>1</v>
      </c>
      <c r="E132" s="5">
        <v>8</v>
      </c>
      <c r="F132" s="5">
        <v>4</v>
      </c>
      <c r="G132" s="5">
        <v>4</v>
      </c>
      <c r="H132" s="6">
        <f t="shared" si="14"/>
        <v>17</v>
      </c>
    </row>
    <row r="133" spans="1:8" x14ac:dyDescent="0.3">
      <c r="A133" s="184"/>
      <c r="B133" s="4" t="s">
        <v>1</v>
      </c>
      <c r="C133" s="5">
        <v>0</v>
      </c>
      <c r="D133" s="5">
        <v>50</v>
      </c>
      <c r="E133" s="5">
        <v>207</v>
      </c>
      <c r="F133" s="5">
        <v>90</v>
      </c>
      <c r="G133" s="5">
        <v>55</v>
      </c>
      <c r="H133" s="6">
        <f t="shared" si="14"/>
        <v>402</v>
      </c>
    </row>
    <row r="134" spans="1:8" x14ac:dyDescent="0.3">
      <c r="A134" s="184"/>
      <c r="B134" s="4" t="s">
        <v>2</v>
      </c>
      <c r="C134" s="5">
        <v>0</v>
      </c>
      <c r="D134" s="5">
        <v>100</v>
      </c>
      <c r="E134" s="5">
        <v>424</v>
      </c>
      <c r="F134" s="5">
        <v>176</v>
      </c>
      <c r="G134" s="5">
        <v>103</v>
      </c>
      <c r="H134" s="6">
        <f t="shared" si="14"/>
        <v>803</v>
      </c>
    </row>
    <row r="135" spans="1:8" x14ac:dyDescent="0.3">
      <c r="A135" s="183" t="s">
        <v>29</v>
      </c>
      <c r="B135" s="7" t="s">
        <v>0</v>
      </c>
      <c r="C135" s="8">
        <v>0</v>
      </c>
      <c r="D135" s="8">
        <v>6</v>
      </c>
      <c r="E135" s="8">
        <v>35</v>
      </c>
      <c r="F135" s="8">
        <v>15</v>
      </c>
      <c r="G135" s="8">
        <v>9</v>
      </c>
      <c r="H135" s="9">
        <f t="shared" si="14"/>
        <v>65</v>
      </c>
    </row>
    <row r="136" spans="1:8" x14ac:dyDescent="0.3">
      <c r="A136" s="183"/>
      <c r="B136" s="7" t="s">
        <v>1</v>
      </c>
      <c r="C136" s="8">
        <v>0</v>
      </c>
      <c r="D136" s="8">
        <v>169</v>
      </c>
      <c r="E136" s="8">
        <v>775</v>
      </c>
      <c r="F136" s="8">
        <v>267</v>
      </c>
      <c r="G136" s="8">
        <v>166</v>
      </c>
      <c r="H136" s="9">
        <f t="shared" si="14"/>
        <v>1377</v>
      </c>
    </row>
    <row r="137" spans="1:8" x14ac:dyDescent="0.3">
      <c r="A137" s="183"/>
      <c r="B137" s="7" t="s">
        <v>2</v>
      </c>
      <c r="C137" s="8">
        <v>0</v>
      </c>
      <c r="D137" s="8">
        <v>356</v>
      </c>
      <c r="E137" s="8">
        <v>1563</v>
      </c>
      <c r="F137" s="8">
        <v>558</v>
      </c>
      <c r="G137" s="8">
        <v>337</v>
      </c>
      <c r="H137" s="9">
        <f t="shared" si="14"/>
        <v>2814</v>
      </c>
    </row>
    <row r="138" spans="1:8" x14ac:dyDescent="0.3">
      <c r="A138" s="184" t="s">
        <v>30</v>
      </c>
      <c r="B138" s="4" t="s">
        <v>0</v>
      </c>
      <c r="C138" s="5">
        <v>3</v>
      </c>
      <c r="D138" s="5">
        <v>14</v>
      </c>
      <c r="E138" s="5">
        <v>49</v>
      </c>
      <c r="F138" s="5">
        <v>138</v>
      </c>
      <c r="G138" s="5">
        <v>185</v>
      </c>
      <c r="H138" s="6">
        <f t="shared" si="14"/>
        <v>389</v>
      </c>
    </row>
    <row r="139" spans="1:8" x14ac:dyDescent="0.3">
      <c r="A139" s="184"/>
      <c r="B139" s="4" t="s">
        <v>1</v>
      </c>
      <c r="C139" s="5">
        <v>403</v>
      </c>
      <c r="D139" s="5">
        <v>1095</v>
      </c>
      <c r="E139" s="5">
        <v>1493</v>
      </c>
      <c r="F139" s="5">
        <v>3585</v>
      </c>
      <c r="G139" s="5">
        <v>3644</v>
      </c>
      <c r="H139" s="6">
        <f t="shared" si="14"/>
        <v>10220</v>
      </c>
    </row>
    <row r="140" spans="1:8" x14ac:dyDescent="0.3">
      <c r="A140" s="184"/>
      <c r="B140" s="4" t="s">
        <v>2</v>
      </c>
      <c r="C140" s="5">
        <v>840</v>
      </c>
      <c r="D140" s="5">
        <v>2197</v>
      </c>
      <c r="E140" s="5">
        <v>3072</v>
      </c>
      <c r="F140" s="5">
        <v>6913</v>
      </c>
      <c r="G140" s="5">
        <v>7086</v>
      </c>
      <c r="H140" s="6">
        <f t="shared" si="14"/>
        <v>20108</v>
      </c>
    </row>
    <row r="141" spans="1:8" x14ac:dyDescent="0.3">
      <c r="A141" s="183" t="s">
        <v>31</v>
      </c>
      <c r="B141" s="7" t="s">
        <v>0</v>
      </c>
      <c r="C141" s="8">
        <v>0</v>
      </c>
      <c r="D141" s="8">
        <v>5</v>
      </c>
      <c r="E141" s="8">
        <v>21</v>
      </c>
      <c r="F141" s="8">
        <v>7</v>
      </c>
      <c r="G141" s="8">
        <v>2</v>
      </c>
      <c r="H141" s="9">
        <f t="shared" si="14"/>
        <v>35</v>
      </c>
    </row>
    <row r="142" spans="1:8" x14ac:dyDescent="0.3">
      <c r="A142" s="183"/>
      <c r="B142" s="7" t="s">
        <v>1</v>
      </c>
      <c r="C142" s="8">
        <v>0</v>
      </c>
      <c r="D142" s="8">
        <v>283</v>
      </c>
      <c r="E142" s="8">
        <v>504</v>
      </c>
      <c r="F142" s="8">
        <v>167</v>
      </c>
      <c r="G142" s="8">
        <v>95</v>
      </c>
      <c r="H142" s="9">
        <f t="shared" si="14"/>
        <v>1049</v>
      </c>
    </row>
    <row r="143" spans="1:8" x14ac:dyDescent="0.3">
      <c r="A143" s="183"/>
      <c r="B143" s="7" t="s">
        <v>2</v>
      </c>
      <c r="C143" s="8">
        <v>0</v>
      </c>
      <c r="D143" s="8">
        <v>610</v>
      </c>
      <c r="E143" s="8">
        <v>975</v>
      </c>
      <c r="F143" s="8">
        <v>320</v>
      </c>
      <c r="G143" s="8">
        <v>193</v>
      </c>
      <c r="H143" s="9">
        <f t="shared" si="14"/>
        <v>2098</v>
      </c>
    </row>
    <row r="144" spans="1:8" x14ac:dyDescent="0.3">
      <c r="A144" s="184" t="s">
        <v>32</v>
      </c>
      <c r="B144" s="4" t="s">
        <v>0</v>
      </c>
      <c r="C144" s="5">
        <v>27</v>
      </c>
      <c r="D144" s="5">
        <v>45</v>
      </c>
      <c r="E144" s="5">
        <v>92</v>
      </c>
      <c r="F144" s="5">
        <v>167</v>
      </c>
      <c r="G144" s="5">
        <v>187</v>
      </c>
      <c r="H144" s="6">
        <f t="shared" si="14"/>
        <v>518</v>
      </c>
    </row>
    <row r="145" spans="1:8" x14ac:dyDescent="0.3">
      <c r="A145" s="184"/>
      <c r="B145" s="4" t="s">
        <v>1</v>
      </c>
      <c r="C145" s="5">
        <v>4823</v>
      </c>
      <c r="D145" s="5">
        <v>5527</v>
      </c>
      <c r="E145" s="5">
        <v>4701</v>
      </c>
      <c r="F145" s="5">
        <v>4533</v>
      </c>
      <c r="G145" s="5">
        <v>3972</v>
      </c>
      <c r="H145" s="6">
        <f t="shared" si="14"/>
        <v>23556</v>
      </c>
    </row>
    <row r="146" spans="1:8" x14ac:dyDescent="0.3">
      <c r="A146" s="184"/>
      <c r="B146" s="4" t="s">
        <v>2</v>
      </c>
      <c r="C146" s="5">
        <v>10241</v>
      </c>
      <c r="D146" s="5">
        <v>10886</v>
      </c>
      <c r="E146" s="5">
        <v>9306</v>
      </c>
      <c r="F146" s="5">
        <v>8769</v>
      </c>
      <c r="G146" s="5">
        <v>7561</v>
      </c>
      <c r="H146" s="6">
        <f t="shared" si="14"/>
        <v>46763</v>
      </c>
    </row>
    <row r="147" spans="1:8" x14ac:dyDescent="0.3">
      <c r="A147" s="185" t="s">
        <v>4</v>
      </c>
      <c r="B147" s="64" t="s">
        <v>0</v>
      </c>
      <c r="C147" s="65">
        <f>C126+C129+C132+C135+C138+C141+C144</f>
        <v>43</v>
      </c>
      <c r="D147" s="65">
        <f t="shared" ref="D147:H147" si="15">D126+D129+D132+D135+D138+D141+D144</f>
        <v>95</v>
      </c>
      <c r="E147" s="65">
        <f t="shared" si="15"/>
        <v>264</v>
      </c>
      <c r="F147" s="65">
        <f t="shared" si="15"/>
        <v>370</v>
      </c>
      <c r="G147" s="65">
        <f t="shared" si="15"/>
        <v>423</v>
      </c>
      <c r="H147" s="65">
        <f t="shared" si="15"/>
        <v>1195</v>
      </c>
    </row>
    <row r="148" spans="1:8" x14ac:dyDescent="0.3">
      <c r="A148" s="185"/>
      <c r="B148" s="64" t="s">
        <v>1</v>
      </c>
      <c r="C148" s="65">
        <f>C127+C130+C133+C136+C139+C142+C145</f>
        <v>7096</v>
      </c>
      <c r="D148" s="65">
        <f t="shared" ref="D148:G148" si="16">D127+D130+D133+D136+D139+D142+D145</f>
        <v>8798</v>
      </c>
      <c r="E148" s="65">
        <f t="shared" si="16"/>
        <v>10390</v>
      </c>
      <c r="F148" s="65">
        <f t="shared" si="16"/>
        <v>9918</v>
      </c>
      <c r="G148" s="65">
        <f t="shared" si="16"/>
        <v>8736</v>
      </c>
      <c r="H148" s="65">
        <f t="shared" ref="H148" si="17">H127+H130+H133+H136+H139+H142+H145</f>
        <v>44938</v>
      </c>
    </row>
    <row r="149" spans="1:8" x14ac:dyDescent="0.3">
      <c r="A149" s="185"/>
      <c r="B149" s="64" t="s">
        <v>2</v>
      </c>
      <c r="C149" s="65">
        <f>C128+C131+C134+C137+C140+C143+C146</f>
        <v>14534</v>
      </c>
      <c r="D149" s="65">
        <f t="shared" ref="D149:H149" si="18">D128+D131+D134+D137+D140+D143+D146</f>
        <v>17172</v>
      </c>
      <c r="E149" s="65">
        <f t="shared" si="18"/>
        <v>20575</v>
      </c>
      <c r="F149" s="65">
        <f t="shared" si="18"/>
        <v>19164</v>
      </c>
      <c r="G149" s="65">
        <f t="shared" si="18"/>
        <v>16800</v>
      </c>
      <c r="H149" s="65">
        <f t="shared" si="18"/>
        <v>88245</v>
      </c>
    </row>
    <row r="150" spans="1:8" x14ac:dyDescent="0.3">
      <c r="A150" s="182" t="s">
        <v>126</v>
      </c>
      <c r="B150" s="182"/>
      <c r="C150" s="182"/>
      <c r="D150" s="182"/>
      <c r="E150" s="182"/>
      <c r="F150" s="182"/>
      <c r="G150" s="7"/>
      <c r="H150" s="7"/>
    </row>
    <row r="151" spans="1:8" x14ac:dyDescent="0.3">
      <c r="A151" s="44"/>
      <c r="B151" s="44"/>
      <c r="C151" s="44"/>
      <c r="D151" s="44"/>
      <c r="E151" s="7"/>
      <c r="F151" s="7"/>
      <c r="G151" s="7"/>
      <c r="H151" s="7"/>
    </row>
    <row r="152" spans="1:8" x14ac:dyDescent="0.3">
      <c r="A152" s="44"/>
      <c r="B152" s="44"/>
      <c r="C152" s="44"/>
      <c r="D152" s="44"/>
      <c r="E152" s="7"/>
      <c r="F152" s="7"/>
      <c r="G152" s="7"/>
      <c r="H152" s="7"/>
    </row>
    <row r="153" spans="1:8" s="125" customFormat="1" ht="17.100000000000001" customHeight="1" x14ac:dyDescent="0.3">
      <c r="A153" s="186" t="s">
        <v>101</v>
      </c>
      <c r="B153" s="186"/>
      <c r="C153" s="186"/>
      <c r="D153" s="186"/>
      <c r="E153" s="186"/>
      <c r="F153" s="186"/>
      <c r="G153" s="186"/>
      <c r="H153" s="186"/>
    </row>
    <row r="154" spans="1:8" s="125" customFormat="1" ht="17.100000000000001" customHeight="1" x14ac:dyDescent="0.3">
      <c r="A154" s="186" t="s">
        <v>106</v>
      </c>
      <c r="B154" s="186"/>
      <c r="C154" s="186"/>
      <c r="D154" s="186"/>
      <c r="E154" s="186"/>
      <c r="F154" s="186"/>
      <c r="G154" s="186"/>
      <c r="H154" s="186"/>
    </row>
    <row r="155" spans="1:8" s="125" customFormat="1" ht="17.100000000000001" customHeight="1" x14ac:dyDescent="0.3">
      <c r="A155" s="131" t="s">
        <v>51</v>
      </c>
      <c r="B155" s="130"/>
      <c r="C155" s="130" t="s">
        <v>47</v>
      </c>
      <c r="D155" s="130" t="s">
        <v>48</v>
      </c>
      <c r="E155" s="130" t="s">
        <v>49</v>
      </c>
      <c r="F155" s="130" t="s">
        <v>50</v>
      </c>
      <c r="G155" s="130" t="s">
        <v>3</v>
      </c>
      <c r="H155" s="130" t="s">
        <v>4</v>
      </c>
    </row>
    <row r="156" spans="1:8" x14ac:dyDescent="0.3">
      <c r="A156" s="184" t="s">
        <v>26</v>
      </c>
      <c r="B156" s="4" t="s">
        <v>0</v>
      </c>
      <c r="C156" s="5">
        <v>0</v>
      </c>
      <c r="D156" s="5">
        <v>4</v>
      </c>
      <c r="E156" s="5">
        <v>21</v>
      </c>
      <c r="F156" s="5">
        <v>9</v>
      </c>
      <c r="G156" s="5">
        <v>0</v>
      </c>
      <c r="H156" s="6">
        <f>SUM(C156:G156)</f>
        <v>34</v>
      </c>
    </row>
    <row r="157" spans="1:8" x14ac:dyDescent="0.3">
      <c r="A157" s="184"/>
      <c r="B157" s="4" t="s">
        <v>1</v>
      </c>
      <c r="C157" s="5">
        <v>0</v>
      </c>
      <c r="D157" s="5">
        <v>83</v>
      </c>
      <c r="E157" s="5">
        <v>462</v>
      </c>
      <c r="F157" s="5">
        <v>235</v>
      </c>
      <c r="G157" s="5">
        <v>0</v>
      </c>
      <c r="H157" s="6">
        <f t="shared" ref="H157:H164" si="19">SUM(C157:G157)</f>
        <v>780</v>
      </c>
    </row>
    <row r="158" spans="1:8" x14ac:dyDescent="0.3">
      <c r="A158" s="184"/>
      <c r="B158" s="4" t="s">
        <v>2</v>
      </c>
      <c r="C158" s="5">
        <v>0</v>
      </c>
      <c r="D158" s="5">
        <v>169</v>
      </c>
      <c r="E158" s="5">
        <v>969</v>
      </c>
      <c r="F158" s="5">
        <v>448</v>
      </c>
      <c r="G158" s="5">
        <v>0</v>
      </c>
      <c r="H158" s="6">
        <f t="shared" si="19"/>
        <v>1586</v>
      </c>
    </row>
    <row r="159" spans="1:8" x14ac:dyDescent="0.3">
      <c r="A159" s="183" t="s">
        <v>27</v>
      </c>
      <c r="B159" s="7" t="s">
        <v>0</v>
      </c>
      <c r="C159" s="8">
        <v>13</v>
      </c>
      <c r="D159" s="8">
        <v>20</v>
      </c>
      <c r="E159" s="8">
        <v>39</v>
      </c>
      <c r="F159" s="8">
        <v>30</v>
      </c>
      <c r="G159" s="8">
        <v>37</v>
      </c>
      <c r="H159" s="9">
        <f t="shared" si="19"/>
        <v>139</v>
      </c>
    </row>
    <row r="160" spans="1:8" x14ac:dyDescent="0.3">
      <c r="A160" s="183"/>
      <c r="B160" s="7" t="s">
        <v>1</v>
      </c>
      <c r="C160" s="8">
        <v>1870</v>
      </c>
      <c r="D160" s="8">
        <v>1591</v>
      </c>
      <c r="E160" s="8">
        <v>2328</v>
      </c>
      <c r="F160" s="8">
        <v>1079</v>
      </c>
      <c r="G160" s="8">
        <v>815</v>
      </c>
      <c r="H160" s="9">
        <f t="shared" si="19"/>
        <v>7683</v>
      </c>
    </row>
    <row r="161" spans="1:8" x14ac:dyDescent="0.3">
      <c r="A161" s="183"/>
      <c r="B161" s="7" t="s">
        <v>2</v>
      </c>
      <c r="C161" s="8">
        <v>3453</v>
      </c>
      <c r="D161" s="8">
        <v>2854</v>
      </c>
      <c r="E161" s="8">
        <v>4432</v>
      </c>
      <c r="F161" s="8">
        <v>2050</v>
      </c>
      <c r="G161" s="8">
        <v>1546</v>
      </c>
      <c r="H161" s="9">
        <f t="shared" si="19"/>
        <v>14335</v>
      </c>
    </row>
    <row r="162" spans="1:8" x14ac:dyDescent="0.3">
      <c r="A162" s="184" t="s">
        <v>28</v>
      </c>
      <c r="B162" s="4" t="s">
        <v>0</v>
      </c>
      <c r="C162" s="5">
        <v>0</v>
      </c>
      <c r="D162" s="5">
        <v>1</v>
      </c>
      <c r="E162" s="5">
        <v>8</v>
      </c>
      <c r="F162" s="5">
        <v>5</v>
      </c>
      <c r="G162" s="5">
        <v>4</v>
      </c>
      <c r="H162" s="6">
        <f t="shared" si="19"/>
        <v>18</v>
      </c>
    </row>
    <row r="163" spans="1:8" x14ac:dyDescent="0.3">
      <c r="A163" s="184"/>
      <c r="B163" s="4" t="s">
        <v>1</v>
      </c>
      <c r="C163" s="5">
        <v>0</v>
      </c>
      <c r="D163" s="5">
        <v>50</v>
      </c>
      <c r="E163" s="5">
        <v>207</v>
      </c>
      <c r="F163" s="5">
        <v>102</v>
      </c>
      <c r="G163" s="5">
        <v>55</v>
      </c>
      <c r="H163" s="6">
        <f t="shared" si="19"/>
        <v>414</v>
      </c>
    </row>
    <row r="164" spans="1:8" x14ac:dyDescent="0.3">
      <c r="A164" s="184"/>
      <c r="B164" s="4" t="s">
        <v>2</v>
      </c>
      <c r="C164" s="5">
        <v>0</v>
      </c>
      <c r="D164" s="5">
        <v>100</v>
      </c>
      <c r="E164" s="5">
        <v>424</v>
      </c>
      <c r="F164" s="5">
        <v>198</v>
      </c>
      <c r="G164" s="5">
        <v>103</v>
      </c>
      <c r="H164" s="6">
        <f t="shared" si="19"/>
        <v>825</v>
      </c>
    </row>
    <row r="165" spans="1:8" x14ac:dyDescent="0.3">
      <c r="A165" s="183" t="s">
        <v>29</v>
      </c>
      <c r="B165" s="7" t="s">
        <v>0</v>
      </c>
      <c r="C165" s="8">
        <v>0</v>
      </c>
      <c r="D165" s="8">
        <v>6</v>
      </c>
      <c r="E165" s="8">
        <v>34</v>
      </c>
      <c r="F165" s="8">
        <v>15</v>
      </c>
      <c r="G165" s="8">
        <v>9</v>
      </c>
      <c r="H165" s="9">
        <f>SUM(C165:G165)</f>
        <v>64</v>
      </c>
    </row>
    <row r="166" spans="1:8" x14ac:dyDescent="0.3">
      <c r="A166" s="183"/>
      <c r="B166" s="7" t="s">
        <v>1</v>
      </c>
      <c r="C166" s="8">
        <v>0</v>
      </c>
      <c r="D166" s="8">
        <v>169</v>
      </c>
      <c r="E166" s="8">
        <v>764</v>
      </c>
      <c r="F166" s="8">
        <v>267</v>
      </c>
      <c r="G166" s="8">
        <v>166</v>
      </c>
      <c r="H166" s="9">
        <f t="shared" ref="H166:H176" si="20">SUM(C166:G166)</f>
        <v>1366</v>
      </c>
    </row>
    <row r="167" spans="1:8" x14ac:dyDescent="0.3">
      <c r="A167" s="183"/>
      <c r="B167" s="7" t="s">
        <v>2</v>
      </c>
      <c r="C167" s="8">
        <v>0</v>
      </c>
      <c r="D167" s="8">
        <v>356</v>
      </c>
      <c r="E167" s="8">
        <v>1536</v>
      </c>
      <c r="F167" s="8">
        <v>558</v>
      </c>
      <c r="G167" s="8">
        <v>337</v>
      </c>
      <c r="H167" s="9">
        <f t="shared" si="20"/>
        <v>2787</v>
      </c>
    </row>
    <row r="168" spans="1:8" x14ac:dyDescent="0.3">
      <c r="A168" s="184" t="s">
        <v>30</v>
      </c>
      <c r="B168" s="4" t="s">
        <v>0</v>
      </c>
      <c r="C168" s="5">
        <v>3</v>
      </c>
      <c r="D168" s="5">
        <v>13</v>
      </c>
      <c r="E168" s="5">
        <v>48</v>
      </c>
      <c r="F168" s="5">
        <v>139</v>
      </c>
      <c r="G168" s="5">
        <v>186</v>
      </c>
      <c r="H168" s="6">
        <f t="shared" si="20"/>
        <v>389</v>
      </c>
    </row>
    <row r="169" spans="1:8" x14ac:dyDescent="0.3">
      <c r="A169" s="184"/>
      <c r="B169" s="4" t="s">
        <v>1</v>
      </c>
      <c r="C169" s="5">
        <v>403</v>
      </c>
      <c r="D169" s="5">
        <v>1079</v>
      </c>
      <c r="E169" s="5">
        <v>1470</v>
      </c>
      <c r="F169" s="5">
        <v>3596</v>
      </c>
      <c r="G169" s="5">
        <v>3680</v>
      </c>
      <c r="H169" s="6">
        <f t="shared" si="20"/>
        <v>10228</v>
      </c>
    </row>
    <row r="170" spans="1:8" x14ac:dyDescent="0.3">
      <c r="A170" s="184"/>
      <c r="B170" s="4" t="s">
        <v>2</v>
      </c>
      <c r="C170" s="5">
        <v>840</v>
      </c>
      <c r="D170" s="5">
        <v>2165</v>
      </c>
      <c r="E170" s="5">
        <v>2998</v>
      </c>
      <c r="F170" s="5">
        <v>6935</v>
      </c>
      <c r="G170" s="5">
        <v>7151</v>
      </c>
      <c r="H170" s="6">
        <f t="shared" si="20"/>
        <v>20089</v>
      </c>
    </row>
    <row r="171" spans="1:8" x14ac:dyDescent="0.3">
      <c r="A171" s="183" t="s">
        <v>31</v>
      </c>
      <c r="B171" s="7" t="s">
        <v>0</v>
      </c>
      <c r="C171" s="8">
        <v>0</v>
      </c>
      <c r="D171" s="8">
        <v>5</v>
      </c>
      <c r="E171" s="8">
        <v>20</v>
      </c>
      <c r="F171" s="8">
        <v>7</v>
      </c>
      <c r="G171" s="8">
        <v>2</v>
      </c>
      <c r="H171" s="9">
        <f t="shared" si="20"/>
        <v>34</v>
      </c>
    </row>
    <row r="172" spans="1:8" x14ac:dyDescent="0.3">
      <c r="A172" s="183"/>
      <c r="B172" s="7" t="s">
        <v>1</v>
      </c>
      <c r="C172" s="8">
        <v>0</v>
      </c>
      <c r="D172" s="8">
        <v>283</v>
      </c>
      <c r="E172" s="8">
        <v>492</v>
      </c>
      <c r="F172" s="8">
        <v>167</v>
      </c>
      <c r="G172" s="8">
        <v>95</v>
      </c>
      <c r="H172" s="9">
        <f t="shared" si="20"/>
        <v>1037</v>
      </c>
    </row>
    <row r="173" spans="1:8" x14ac:dyDescent="0.3">
      <c r="A173" s="183"/>
      <c r="B173" s="7" t="s">
        <v>2</v>
      </c>
      <c r="C173" s="8">
        <v>0</v>
      </c>
      <c r="D173" s="8">
        <v>610</v>
      </c>
      <c r="E173" s="8">
        <v>956</v>
      </c>
      <c r="F173" s="8">
        <v>320</v>
      </c>
      <c r="G173" s="8">
        <v>193</v>
      </c>
      <c r="H173" s="9">
        <f t="shared" si="20"/>
        <v>2079</v>
      </c>
    </row>
    <row r="174" spans="1:8" x14ac:dyDescent="0.3">
      <c r="A174" s="184" t="s">
        <v>32</v>
      </c>
      <c r="B174" s="4" t="s">
        <v>0</v>
      </c>
      <c r="C174" s="5">
        <v>23</v>
      </c>
      <c r="D174" s="5">
        <v>42</v>
      </c>
      <c r="E174" s="5">
        <v>88</v>
      </c>
      <c r="F174" s="5">
        <v>174</v>
      </c>
      <c r="G174" s="5">
        <v>190</v>
      </c>
      <c r="H174" s="6">
        <f t="shared" si="20"/>
        <v>517</v>
      </c>
    </row>
    <row r="175" spans="1:8" x14ac:dyDescent="0.3">
      <c r="A175" s="184"/>
      <c r="B175" s="4" t="s">
        <v>1</v>
      </c>
      <c r="C175" s="5">
        <v>4427</v>
      </c>
      <c r="D175" s="5">
        <v>5302</v>
      </c>
      <c r="E175" s="5">
        <v>4871</v>
      </c>
      <c r="F175" s="5">
        <v>4823</v>
      </c>
      <c r="G175" s="5">
        <v>4047</v>
      </c>
      <c r="H175" s="6">
        <f t="shared" si="20"/>
        <v>23470</v>
      </c>
    </row>
    <row r="176" spans="1:8" x14ac:dyDescent="0.3">
      <c r="A176" s="184"/>
      <c r="B176" s="4" t="s">
        <v>2</v>
      </c>
      <c r="C176" s="5">
        <v>9304</v>
      </c>
      <c r="D176" s="5">
        <v>10520</v>
      </c>
      <c r="E176" s="5">
        <v>9659</v>
      </c>
      <c r="F176" s="5">
        <v>9303</v>
      </c>
      <c r="G176" s="5">
        <v>7709</v>
      </c>
      <c r="H176" s="6">
        <f t="shared" si="20"/>
        <v>46495</v>
      </c>
    </row>
    <row r="177" spans="1:8" x14ac:dyDescent="0.3">
      <c r="A177" s="185" t="s">
        <v>4</v>
      </c>
      <c r="B177" s="66" t="s">
        <v>0</v>
      </c>
      <c r="C177" s="65">
        <f>C156+C159+C162+C165+C168+C171+C174</f>
        <v>39</v>
      </c>
      <c r="D177" s="65">
        <f t="shared" ref="D177:H177" si="21">D156+D159+D162+D165+D168+D171+D174</f>
        <v>91</v>
      </c>
      <c r="E177" s="65">
        <f t="shared" si="21"/>
        <v>258</v>
      </c>
      <c r="F177" s="65">
        <f t="shared" si="21"/>
        <v>379</v>
      </c>
      <c r="G177" s="65">
        <f t="shared" si="21"/>
        <v>428</v>
      </c>
      <c r="H177" s="65">
        <f t="shared" si="21"/>
        <v>1195</v>
      </c>
    </row>
    <row r="178" spans="1:8" x14ac:dyDescent="0.3">
      <c r="A178" s="185"/>
      <c r="B178" s="66" t="s">
        <v>1</v>
      </c>
      <c r="C178" s="65">
        <f t="shared" ref="C178:H178" si="22">C157+C160+C163+C166+C169+C172+C175</f>
        <v>6700</v>
      </c>
      <c r="D178" s="65">
        <f t="shared" si="22"/>
        <v>8557</v>
      </c>
      <c r="E178" s="65">
        <f t="shared" si="22"/>
        <v>10594</v>
      </c>
      <c r="F178" s="65">
        <f t="shared" si="22"/>
        <v>10269</v>
      </c>
      <c r="G178" s="65">
        <f t="shared" si="22"/>
        <v>8858</v>
      </c>
      <c r="H178" s="65">
        <f t="shared" si="22"/>
        <v>44978</v>
      </c>
    </row>
    <row r="179" spans="1:8" x14ac:dyDescent="0.3">
      <c r="A179" s="185"/>
      <c r="B179" s="66" t="s">
        <v>2</v>
      </c>
      <c r="C179" s="65">
        <f t="shared" ref="C179:H179" si="23">C158+C161+C164+C167+C170+C173+C176</f>
        <v>13597</v>
      </c>
      <c r="D179" s="65">
        <f t="shared" si="23"/>
        <v>16774</v>
      </c>
      <c r="E179" s="65">
        <f t="shared" si="23"/>
        <v>20974</v>
      </c>
      <c r="F179" s="65">
        <f t="shared" si="23"/>
        <v>19812</v>
      </c>
      <c r="G179" s="65">
        <f t="shared" si="23"/>
        <v>17039</v>
      </c>
      <c r="H179" s="65">
        <f t="shared" si="23"/>
        <v>88196</v>
      </c>
    </row>
    <row r="180" spans="1:8" x14ac:dyDescent="0.3">
      <c r="A180" s="187" t="s">
        <v>126</v>
      </c>
      <c r="B180" s="187"/>
      <c r="C180" s="187"/>
      <c r="D180" s="187"/>
      <c r="E180" s="187"/>
      <c r="F180" s="187"/>
      <c r="G180" s="7"/>
      <c r="H180" s="7"/>
    </row>
    <row r="181" spans="1:8" x14ac:dyDescent="0.3">
      <c r="A181" s="44"/>
      <c r="B181" s="44"/>
      <c r="C181" s="44"/>
      <c r="D181" s="44"/>
      <c r="E181" s="7"/>
      <c r="F181" s="7"/>
      <c r="G181" s="7"/>
      <c r="H181" s="7"/>
    </row>
    <row r="182" spans="1:8" x14ac:dyDescent="0.3">
      <c r="A182" s="44"/>
      <c r="B182" s="44"/>
      <c r="C182" s="44"/>
      <c r="D182" s="44"/>
      <c r="E182" s="7"/>
      <c r="F182" s="7"/>
      <c r="G182" s="7"/>
      <c r="H182" s="7"/>
    </row>
    <row r="183" spans="1:8" s="125" customFormat="1" ht="17.100000000000001" customHeight="1" x14ac:dyDescent="0.3">
      <c r="A183" s="186" t="s">
        <v>101</v>
      </c>
      <c r="B183" s="186"/>
      <c r="C183" s="186"/>
      <c r="D183" s="186"/>
      <c r="E183" s="186"/>
      <c r="F183" s="186"/>
      <c r="G183" s="186"/>
      <c r="H183" s="186"/>
    </row>
    <row r="184" spans="1:8" s="125" customFormat="1" ht="17.100000000000001" customHeight="1" x14ac:dyDescent="0.3">
      <c r="A184" s="186" t="s">
        <v>107</v>
      </c>
      <c r="B184" s="186"/>
      <c r="C184" s="186"/>
      <c r="D184" s="186"/>
      <c r="E184" s="186"/>
      <c r="F184" s="186"/>
      <c r="G184" s="186"/>
      <c r="H184" s="186"/>
    </row>
    <row r="185" spans="1:8" s="125" customFormat="1" ht="17.100000000000001" customHeight="1" x14ac:dyDescent="0.3">
      <c r="A185" s="131" t="s">
        <v>51</v>
      </c>
      <c r="B185" s="130"/>
      <c r="C185" s="130" t="s">
        <v>47</v>
      </c>
      <c r="D185" s="130" t="s">
        <v>48</v>
      </c>
      <c r="E185" s="130" t="s">
        <v>49</v>
      </c>
      <c r="F185" s="130" t="s">
        <v>50</v>
      </c>
      <c r="G185" s="130" t="s">
        <v>3</v>
      </c>
      <c r="H185" s="130" t="s">
        <v>4</v>
      </c>
    </row>
    <row r="186" spans="1:8" x14ac:dyDescent="0.3">
      <c r="A186" s="184" t="s">
        <v>26</v>
      </c>
      <c r="B186" s="4" t="s">
        <v>0</v>
      </c>
      <c r="C186" s="5">
        <v>0</v>
      </c>
      <c r="D186" s="5">
        <v>3</v>
      </c>
      <c r="E186" s="5">
        <v>21</v>
      </c>
      <c r="F186" s="5">
        <v>9</v>
      </c>
      <c r="G186" s="5">
        <v>0</v>
      </c>
      <c r="H186" s="6">
        <f>SUM(C186:G186)</f>
        <v>33</v>
      </c>
    </row>
    <row r="187" spans="1:8" x14ac:dyDescent="0.3">
      <c r="A187" s="184"/>
      <c r="B187" s="4" t="s">
        <v>1</v>
      </c>
      <c r="C187" s="5">
        <v>0</v>
      </c>
      <c r="D187" s="5">
        <v>77</v>
      </c>
      <c r="E187" s="5">
        <v>462</v>
      </c>
      <c r="F187" s="5">
        <v>235</v>
      </c>
      <c r="G187" s="5">
        <v>0</v>
      </c>
      <c r="H187" s="6">
        <f t="shared" ref="H187:H206" si="24">SUM(C187:G187)</f>
        <v>774</v>
      </c>
    </row>
    <row r="188" spans="1:8" x14ac:dyDescent="0.3">
      <c r="A188" s="184"/>
      <c r="B188" s="4" t="s">
        <v>2</v>
      </c>
      <c r="C188" s="5">
        <v>0</v>
      </c>
      <c r="D188" s="5">
        <v>156</v>
      </c>
      <c r="E188" s="5">
        <v>969</v>
      </c>
      <c r="F188" s="5">
        <v>448</v>
      </c>
      <c r="G188" s="5">
        <v>0</v>
      </c>
      <c r="H188" s="6">
        <f t="shared" si="24"/>
        <v>1573</v>
      </c>
    </row>
    <row r="189" spans="1:8" x14ac:dyDescent="0.3">
      <c r="A189" s="183" t="s">
        <v>27</v>
      </c>
      <c r="B189" s="7" t="s">
        <v>0</v>
      </c>
      <c r="C189" s="8">
        <v>13</v>
      </c>
      <c r="D189" s="8">
        <v>20</v>
      </c>
      <c r="E189" s="8">
        <v>39</v>
      </c>
      <c r="F189" s="8">
        <v>30</v>
      </c>
      <c r="G189" s="8">
        <v>36</v>
      </c>
      <c r="H189" s="9">
        <f t="shared" si="24"/>
        <v>138</v>
      </c>
    </row>
    <row r="190" spans="1:8" x14ac:dyDescent="0.3">
      <c r="A190" s="183"/>
      <c r="B190" s="7" t="s">
        <v>1</v>
      </c>
      <c r="C190" s="8">
        <v>1870</v>
      </c>
      <c r="D190" s="8">
        <v>1591</v>
      </c>
      <c r="E190" s="8">
        <v>2328</v>
      </c>
      <c r="F190" s="8">
        <v>1079</v>
      </c>
      <c r="G190" s="8">
        <v>797</v>
      </c>
      <c r="H190" s="9">
        <f t="shared" si="24"/>
        <v>7665</v>
      </c>
    </row>
    <row r="191" spans="1:8" x14ac:dyDescent="0.3">
      <c r="A191" s="183"/>
      <c r="B191" s="7" t="s">
        <v>2</v>
      </c>
      <c r="C191" s="8">
        <v>3453</v>
      </c>
      <c r="D191" s="8">
        <v>2854</v>
      </c>
      <c r="E191" s="8">
        <v>4432</v>
      </c>
      <c r="F191" s="8">
        <v>2050</v>
      </c>
      <c r="G191" s="8">
        <v>1492</v>
      </c>
      <c r="H191" s="9">
        <f t="shared" si="24"/>
        <v>14281</v>
      </c>
    </row>
    <row r="192" spans="1:8" x14ac:dyDescent="0.3">
      <c r="A192" s="184" t="s">
        <v>28</v>
      </c>
      <c r="B192" s="4" t="s">
        <v>0</v>
      </c>
      <c r="C192" s="5">
        <v>0</v>
      </c>
      <c r="D192" s="5">
        <v>1</v>
      </c>
      <c r="E192" s="5">
        <v>8</v>
      </c>
      <c r="F192" s="5">
        <v>5</v>
      </c>
      <c r="G192" s="5">
        <v>4</v>
      </c>
      <c r="H192" s="6">
        <f t="shared" si="24"/>
        <v>18</v>
      </c>
    </row>
    <row r="193" spans="1:8" x14ac:dyDescent="0.3">
      <c r="A193" s="184"/>
      <c r="B193" s="4" t="s">
        <v>1</v>
      </c>
      <c r="C193" s="5">
        <v>0</v>
      </c>
      <c r="D193" s="5">
        <v>50</v>
      </c>
      <c r="E193" s="5">
        <v>207</v>
      </c>
      <c r="F193" s="5">
        <v>102</v>
      </c>
      <c r="G193" s="5">
        <v>55</v>
      </c>
      <c r="H193" s="6">
        <f t="shared" si="24"/>
        <v>414</v>
      </c>
    </row>
    <row r="194" spans="1:8" x14ac:dyDescent="0.3">
      <c r="A194" s="184"/>
      <c r="B194" s="4" t="s">
        <v>2</v>
      </c>
      <c r="C194" s="5">
        <v>0</v>
      </c>
      <c r="D194" s="5">
        <v>100</v>
      </c>
      <c r="E194" s="5">
        <v>424</v>
      </c>
      <c r="F194" s="5">
        <v>198</v>
      </c>
      <c r="G194" s="5">
        <v>103</v>
      </c>
      <c r="H194" s="6">
        <f t="shared" si="24"/>
        <v>825</v>
      </c>
    </row>
    <row r="195" spans="1:8" x14ac:dyDescent="0.3">
      <c r="A195" s="188" t="s">
        <v>29</v>
      </c>
      <c r="B195" s="7" t="s">
        <v>0</v>
      </c>
      <c r="C195" s="10">
        <v>0</v>
      </c>
      <c r="D195" s="10">
        <v>6</v>
      </c>
      <c r="E195" s="10">
        <v>34</v>
      </c>
      <c r="F195" s="10">
        <v>15</v>
      </c>
      <c r="G195" s="10">
        <v>8</v>
      </c>
      <c r="H195" s="11">
        <f t="shared" si="24"/>
        <v>63</v>
      </c>
    </row>
    <row r="196" spans="1:8" x14ac:dyDescent="0.3">
      <c r="A196" s="188"/>
      <c r="B196" s="7" t="s">
        <v>1</v>
      </c>
      <c r="C196" s="10">
        <v>0</v>
      </c>
      <c r="D196" s="10">
        <v>161</v>
      </c>
      <c r="E196" s="10">
        <v>764</v>
      </c>
      <c r="F196" s="10">
        <v>267</v>
      </c>
      <c r="G196" s="10">
        <v>148</v>
      </c>
      <c r="H196" s="11">
        <f t="shared" si="24"/>
        <v>1340</v>
      </c>
    </row>
    <row r="197" spans="1:8" x14ac:dyDescent="0.3">
      <c r="A197" s="188"/>
      <c r="B197" s="7" t="s">
        <v>2</v>
      </c>
      <c r="C197" s="10">
        <v>0</v>
      </c>
      <c r="D197" s="10">
        <v>337</v>
      </c>
      <c r="E197" s="10">
        <v>1536</v>
      </c>
      <c r="F197" s="10">
        <v>558</v>
      </c>
      <c r="G197" s="10">
        <v>301</v>
      </c>
      <c r="H197" s="11">
        <f t="shared" si="24"/>
        <v>2732</v>
      </c>
    </row>
    <row r="198" spans="1:8" x14ac:dyDescent="0.3">
      <c r="A198" s="184" t="s">
        <v>30</v>
      </c>
      <c r="B198" s="4" t="s">
        <v>0</v>
      </c>
      <c r="C198" s="5">
        <v>3</v>
      </c>
      <c r="D198" s="5">
        <v>13</v>
      </c>
      <c r="E198" s="5">
        <v>47</v>
      </c>
      <c r="F198" s="5">
        <v>139</v>
      </c>
      <c r="G198" s="5">
        <v>186</v>
      </c>
      <c r="H198" s="6">
        <f t="shared" si="24"/>
        <v>388</v>
      </c>
    </row>
    <row r="199" spans="1:8" x14ac:dyDescent="0.3">
      <c r="A199" s="184"/>
      <c r="B199" s="4" t="s">
        <v>1</v>
      </c>
      <c r="C199" s="5">
        <v>403</v>
      </c>
      <c r="D199" s="5">
        <v>1064</v>
      </c>
      <c r="E199" s="5">
        <v>1460</v>
      </c>
      <c r="F199" s="5">
        <v>3602</v>
      </c>
      <c r="G199" s="5">
        <v>3680</v>
      </c>
      <c r="H199" s="6">
        <f t="shared" si="24"/>
        <v>10209</v>
      </c>
    </row>
    <row r="200" spans="1:8" x14ac:dyDescent="0.3">
      <c r="A200" s="184"/>
      <c r="B200" s="4" t="s">
        <v>2</v>
      </c>
      <c r="C200" s="5">
        <v>840</v>
      </c>
      <c r="D200" s="5">
        <v>2144</v>
      </c>
      <c r="E200" s="5">
        <v>2975</v>
      </c>
      <c r="F200" s="5">
        <v>6936</v>
      </c>
      <c r="G200" s="5">
        <v>7151</v>
      </c>
      <c r="H200" s="6">
        <f t="shared" si="24"/>
        <v>20046</v>
      </c>
    </row>
    <row r="201" spans="1:8" x14ac:dyDescent="0.3">
      <c r="A201" s="183" t="s">
        <v>31</v>
      </c>
      <c r="B201" s="7" t="s">
        <v>0</v>
      </c>
      <c r="C201" s="8">
        <v>0</v>
      </c>
      <c r="D201" s="8">
        <v>5</v>
      </c>
      <c r="E201" s="8">
        <v>20</v>
      </c>
      <c r="F201" s="8">
        <v>7</v>
      </c>
      <c r="G201" s="8">
        <v>2</v>
      </c>
      <c r="H201" s="9">
        <f t="shared" si="24"/>
        <v>34</v>
      </c>
    </row>
    <row r="202" spans="1:8" x14ac:dyDescent="0.3">
      <c r="A202" s="183"/>
      <c r="B202" s="7" t="s">
        <v>1</v>
      </c>
      <c r="C202" s="8">
        <v>0</v>
      </c>
      <c r="D202" s="8">
        <v>283</v>
      </c>
      <c r="E202" s="8">
        <v>492</v>
      </c>
      <c r="F202" s="8">
        <v>167</v>
      </c>
      <c r="G202" s="8">
        <v>95</v>
      </c>
      <c r="H202" s="9">
        <f t="shared" si="24"/>
        <v>1037</v>
      </c>
    </row>
    <row r="203" spans="1:8" x14ac:dyDescent="0.3">
      <c r="A203" s="183"/>
      <c r="B203" s="7" t="s">
        <v>2</v>
      </c>
      <c r="C203" s="8">
        <v>0</v>
      </c>
      <c r="D203" s="8">
        <v>610</v>
      </c>
      <c r="E203" s="8">
        <v>956</v>
      </c>
      <c r="F203" s="8">
        <v>320</v>
      </c>
      <c r="G203" s="8">
        <v>193</v>
      </c>
      <c r="H203" s="9">
        <f t="shared" si="24"/>
        <v>2079</v>
      </c>
    </row>
    <row r="204" spans="1:8" x14ac:dyDescent="0.3">
      <c r="A204" s="184" t="s">
        <v>32</v>
      </c>
      <c r="B204" s="4" t="s">
        <v>0</v>
      </c>
      <c r="C204" s="5">
        <v>22</v>
      </c>
      <c r="D204" s="5">
        <v>39</v>
      </c>
      <c r="E204" s="5">
        <v>85</v>
      </c>
      <c r="F204" s="5">
        <v>177</v>
      </c>
      <c r="G204" s="5">
        <v>188</v>
      </c>
      <c r="H204" s="6">
        <f t="shared" si="24"/>
        <v>511</v>
      </c>
    </row>
    <row r="205" spans="1:8" x14ac:dyDescent="0.3">
      <c r="A205" s="184"/>
      <c r="B205" s="4" t="s">
        <v>1</v>
      </c>
      <c r="C205" s="5">
        <v>4247</v>
      </c>
      <c r="D205" s="5">
        <v>4658</v>
      </c>
      <c r="E205" s="5">
        <v>4726</v>
      </c>
      <c r="F205" s="5">
        <v>4967</v>
      </c>
      <c r="G205" s="5">
        <v>3985</v>
      </c>
      <c r="H205" s="6">
        <f t="shared" si="24"/>
        <v>22583</v>
      </c>
    </row>
    <row r="206" spans="1:8" x14ac:dyDescent="0.3">
      <c r="A206" s="184"/>
      <c r="B206" s="4" t="s">
        <v>2</v>
      </c>
      <c r="C206" s="5">
        <v>8959</v>
      </c>
      <c r="D206" s="5">
        <v>9163</v>
      </c>
      <c r="E206" s="5">
        <v>9297</v>
      </c>
      <c r="F206" s="5">
        <v>9567</v>
      </c>
      <c r="G206" s="5">
        <v>7593</v>
      </c>
      <c r="H206" s="6">
        <f t="shared" si="24"/>
        <v>44579</v>
      </c>
    </row>
    <row r="207" spans="1:8" x14ac:dyDescent="0.3">
      <c r="A207" s="185" t="s">
        <v>4</v>
      </c>
      <c r="B207" s="66" t="s">
        <v>0</v>
      </c>
      <c r="C207" s="65">
        <f>C186+C189+C192+C195+C198+C201+C204</f>
        <v>38</v>
      </c>
      <c r="D207" s="65">
        <f t="shared" ref="D207:H207" si="25">D186+D189+D192+D195+D198+D201+D204</f>
        <v>87</v>
      </c>
      <c r="E207" s="65">
        <f t="shared" si="25"/>
        <v>254</v>
      </c>
      <c r="F207" s="65">
        <f t="shared" si="25"/>
        <v>382</v>
      </c>
      <c r="G207" s="65">
        <f t="shared" si="25"/>
        <v>424</v>
      </c>
      <c r="H207" s="65">
        <f t="shared" si="25"/>
        <v>1185</v>
      </c>
    </row>
    <row r="208" spans="1:8" x14ac:dyDescent="0.3">
      <c r="A208" s="185"/>
      <c r="B208" s="66" t="s">
        <v>1</v>
      </c>
      <c r="C208" s="65">
        <f>C187+C190+C193+C196+C199+C202+C205</f>
        <v>6520</v>
      </c>
      <c r="D208" s="65">
        <f t="shared" ref="D208:G208" si="26">D187+D190+D193+D196+D199+D202+D205</f>
        <v>7884</v>
      </c>
      <c r="E208" s="65">
        <f t="shared" si="26"/>
        <v>10439</v>
      </c>
      <c r="F208" s="65">
        <f t="shared" si="26"/>
        <v>10419</v>
      </c>
      <c r="G208" s="65">
        <f t="shared" si="26"/>
        <v>8760</v>
      </c>
      <c r="H208" s="65">
        <f t="shared" ref="H208" si="27">H187+H190+H193+H196+H199+H202+H205</f>
        <v>44022</v>
      </c>
    </row>
    <row r="209" spans="1:8" x14ac:dyDescent="0.3">
      <c r="A209" s="185"/>
      <c r="B209" s="66" t="s">
        <v>2</v>
      </c>
      <c r="C209" s="65">
        <f t="shared" ref="C209:H209" si="28">C188+C191+C194+C197+C200+C203+C206</f>
        <v>13252</v>
      </c>
      <c r="D209" s="65">
        <f t="shared" si="28"/>
        <v>15364</v>
      </c>
      <c r="E209" s="65">
        <f t="shared" si="28"/>
        <v>20589</v>
      </c>
      <c r="F209" s="65">
        <f t="shared" si="28"/>
        <v>20077</v>
      </c>
      <c r="G209" s="65">
        <f t="shared" si="28"/>
        <v>16833</v>
      </c>
      <c r="H209" s="65">
        <f t="shared" si="28"/>
        <v>86115</v>
      </c>
    </row>
    <row r="210" spans="1:8" x14ac:dyDescent="0.3">
      <c r="A210" s="182" t="s">
        <v>126</v>
      </c>
      <c r="B210" s="182"/>
      <c r="C210" s="182"/>
      <c r="D210" s="182"/>
      <c r="E210" s="182"/>
      <c r="F210" s="182"/>
      <c r="G210" s="7"/>
      <c r="H210" s="7"/>
    </row>
    <row r="213" spans="1:8" s="125" customFormat="1" ht="17.100000000000001" customHeight="1" x14ac:dyDescent="0.3">
      <c r="A213" s="186" t="s">
        <v>108</v>
      </c>
      <c r="B213" s="186"/>
      <c r="C213" s="186"/>
      <c r="D213" s="186"/>
      <c r="E213" s="186"/>
      <c r="F213" s="186"/>
      <c r="G213" s="186"/>
      <c r="H213" s="186"/>
    </row>
    <row r="214" spans="1:8" s="125" customFormat="1" ht="17.100000000000001" customHeight="1" x14ac:dyDescent="0.3">
      <c r="A214" s="186" t="s">
        <v>109</v>
      </c>
      <c r="B214" s="186"/>
      <c r="C214" s="186"/>
      <c r="D214" s="186"/>
      <c r="E214" s="186"/>
      <c r="F214" s="186"/>
      <c r="G214" s="186"/>
      <c r="H214" s="186"/>
    </row>
    <row r="215" spans="1:8" s="125" customFormat="1" ht="17.100000000000001" customHeight="1" x14ac:dyDescent="0.3">
      <c r="A215" s="131" t="s">
        <v>51</v>
      </c>
      <c r="B215" s="130"/>
      <c r="C215" s="130" t="s">
        <v>47</v>
      </c>
      <c r="D215" s="130" t="s">
        <v>48</v>
      </c>
      <c r="E215" s="130" t="s">
        <v>49</v>
      </c>
      <c r="F215" s="130" t="s">
        <v>50</v>
      </c>
      <c r="G215" s="130" t="s">
        <v>3</v>
      </c>
      <c r="H215" s="130" t="s">
        <v>4</v>
      </c>
    </row>
    <row r="216" spans="1:8" x14ac:dyDescent="0.3">
      <c r="A216" s="184" t="s">
        <v>26</v>
      </c>
      <c r="B216" s="4" t="s">
        <v>0</v>
      </c>
      <c r="C216" s="5">
        <v>0</v>
      </c>
      <c r="D216" s="5">
        <v>3</v>
      </c>
      <c r="E216" s="5">
        <v>21</v>
      </c>
      <c r="F216" s="5">
        <v>9</v>
      </c>
      <c r="G216" s="5">
        <v>0</v>
      </c>
      <c r="H216" s="6">
        <f>SUM(C216:G216)</f>
        <v>33</v>
      </c>
    </row>
    <row r="217" spans="1:8" x14ac:dyDescent="0.3">
      <c r="A217" s="184"/>
      <c r="B217" s="4" t="s">
        <v>1</v>
      </c>
      <c r="C217" s="5">
        <v>0</v>
      </c>
      <c r="D217" s="5">
        <v>77</v>
      </c>
      <c r="E217" s="5">
        <v>462</v>
      </c>
      <c r="F217" s="5">
        <v>235</v>
      </c>
      <c r="G217" s="5">
        <v>0</v>
      </c>
      <c r="H217" s="6">
        <f t="shared" ref="H217:H236" si="29">SUM(C217:G217)</f>
        <v>774</v>
      </c>
    </row>
    <row r="218" spans="1:8" x14ac:dyDescent="0.3">
      <c r="A218" s="184"/>
      <c r="B218" s="4" t="s">
        <v>2</v>
      </c>
      <c r="C218" s="5">
        <v>0</v>
      </c>
      <c r="D218" s="5">
        <v>156</v>
      </c>
      <c r="E218" s="5">
        <v>962</v>
      </c>
      <c r="F218" s="5">
        <v>448</v>
      </c>
      <c r="G218" s="5">
        <v>0</v>
      </c>
      <c r="H218" s="6">
        <f t="shared" si="29"/>
        <v>1566</v>
      </c>
    </row>
    <row r="219" spans="1:8" x14ac:dyDescent="0.3">
      <c r="A219" s="183" t="s">
        <v>27</v>
      </c>
      <c r="B219" s="7" t="s">
        <v>0</v>
      </c>
      <c r="C219" s="8">
        <v>13</v>
      </c>
      <c r="D219" s="8">
        <v>20</v>
      </c>
      <c r="E219" s="8">
        <v>41</v>
      </c>
      <c r="F219" s="8">
        <v>29</v>
      </c>
      <c r="G219" s="8">
        <v>37</v>
      </c>
      <c r="H219" s="9">
        <f t="shared" si="29"/>
        <v>140</v>
      </c>
    </row>
    <row r="220" spans="1:8" x14ac:dyDescent="0.3">
      <c r="A220" s="183"/>
      <c r="B220" s="7" t="s">
        <v>1</v>
      </c>
      <c r="C220" s="8">
        <v>1865</v>
      </c>
      <c r="D220" s="8">
        <v>1571</v>
      </c>
      <c r="E220" s="8">
        <v>2454</v>
      </c>
      <c r="F220" s="8">
        <v>1046</v>
      </c>
      <c r="G220" s="8">
        <v>821</v>
      </c>
      <c r="H220" s="9">
        <f t="shared" si="29"/>
        <v>7757</v>
      </c>
    </row>
    <row r="221" spans="1:8" x14ac:dyDescent="0.3">
      <c r="A221" s="183"/>
      <c r="B221" s="7" t="s">
        <v>2</v>
      </c>
      <c r="C221" s="8">
        <v>3420</v>
      </c>
      <c r="D221" s="8">
        <v>2762</v>
      </c>
      <c r="E221" s="8">
        <v>4659</v>
      </c>
      <c r="F221" s="8">
        <v>1975</v>
      </c>
      <c r="G221" s="8">
        <v>1537</v>
      </c>
      <c r="H221" s="9">
        <f t="shared" si="29"/>
        <v>14353</v>
      </c>
    </row>
    <row r="222" spans="1:8" x14ac:dyDescent="0.3">
      <c r="A222" s="184" t="s">
        <v>28</v>
      </c>
      <c r="B222" s="4" t="s">
        <v>0</v>
      </c>
      <c r="C222" s="5">
        <v>0</v>
      </c>
      <c r="D222" s="5">
        <v>1</v>
      </c>
      <c r="E222" s="5">
        <v>8</v>
      </c>
      <c r="F222" s="5">
        <v>7</v>
      </c>
      <c r="G222" s="5">
        <v>3</v>
      </c>
      <c r="H222" s="6">
        <f t="shared" si="29"/>
        <v>19</v>
      </c>
    </row>
    <row r="223" spans="1:8" x14ac:dyDescent="0.3">
      <c r="A223" s="184"/>
      <c r="B223" s="4" t="s">
        <v>1</v>
      </c>
      <c r="C223" s="5">
        <v>0</v>
      </c>
      <c r="D223" s="5">
        <v>50</v>
      </c>
      <c r="E223" s="5">
        <v>207</v>
      </c>
      <c r="F223" s="5">
        <v>135</v>
      </c>
      <c r="G223" s="5">
        <v>31</v>
      </c>
      <c r="H223" s="6">
        <f t="shared" si="29"/>
        <v>423</v>
      </c>
    </row>
    <row r="224" spans="1:8" x14ac:dyDescent="0.3">
      <c r="A224" s="184"/>
      <c r="B224" s="4" t="s">
        <v>2</v>
      </c>
      <c r="C224" s="5">
        <v>0</v>
      </c>
      <c r="D224" s="5">
        <v>100</v>
      </c>
      <c r="E224" s="5">
        <v>424</v>
      </c>
      <c r="F224" s="5">
        <v>258</v>
      </c>
      <c r="G224" s="5">
        <v>63</v>
      </c>
      <c r="H224" s="6">
        <f t="shared" si="29"/>
        <v>845</v>
      </c>
    </row>
    <row r="225" spans="1:8" x14ac:dyDescent="0.3">
      <c r="A225" s="183" t="s">
        <v>29</v>
      </c>
      <c r="B225" s="7" t="s">
        <v>0</v>
      </c>
      <c r="C225" s="8">
        <v>0</v>
      </c>
      <c r="D225" s="8">
        <v>6</v>
      </c>
      <c r="E225" s="8">
        <v>34</v>
      </c>
      <c r="F225" s="8">
        <v>15</v>
      </c>
      <c r="G225" s="8">
        <v>8</v>
      </c>
      <c r="H225" s="9">
        <f t="shared" si="29"/>
        <v>63</v>
      </c>
    </row>
    <row r="226" spans="1:8" x14ac:dyDescent="0.3">
      <c r="A226" s="183"/>
      <c r="B226" s="7" t="s">
        <v>1</v>
      </c>
      <c r="C226" s="8">
        <v>0</v>
      </c>
      <c r="D226" s="8">
        <v>179</v>
      </c>
      <c r="E226" s="8">
        <v>751</v>
      </c>
      <c r="F226" s="8">
        <v>267</v>
      </c>
      <c r="G226" s="8">
        <v>148</v>
      </c>
      <c r="H226" s="9">
        <f t="shared" si="29"/>
        <v>1345</v>
      </c>
    </row>
    <row r="227" spans="1:8" x14ac:dyDescent="0.3">
      <c r="A227" s="183"/>
      <c r="B227" s="7" t="s">
        <v>2</v>
      </c>
      <c r="C227" s="8">
        <v>0</v>
      </c>
      <c r="D227" s="8">
        <v>365</v>
      </c>
      <c r="E227" s="8">
        <v>1513</v>
      </c>
      <c r="F227" s="8">
        <v>558</v>
      </c>
      <c r="G227" s="8">
        <v>301</v>
      </c>
      <c r="H227" s="9">
        <f t="shared" si="29"/>
        <v>2737</v>
      </c>
    </row>
    <row r="228" spans="1:8" x14ac:dyDescent="0.3">
      <c r="A228" s="184" t="s">
        <v>30</v>
      </c>
      <c r="B228" s="4" t="s">
        <v>0</v>
      </c>
      <c r="C228" s="5">
        <v>2</v>
      </c>
      <c r="D228" s="5">
        <v>13</v>
      </c>
      <c r="E228" s="5">
        <v>48</v>
      </c>
      <c r="F228" s="5">
        <v>138</v>
      </c>
      <c r="G228" s="5">
        <v>187</v>
      </c>
      <c r="H228" s="6">
        <f t="shared" si="29"/>
        <v>388</v>
      </c>
    </row>
    <row r="229" spans="1:8" x14ac:dyDescent="0.3">
      <c r="A229" s="184"/>
      <c r="B229" s="4" t="s">
        <v>1</v>
      </c>
      <c r="C229" s="5">
        <v>354</v>
      </c>
      <c r="D229" s="5">
        <v>1064</v>
      </c>
      <c r="E229" s="5">
        <v>1513</v>
      </c>
      <c r="F229" s="5">
        <v>3576</v>
      </c>
      <c r="G229" s="5">
        <v>3668</v>
      </c>
      <c r="H229" s="6">
        <f t="shared" si="29"/>
        <v>10175</v>
      </c>
    </row>
    <row r="230" spans="1:8" x14ac:dyDescent="0.3">
      <c r="A230" s="184"/>
      <c r="B230" s="4" t="s">
        <v>2</v>
      </c>
      <c r="C230" s="5">
        <v>726</v>
      </c>
      <c r="D230" s="5">
        <v>2144</v>
      </c>
      <c r="E230" s="5">
        <v>3070</v>
      </c>
      <c r="F230" s="5">
        <v>6889</v>
      </c>
      <c r="G230" s="5">
        <v>7112</v>
      </c>
      <c r="H230" s="6">
        <f t="shared" si="29"/>
        <v>19941</v>
      </c>
    </row>
    <row r="231" spans="1:8" x14ac:dyDescent="0.3">
      <c r="A231" s="183" t="s">
        <v>31</v>
      </c>
      <c r="B231" s="7" t="s">
        <v>0</v>
      </c>
      <c r="C231" s="8">
        <v>0</v>
      </c>
      <c r="D231" s="8">
        <v>5</v>
      </c>
      <c r="E231" s="8">
        <v>20</v>
      </c>
      <c r="F231" s="8">
        <v>7</v>
      </c>
      <c r="G231" s="8">
        <v>3</v>
      </c>
      <c r="H231" s="9">
        <f t="shared" si="29"/>
        <v>35</v>
      </c>
    </row>
    <row r="232" spans="1:8" x14ac:dyDescent="0.3">
      <c r="A232" s="183"/>
      <c r="B232" s="7" t="s">
        <v>1</v>
      </c>
      <c r="C232" s="8">
        <v>0</v>
      </c>
      <c r="D232" s="8">
        <v>284</v>
      </c>
      <c r="E232" s="8">
        <v>492</v>
      </c>
      <c r="F232" s="8">
        <v>167</v>
      </c>
      <c r="G232" s="8">
        <v>107</v>
      </c>
      <c r="H232" s="9">
        <f t="shared" si="29"/>
        <v>1050</v>
      </c>
    </row>
    <row r="233" spans="1:8" x14ac:dyDescent="0.3">
      <c r="A233" s="183"/>
      <c r="B233" s="7" t="s">
        <v>2</v>
      </c>
      <c r="C233" s="8">
        <v>0</v>
      </c>
      <c r="D233" s="8">
        <v>610</v>
      </c>
      <c r="E233" s="8">
        <v>956</v>
      </c>
      <c r="F233" s="8">
        <v>320</v>
      </c>
      <c r="G233" s="8">
        <v>217</v>
      </c>
      <c r="H233" s="9">
        <f t="shared" si="29"/>
        <v>2103</v>
      </c>
    </row>
    <row r="234" spans="1:8" x14ac:dyDescent="0.3">
      <c r="A234" s="184" t="s">
        <v>32</v>
      </c>
      <c r="B234" s="4" t="s">
        <v>0</v>
      </c>
      <c r="C234" s="5">
        <v>22</v>
      </c>
      <c r="D234" s="5">
        <v>40</v>
      </c>
      <c r="E234" s="5">
        <v>89</v>
      </c>
      <c r="F234" s="5">
        <v>179</v>
      </c>
      <c r="G234" s="5">
        <v>184</v>
      </c>
      <c r="H234" s="6">
        <f t="shared" si="29"/>
        <v>514</v>
      </c>
    </row>
    <row r="235" spans="1:8" x14ac:dyDescent="0.3">
      <c r="A235" s="184"/>
      <c r="B235" s="4" t="s">
        <v>1</v>
      </c>
      <c r="C235" s="5">
        <v>3899</v>
      </c>
      <c r="D235" s="5">
        <v>5113</v>
      </c>
      <c r="E235" s="5">
        <v>5483</v>
      </c>
      <c r="F235" s="5">
        <v>5002</v>
      </c>
      <c r="G235" s="5">
        <v>3915</v>
      </c>
      <c r="H235" s="6">
        <f t="shared" si="29"/>
        <v>23412</v>
      </c>
    </row>
    <row r="236" spans="1:8" x14ac:dyDescent="0.3">
      <c r="A236" s="184"/>
      <c r="B236" s="4" t="s">
        <v>2</v>
      </c>
      <c r="C236" s="5">
        <v>8268</v>
      </c>
      <c r="D236" s="5">
        <v>9987</v>
      </c>
      <c r="E236" s="5">
        <v>10727</v>
      </c>
      <c r="F236" s="5">
        <v>9627</v>
      </c>
      <c r="G236" s="5">
        <v>7442</v>
      </c>
      <c r="H236" s="6">
        <f t="shared" si="29"/>
        <v>46051</v>
      </c>
    </row>
    <row r="237" spans="1:8" x14ac:dyDescent="0.3">
      <c r="A237" s="185" t="s">
        <v>4</v>
      </c>
      <c r="B237" s="66" t="s">
        <v>0</v>
      </c>
      <c r="C237" s="65">
        <f>C216+C219+C222+C225+C228+C231+C234</f>
        <v>37</v>
      </c>
      <c r="D237" s="65">
        <f t="shared" ref="D237:H237" si="30">D216+D219+D222+D225+D228+D231+D234</f>
        <v>88</v>
      </c>
      <c r="E237" s="65">
        <f t="shared" si="30"/>
        <v>261</v>
      </c>
      <c r="F237" s="65">
        <f t="shared" si="30"/>
        <v>384</v>
      </c>
      <c r="G237" s="65">
        <f t="shared" si="30"/>
        <v>422</v>
      </c>
      <c r="H237" s="65">
        <f t="shared" si="30"/>
        <v>1192</v>
      </c>
    </row>
    <row r="238" spans="1:8" x14ac:dyDescent="0.3">
      <c r="A238" s="185"/>
      <c r="B238" s="66" t="s">
        <v>1</v>
      </c>
      <c r="C238" s="65">
        <f t="shared" ref="C238:H238" si="31">C217+C220+C223+C226+C229+C232+C235</f>
        <v>6118</v>
      </c>
      <c r="D238" s="65">
        <f t="shared" si="31"/>
        <v>8338</v>
      </c>
      <c r="E238" s="65">
        <f t="shared" si="31"/>
        <v>11362</v>
      </c>
      <c r="F238" s="65">
        <f t="shared" si="31"/>
        <v>10428</v>
      </c>
      <c r="G238" s="65">
        <f t="shared" si="31"/>
        <v>8690</v>
      </c>
      <c r="H238" s="65">
        <f t="shared" si="31"/>
        <v>44936</v>
      </c>
    </row>
    <row r="239" spans="1:8" x14ac:dyDescent="0.3">
      <c r="A239" s="185"/>
      <c r="B239" s="66" t="s">
        <v>2</v>
      </c>
      <c r="C239" s="65">
        <f t="shared" ref="C239:H239" si="32">C218+C221+C224+C227+C230+C233+C236</f>
        <v>12414</v>
      </c>
      <c r="D239" s="65">
        <f t="shared" si="32"/>
        <v>16124</v>
      </c>
      <c r="E239" s="65">
        <f t="shared" si="32"/>
        <v>22311</v>
      </c>
      <c r="F239" s="65">
        <f t="shared" si="32"/>
        <v>20075</v>
      </c>
      <c r="G239" s="65">
        <f t="shared" si="32"/>
        <v>16672</v>
      </c>
      <c r="H239" s="65">
        <f t="shared" si="32"/>
        <v>87596</v>
      </c>
    </row>
    <row r="240" spans="1:8" x14ac:dyDescent="0.3">
      <c r="A240" s="182" t="s">
        <v>126</v>
      </c>
      <c r="B240" s="182"/>
      <c r="C240" s="182"/>
      <c r="D240" s="182"/>
      <c r="E240" s="182"/>
      <c r="F240" s="182"/>
      <c r="G240" s="7"/>
      <c r="H240" s="7"/>
    </row>
    <row r="243" spans="1:8" s="125" customFormat="1" ht="17.100000000000001" customHeight="1" x14ac:dyDescent="0.3">
      <c r="A243" s="186" t="s">
        <v>104</v>
      </c>
      <c r="B243" s="186"/>
      <c r="C243" s="186"/>
      <c r="D243" s="186"/>
      <c r="E243" s="186"/>
      <c r="F243" s="186"/>
      <c r="G243" s="186"/>
      <c r="H243" s="186"/>
    </row>
    <row r="244" spans="1:8" s="125" customFormat="1" ht="17.100000000000001" customHeight="1" x14ac:dyDescent="0.3">
      <c r="A244" s="186" t="s">
        <v>110</v>
      </c>
      <c r="B244" s="186"/>
      <c r="C244" s="186"/>
      <c r="D244" s="186"/>
      <c r="E244" s="186"/>
      <c r="F244" s="186"/>
      <c r="G244" s="186"/>
      <c r="H244" s="186"/>
    </row>
    <row r="245" spans="1:8" s="125" customFormat="1" ht="17.100000000000001" customHeight="1" x14ac:dyDescent="0.3">
      <c r="A245" s="131" t="s">
        <v>51</v>
      </c>
      <c r="B245" s="130"/>
      <c r="C245" s="130" t="s">
        <v>47</v>
      </c>
      <c r="D245" s="130" t="s">
        <v>48</v>
      </c>
      <c r="E245" s="130" t="s">
        <v>49</v>
      </c>
      <c r="F245" s="130" t="s">
        <v>50</v>
      </c>
      <c r="G245" s="130" t="s">
        <v>3</v>
      </c>
      <c r="H245" s="130" t="s">
        <v>4</v>
      </c>
    </row>
    <row r="246" spans="1:8" x14ac:dyDescent="0.3">
      <c r="A246" s="184" t="s">
        <v>26</v>
      </c>
      <c r="B246" s="4" t="s">
        <v>0</v>
      </c>
      <c r="C246" s="5">
        <v>0</v>
      </c>
      <c r="D246" s="5">
        <v>3</v>
      </c>
      <c r="E246" s="5">
        <v>21</v>
      </c>
      <c r="F246" s="5">
        <v>9</v>
      </c>
      <c r="G246" s="5">
        <v>0</v>
      </c>
      <c r="H246" s="6">
        <f>SUM(C246:G246)</f>
        <v>33</v>
      </c>
    </row>
    <row r="247" spans="1:8" x14ac:dyDescent="0.3">
      <c r="A247" s="184"/>
      <c r="B247" s="4" t="s">
        <v>1</v>
      </c>
      <c r="C247" s="5">
        <v>0</v>
      </c>
      <c r="D247" s="5">
        <v>77</v>
      </c>
      <c r="E247" s="5">
        <v>462</v>
      </c>
      <c r="F247" s="5">
        <v>235</v>
      </c>
      <c r="G247" s="5">
        <v>0</v>
      </c>
      <c r="H247" s="6">
        <f t="shared" ref="H247:H266" si="33">SUM(C247:G247)</f>
        <v>774</v>
      </c>
    </row>
    <row r="248" spans="1:8" x14ac:dyDescent="0.3">
      <c r="A248" s="184"/>
      <c r="B248" s="4" t="s">
        <v>2</v>
      </c>
      <c r="C248" s="5">
        <v>0</v>
      </c>
      <c r="D248" s="5">
        <v>156</v>
      </c>
      <c r="E248" s="5">
        <v>962</v>
      </c>
      <c r="F248" s="5">
        <v>448</v>
      </c>
      <c r="G248" s="5">
        <v>0</v>
      </c>
      <c r="H248" s="6">
        <f t="shared" si="33"/>
        <v>1566</v>
      </c>
    </row>
    <row r="249" spans="1:8" x14ac:dyDescent="0.3">
      <c r="A249" s="183" t="s">
        <v>27</v>
      </c>
      <c r="B249" s="7" t="s">
        <v>0</v>
      </c>
      <c r="C249" s="8">
        <v>13</v>
      </c>
      <c r="D249" s="8">
        <v>20</v>
      </c>
      <c r="E249" s="8">
        <v>40</v>
      </c>
      <c r="F249" s="8">
        <v>30</v>
      </c>
      <c r="G249" s="8">
        <v>38</v>
      </c>
      <c r="H249" s="9">
        <f t="shared" si="33"/>
        <v>141</v>
      </c>
    </row>
    <row r="250" spans="1:8" x14ac:dyDescent="0.3">
      <c r="A250" s="183"/>
      <c r="B250" s="7" t="s">
        <v>1</v>
      </c>
      <c r="C250" s="8">
        <v>1865</v>
      </c>
      <c r="D250" s="8">
        <v>1571</v>
      </c>
      <c r="E250" s="8">
        <v>2396</v>
      </c>
      <c r="F250" s="8">
        <v>1088</v>
      </c>
      <c r="G250" s="8">
        <v>837</v>
      </c>
      <c r="H250" s="9">
        <f t="shared" si="33"/>
        <v>7757</v>
      </c>
    </row>
    <row r="251" spans="1:8" x14ac:dyDescent="0.3">
      <c r="A251" s="183"/>
      <c r="B251" s="7" t="s">
        <v>2</v>
      </c>
      <c r="C251" s="8">
        <v>3420</v>
      </c>
      <c r="D251" s="8">
        <v>2762</v>
      </c>
      <c r="E251" s="8">
        <v>4538</v>
      </c>
      <c r="F251" s="8">
        <v>2062</v>
      </c>
      <c r="G251" s="8">
        <v>1563</v>
      </c>
      <c r="H251" s="9">
        <f t="shared" si="33"/>
        <v>14345</v>
      </c>
    </row>
    <row r="252" spans="1:8" x14ac:dyDescent="0.3">
      <c r="A252" s="184" t="s">
        <v>28</v>
      </c>
      <c r="B252" s="4" t="s">
        <v>0</v>
      </c>
      <c r="C252" s="5">
        <v>0</v>
      </c>
      <c r="D252" s="5">
        <v>1</v>
      </c>
      <c r="E252" s="5">
        <v>8</v>
      </c>
      <c r="F252" s="5">
        <v>7</v>
      </c>
      <c r="G252" s="5">
        <v>3</v>
      </c>
      <c r="H252" s="6">
        <f t="shared" si="33"/>
        <v>19</v>
      </c>
    </row>
    <row r="253" spans="1:8" x14ac:dyDescent="0.3">
      <c r="A253" s="184"/>
      <c r="B253" s="4" t="s">
        <v>1</v>
      </c>
      <c r="C253" s="5">
        <v>0</v>
      </c>
      <c r="D253" s="5">
        <v>50</v>
      </c>
      <c r="E253" s="5">
        <v>207</v>
      </c>
      <c r="F253" s="5">
        <v>135</v>
      </c>
      <c r="G253" s="5">
        <v>31</v>
      </c>
      <c r="H253" s="6">
        <f t="shared" si="33"/>
        <v>423</v>
      </c>
    </row>
    <row r="254" spans="1:8" x14ac:dyDescent="0.3">
      <c r="A254" s="184"/>
      <c r="B254" s="4" t="s">
        <v>2</v>
      </c>
      <c r="C254" s="5">
        <v>0</v>
      </c>
      <c r="D254" s="5">
        <v>100</v>
      </c>
      <c r="E254" s="5">
        <v>424</v>
      </c>
      <c r="F254" s="5">
        <v>258</v>
      </c>
      <c r="G254" s="5">
        <v>63</v>
      </c>
      <c r="H254" s="6">
        <f t="shared" si="33"/>
        <v>845</v>
      </c>
    </row>
    <row r="255" spans="1:8" x14ac:dyDescent="0.3">
      <c r="A255" s="183" t="s">
        <v>29</v>
      </c>
      <c r="B255" s="7" t="s">
        <v>0</v>
      </c>
      <c r="C255" s="8">
        <v>0</v>
      </c>
      <c r="D255" s="8">
        <v>6</v>
      </c>
      <c r="E255" s="8">
        <v>34</v>
      </c>
      <c r="F255" s="8">
        <v>17</v>
      </c>
      <c r="G255" s="8">
        <v>9</v>
      </c>
      <c r="H255" s="9">
        <f t="shared" si="33"/>
        <v>66</v>
      </c>
    </row>
    <row r="256" spans="1:8" x14ac:dyDescent="0.3">
      <c r="A256" s="183"/>
      <c r="B256" s="7" t="s">
        <v>1</v>
      </c>
      <c r="C256" s="8">
        <v>0</v>
      </c>
      <c r="D256" s="8">
        <v>179</v>
      </c>
      <c r="E256" s="8">
        <v>755</v>
      </c>
      <c r="F256" s="8">
        <v>289</v>
      </c>
      <c r="G256" s="8">
        <v>157</v>
      </c>
      <c r="H256" s="9">
        <f t="shared" si="33"/>
        <v>1380</v>
      </c>
    </row>
    <row r="257" spans="1:8" x14ac:dyDescent="0.3">
      <c r="A257" s="183"/>
      <c r="B257" s="7" t="s">
        <v>2</v>
      </c>
      <c r="C257" s="8">
        <v>0</v>
      </c>
      <c r="D257" s="8">
        <v>365</v>
      </c>
      <c r="E257" s="8">
        <v>1519</v>
      </c>
      <c r="F257" s="8">
        <v>600</v>
      </c>
      <c r="G257" s="8">
        <v>321</v>
      </c>
      <c r="H257" s="9">
        <f t="shared" si="33"/>
        <v>2805</v>
      </c>
    </row>
    <row r="258" spans="1:8" x14ac:dyDescent="0.3">
      <c r="A258" s="184" t="s">
        <v>30</v>
      </c>
      <c r="B258" s="4" t="s">
        <v>0</v>
      </c>
      <c r="C258" s="5">
        <v>2</v>
      </c>
      <c r="D258" s="5">
        <v>12</v>
      </c>
      <c r="E258" s="5">
        <v>48</v>
      </c>
      <c r="F258" s="5">
        <v>137</v>
      </c>
      <c r="G258" s="5">
        <v>191</v>
      </c>
      <c r="H258" s="6">
        <f t="shared" si="33"/>
        <v>390</v>
      </c>
    </row>
    <row r="259" spans="1:8" x14ac:dyDescent="0.3">
      <c r="A259" s="184"/>
      <c r="B259" s="4" t="s">
        <v>1</v>
      </c>
      <c r="C259" s="5">
        <v>354</v>
      </c>
      <c r="D259" s="5">
        <v>1045</v>
      </c>
      <c r="E259" s="5">
        <v>1492</v>
      </c>
      <c r="F259" s="5">
        <v>3534</v>
      </c>
      <c r="G259" s="5">
        <v>3748</v>
      </c>
      <c r="H259" s="6">
        <f t="shared" si="33"/>
        <v>10173</v>
      </c>
    </row>
    <row r="260" spans="1:8" x14ac:dyDescent="0.3">
      <c r="A260" s="184"/>
      <c r="B260" s="4" t="s">
        <v>2</v>
      </c>
      <c r="C260" s="5">
        <v>726</v>
      </c>
      <c r="D260" s="5">
        <v>2109</v>
      </c>
      <c r="E260" s="5">
        <v>3016</v>
      </c>
      <c r="F260" s="5">
        <v>6807</v>
      </c>
      <c r="G260" s="5">
        <v>7246</v>
      </c>
      <c r="H260" s="6">
        <f t="shared" si="33"/>
        <v>19904</v>
      </c>
    </row>
    <row r="261" spans="1:8" x14ac:dyDescent="0.3">
      <c r="A261" s="183" t="s">
        <v>31</v>
      </c>
      <c r="B261" s="7" t="s">
        <v>0</v>
      </c>
      <c r="C261" s="8">
        <v>0</v>
      </c>
      <c r="D261" s="8">
        <v>4</v>
      </c>
      <c r="E261" s="8">
        <v>20</v>
      </c>
      <c r="F261" s="8">
        <v>7</v>
      </c>
      <c r="G261" s="8">
        <v>3</v>
      </c>
      <c r="H261" s="9">
        <f t="shared" si="33"/>
        <v>34</v>
      </c>
    </row>
    <row r="262" spans="1:8" x14ac:dyDescent="0.3">
      <c r="A262" s="183"/>
      <c r="B262" s="7" t="s">
        <v>1</v>
      </c>
      <c r="C262" s="8">
        <v>0</v>
      </c>
      <c r="D262" s="8">
        <v>202</v>
      </c>
      <c r="E262" s="8">
        <v>492</v>
      </c>
      <c r="F262" s="8">
        <v>167</v>
      </c>
      <c r="G262" s="8">
        <v>107</v>
      </c>
      <c r="H262" s="9">
        <f t="shared" si="33"/>
        <v>968</v>
      </c>
    </row>
    <row r="263" spans="1:8" x14ac:dyDescent="0.3">
      <c r="A263" s="183"/>
      <c r="B263" s="7" t="s">
        <v>2</v>
      </c>
      <c r="C263" s="8">
        <v>0</v>
      </c>
      <c r="D263" s="8">
        <v>405</v>
      </c>
      <c r="E263" s="8">
        <v>956</v>
      </c>
      <c r="F263" s="8">
        <v>320</v>
      </c>
      <c r="G263" s="8">
        <v>217</v>
      </c>
      <c r="H263" s="9">
        <f t="shared" si="33"/>
        <v>1898</v>
      </c>
    </row>
    <row r="264" spans="1:8" x14ac:dyDescent="0.3">
      <c r="A264" s="184" t="s">
        <v>32</v>
      </c>
      <c r="B264" s="4" t="s">
        <v>0</v>
      </c>
      <c r="C264" s="5">
        <v>22</v>
      </c>
      <c r="D264" s="5">
        <v>40</v>
      </c>
      <c r="E264" s="5">
        <v>90</v>
      </c>
      <c r="F264" s="5">
        <v>182</v>
      </c>
      <c r="G264" s="5">
        <v>183</v>
      </c>
      <c r="H264" s="6">
        <f t="shared" si="33"/>
        <v>517</v>
      </c>
    </row>
    <row r="265" spans="1:8" x14ac:dyDescent="0.3">
      <c r="A265" s="184"/>
      <c r="B265" s="4" t="s">
        <v>1</v>
      </c>
      <c r="C265" s="5">
        <v>3899</v>
      </c>
      <c r="D265" s="5">
        <v>5073</v>
      </c>
      <c r="E265" s="5">
        <v>5573</v>
      </c>
      <c r="F265" s="5">
        <v>5077</v>
      </c>
      <c r="G265" s="5">
        <v>3857</v>
      </c>
      <c r="H265" s="6">
        <f t="shared" si="33"/>
        <v>23479</v>
      </c>
    </row>
    <row r="266" spans="1:8" x14ac:dyDescent="0.3">
      <c r="A266" s="184"/>
      <c r="B266" s="4" t="s">
        <v>2</v>
      </c>
      <c r="C266" s="5">
        <v>8268</v>
      </c>
      <c r="D266" s="5">
        <v>9900</v>
      </c>
      <c r="E266" s="5">
        <v>10900</v>
      </c>
      <c r="F266" s="5">
        <v>9781</v>
      </c>
      <c r="G266" s="5">
        <v>7344</v>
      </c>
      <c r="H266" s="6">
        <f t="shared" si="33"/>
        <v>46193</v>
      </c>
    </row>
    <row r="267" spans="1:8" x14ac:dyDescent="0.3">
      <c r="A267" s="185" t="s">
        <v>4</v>
      </c>
      <c r="B267" s="64" t="s">
        <v>0</v>
      </c>
      <c r="C267" s="65">
        <f>C246+C249+C252+C255+C258+C261+C264</f>
        <v>37</v>
      </c>
      <c r="D267" s="65">
        <f t="shared" ref="D267:H267" si="34">D246+D249+D252+D255+D258+D261+D264</f>
        <v>86</v>
      </c>
      <c r="E267" s="65">
        <f t="shared" si="34"/>
        <v>261</v>
      </c>
      <c r="F267" s="65">
        <f t="shared" si="34"/>
        <v>389</v>
      </c>
      <c r="G267" s="65">
        <f t="shared" si="34"/>
        <v>427</v>
      </c>
      <c r="H267" s="65">
        <f t="shared" si="34"/>
        <v>1200</v>
      </c>
    </row>
    <row r="268" spans="1:8" x14ac:dyDescent="0.3">
      <c r="A268" s="185"/>
      <c r="B268" s="64" t="s">
        <v>1</v>
      </c>
      <c r="C268" s="65">
        <f t="shared" ref="C268:H268" si="35">C247+C250+C253+C256+C259+C262+C265</f>
        <v>6118</v>
      </c>
      <c r="D268" s="65">
        <f t="shared" si="35"/>
        <v>8197</v>
      </c>
      <c r="E268" s="65">
        <f t="shared" si="35"/>
        <v>11377</v>
      </c>
      <c r="F268" s="65">
        <f t="shared" si="35"/>
        <v>10525</v>
      </c>
      <c r="G268" s="65">
        <f t="shared" si="35"/>
        <v>8737</v>
      </c>
      <c r="H268" s="65">
        <f t="shared" si="35"/>
        <v>44954</v>
      </c>
    </row>
    <row r="269" spans="1:8" x14ac:dyDescent="0.3">
      <c r="A269" s="185"/>
      <c r="B269" s="64" t="s">
        <v>2</v>
      </c>
      <c r="C269" s="65">
        <f t="shared" ref="C269:H269" si="36">C248+C251+C254+C257+C260+C263+C266</f>
        <v>12414</v>
      </c>
      <c r="D269" s="65">
        <f t="shared" si="36"/>
        <v>15797</v>
      </c>
      <c r="E269" s="65">
        <f t="shared" si="36"/>
        <v>22315</v>
      </c>
      <c r="F269" s="65">
        <f t="shared" si="36"/>
        <v>20276</v>
      </c>
      <c r="G269" s="65">
        <f t="shared" si="36"/>
        <v>16754</v>
      </c>
      <c r="H269" s="65">
        <f t="shared" si="36"/>
        <v>87556</v>
      </c>
    </row>
    <row r="270" spans="1:8" x14ac:dyDescent="0.3">
      <c r="A270" s="182" t="s">
        <v>126</v>
      </c>
      <c r="B270" s="182"/>
      <c r="C270" s="182"/>
      <c r="D270" s="182"/>
      <c r="E270" s="182"/>
      <c r="F270" s="182"/>
      <c r="G270" s="7"/>
      <c r="H270" s="7"/>
    </row>
    <row r="273" spans="1:8" s="125" customFormat="1" ht="17.100000000000001" customHeight="1" x14ac:dyDescent="0.3">
      <c r="A273" s="186" t="s">
        <v>108</v>
      </c>
      <c r="B273" s="186"/>
      <c r="C273" s="186"/>
      <c r="D273" s="186"/>
      <c r="E273" s="186"/>
      <c r="F273" s="186"/>
      <c r="G273" s="186"/>
      <c r="H273" s="186"/>
    </row>
    <row r="274" spans="1:8" s="125" customFormat="1" ht="17.100000000000001" customHeight="1" x14ac:dyDescent="0.3">
      <c r="A274" s="186" t="s">
        <v>111</v>
      </c>
      <c r="B274" s="186"/>
      <c r="C274" s="186"/>
      <c r="D274" s="186"/>
      <c r="E274" s="186"/>
      <c r="F274" s="186"/>
      <c r="G274" s="186"/>
      <c r="H274" s="186"/>
    </row>
    <row r="275" spans="1:8" s="125" customFormat="1" ht="17.100000000000001" customHeight="1" x14ac:dyDescent="0.3">
      <c r="A275" s="131" t="s">
        <v>51</v>
      </c>
      <c r="B275" s="130"/>
      <c r="C275" s="130" t="s">
        <v>47</v>
      </c>
      <c r="D275" s="130" t="s">
        <v>48</v>
      </c>
      <c r="E275" s="130" t="s">
        <v>49</v>
      </c>
      <c r="F275" s="130" t="s">
        <v>50</v>
      </c>
      <c r="G275" s="130" t="s">
        <v>3</v>
      </c>
      <c r="H275" s="130" t="s">
        <v>4</v>
      </c>
    </row>
    <row r="276" spans="1:8" x14ac:dyDescent="0.3">
      <c r="A276" s="184" t="s">
        <v>26</v>
      </c>
      <c r="B276" s="4" t="s">
        <v>0</v>
      </c>
      <c r="C276" s="5">
        <v>0</v>
      </c>
      <c r="D276" s="5">
        <v>3</v>
      </c>
      <c r="E276" s="5">
        <v>21</v>
      </c>
      <c r="F276" s="5">
        <v>9</v>
      </c>
      <c r="G276" s="5">
        <v>0</v>
      </c>
      <c r="H276" s="6">
        <f>SUM(C276:G276)</f>
        <v>33</v>
      </c>
    </row>
    <row r="277" spans="1:8" x14ac:dyDescent="0.3">
      <c r="A277" s="184"/>
      <c r="B277" s="4" t="s">
        <v>1</v>
      </c>
      <c r="C277" s="5">
        <v>0</v>
      </c>
      <c r="D277" s="5">
        <v>77</v>
      </c>
      <c r="E277" s="5">
        <v>462</v>
      </c>
      <c r="F277" s="5">
        <v>235</v>
      </c>
      <c r="G277" s="5">
        <v>0</v>
      </c>
      <c r="H277" s="6">
        <f t="shared" ref="H277:H296" si="37">SUM(C277:G277)</f>
        <v>774</v>
      </c>
    </row>
    <row r="278" spans="1:8" x14ac:dyDescent="0.3">
      <c r="A278" s="184"/>
      <c r="B278" s="4" t="s">
        <v>2</v>
      </c>
      <c r="C278" s="5">
        <v>0</v>
      </c>
      <c r="D278" s="5">
        <v>156</v>
      </c>
      <c r="E278" s="5">
        <v>962</v>
      </c>
      <c r="F278" s="5">
        <v>448</v>
      </c>
      <c r="G278" s="5">
        <v>0</v>
      </c>
      <c r="H278" s="6">
        <f t="shared" si="37"/>
        <v>1566</v>
      </c>
    </row>
    <row r="279" spans="1:8" x14ac:dyDescent="0.3">
      <c r="A279" s="183" t="s">
        <v>27</v>
      </c>
      <c r="B279" s="7" t="s">
        <v>0</v>
      </c>
      <c r="C279" s="8">
        <v>13</v>
      </c>
      <c r="D279" s="8">
        <v>20</v>
      </c>
      <c r="E279" s="8">
        <v>39</v>
      </c>
      <c r="F279" s="8">
        <v>30</v>
      </c>
      <c r="G279" s="8">
        <v>37</v>
      </c>
      <c r="H279" s="9">
        <f t="shared" si="37"/>
        <v>139</v>
      </c>
    </row>
    <row r="280" spans="1:8" x14ac:dyDescent="0.3">
      <c r="A280" s="183"/>
      <c r="B280" s="7" t="s">
        <v>1</v>
      </c>
      <c r="C280" s="8">
        <v>1865</v>
      </c>
      <c r="D280" s="8">
        <v>1565</v>
      </c>
      <c r="E280" s="8">
        <v>2359</v>
      </c>
      <c r="F280" s="8">
        <v>1067</v>
      </c>
      <c r="G280" s="8">
        <v>781</v>
      </c>
      <c r="H280" s="9">
        <f t="shared" si="37"/>
        <v>7637</v>
      </c>
    </row>
    <row r="281" spans="1:8" x14ac:dyDescent="0.3">
      <c r="A281" s="183"/>
      <c r="B281" s="7" t="s">
        <v>2</v>
      </c>
      <c r="C281" s="8">
        <v>3420</v>
      </c>
      <c r="D281" s="8">
        <v>2750</v>
      </c>
      <c r="E281" s="8">
        <v>4463</v>
      </c>
      <c r="F281" s="8">
        <v>2020</v>
      </c>
      <c r="G281" s="8">
        <v>1486</v>
      </c>
      <c r="H281" s="9">
        <f t="shared" si="37"/>
        <v>14139</v>
      </c>
    </row>
    <row r="282" spans="1:8" x14ac:dyDescent="0.3">
      <c r="A282" s="184" t="s">
        <v>28</v>
      </c>
      <c r="B282" s="4" t="s">
        <v>0</v>
      </c>
      <c r="C282" s="5">
        <v>0</v>
      </c>
      <c r="D282" s="5">
        <v>1</v>
      </c>
      <c r="E282" s="5">
        <v>8</v>
      </c>
      <c r="F282" s="5">
        <v>7</v>
      </c>
      <c r="G282" s="5">
        <v>3</v>
      </c>
      <c r="H282" s="6">
        <f t="shared" si="37"/>
        <v>19</v>
      </c>
    </row>
    <row r="283" spans="1:8" x14ac:dyDescent="0.3">
      <c r="A283" s="184"/>
      <c r="B283" s="4" t="s">
        <v>1</v>
      </c>
      <c r="C283" s="5">
        <v>0</v>
      </c>
      <c r="D283" s="5">
        <v>50</v>
      </c>
      <c r="E283" s="5">
        <v>207</v>
      </c>
      <c r="F283" s="5">
        <v>135</v>
      </c>
      <c r="G283" s="5">
        <v>31</v>
      </c>
      <c r="H283" s="6">
        <f t="shared" si="37"/>
        <v>423</v>
      </c>
    </row>
    <row r="284" spans="1:8" x14ac:dyDescent="0.3">
      <c r="A284" s="184"/>
      <c r="B284" s="4" t="s">
        <v>2</v>
      </c>
      <c r="C284" s="5">
        <v>0</v>
      </c>
      <c r="D284" s="5">
        <v>100</v>
      </c>
      <c r="E284" s="5">
        <v>424</v>
      </c>
      <c r="F284" s="5">
        <v>258</v>
      </c>
      <c r="G284" s="5">
        <v>63</v>
      </c>
      <c r="H284" s="6">
        <f t="shared" si="37"/>
        <v>845</v>
      </c>
    </row>
    <row r="285" spans="1:8" x14ac:dyDescent="0.3">
      <c r="A285" s="183" t="s">
        <v>29</v>
      </c>
      <c r="B285" s="7" t="s">
        <v>0</v>
      </c>
      <c r="C285" s="8">
        <v>0</v>
      </c>
      <c r="D285" s="8">
        <v>5</v>
      </c>
      <c r="E285" s="8">
        <v>32</v>
      </c>
      <c r="F285" s="8">
        <v>19</v>
      </c>
      <c r="G285" s="8">
        <v>8</v>
      </c>
      <c r="H285" s="9">
        <f t="shared" si="37"/>
        <v>64</v>
      </c>
    </row>
    <row r="286" spans="1:8" x14ac:dyDescent="0.3">
      <c r="A286" s="183"/>
      <c r="B286" s="7" t="s">
        <v>1</v>
      </c>
      <c r="C286" s="8">
        <v>0</v>
      </c>
      <c r="D286" s="8">
        <v>139</v>
      </c>
      <c r="E286" s="8">
        <v>664</v>
      </c>
      <c r="F286" s="8">
        <v>336</v>
      </c>
      <c r="G286" s="8">
        <v>146</v>
      </c>
      <c r="H286" s="9">
        <f t="shared" si="37"/>
        <v>1285</v>
      </c>
    </row>
    <row r="287" spans="1:8" x14ac:dyDescent="0.3">
      <c r="A287" s="183"/>
      <c r="B287" s="7" t="s">
        <v>2</v>
      </c>
      <c r="C287" s="8">
        <v>0</v>
      </c>
      <c r="D287" s="8">
        <v>285</v>
      </c>
      <c r="E287" s="8">
        <v>1337</v>
      </c>
      <c r="F287" s="8">
        <v>692</v>
      </c>
      <c r="G287" s="8">
        <v>293</v>
      </c>
      <c r="H287" s="9">
        <f t="shared" si="37"/>
        <v>2607</v>
      </c>
    </row>
    <row r="288" spans="1:8" x14ac:dyDescent="0.3">
      <c r="A288" s="184" t="s">
        <v>30</v>
      </c>
      <c r="B288" s="4" t="s">
        <v>0</v>
      </c>
      <c r="C288" s="5">
        <v>3</v>
      </c>
      <c r="D288" s="5">
        <v>8</v>
      </c>
      <c r="E288" s="5">
        <v>51</v>
      </c>
      <c r="F288" s="5">
        <v>138</v>
      </c>
      <c r="G288" s="5">
        <v>193</v>
      </c>
      <c r="H288" s="6">
        <f t="shared" si="37"/>
        <v>393</v>
      </c>
    </row>
    <row r="289" spans="1:8" x14ac:dyDescent="0.3">
      <c r="A289" s="184"/>
      <c r="B289" s="4" t="s">
        <v>1</v>
      </c>
      <c r="C289" s="5">
        <v>537</v>
      </c>
      <c r="D289" s="5">
        <v>727</v>
      </c>
      <c r="E289" s="5">
        <v>1588</v>
      </c>
      <c r="F289" s="5">
        <v>3555</v>
      </c>
      <c r="G289" s="5">
        <v>3719</v>
      </c>
      <c r="H289" s="6">
        <f t="shared" si="37"/>
        <v>10126</v>
      </c>
    </row>
    <row r="290" spans="1:8" x14ac:dyDescent="0.3">
      <c r="A290" s="184"/>
      <c r="B290" s="4" t="s">
        <v>2</v>
      </c>
      <c r="C290" s="5">
        <v>1067</v>
      </c>
      <c r="D290" s="5">
        <v>1427</v>
      </c>
      <c r="E290" s="5">
        <v>3227</v>
      </c>
      <c r="F290" s="5">
        <v>6876</v>
      </c>
      <c r="G290" s="5">
        <v>7164</v>
      </c>
      <c r="H290" s="6">
        <f t="shared" si="37"/>
        <v>19761</v>
      </c>
    </row>
    <row r="291" spans="1:8" x14ac:dyDescent="0.3">
      <c r="A291" s="183" t="s">
        <v>31</v>
      </c>
      <c r="B291" s="7" t="s">
        <v>0</v>
      </c>
      <c r="C291" s="8">
        <v>0</v>
      </c>
      <c r="D291" s="8">
        <v>4</v>
      </c>
      <c r="E291" s="8">
        <v>19</v>
      </c>
      <c r="F291" s="8">
        <v>8</v>
      </c>
      <c r="G291" s="8">
        <v>3</v>
      </c>
      <c r="H291" s="9">
        <f t="shared" si="37"/>
        <v>34</v>
      </c>
    </row>
    <row r="292" spans="1:8" x14ac:dyDescent="0.3">
      <c r="A292" s="183"/>
      <c r="B292" s="7" t="s">
        <v>1</v>
      </c>
      <c r="C292" s="8">
        <v>0</v>
      </c>
      <c r="D292" s="8">
        <v>202</v>
      </c>
      <c r="E292" s="8">
        <v>504</v>
      </c>
      <c r="F292" s="8">
        <v>218</v>
      </c>
      <c r="G292" s="8">
        <v>64</v>
      </c>
      <c r="H292" s="9">
        <f t="shared" si="37"/>
        <v>988</v>
      </c>
    </row>
    <row r="293" spans="1:8" x14ac:dyDescent="0.3">
      <c r="A293" s="183"/>
      <c r="B293" s="7" t="s">
        <v>2</v>
      </c>
      <c r="C293" s="8">
        <v>0</v>
      </c>
      <c r="D293" s="8">
        <v>405</v>
      </c>
      <c r="E293" s="8">
        <v>966</v>
      </c>
      <c r="F293" s="8">
        <v>423</v>
      </c>
      <c r="G293" s="8">
        <v>130</v>
      </c>
      <c r="H293" s="9">
        <f t="shared" si="37"/>
        <v>1924</v>
      </c>
    </row>
    <row r="294" spans="1:8" x14ac:dyDescent="0.3">
      <c r="A294" s="184" t="s">
        <v>32</v>
      </c>
      <c r="B294" s="4" t="s">
        <v>0</v>
      </c>
      <c r="C294" s="5">
        <v>19</v>
      </c>
      <c r="D294" s="5">
        <v>44</v>
      </c>
      <c r="E294" s="5">
        <v>90</v>
      </c>
      <c r="F294" s="5">
        <v>184</v>
      </c>
      <c r="G294" s="5">
        <v>189</v>
      </c>
      <c r="H294" s="6">
        <f t="shared" si="37"/>
        <v>526</v>
      </c>
    </row>
    <row r="295" spans="1:8" x14ac:dyDescent="0.3">
      <c r="A295" s="184"/>
      <c r="B295" s="4" t="s">
        <v>1</v>
      </c>
      <c r="C295" s="5">
        <v>3213</v>
      </c>
      <c r="D295" s="5">
        <v>5946</v>
      </c>
      <c r="E295" s="5">
        <v>5525</v>
      </c>
      <c r="F295" s="5">
        <v>5058</v>
      </c>
      <c r="G295" s="5">
        <v>3925</v>
      </c>
      <c r="H295" s="6">
        <f t="shared" si="37"/>
        <v>23667</v>
      </c>
    </row>
    <row r="296" spans="1:8" x14ac:dyDescent="0.3">
      <c r="A296" s="184"/>
      <c r="B296" s="4" t="s">
        <v>2</v>
      </c>
      <c r="C296" s="5">
        <v>6852</v>
      </c>
      <c r="D296" s="5">
        <v>11666</v>
      </c>
      <c r="E296" s="5">
        <v>10806</v>
      </c>
      <c r="F296" s="5">
        <v>9736</v>
      </c>
      <c r="G296" s="5">
        <v>7466</v>
      </c>
      <c r="H296" s="6">
        <f t="shared" si="37"/>
        <v>46526</v>
      </c>
    </row>
    <row r="297" spans="1:8" x14ac:dyDescent="0.3">
      <c r="A297" s="185" t="s">
        <v>4</v>
      </c>
      <c r="B297" s="66" t="s">
        <v>0</v>
      </c>
      <c r="C297" s="65">
        <f>C276+C279+C282+C285+C288+C291+C294</f>
        <v>35</v>
      </c>
      <c r="D297" s="65">
        <f t="shared" ref="D297:H297" si="38">D276+D279+D282+D285+D288+D291+D294</f>
        <v>85</v>
      </c>
      <c r="E297" s="65">
        <f t="shared" si="38"/>
        <v>260</v>
      </c>
      <c r="F297" s="65">
        <f t="shared" si="38"/>
        <v>395</v>
      </c>
      <c r="G297" s="65">
        <f t="shared" si="38"/>
        <v>433</v>
      </c>
      <c r="H297" s="65">
        <f t="shared" si="38"/>
        <v>1208</v>
      </c>
    </row>
    <row r="298" spans="1:8" x14ac:dyDescent="0.3">
      <c r="A298" s="185"/>
      <c r="B298" s="66" t="s">
        <v>1</v>
      </c>
      <c r="C298" s="65">
        <f t="shared" ref="C298:H298" si="39">C277+C280+C283+C286+C289+C292+C295</f>
        <v>5615</v>
      </c>
      <c r="D298" s="65">
        <f t="shared" si="39"/>
        <v>8706</v>
      </c>
      <c r="E298" s="65">
        <f t="shared" si="39"/>
        <v>11309</v>
      </c>
      <c r="F298" s="65">
        <f t="shared" si="39"/>
        <v>10604</v>
      </c>
      <c r="G298" s="65">
        <f t="shared" si="39"/>
        <v>8666</v>
      </c>
      <c r="H298" s="65">
        <f t="shared" si="39"/>
        <v>44900</v>
      </c>
    </row>
    <row r="299" spans="1:8" x14ac:dyDescent="0.3">
      <c r="A299" s="185"/>
      <c r="B299" s="66" t="s">
        <v>2</v>
      </c>
      <c r="C299" s="65">
        <f t="shared" ref="C299:H299" si="40">C278+C281+C284+C287+C290+C293+C296</f>
        <v>11339</v>
      </c>
      <c r="D299" s="65">
        <f t="shared" si="40"/>
        <v>16789</v>
      </c>
      <c r="E299" s="65">
        <f t="shared" si="40"/>
        <v>22185</v>
      </c>
      <c r="F299" s="65">
        <f t="shared" si="40"/>
        <v>20453</v>
      </c>
      <c r="G299" s="65">
        <f t="shared" si="40"/>
        <v>16602</v>
      </c>
      <c r="H299" s="65">
        <f t="shared" si="40"/>
        <v>87368</v>
      </c>
    </row>
    <row r="300" spans="1:8" x14ac:dyDescent="0.3">
      <c r="A300" s="182" t="s">
        <v>126</v>
      </c>
      <c r="B300" s="182"/>
      <c r="C300" s="182"/>
      <c r="D300" s="182"/>
      <c r="E300" s="182"/>
      <c r="F300" s="182"/>
      <c r="G300" s="7"/>
      <c r="H300" s="7"/>
    </row>
  </sheetData>
  <mergeCells count="110">
    <mergeCell ref="A138:A140"/>
    <mergeCell ref="A141:A143"/>
    <mergeCell ref="A144:A146"/>
    <mergeCell ref="A33:H33"/>
    <mergeCell ref="A34:H34"/>
    <mergeCell ref="A36:A38"/>
    <mergeCell ref="A39:A41"/>
    <mergeCell ref="A42:A44"/>
    <mergeCell ref="A60:F60"/>
    <mergeCell ref="A45:A47"/>
    <mergeCell ref="A48:A50"/>
    <mergeCell ref="A51:A53"/>
    <mergeCell ref="A54:A56"/>
    <mergeCell ref="A57:A59"/>
    <mergeCell ref="A124:H124"/>
    <mergeCell ref="A126:A128"/>
    <mergeCell ref="A129:A131"/>
    <mergeCell ref="A132:A134"/>
    <mergeCell ref="A120:F120"/>
    <mergeCell ref="A75:A77"/>
    <mergeCell ref="A78:A80"/>
    <mergeCell ref="A81:A83"/>
    <mergeCell ref="A84:A86"/>
    <mergeCell ref="A87:A89"/>
    <mergeCell ref="A168:A170"/>
    <mergeCell ref="A171:A173"/>
    <mergeCell ref="A183:H183"/>
    <mergeCell ref="A184:H184"/>
    <mergeCell ref="A213:H213"/>
    <mergeCell ref="A150:F150"/>
    <mergeCell ref="A201:A203"/>
    <mergeCell ref="A198:A200"/>
    <mergeCell ref="A189:A191"/>
    <mergeCell ref="A192:A194"/>
    <mergeCell ref="A156:A158"/>
    <mergeCell ref="A159:A161"/>
    <mergeCell ref="A162:A164"/>
    <mergeCell ref="A177:A179"/>
    <mergeCell ref="A174:A176"/>
    <mergeCell ref="A153:H153"/>
    <mergeCell ref="A154:H154"/>
    <mergeCell ref="A165:A167"/>
    <mergeCell ref="A147:A149"/>
    <mergeCell ref="A135:A137"/>
    <mergeCell ref="A63:H63"/>
    <mergeCell ref="A64:H64"/>
    <mergeCell ref="A66:A68"/>
    <mergeCell ref="A69:A71"/>
    <mergeCell ref="A72:A74"/>
    <mergeCell ref="A102:A104"/>
    <mergeCell ref="A297:A299"/>
    <mergeCell ref="A244:H244"/>
    <mergeCell ref="A285:A287"/>
    <mergeCell ref="A267:A269"/>
    <mergeCell ref="A276:A278"/>
    <mergeCell ref="A279:A281"/>
    <mergeCell ref="A282:A284"/>
    <mergeCell ref="A228:A230"/>
    <mergeCell ref="A288:A290"/>
    <mergeCell ref="A291:A293"/>
    <mergeCell ref="A273:H273"/>
    <mergeCell ref="A274:H274"/>
    <mergeCell ref="A231:A233"/>
    <mergeCell ref="A234:A236"/>
    <mergeCell ref="A261:A263"/>
    <mergeCell ref="A123:H123"/>
    <mergeCell ref="A90:F90"/>
    <mergeCell ref="A105:A107"/>
    <mergeCell ref="A108:A110"/>
    <mergeCell ref="A111:A113"/>
    <mergeCell ref="A114:A116"/>
    <mergeCell ref="A117:A119"/>
    <mergeCell ref="A93:H93"/>
    <mergeCell ref="A94:H94"/>
    <mergeCell ref="A96:A98"/>
    <mergeCell ref="A99:A101"/>
    <mergeCell ref="A300:F300"/>
    <mergeCell ref="A270:F270"/>
    <mergeCell ref="A240:F240"/>
    <mergeCell ref="A210:F210"/>
    <mergeCell ref="A180:F180"/>
    <mergeCell ref="A258:A260"/>
    <mergeCell ref="A264:A266"/>
    <mergeCell ref="A237:A239"/>
    <mergeCell ref="A246:A248"/>
    <mergeCell ref="A255:A257"/>
    <mergeCell ref="A294:A296"/>
    <mergeCell ref="A249:A251"/>
    <mergeCell ref="A252:A254"/>
    <mergeCell ref="A195:A197"/>
    <mergeCell ref="A214:H214"/>
    <mergeCell ref="A243:H243"/>
    <mergeCell ref="A222:A224"/>
    <mergeCell ref="A225:A227"/>
    <mergeCell ref="A207:A209"/>
    <mergeCell ref="A204:A206"/>
    <mergeCell ref="A186:A188"/>
    <mergeCell ref="A219:A221"/>
    <mergeCell ref="A216:A218"/>
    <mergeCell ref="A30:F30"/>
    <mergeCell ref="A15:A17"/>
    <mergeCell ref="A18:A20"/>
    <mergeCell ref="A21:A23"/>
    <mergeCell ref="A24:A26"/>
    <mergeCell ref="A27:A29"/>
    <mergeCell ref="A3:H3"/>
    <mergeCell ref="A4:H4"/>
    <mergeCell ref="A6:A8"/>
    <mergeCell ref="A9:A11"/>
    <mergeCell ref="A12:A1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rowBreaks count="9" manualBreakCount="9">
    <brk id="30" max="16383" man="1"/>
    <brk id="60" max="16383" man="1"/>
    <brk id="90" max="16383" man="1"/>
    <brk id="120" max="16383" man="1"/>
    <brk id="150" max="16383" man="1"/>
    <brk id="180" max="16383" man="1"/>
    <brk id="210" max="16383" man="1"/>
    <brk id="240" max="16383" man="1"/>
    <brk id="270" max="16383" man="1"/>
  </rowBreaks>
  <colBreaks count="1" manualBreakCount="1">
    <brk id="8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E45B9-475F-40CA-A743-937E8D981157}">
  <sheetPr>
    <tabColor theme="5" tint="-0.249977111117893"/>
  </sheetPr>
  <dimension ref="A3:G90"/>
  <sheetViews>
    <sheetView showGridLines="0" zoomScaleNormal="100" workbookViewId="0">
      <selection activeCell="D70" sqref="D70"/>
    </sheetView>
  </sheetViews>
  <sheetFormatPr defaultRowHeight="14.4" x14ac:dyDescent="0.3"/>
  <cols>
    <col min="1" max="1" width="17.44140625" customWidth="1"/>
    <col min="2" max="2" width="12" customWidth="1"/>
    <col min="3" max="7" width="7.33203125" customWidth="1"/>
  </cols>
  <sheetData>
    <row r="3" spans="1:7" x14ac:dyDescent="0.3">
      <c r="A3" s="190" t="s">
        <v>101</v>
      </c>
      <c r="B3" s="190"/>
      <c r="C3" s="190"/>
      <c r="D3" s="190"/>
      <c r="E3" s="190"/>
      <c r="F3" s="190"/>
      <c r="G3" s="190"/>
    </row>
    <row r="4" spans="1:7" x14ac:dyDescent="0.3">
      <c r="A4" s="190" t="s">
        <v>128</v>
      </c>
      <c r="B4" s="190"/>
      <c r="C4" s="190"/>
      <c r="D4" s="190"/>
      <c r="E4" s="190"/>
      <c r="F4" s="190"/>
      <c r="G4" s="190"/>
    </row>
    <row r="5" spans="1:7" x14ac:dyDescent="0.3">
      <c r="A5" s="145" t="s">
        <v>120</v>
      </c>
      <c r="B5" s="63"/>
      <c r="C5" s="130" t="s">
        <v>77</v>
      </c>
      <c r="D5" s="130" t="s">
        <v>78</v>
      </c>
      <c r="E5" s="130" t="s">
        <v>79</v>
      </c>
      <c r="F5" s="130" t="s">
        <v>80</v>
      </c>
      <c r="G5" s="130" t="s">
        <v>4</v>
      </c>
    </row>
    <row r="6" spans="1:7" x14ac:dyDescent="0.3">
      <c r="A6" s="183" t="s">
        <v>32</v>
      </c>
      <c r="B6" s="14" t="s">
        <v>0</v>
      </c>
      <c r="C6" s="140">
        <v>61</v>
      </c>
      <c r="D6" s="140">
        <v>615</v>
      </c>
      <c r="E6" s="140">
        <v>1080</v>
      </c>
      <c r="F6" s="140">
        <v>556</v>
      </c>
      <c r="G6" s="141">
        <f t="shared" ref="G6:G15" si="0">SUM(C6:F6)</f>
        <v>2312</v>
      </c>
    </row>
    <row r="7" spans="1:7" x14ac:dyDescent="0.3">
      <c r="A7" s="183" t="s">
        <v>81</v>
      </c>
      <c r="B7" s="14" t="s">
        <v>1</v>
      </c>
      <c r="C7" s="140">
        <v>516</v>
      </c>
      <c r="D7" s="140">
        <v>4320</v>
      </c>
      <c r="E7" s="140">
        <v>7066</v>
      </c>
      <c r="F7" s="140">
        <v>3206</v>
      </c>
      <c r="G7" s="141">
        <f t="shared" si="0"/>
        <v>15108</v>
      </c>
    </row>
    <row r="8" spans="1:7" x14ac:dyDescent="0.3">
      <c r="A8" s="183"/>
      <c r="B8" s="14" t="s">
        <v>2</v>
      </c>
      <c r="C8" s="140">
        <v>1325</v>
      </c>
      <c r="D8" s="140">
        <v>10181</v>
      </c>
      <c r="E8" s="140">
        <v>17222</v>
      </c>
      <c r="F8" s="140">
        <v>7634</v>
      </c>
      <c r="G8" s="141">
        <f t="shared" si="0"/>
        <v>36362</v>
      </c>
    </row>
    <row r="9" spans="1:7" x14ac:dyDescent="0.3">
      <c r="A9" s="184" t="s">
        <v>30</v>
      </c>
      <c r="B9" s="12" t="s">
        <v>0</v>
      </c>
      <c r="C9" s="142">
        <v>7</v>
      </c>
      <c r="D9" s="142">
        <v>184</v>
      </c>
      <c r="E9" s="142">
        <v>458</v>
      </c>
      <c r="F9" s="142">
        <v>448</v>
      </c>
      <c r="G9" s="143">
        <f t="shared" si="0"/>
        <v>1097</v>
      </c>
    </row>
    <row r="10" spans="1:7" x14ac:dyDescent="0.3">
      <c r="A10" s="184"/>
      <c r="B10" s="12" t="s">
        <v>1</v>
      </c>
      <c r="C10" s="142">
        <v>61</v>
      </c>
      <c r="D10" s="142">
        <v>1875</v>
      </c>
      <c r="E10" s="142">
        <v>3859</v>
      </c>
      <c r="F10" s="142">
        <v>3246</v>
      </c>
      <c r="G10" s="143">
        <f t="shared" si="0"/>
        <v>9041</v>
      </c>
    </row>
    <row r="11" spans="1:7" x14ac:dyDescent="0.3">
      <c r="A11" s="184"/>
      <c r="B11" s="12" t="s">
        <v>2</v>
      </c>
      <c r="C11" s="142">
        <v>131</v>
      </c>
      <c r="D11" s="142">
        <v>3785</v>
      </c>
      <c r="E11" s="142">
        <v>8904</v>
      </c>
      <c r="F11" s="142">
        <v>7547</v>
      </c>
      <c r="G11" s="143">
        <f t="shared" si="0"/>
        <v>20367</v>
      </c>
    </row>
    <row r="12" spans="1:7" x14ac:dyDescent="0.3">
      <c r="A12" s="183" t="s">
        <v>27</v>
      </c>
      <c r="B12" s="14" t="s">
        <v>0</v>
      </c>
      <c r="C12" s="140">
        <v>12</v>
      </c>
      <c r="D12" s="140">
        <v>105</v>
      </c>
      <c r="E12" s="140">
        <v>282</v>
      </c>
      <c r="F12" s="140">
        <v>121</v>
      </c>
      <c r="G12" s="141">
        <f t="shared" si="0"/>
        <v>520</v>
      </c>
    </row>
    <row r="13" spans="1:7" x14ac:dyDescent="0.3">
      <c r="A13" s="183"/>
      <c r="B13" s="14" t="s">
        <v>1</v>
      </c>
      <c r="C13" s="140">
        <v>127</v>
      </c>
      <c r="D13" s="140">
        <v>1055</v>
      </c>
      <c r="E13" s="140">
        <v>2137</v>
      </c>
      <c r="F13" s="140">
        <v>790</v>
      </c>
      <c r="G13" s="141">
        <f t="shared" si="0"/>
        <v>4109</v>
      </c>
    </row>
    <row r="14" spans="1:7" x14ac:dyDescent="0.3">
      <c r="A14" s="183"/>
      <c r="B14" s="14" t="s">
        <v>2</v>
      </c>
      <c r="C14" s="140">
        <v>324</v>
      </c>
      <c r="D14" s="140">
        <v>2254</v>
      </c>
      <c r="E14" s="140">
        <v>5158</v>
      </c>
      <c r="F14" s="140">
        <v>2015</v>
      </c>
      <c r="G14" s="141">
        <f t="shared" si="0"/>
        <v>9751</v>
      </c>
    </row>
    <row r="15" spans="1:7" x14ac:dyDescent="0.3">
      <c r="A15" s="184" t="s">
        <v>29</v>
      </c>
      <c r="B15" s="12" t="s">
        <v>0</v>
      </c>
      <c r="C15" s="142">
        <v>8</v>
      </c>
      <c r="D15" s="142">
        <v>55</v>
      </c>
      <c r="E15" s="142">
        <v>32</v>
      </c>
      <c r="F15" s="142">
        <v>2</v>
      </c>
      <c r="G15" s="143">
        <f t="shared" si="0"/>
        <v>97</v>
      </c>
    </row>
    <row r="16" spans="1:7" x14ac:dyDescent="0.3">
      <c r="A16" s="184"/>
      <c r="B16" s="12" t="s">
        <v>1</v>
      </c>
      <c r="C16" s="142">
        <v>51</v>
      </c>
      <c r="D16" s="142">
        <v>324</v>
      </c>
      <c r="E16" s="142">
        <v>161</v>
      </c>
      <c r="F16" s="142">
        <v>10</v>
      </c>
      <c r="G16" s="143">
        <f t="shared" ref="G16:G17" si="1">SUM(C16:F16)</f>
        <v>546</v>
      </c>
    </row>
    <row r="17" spans="1:7" x14ac:dyDescent="0.3">
      <c r="A17" s="184"/>
      <c r="B17" s="12" t="s">
        <v>2</v>
      </c>
      <c r="C17" s="142">
        <v>119</v>
      </c>
      <c r="D17" s="142">
        <v>733</v>
      </c>
      <c r="E17" s="142">
        <v>351</v>
      </c>
      <c r="F17" s="142">
        <v>20</v>
      </c>
      <c r="G17" s="143">
        <f t="shared" si="1"/>
        <v>1223</v>
      </c>
    </row>
    <row r="18" spans="1:7" x14ac:dyDescent="0.3">
      <c r="A18" s="183" t="s">
        <v>26</v>
      </c>
      <c r="B18" s="14" t="s">
        <v>0</v>
      </c>
      <c r="C18" s="140">
        <v>12</v>
      </c>
      <c r="D18" s="140">
        <v>8</v>
      </c>
      <c r="E18" s="140">
        <v>2</v>
      </c>
      <c r="F18" s="140">
        <v>1</v>
      </c>
      <c r="G18" s="141">
        <f>SUM(C18:F18)</f>
        <v>23</v>
      </c>
    </row>
    <row r="19" spans="1:7" x14ac:dyDescent="0.3">
      <c r="A19" s="183"/>
      <c r="B19" s="14" t="s">
        <v>1</v>
      </c>
      <c r="C19" s="140">
        <v>89</v>
      </c>
      <c r="D19" s="140">
        <v>45</v>
      </c>
      <c r="E19" s="140">
        <v>14</v>
      </c>
      <c r="F19" s="140">
        <v>3</v>
      </c>
      <c r="G19" s="141">
        <f t="shared" ref="G19:G26" si="2">SUM(C19:F19)</f>
        <v>151</v>
      </c>
    </row>
    <row r="20" spans="1:7" x14ac:dyDescent="0.3">
      <c r="A20" s="183"/>
      <c r="B20" s="14" t="s">
        <v>2</v>
      </c>
      <c r="C20" s="140">
        <v>197</v>
      </c>
      <c r="D20" s="140">
        <v>106</v>
      </c>
      <c r="E20" s="140">
        <v>33</v>
      </c>
      <c r="F20" s="140">
        <v>9</v>
      </c>
      <c r="G20" s="141">
        <f t="shared" si="2"/>
        <v>345</v>
      </c>
    </row>
    <row r="21" spans="1:7" x14ac:dyDescent="0.3">
      <c r="A21" s="184" t="s">
        <v>31</v>
      </c>
      <c r="B21" s="12" t="s">
        <v>0</v>
      </c>
      <c r="C21" s="142">
        <v>2</v>
      </c>
      <c r="D21" s="142">
        <v>9</v>
      </c>
      <c r="E21" s="142">
        <v>1</v>
      </c>
      <c r="F21" s="142">
        <v>0</v>
      </c>
      <c r="G21" s="143">
        <f t="shared" si="2"/>
        <v>12</v>
      </c>
    </row>
    <row r="22" spans="1:7" x14ac:dyDescent="0.3">
      <c r="A22" s="184"/>
      <c r="B22" s="12" t="s">
        <v>1</v>
      </c>
      <c r="C22" s="142">
        <v>17</v>
      </c>
      <c r="D22" s="142">
        <v>62</v>
      </c>
      <c r="E22" s="142">
        <v>4</v>
      </c>
      <c r="F22" s="142">
        <v>0</v>
      </c>
      <c r="G22" s="143">
        <f t="shared" si="2"/>
        <v>83</v>
      </c>
    </row>
    <row r="23" spans="1:7" x14ac:dyDescent="0.3">
      <c r="A23" s="184"/>
      <c r="B23" s="12" t="s">
        <v>2</v>
      </c>
      <c r="C23" s="142">
        <v>32</v>
      </c>
      <c r="D23" s="142">
        <v>138</v>
      </c>
      <c r="E23" s="142">
        <v>8</v>
      </c>
      <c r="F23" s="142">
        <v>0</v>
      </c>
      <c r="G23" s="143">
        <f t="shared" si="2"/>
        <v>178</v>
      </c>
    </row>
    <row r="24" spans="1:7" x14ac:dyDescent="0.3">
      <c r="A24" s="183" t="s">
        <v>28</v>
      </c>
      <c r="B24" s="7" t="s">
        <v>0</v>
      </c>
      <c r="C24" s="140">
        <v>1</v>
      </c>
      <c r="D24" s="140">
        <v>1</v>
      </c>
      <c r="E24" s="140">
        <v>2</v>
      </c>
      <c r="F24" s="140">
        <v>0</v>
      </c>
      <c r="G24" s="141">
        <f t="shared" si="2"/>
        <v>4</v>
      </c>
    </row>
    <row r="25" spans="1:7" x14ac:dyDescent="0.3">
      <c r="A25" s="183"/>
      <c r="B25" s="7" t="s">
        <v>1</v>
      </c>
      <c r="C25" s="140">
        <v>8</v>
      </c>
      <c r="D25" s="140">
        <v>7</v>
      </c>
      <c r="E25" s="140">
        <v>8</v>
      </c>
      <c r="F25" s="140">
        <v>0</v>
      </c>
      <c r="G25" s="141">
        <f t="shared" si="2"/>
        <v>23</v>
      </c>
    </row>
    <row r="26" spans="1:7" x14ac:dyDescent="0.3">
      <c r="A26" s="183"/>
      <c r="B26" s="7" t="s">
        <v>2</v>
      </c>
      <c r="C26" s="140">
        <v>16</v>
      </c>
      <c r="D26" s="140">
        <v>14</v>
      </c>
      <c r="E26" s="140">
        <v>31</v>
      </c>
      <c r="F26" s="140">
        <v>0</v>
      </c>
      <c r="G26" s="141">
        <f t="shared" si="2"/>
        <v>61</v>
      </c>
    </row>
    <row r="27" spans="1:7" x14ac:dyDescent="0.3">
      <c r="A27" s="189" t="s">
        <v>4</v>
      </c>
      <c r="B27" s="66" t="s">
        <v>0</v>
      </c>
      <c r="C27" s="144">
        <f t="shared" ref="C27:G27" si="3">C6+C9+C12+C15+C18+C21+C24</f>
        <v>103</v>
      </c>
      <c r="D27" s="144">
        <f t="shared" si="3"/>
        <v>977</v>
      </c>
      <c r="E27" s="144">
        <f t="shared" si="3"/>
        <v>1857</v>
      </c>
      <c r="F27" s="144">
        <f t="shared" si="3"/>
        <v>1128</v>
      </c>
      <c r="G27" s="144">
        <f t="shared" si="3"/>
        <v>4065</v>
      </c>
    </row>
    <row r="28" spans="1:7" x14ac:dyDescent="0.3">
      <c r="A28" s="189"/>
      <c r="B28" s="66" t="s">
        <v>1</v>
      </c>
      <c r="C28" s="144">
        <f t="shared" ref="C28:G28" si="4">C7+C10+C13+C16+C19+C22+C25</f>
        <v>869</v>
      </c>
      <c r="D28" s="144">
        <f t="shared" si="4"/>
        <v>7688</v>
      </c>
      <c r="E28" s="144">
        <f t="shared" si="4"/>
        <v>13249</v>
      </c>
      <c r="F28" s="144">
        <f t="shared" si="4"/>
        <v>7255</v>
      </c>
      <c r="G28" s="144">
        <f t="shared" si="4"/>
        <v>29061</v>
      </c>
    </row>
    <row r="29" spans="1:7" x14ac:dyDescent="0.3">
      <c r="A29" s="189"/>
      <c r="B29" s="66" t="s">
        <v>2</v>
      </c>
      <c r="C29" s="144">
        <f t="shared" ref="C29:G29" si="5">C8+C11+C14+C17+C20+C23+C26</f>
        <v>2144</v>
      </c>
      <c r="D29" s="144">
        <f t="shared" si="5"/>
        <v>17211</v>
      </c>
      <c r="E29" s="144">
        <f t="shared" si="5"/>
        <v>31707</v>
      </c>
      <c r="F29" s="144">
        <f t="shared" si="5"/>
        <v>17225</v>
      </c>
      <c r="G29" s="144">
        <f t="shared" si="5"/>
        <v>68287</v>
      </c>
    </row>
    <row r="30" spans="1:7" x14ac:dyDescent="0.3">
      <c r="A30" s="139" t="s">
        <v>121</v>
      </c>
      <c r="B30" s="139"/>
      <c r="C30" s="139"/>
      <c r="D30" s="139"/>
      <c r="E30" s="139"/>
      <c r="F30" s="139"/>
      <c r="G30" s="139"/>
    </row>
    <row r="33" spans="1:7" x14ac:dyDescent="0.3">
      <c r="A33" s="190" t="s">
        <v>101</v>
      </c>
      <c r="B33" s="190"/>
      <c r="C33" s="190"/>
      <c r="D33" s="190"/>
      <c r="E33" s="190"/>
      <c r="F33" s="190"/>
      <c r="G33" s="190"/>
    </row>
    <row r="34" spans="1:7" x14ac:dyDescent="0.3">
      <c r="A34" s="190" t="s">
        <v>119</v>
      </c>
      <c r="B34" s="190"/>
      <c r="C34" s="190"/>
      <c r="D34" s="190"/>
      <c r="E34" s="190"/>
      <c r="F34" s="190"/>
      <c r="G34" s="190"/>
    </row>
    <row r="35" spans="1:7" x14ac:dyDescent="0.3">
      <c r="A35" s="145" t="s">
        <v>120</v>
      </c>
      <c r="B35" s="63"/>
      <c r="C35" s="130" t="s">
        <v>77</v>
      </c>
      <c r="D35" s="130" t="s">
        <v>78</v>
      </c>
      <c r="E35" s="130" t="s">
        <v>79</v>
      </c>
      <c r="F35" s="130" t="s">
        <v>80</v>
      </c>
      <c r="G35" s="130" t="s">
        <v>4</v>
      </c>
    </row>
    <row r="36" spans="1:7" x14ac:dyDescent="0.3">
      <c r="A36" s="183" t="s">
        <v>32</v>
      </c>
      <c r="B36" s="7" t="s">
        <v>0</v>
      </c>
      <c r="C36" s="140">
        <v>61</v>
      </c>
      <c r="D36" s="140">
        <v>615</v>
      </c>
      <c r="E36" s="140">
        <v>1081</v>
      </c>
      <c r="F36" s="140">
        <v>556</v>
      </c>
      <c r="G36" s="141">
        <f t="shared" ref="G36:G45" si="6">SUM(C36:F36)</f>
        <v>2313</v>
      </c>
    </row>
    <row r="37" spans="1:7" x14ac:dyDescent="0.3">
      <c r="A37" s="183" t="s">
        <v>81</v>
      </c>
      <c r="B37" s="7" t="s">
        <v>1</v>
      </c>
      <c r="C37" s="140">
        <v>516</v>
      </c>
      <c r="D37" s="140">
        <v>4320</v>
      </c>
      <c r="E37" s="140">
        <v>7070</v>
      </c>
      <c r="F37" s="140">
        <v>3200</v>
      </c>
      <c r="G37" s="141">
        <f t="shared" si="6"/>
        <v>15106</v>
      </c>
    </row>
    <row r="38" spans="1:7" x14ac:dyDescent="0.3">
      <c r="A38" s="183"/>
      <c r="B38" s="7" t="s">
        <v>2</v>
      </c>
      <c r="C38" s="140">
        <v>1325</v>
      </c>
      <c r="D38" s="140">
        <v>10181</v>
      </c>
      <c r="E38" s="140">
        <v>17236</v>
      </c>
      <c r="F38" s="140">
        <v>7616</v>
      </c>
      <c r="G38" s="141">
        <f t="shared" si="6"/>
        <v>36358</v>
      </c>
    </row>
    <row r="39" spans="1:7" x14ac:dyDescent="0.3">
      <c r="A39" s="184" t="s">
        <v>30</v>
      </c>
      <c r="B39" s="12" t="s">
        <v>0</v>
      </c>
      <c r="C39" s="142">
        <v>7</v>
      </c>
      <c r="D39" s="142">
        <v>184</v>
      </c>
      <c r="E39" s="142">
        <v>458</v>
      </c>
      <c r="F39" s="142">
        <v>448</v>
      </c>
      <c r="G39" s="143">
        <f t="shared" si="6"/>
        <v>1097</v>
      </c>
    </row>
    <row r="40" spans="1:7" x14ac:dyDescent="0.3">
      <c r="A40" s="184"/>
      <c r="B40" s="12" t="s">
        <v>1</v>
      </c>
      <c r="C40" s="142">
        <v>61</v>
      </c>
      <c r="D40" s="142">
        <v>1875</v>
      </c>
      <c r="E40" s="142">
        <v>3859</v>
      </c>
      <c r="F40" s="142">
        <v>3246</v>
      </c>
      <c r="G40" s="143">
        <f t="shared" si="6"/>
        <v>9041</v>
      </c>
    </row>
    <row r="41" spans="1:7" x14ac:dyDescent="0.3">
      <c r="A41" s="184"/>
      <c r="B41" s="12" t="s">
        <v>2</v>
      </c>
      <c r="C41" s="142">
        <v>131</v>
      </c>
      <c r="D41" s="142">
        <v>3785</v>
      </c>
      <c r="E41" s="142">
        <v>8904</v>
      </c>
      <c r="F41" s="142">
        <v>7547</v>
      </c>
      <c r="G41" s="143">
        <f t="shared" si="6"/>
        <v>20367</v>
      </c>
    </row>
    <row r="42" spans="1:7" x14ac:dyDescent="0.3">
      <c r="A42" s="183" t="s">
        <v>27</v>
      </c>
      <c r="B42" s="7" t="s">
        <v>0</v>
      </c>
      <c r="C42" s="140">
        <v>12</v>
      </c>
      <c r="D42" s="140">
        <v>106</v>
      </c>
      <c r="E42" s="140">
        <v>283</v>
      </c>
      <c r="F42" s="140">
        <v>121</v>
      </c>
      <c r="G42" s="141">
        <f t="shared" si="6"/>
        <v>522</v>
      </c>
    </row>
    <row r="43" spans="1:7" x14ac:dyDescent="0.3">
      <c r="A43" s="183"/>
      <c r="B43" s="7" t="s">
        <v>1</v>
      </c>
      <c r="C43" s="140">
        <v>127</v>
      </c>
      <c r="D43" s="140">
        <v>1064</v>
      </c>
      <c r="E43" s="140">
        <v>2156</v>
      </c>
      <c r="F43" s="140">
        <v>790</v>
      </c>
      <c r="G43" s="141">
        <f t="shared" si="6"/>
        <v>4137</v>
      </c>
    </row>
    <row r="44" spans="1:7" x14ac:dyDescent="0.3">
      <c r="A44" s="183"/>
      <c r="B44" s="7" t="s">
        <v>2</v>
      </c>
      <c r="C44" s="140">
        <v>324</v>
      </c>
      <c r="D44" s="140">
        <v>2272</v>
      </c>
      <c r="E44" s="140">
        <v>5196</v>
      </c>
      <c r="F44" s="140">
        <v>2015</v>
      </c>
      <c r="G44" s="141">
        <f t="shared" si="6"/>
        <v>9807</v>
      </c>
    </row>
    <row r="45" spans="1:7" x14ac:dyDescent="0.3">
      <c r="A45" s="184" t="s">
        <v>29</v>
      </c>
      <c r="B45" s="12" t="s">
        <v>0</v>
      </c>
      <c r="C45" s="142">
        <v>8</v>
      </c>
      <c r="D45" s="142">
        <v>55</v>
      </c>
      <c r="E45" s="142">
        <v>32</v>
      </c>
      <c r="F45" s="142">
        <v>2</v>
      </c>
      <c r="G45" s="143">
        <f t="shared" si="6"/>
        <v>97</v>
      </c>
    </row>
    <row r="46" spans="1:7" x14ac:dyDescent="0.3">
      <c r="A46" s="184"/>
      <c r="B46" s="12" t="s">
        <v>1</v>
      </c>
      <c r="C46" s="142">
        <v>51</v>
      </c>
      <c r="D46" s="142">
        <v>324</v>
      </c>
      <c r="E46" s="142">
        <v>161</v>
      </c>
      <c r="F46" s="142">
        <v>10</v>
      </c>
      <c r="G46" s="143">
        <f t="shared" ref="G46:G47" si="7">SUM(C46:F46)</f>
        <v>546</v>
      </c>
    </row>
    <row r="47" spans="1:7" x14ac:dyDescent="0.3">
      <c r="A47" s="184"/>
      <c r="B47" s="12" t="s">
        <v>2</v>
      </c>
      <c r="C47" s="142">
        <v>119</v>
      </c>
      <c r="D47" s="142">
        <v>733</v>
      </c>
      <c r="E47" s="142">
        <v>351</v>
      </c>
      <c r="F47" s="142">
        <v>20</v>
      </c>
      <c r="G47" s="143">
        <f t="shared" si="7"/>
        <v>1223</v>
      </c>
    </row>
    <row r="48" spans="1:7" x14ac:dyDescent="0.3">
      <c r="A48" s="183" t="s">
        <v>26</v>
      </c>
      <c r="B48" s="7" t="s">
        <v>0</v>
      </c>
      <c r="C48" s="140">
        <v>12</v>
      </c>
      <c r="D48" s="140">
        <v>8</v>
      </c>
      <c r="E48" s="140">
        <v>2</v>
      </c>
      <c r="F48" s="140">
        <v>1</v>
      </c>
      <c r="G48" s="141">
        <f t="shared" ref="G48:G56" si="8">SUM(C48:F48)</f>
        <v>23</v>
      </c>
    </row>
    <row r="49" spans="1:7" x14ac:dyDescent="0.3">
      <c r="A49" s="183"/>
      <c r="B49" s="7" t="s">
        <v>1</v>
      </c>
      <c r="C49" s="140">
        <v>89</v>
      </c>
      <c r="D49" s="140">
        <v>45</v>
      </c>
      <c r="E49" s="140">
        <v>14</v>
      </c>
      <c r="F49" s="140">
        <v>3</v>
      </c>
      <c r="G49" s="141">
        <f t="shared" si="8"/>
        <v>151</v>
      </c>
    </row>
    <row r="50" spans="1:7" x14ac:dyDescent="0.3">
      <c r="A50" s="183"/>
      <c r="B50" s="7" t="s">
        <v>2</v>
      </c>
      <c r="C50" s="140">
        <v>197</v>
      </c>
      <c r="D50" s="140">
        <v>106</v>
      </c>
      <c r="E50" s="140">
        <v>33</v>
      </c>
      <c r="F50" s="140">
        <v>9</v>
      </c>
      <c r="G50" s="141">
        <f t="shared" si="8"/>
        <v>345</v>
      </c>
    </row>
    <row r="51" spans="1:7" x14ac:dyDescent="0.3">
      <c r="A51" s="184" t="s">
        <v>31</v>
      </c>
      <c r="B51" s="12" t="s">
        <v>0</v>
      </c>
      <c r="C51" s="142">
        <v>2</v>
      </c>
      <c r="D51" s="142">
        <v>9</v>
      </c>
      <c r="E51" s="142">
        <v>1</v>
      </c>
      <c r="F51" s="142">
        <v>0</v>
      </c>
      <c r="G51" s="143">
        <f t="shared" ref="G51:G53" si="9">SUM(C51:F51)</f>
        <v>12</v>
      </c>
    </row>
    <row r="52" spans="1:7" x14ac:dyDescent="0.3">
      <c r="A52" s="184"/>
      <c r="B52" s="12" t="s">
        <v>1</v>
      </c>
      <c r="C52" s="142">
        <v>17</v>
      </c>
      <c r="D52" s="142">
        <v>62</v>
      </c>
      <c r="E52" s="142">
        <v>4</v>
      </c>
      <c r="F52" s="142">
        <v>0</v>
      </c>
      <c r="G52" s="143">
        <f t="shared" si="9"/>
        <v>83</v>
      </c>
    </row>
    <row r="53" spans="1:7" x14ac:dyDescent="0.3">
      <c r="A53" s="184"/>
      <c r="B53" s="12" t="s">
        <v>2</v>
      </c>
      <c r="C53" s="142">
        <v>32</v>
      </c>
      <c r="D53" s="142">
        <v>138</v>
      </c>
      <c r="E53" s="142">
        <v>8</v>
      </c>
      <c r="F53" s="142">
        <v>0</v>
      </c>
      <c r="G53" s="143">
        <f t="shared" si="9"/>
        <v>178</v>
      </c>
    </row>
    <row r="54" spans="1:7" x14ac:dyDescent="0.3">
      <c r="A54" s="183" t="s">
        <v>28</v>
      </c>
      <c r="B54" s="7" t="s">
        <v>0</v>
      </c>
      <c r="C54" s="140">
        <v>1</v>
      </c>
      <c r="D54" s="140">
        <v>1</v>
      </c>
      <c r="E54" s="140">
        <v>2</v>
      </c>
      <c r="F54" s="140">
        <v>0</v>
      </c>
      <c r="G54" s="141">
        <f t="shared" si="8"/>
        <v>4</v>
      </c>
    </row>
    <row r="55" spans="1:7" x14ac:dyDescent="0.3">
      <c r="A55" s="183"/>
      <c r="B55" s="7" t="s">
        <v>1</v>
      </c>
      <c r="C55" s="140">
        <v>8</v>
      </c>
      <c r="D55" s="140">
        <v>7</v>
      </c>
      <c r="E55" s="140">
        <v>8</v>
      </c>
      <c r="F55" s="140">
        <v>0</v>
      </c>
      <c r="G55" s="141">
        <f t="shared" si="8"/>
        <v>23</v>
      </c>
    </row>
    <row r="56" spans="1:7" x14ac:dyDescent="0.3">
      <c r="A56" s="183"/>
      <c r="B56" s="7" t="s">
        <v>2</v>
      </c>
      <c r="C56" s="140">
        <v>16</v>
      </c>
      <c r="D56" s="140">
        <v>14</v>
      </c>
      <c r="E56" s="140">
        <v>31</v>
      </c>
      <c r="F56" s="140">
        <v>0</v>
      </c>
      <c r="G56" s="141">
        <f t="shared" si="8"/>
        <v>61</v>
      </c>
    </row>
    <row r="57" spans="1:7" x14ac:dyDescent="0.3">
      <c r="A57" s="189" t="s">
        <v>4</v>
      </c>
      <c r="B57" s="66" t="s">
        <v>0</v>
      </c>
      <c r="C57" s="144">
        <f t="shared" ref="C57:G59" si="10">C48+C42+C54+C45+C39+C51+C36</f>
        <v>103</v>
      </c>
      <c r="D57" s="144">
        <f t="shared" si="10"/>
        <v>978</v>
      </c>
      <c r="E57" s="144">
        <f t="shared" si="10"/>
        <v>1859</v>
      </c>
      <c r="F57" s="144">
        <f t="shared" si="10"/>
        <v>1128</v>
      </c>
      <c r="G57" s="144">
        <f t="shared" si="10"/>
        <v>4068</v>
      </c>
    </row>
    <row r="58" spans="1:7" x14ac:dyDescent="0.3">
      <c r="A58" s="189"/>
      <c r="B58" s="66" t="s">
        <v>1</v>
      </c>
      <c r="C58" s="144">
        <f t="shared" si="10"/>
        <v>869</v>
      </c>
      <c r="D58" s="144">
        <f t="shared" si="10"/>
        <v>7697</v>
      </c>
      <c r="E58" s="144">
        <f t="shared" si="10"/>
        <v>13272</v>
      </c>
      <c r="F58" s="144">
        <f t="shared" si="10"/>
        <v>7249</v>
      </c>
      <c r="G58" s="144">
        <f t="shared" si="10"/>
        <v>29087</v>
      </c>
    </row>
    <row r="59" spans="1:7" x14ac:dyDescent="0.3">
      <c r="A59" s="189"/>
      <c r="B59" s="66" t="s">
        <v>2</v>
      </c>
      <c r="C59" s="144">
        <f t="shared" si="10"/>
        <v>2144</v>
      </c>
      <c r="D59" s="144">
        <f t="shared" si="10"/>
        <v>17229</v>
      </c>
      <c r="E59" s="144">
        <f t="shared" si="10"/>
        <v>31759</v>
      </c>
      <c r="F59" s="144">
        <f t="shared" si="10"/>
        <v>17207</v>
      </c>
      <c r="G59" s="144">
        <f t="shared" si="10"/>
        <v>68339</v>
      </c>
    </row>
    <row r="60" spans="1:7" x14ac:dyDescent="0.3">
      <c r="A60" s="139" t="s">
        <v>121</v>
      </c>
      <c r="B60" s="139"/>
      <c r="C60" s="139"/>
      <c r="D60" s="139"/>
      <c r="E60" s="139"/>
      <c r="F60" s="139"/>
      <c r="G60" s="139"/>
    </row>
    <row r="61" spans="1:7" x14ac:dyDescent="0.3">
      <c r="A61" s="139"/>
    </row>
    <row r="63" spans="1:7" x14ac:dyDescent="0.3">
      <c r="A63" s="190" t="s">
        <v>101</v>
      </c>
      <c r="B63" s="190"/>
      <c r="C63" s="190"/>
      <c r="D63" s="190"/>
      <c r="E63" s="190"/>
      <c r="F63" s="190"/>
      <c r="G63" s="190"/>
    </row>
    <row r="64" spans="1:7" x14ac:dyDescent="0.3">
      <c r="A64" s="190" t="s">
        <v>112</v>
      </c>
      <c r="B64" s="190"/>
      <c r="C64" s="190"/>
      <c r="D64" s="190"/>
      <c r="E64" s="190"/>
      <c r="F64" s="190"/>
      <c r="G64" s="190"/>
    </row>
    <row r="65" spans="1:7" ht="15" customHeight="1" x14ac:dyDescent="0.3">
      <c r="A65" s="145" t="s">
        <v>122</v>
      </c>
      <c r="B65" s="63"/>
      <c r="C65" s="130" t="s">
        <v>77</v>
      </c>
      <c r="D65" s="130" t="s">
        <v>78</v>
      </c>
      <c r="E65" s="130" t="s">
        <v>79</v>
      </c>
      <c r="F65" s="130" t="s">
        <v>80</v>
      </c>
      <c r="G65" s="130" t="s">
        <v>4</v>
      </c>
    </row>
    <row r="66" spans="1:7" x14ac:dyDescent="0.3">
      <c r="A66" s="183" t="s">
        <v>32</v>
      </c>
      <c r="B66" s="7" t="s">
        <v>0</v>
      </c>
      <c r="C66" s="101">
        <v>61</v>
      </c>
      <c r="D66" s="101">
        <v>616</v>
      </c>
      <c r="E66" s="101">
        <v>1077</v>
      </c>
      <c r="F66" s="101">
        <v>526</v>
      </c>
      <c r="G66" s="102">
        <f>SUM(C66:F66)</f>
        <v>2280</v>
      </c>
    </row>
    <row r="67" spans="1:7" x14ac:dyDescent="0.3">
      <c r="A67" s="183" t="s">
        <v>81</v>
      </c>
      <c r="B67" s="7" t="s">
        <v>1</v>
      </c>
      <c r="C67" s="101">
        <v>516</v>
      </c>
      <c r="D67" s="101">
        <v>4318</v>
      </c>
      <c r="E67" s="101">
        <v>7032</v>
      </c>
      <c r="F67" s="101">
        <v>2954</v>
      </c>
      <c r="G67" s="102">
        <f>SUM(C67:F67)</f>
        <v>14820</v>
      </c>
    </row>
    <row r="68" spans="1:7" x14ac:dyDescent="0.3">
      <c r="A68" s="183"/>
      <c r="B68" s="7" t="s">
        <v>2</v>
      </c>
      <c r="C68" s="101">
        <v>1325</v>
      </c>
      <c r="D68" s="101">
        <v>10164</v>
      </c>
      <c r="E68" s="101">
        <v>17154</v>
      </c>
      <c r="F68" s="101">
        <v>6933</v>
      </c>
      <c r="G68" s="102">
        <f>SUM(C68:F68)</f>
        <v>35576</v>
      </c>
    </row>
    <row r="69" spans="1:7" x14ac:dyDescent="0.3">
      <c r="A69" s="184" t="s">
        <v>30</v>
      </c>
      <c r="B69" s="4" t="s">
        <v>0</v>
      </c>
      <c r="C69" s="103">
        <v>6</v>
      </c>
      <c r="D69" s="103">
        <v>184</v>
      </c>
      <c r="E69" s="103">
        <v>457</v>
      </c>
      <c r="F69" s="103">
        <v>436</v>
      </c>
      <c r="G69" s="104">
        <f>SUM(C69:F69)</f>
        <v>1083</v>
      </c>
    </row>
    <row r="70" spans="1:7" x14ac:dyDescent="0.3">
      <c r="A70" s="184"/>
      <c r="B70" s="4" t="s">
        <v>1</v>
      </c>
      <c r="C70" s="103">
        <v>56</v>
      </c>
      <c r="D70" s="103">
        <v>1875</v>
      </c>
      <c r="E70" s="103">
        <v>3853</v>
      </c>
      <c r="F70" s="103">
        <v>3118</v>
      </c>
      <c r="G70" s="104">
        <f t="shared" ref="G70:G71" si="11">SUM(C70:F70)</f>
        <v>8902</v>
      </c>
    </row>
    <row r="71" spans="1:7" x14ac:dyDescent="0.3">
      <c r="A71" s="184"/>
      <c r="B71" s="4" t="s">
        <v>2</v>
      </c>
      <c r="C71" s="103">
        <v>119</v>
      </c>
      <c r="D71" s="103">
        <v>3785</v>
      </c>
      <c r="E71" s="103">
        <v>8858</v>
      </c>
      <c r="F71" s="103">
        <v>7171</v>
      </c>
      <c r="G71" s="104">
        <f t="shared" si="11"/>
        <v>19933</v>
      </c>
    </row>
    <row r="72" spans="1:7" x14ac:dyDescent="0.3">
      <c r="A72" s="183" t="s">
        <v>27</v>
      </c>
      <c r="B72" s="7" t="s">
        <v>0</v>
      </c>
      <c r="C72" s="101">
        <v>12</v>
      </c>
      <c r="D72" s="101">
        <v>106</v>
      </c>
      <c r="E72" s="101">
        <v>282</v>
      </c>
      <c r="F72" s="101">
        <v>110</v>
      </c>
      <c r="G72" s="102">
        <f>SUM(C72:F72)</f>
        <v>510</v>
      </c>
    </row>
    <row r="73" spans="1:7" x14ac:dyDescent="0.3">
      <c r="A73" s="183"/>
      <c r="B73" s="7" t="s">
        <v>1</v>
      </c>
      <c r="C73" s="101">
        <v>127</v>
      </c>
      <c r="D73" s="101">
        <v>1064</v>
      </c>
      <c r="E73" s="101">
        <v>2144</v>
      </c>
      <c r="F73" s="101">
        <v>717</v>
      </c>
      <c r="G73" s="102">
        <f>SUM(C73:F73)</f>
        <v>4052</v>
      </c>
    </row>
    <row r="74" spans="1:7" x14ac:dyDescent="0.3">
      <c r="A74" s="183"/>
      <c r="B74" s="7" t="s">
        <v>2</v>
      </c>
      <c r="C74" s="101">
        <v>324</v>
      </c>
      <c r="D74" s="101">
        <v>2272</v>
      </c>
      <c r="E74" s="101">
        <v>5141</v>
      </c>
      <c r="F74" s="101">
        <v>1830</v>
      </c>
      <c r="G74" s="102">
        <f>SUM(C74:F74)</f>
        <v>9567</v>
      </c>
    </row>
    <row r="75" spans="1:7" x14ac:dyDescent="0.3">
      <c r="A75" s="184" t="s">
        <v>29</v>
      </c>
      <c r="B75" s="4" t="s">
        <v>0</v>
      </c>
      <c r="C75" s="103">
        <v>8</v>
      </c>
      <c r="D75" s="103">
        <v>55</v>
      </c>
      <c r="E75" s="103">
        <v>32</v>
      </c>
      <c r="F75" s="103">
        <v>1</v>
      </c>
      <c r="G75" s="104">
        <f>SUM(C75:F75)</f>
        <v>96</v>
      </c>
    </row>
    <row r="76" spans="1:7" x14ac:dyDescent="0.3">
      <c r="A76" s="184"/>
      <c r="B76" s="4" t="s">
        <v>1</v>
      </c>
      <c r="C76" s="103">
        <v>51</v>
      </c>
      <c r="D76" s="103">
        <v>324</v>
      </c>
      <c r="E76" s="103">
        <v>161</v>
      </c>
      <c r="F76" s="103">
        <v>3</v>
      </c>
      <c r="G76" s="104">
        <f t="shared" ref="G76:G77" si="12">SUM(C76:F76)</f>
        <v>539</v>
      </c>
    </row>
    <row r="77" spans="1:7" x14ac:dyDescent="0.3">
      <c r="A77" s="184"/>
      <c r="B77" s="4" t="s">
        <v>2</v>
      </c>
      <c r="C77" s="103">
        <v>119</v>
      </c>
      <c r="D77" s="103">
        <v>733</v>
      </c>
      <c r="E77" s="103">
        <v>351</v>
      </c>
      <c r="F77" s="103">
        <v>6</v>
      </c>
      <c r="G77" s="104">
        <f t="shared" si="12"/>
        <v>1209</v>
      </c>
    </row>
    <row r="78" spans="1:7" x14ac:dyDescent="0.3">
      <c r="A78" s="183" t="s">
        <v>26</v>
      </c>
      <c r="B78" s="7" t="s">
        <v>0</v>
      </c>
      <c r="C78" s="101">
        <v>12</v>
      </c>
      <c r="D78" s="101">
        <v>8</v>
      </c>
      <c r="E78" s="101">
        <v>2</v>
      </c>
      <c r="F78" s="101">
        <v>0</v>
      </c>
      <c r="G78" s="102">
        <f t="shared" ref="G78:G86" si="13">SUM(C78:F78)</f>
        <v>22</v>
      </c>
    </row>
    <row r="79" spans="1:7" x14ac:dyDescent="0.3">
      <c r="A79" s="183"/>
      <c r="B79" s="7" t="s">
        <v>1</v>
      </c>
      <c r="C79" s="101">
        <v>89</v>
      </c>
      <c r="D79" s="101">
        <v>45</v>
      </c>
      <c r="E79" s="101">
        <v>14</v>
      </c>
      <c r="F79" s="101">
        <v>0</v>
      </c>
      <c r="G79" s="102">
        <f t="shared" si="13"/>
        <v>148</v>
      </c>
    </row>
    <row r="80" spans="1:7" x14ac:dyDescent="0.3">
      <c r="A80" s="183"/>
      <c r="B80" s="7" t="s">
        <v>2</v>
      </c>
      <c r="C80" s="101">
        <v>197</v>
      </c>
      <c r="D80" s="101">
        <v>106</v>
      </c>
      <c r="E80" s="101">
        <v>33</v>
      </c>
      <c r="F80" s="101">
        <v>0</v>
      </c>
      <c r="G80" s="102">
        <f t="shared" si="13"/>
        <v>336</v>
      </c>
    </row>
    <row r="81" spans="1:7" x14ac:dyDescent="0.3">
      <c r="A81" s="184" t="s">
        <v>31</v>
      </c>
      <c r="B81" s="4" t="s">
        <v>0</v>
      </c>
      <c r="C81" s="103">
        <v>2</v>
      </c>
      <c r="D81" s="103">
        <v>9</v>
      </c>
      <c r="E81" s="103">
        <v>1</v>
      </c>
      <c r="F81" s="103">
        <v>0</v>
      </c>
      <c r="G81" s="104">
        <f t="shared" ref="G81:G83" si="14">SUM(C81:F81)</f>
        <v>12</v>
      </c>
    </row>
    <row r="82" spans="1:7" x14ac:dyDescent="0.3">
      <c r="A82" s="184"/>
      <c r="B82" s="4" t="s">
        <v>1</v>
      </c>
      <c r="C82" s="103">
        <v>17</v>
      </c>
      <c r="D82" s="103">
        <v>62</v>
      </c>
      <c r="E82" s="103">
        <v>4</v>
      </c>
      <c r="F82" s="103">
        <v>0</v>
      </c>
      <c r="G82" s="104">
        <f t="shared" si="14"/>
        <v>83</v>
      </c>
    </row>
    <row r="83" spans="1:7" x14ac:dyDescent="0.3">
      <c r="A83" s="184"/>
      <c r="B83" s="4" t="s">
        <v>2</v>
      </c>
      <c r="C83" s="103">
        <v>32</v>
      </c>
      <c r="D83" s="103">
        <v>138</v>
      </c>
      <c r="E83" s="103">
        <v>8</v>
      </c>
      <c r="F83" s="103">
        <v>0</v>
      </c>
      <c r="G83" s="104">
        <f t="shared" si="14"/>
        <v>178</v>
      </c>
    </row>
    <row r="84" spans="1:7" x14ac:dyDescent="0.3">
      <c r="A84" s="183" t="s">
        <v>28</v>
      </c>
      <c r="B84" s="7" t="s">
        <v>0</v>
      </c>
      <c r="C84" s="101">
        <v>1</v>
      </c>
      <c r="D84" s="101">
        <v>1</v>
      </c>
      <c r="E84" s="101">
        <v>2</v>
      </c>
      <c r="F84" s="101">
        <v>0</v>
      </c>
      <c r="G84" s="102">
        <f t="shared" si="13"/>
        <v>4</v>
      </c>
    </row>
    <row r="85" spans="1:7" x14ac:dyDescent="0.3">
      <c r="A85" s="183"/>
      <c r="B85" s="7" t="s">
        <v>1</v>
      </c>
      <c r="C85" s="101">
        <v>8</v>
      </c>
      <c r="D85" s="101">
        <v>7</v>
      </c>
      <c r="E85" s="101">
        <v>8</v>
      </c>
      <c r="F85" s="101">
        <v>0</v>
      </c>
      <c r="G85" s="102">
        <f t="shared" si="13"/>
        <v>23</v>
      </c>
    </row>
    <row r="86" spans="1:7" x14ac:dyDescent="0.3">
      <c r="A86" s="183"/>
      <c r="B86" s="7" t="s">
        <v>2</v>
      </c>
      <c r="C86" s="101">
        <v>16</v>
      </c>
      <c r="D86" s="101">
        <v>14</v>
      </c>
      <c r="E86" s="101">
        <v>31</v>
      </c>
      <c r="F86" s="101">
        <v>0</v>
      </c>
      <c r="G86" s="102">
        <f t="shared" si="13"/>
        <v>61</v>
      </c>
    </row>
    <row r="87" spans="1:7" x14ac:dyDescent="0.3">
      <c r="A87" s="189" t="s">
        <v>4</v>
      </c>
      <c r="B87" s="66" t="s">
        <v>0</v>
      </c>
      <c r="C87" s="65">
        <f t="shared" ref="C87:G89" si="15">C78+C72+C84+C75+C69+C81+C66</f>
        <v>102</v>
      </c>
      <c r="D87" s="65">
        <f t="shared" si="15"/>
        <v>979</v>
      </c>
      <c r="E87" s="65">
        <f t="shared" si="15"/>
        <v>1853</v>
      </c>
      <c r="F87" s="65">
        <f t="shared" si="15"/>
        <v>1073</v>
      </c>
      <c r="G87" s="65">
        <f t="shared" si="15"/>
        <v>4007</v>
      </c>
    </row>
    <row r="88" spans="1:7" x14ac:dyDescent="0.3">
      <c r="A88" s="189"/>
      <c r="B88" s="66" t="s">
        <v>1</v>
      </c>
      <c r="C88" s="65">
        <f t="shared" si="15"/>
        <v>864</v>
      </c>
      <c r="D88" s="65">
        <f t="shared" si="15"/>
        <v>7695</v>
      </c>
      <c r="E88" s="65">
        <f t="shared" si="15"/>
        <v>13216</v>
      </c>
      <c r="F88" s="65">
        <f t="shared" si="15"/>
        <v>6792</v>
      </c>
      <c r="G88" s="65">
        <f t="shared" si="15"/>
        <v>28567</v>
      </c>
    </row>
    <row r="89" spans="1:7" x14ac:dyDescent="0.3">
      <c r="A89" s="189"/>
      <c r="B89" s="66" t="s">
        <v>2</v>
      </c>
      <c r="C89" s="65">
        <f t="shared" si="15"/>
        <v>2132</v>
      </c>
      <c r="D89" s="65">
        <f t="shared" si="15"/>
        <v>17212</v>
      </c>
      <c r="E89" s="65">
        <f t="shared" si="15"/>
        <v>31576</v>
      </c>
      <c r="F89" s="65">
        <f t="shared" si="15"/>
        <v>15940</v>
      </c>
      <c r="G89" s="65">
        <f t="shared" si="15"/>
        <v>66860</v>
      </c>
    </row>
    <row r="90" spans="1:7" x14ac:dyDescent="0.3">
      <c r="A90" s="152" t="s">
        <v>121</v>
      </c>
      <c r="B90" s="139"/>
      <c r="C90" s="139"/>
      <c r="D90" s="139"/>
      <c r="E90" s="139"/>
      <c r="F90" s="139"/>
      <c r="G90" s="139"/>
    </row>
  </sheetData>
  <mergeCells count="30">
    <mergeCell ref="A15:A17"/>
    <mergeCell ref="A18:A20"/>
    <mergeCell ref="A21:A23"/>
    <mergeCell ref="A24:A26"/>
    <mergeCell ref="A27:A29"/>
    <mergeCell ref="A3:G3"/>
    <mergeCell ref="A4:G4"/>
    <mergeCell ref="A6:A8"/>
    <mergeCell ref="A9:A11"/>
    <mergeCell ref="A12:A14"/>
    <mergeCell ref="A63:G63"/>
    <mergeCell ref="A64:G64"/>
    <mergeCell ref="A78:A80"/>
    <mergeCell ref="A72:A74"/>
    <mergeCell ref="A87:A89"/>
    <mergeCell ref="A81:A83"/>
    <mergeCell ref="A66:A68"/>
    <mergeCell ref="A84:A86"/>
    <mergeCell ref="A75:A77"/>
    <mergeCell ref="A69:A71"/>
    <mergeCell ref="A57:A59"/>
    <mergeCell ref="A33:G33"/>
    <mergeCell ref="A34:G34"/>
    <mergeCell ref="A48:A50"/>
    <mergeCell ref="A42:A44"/>
    <mergeCell ref="A54:A56"/>
    <mergeCell ref="A45:A47"/>
    <mergeCell ref="A39:A41"/>
    <mergeCell ref="A51:A53"/>
    <mergeCell ref="A36:A38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&amp;L&amp;F&amp;C&amp;P&amp;R&amp;A</oddFooter>
  </headerFooter>
  <rowBreaks count="2" manualBreakCount="2">
    <brk id="30" max="16383" man="1"/>
    <brk id="60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3:P48"/>
  <sheetViews>
    <sheetView showGridLines="0" zoomScaleNormal="100" workbookViewId="0">
      <pane xSplit="1" topLeftCell="B1" activePane="topRight" state="frozen"/>
      <selection pane="topRight" activeCell="L42" sqref="L42"/>
    </sheetView>
  </sheetViews>
  <sheetFormatPr defaultRowHeight="14.4" x14ac:dyDescent="0.3"/>
  <cols>
    <col min="1" max="1" width="15.33203125" customWidth="1"/>
    <col min="2" max="2" width="27.109375" bestFit="1" customWidth="1"/>
    <col min="3" max="8" width="10.109375" customWidth="1"/>
    <col min="9" max="10" width="10.109375" bestFit="1" customWidth="1"/>
    <col min="11" max="12" width="10.109375" customWidth="1"/>
  </cols>
  <sheetData>
    <row r="3" spans="1:12" ht="17.100000000000001" customHeight="1" x14ac:dyDescent="0.3">
      <c r="A3" s="186" t="s">
        <v>137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</row>
    <row r="4" spans="1:12" ht="33" customHeight="1" x14ac:dyDescent="0.3">
      <c r="A4" s="67" t="s">
        <v>53</v>
      </c>
      <c r="B4" s="63"/>
      <c r="C4" s="68">
        <v>2010</v>
      </c>
      <c r="D4" s="68">
        <v>2011</v>
      </c>
      <c r="E4" s="68">
        <v>2012</v>
      </c>
      <c r="F4" s="68">
        <v>2013</v>
      </c>
      <c r="G4" s="68">
        <v>2014</v>
      </c>
      <c r="H4" s="68">
        <v>2015</v>
      </c>
      <c r="I4" s="68">
        <v>2016</v>
      </c>
      <c r="J4" s="68">
        <v>2017</v>
      </c>
      <c r="K4" s="153">
        <v>2018</v>
      </c>
      <c r="L4" s="171">
        <v>2019</v>
      </c>
    </row>
    <row r="5" spans="1:12" x14ac:dyDescent="0.3">
      <c r="A5" s="194" t="s">
        <v>26</v>
      </c>
      <c r="B5" s="16" t="s">
        <v>88</v>
      </c>
      <c r="C5" s="18">
        <v>4661</v>
      </c>
      <c r="D5" s="18">
        <v>4282</v>
      </c>
      <c r="E5" s="18">
        <v>4433</v>
      </c>
      <c r="F5" s="18">
        <v>4551</v>
      </c>
      <c r="G5" s="18">
        <v>5838</v>
      </c>
      <c r="H5" s="18">
        <v>6798</v>
      </c>
      <c r="I5" s="18">
        <v>7607</v>
      </c>
      <c r="J5" s="18">
        <v>8419</v>
      </c>
      <c r="K5" s="18">
        <v>8187</v>
      </c>
      <c r="L5" s="18">
        <v>9521</v>
      </c>
    </row>
    <row r="6" spans="1:12" x14ac:dyDescent="0.3">
      <c r="A6" s="194"/>
      <c r="B6" s="16" t="s">
        <v>89</v>
      </c>
      <c r="C6" s="18">
        <v>51468</v>
      </c>
      <c r="D6" s="18">
        <v>46821</v>
      </c>
      <c r="E6" s="18">
        <v>39466</v>
      </c>
      <c r="F6" s="18">
        <v>32997</v>
      </c>
      <c r="G6" s="18">
        <v>37217</v>
      </c>
      <c r="H6" s="18">
        <v>45352</v>
      </c>
      <c r="I6" s="18">
        <v>48336</v>
      </c>
      <c r="J6" s="18">
        <v>46981</v>
      </c>
      <c r="K6" s="18">
        <v>44342</v>
      </c>
      <c r="L6" s="18">
        <v>37646</v>
      </c>
    </row>
    <row r="7" spans="1:12" x14ac:dyDescent="0.3">
      <c r="A7" s="194"/>
      <c r="B7" s="17" t="s">
        <v>7</v>
      </c>
      <c r="C7" s="18">
        <v>9721</v>
      </c>
      <c r="D7" s="18">
        <v>9736</v>
      </c>
      <c r="E7" s="18">
        <v>9471</v>
      </c>
      <c r="F7" s="18">
        <v>9360</v>
      </c>
      <c r="G7" s="18">
        <v>13405</v>
      </c>
      <c r="H7" s="18">
        <v>16415</v>
      </c>
      <c r="I7" s="18">
        <v>20455</v>
      </c>
      <c r="J7" s="18">
        <v>24578</v>
      </c>
      <c r="K7" s="18">
        <v>20621</v>
      </c>
      <c r="L7" s="18">
        <v>27805</v>
      </c>
    </row>
    <row r="8" spans="1:12" x14ac:dyDescent="0.3">
      <c r="A8" s="194"/>
      <c r="B8" s="17" t="s">
        <v>43</v>
      </c>
      <c r="C8" s="18">
        <v>99068</v>
      </c>
      <c r="D8" s="18">
        <v>95725</v>
      </c>
      <c r="E8" s="18">
        <v>80920</v>
      </c>
      <c r="F8" s="18">
        <v>60689</v>
      </c>
      <c r="G8" s="18">
        <v>74010</v>
      </c>
      <c r="H8" s="18">
        <v>85753</v>
      </c>
      <c r="I8" s="18">
        <v>88909</v>
      </c>
      <c r="J8" s="18">
        <v>108519</v>
      </c>
      <c r="K8" s="18">
        <v>110440</v>
      </c>
      <c r="L8" s="18">
        <v>73658</v>
      </c>
    </row>
    <row r="9" spans="1:12" x14ac:dyDescent="0.3">
      <c r="A9" s="194"/>
      <c r="B9" s="17" t="s">
        <v>45</v>
      </c>
      <c r="C9" s="19">
        <v>0.252</v>
      </c>
      <c r="D9" s="19">
        <v>0.24299999999999999</v>
      </c>
      <c r="E9" s="19">
        <v>0.20799999999999999</v>
      </c>
      <c r="F9" s="19">
        <v>0.161</v>
      </c>
      <c r="G9" s="19">
        <v>0.20100000000000001</v>
      </c>
      <c r="H9" s="19">
        <v>0.221</v>
      </c>
      <c r="I9" s="19">
        <v>0.23100000000000001</v>
      </c>
      <c r="J9" s="19">
        <v>0.28000000000000003</v>
      </c>
      <c r="K9" s="19">
        <v>0.246</v>
      </c>
      <c r="L9" s="19">
        <v>0.2</v>
      </c>
    </row>
    <row r="10" spans="1:12" x14ac:dyDescent="0.3">
      <c r="A10" s="192" t="s">
        <v>27</v>
      </c>
      <c r="B10" s="20" t="s">
        <v>88</v>
      </c>
      <c r="C10" s="22">
        <v>275414</v>
      </c>
      <c r="D10" s="22">
        <v>336160</v>
      </c>
      <c r="E10" s="22">
        <v>360304</v>
      </c>
      <c r="F10" s="22">
        <v>430811</v>
      </c>
      <c r="G10" s="22">
        <v>505398</v>
      </c>
      <c r="H10" s="22">
        <v>557419</v>
      </c>
      <c r="I10" s="22">
        <v>547178</v>
      </c>
      <c r="J10" s="22">
        <v>607401</v>
      </c>
      <c r="K10" s="22">
        <v>651276</v>
      </c>
      <c r="L10" s="22">
        <v>680581</v>
      </c>
    </row>
    <row r="11" spans="1:12" x14ac:dyDescent="0.3">
      <c r="A11" s="192"/>
      <c r="B11" s="20" t="s">
        <v>90</v>
      </c>
      <c r="C11" s="22">
        <v>615418</v>
      </c>
      <c r="D11" s="22">
        <v>593287</v>
      </c>
      <c r="E11" s="22">
        <v>531159</v>
      </c>
      <c r="F11" s="22">
        <v>571477</v>
      </c>
      <c r="G11" s="22">
        <v>615283</v>
      </c>
      <c r="H11" s="22">
        <v>689306</v>
      </c>
      <c r="I11" s="22">
        <v>714038</v>
      </c>
      <c r="J11" s="22">
        <v>699740</v>
      </c>
      <c r="K11" s="22">
        <v>729733</v>
      </c>
      <c r="L11" s="22">
        <v>717462</v>
      </c>
    </row>
    <row r="12" spans="1:12" x14ac:dyDescent="0.3">
      <c r="A12" s="192"/>
      <c r="B12" s="21" t="s">
        <v>7</v>
      </c>
      <c r="C12" s="22">
        <v>589662</v>
      </c>
      <c r="D12" s="22">
        <v>746983</v>
      </c>
      <c r="E12" s="22">
        <v>916847</v>
      </c>
      <c r="F12" s="22">
        <v>924735</v>
      </c>
      <c r="G12" s="22">
        <v>1067034</v>
      </c>
      <c r="H12" s="22">
        <v>1146885</v>
      </c>
      <c r="I12" s="22">
        <v>1234236</v>
      </c>
      <c r="J12" s="22">
        <v>1385705</v>
      </c>
      <c r="K12" s="22">
        <v>1429082</v>
      </c>
      <c r="L12" s="22">
        <v>1488668</v>
      </c>
    </row>
    <row r="13" spans="1:12" x14ac:dyDescent="0.3">
      <c r="A13" s="192"/>
      <c r="B13" s="21" t="s">
        <v>43</v>
      </c>
      <c r="C13" s="22">
        <v>1210281</v>
      </c>
      <c r="D13" s="22">
        <v>1156017</v>
      </c>
      <c r="E13" s="22">
        <v>1033336</v>
      </c>
      <c r="F13" s="22">
        <v>1093721</v>
      </c>
      <c r="G13" s="22">
        <v>1177883</v>
      </c>
      <c r="H13" s="22">
        <v>1322745</v>
      </c>
      <c r="I13" s="22">
        <v>1401725</v>
      </c>
      <c r="J13" s="22">
        <v>1364814</v>
      </c>
      <c r="K13" s="22">
        <v>1415405</v>
      </c>
      <c r="L13" s="22">
        <v>1375986</v>
      </c>
    </row>
    <row r="14" spans="1:12" x14ac:dyDescent="0.3">
      <c r="A14" s="192"/>
      <c r="B14" s="21" t="s">
        <v>45</v>
      </c>
      <c r="C14" s="23">
        <v>0.39600000000000002</v>
      </c>
      <c r="D14" s="23">
        <v>0.41099999999999998</v>
      </c>
      <c r="E14" s="23">
        <v>0.42199999999999999</v>
      </c>
      <c r="F14" s="23">
        <v>0.42699999999999999</v>
      </c>
      <c r="G14" s="23">
        <v>0.46</v>
      </c>
      <c r="H14" s="23">
        <v>0.504</v>
      </c>
      <c r="I14" s="23">
        <v>0.53900000000000003</v>
      </c>
      <c r="J14" s="118">
        <v>0.56299999999999994</v>
      </c>
      <c r="K14" s="118">
        <v>0.53700000000000003</v>
      </c>
      <c r="L14" s="118">
        <v>0.52800000000000002</v>
      </c>
    </row>
    <row r="15" spans="1:12" x14ac:dyDescent="0.3">
      <c r="A15" s="194" t="s">
        <v>28</v>
      </c>
      <c r="B15" s="16" t="s">
        <v>91</v>
      </c>
      <c r="C15" s="18">
        <v>2461</v>
      </c>
      <c r="D15" s="18">
        <v>2580</v>
      </c>
      <c r="E15" s="18">
        <v>1910</v>
      </c>
      <c r="F15" s="18">
        <v>2444</v>
      </c>
      <c r="G15" s="18">
        <v>3279</v>
      </c>
      <c r="H15" s="18">
        <v>7230</v>
      </c>
      <c r="I15" s="18">
        <v>4167</v>
      </c>
      <c r="J15" s="18">
        <v>3472</v>
      </c>
      <c r="K15" s="18">
        <v>5099</v>
      </c>
      <c r="L15" s="18">
        <v>4893</v>
      </c>
    </row>
    <row r="16" spans="1:12" x14ac:dyDescent="0.3">
      <c r="A16" s="194"/>
      <c r="B16" s="16" t="s">
        <v>89</v>
      </c>
      <c r="C16" s="18">
        <v>10800</v>
      </c>
      <c r="D16" s="18">
        <v>11535</v>
      </c>
      <c r="E16" s="18">
        <v>9589</v>
      </c>
      <c r="F16" s="18">
        <v>10802</v>
      </c>
      <c r="G16" s="18">
        <v>10872</v>
      </c>
      <c r="H16" s="18">
        <v>10944</v>
      </c>
      <c r="I16" s="18">
        <v>9199</v>
      </c>
      <c r="J16" s="18">
        <v>9160</v>
      </c>
      <c r="K16" s="18">
        <v>9460</v>
      </c>
      <c r="L16" s="18">
        <v>10414</v>
      </c>
    </row>
    <row r="17" spans="1:12" x14ac:dyDescent="0.3">
      <c r="A17" s="194"/>
      <c r="B17" s="17" t="s">
        <v>7</v>
      </c>
      <c r="C17" s="18">
        <v>7583</v>
      </c>
      <c r="D17" s="18">
        <v>6706</v>
      </c>
      <c r="E17" s="18">
        <v>4886</v>
      </c>
      <c r="F17" s="18">
        <v>6753</v>
      </c>
      <c r="G17" s="18">
        <v>8109</v>
      </c>
      <c r="H17" s="18">
        <v>14818</v>
      </c>
      <c r="I17" s="18">
        <v>20312</v>
      </c>
      <c r="J17" s="18">
        <v>17438</v>
      </c>
      <c r="K17" s="18">
        <v>27654</v>
      </c>
      <c r="L17" s="18">
        <v>47928</v>
      </c>
    </row>
    <row r="18" spans="1:12" x14ac:dyDescent="0.3">
      <c r="A18" s="194"/>
      <c r="B18" s="17" t="s">
        <v>43</v>
      </c>
      <c r="C18" s="18">
        <v>21800</v>
      </c>
      <c r="D18" s="18">
        <v>22490</v>
      </c>
      <c r="E18" s="18">
        <v>17708</v>
      </c>
      <c r="F18" s="18">
        <v>18830</v>
      </c>
      <c r="G18" s="18">
        <v>19673</v>
      </c>
      <c r="H18" s="18">
        <v>20171</v>
      </c>
      <c r="I18" s="18">
        <v>25985</v>
      </c>
      <c r="J18" s="18">
        <v>18246</v>
      </c>
      <c r="K18" s="18">
        <v>19293</v>
      </c>
      <c r="L18" s="18">
        <v>21482</v>
      </c>
    </row>
    <row r="19" spans="1:12" x14ac:dyDescent="0.3">
      <c r="A19" s="194"/>
      <c r="B19" s="17" t="s">
        <v>46</v>
      </c>
      <c r="C19" s="19">
        <v>0.13200000000000001</v>
      </c>
      <c r="D19" s="19">
        <v>0.12</v>
      </c>
      <c r="E19" s="19">
        <v>9.2999999999999999E-2</v>
      </c>
      <c r="F19" s="19">
        <v>0.105</v>
      </c>
      <c r="G19" s="19">
        <v>0.114</v>
      </c>
      <c r="H19" s="19">
        <v>0.13600000000000001</v>
      </c>
      <c r="I19" s="19">
        <v>0.186</v>
      </c>
      <c r="J19" s="19">
        <v>0.13700000000000001</v>
      </c>
      <c r="K19" s="19">
        <v>0.14199999999999999</v>
      </c>
      <c r="L19" s="19">
        <v>0.23499999999999999</v>
      </c>
    </row>
    <row r="20" spans="1:12" x14ac:dyDescent="0.3">
      <c r="A20" s="192" t="s">
        <v>29</v>
      </c>
      <c r="B20" s="20" t="s">
        <v>91</v>
      </c>
      <c r="C20" s="22">
        <v>3170</v>
      </c>
      <c r="D20" s="22">
        <v>3298</v>
      </c>
      <c r="E20" s="22">
        <v>3406</v>
      </c>
      <c r="F20" s="22">
        <v>4091</v>
      </c>
      <c r="G20" s="22">
        <v>4221</v>
      </c>
      <c r="H20" s="22">
        <v>5142</v>
      </c>
      <c r="I20" s="22">
        <v>3409</v>
      </c>
      <c r="J20" s="22">
        <v>4649</v>
      </c>
      <c r="K20" s="22">
        <v>8188</v>
      </c>
      <c r="L20" s="22">
        <v>6275</v>
      </c>
    </row>
    <row r="21" spans="1:12" x14ac:dyDescent="0.3">
      <c r="A21" s="192"/>
      <c r="B21" s="20" t="s">
        <v>90</v>
      </c>
      <c r="C21" s="22">
        <v>51430</v>
      </c>
      <c r="D21" s="22">
        <v>51324</v>
      </c>
      <c r="E21" s="22">
        <v>41169</v>
      </c>
      <c r="F21" s="22">
        <v>40319</v>
      </c>
      <c r="G21" s="22">
        <v>39672</v>
      </c>
      <c r="H21" s="22">
        <v>43483</v>
      </c>
      <c r="I21" s="22">
        <v>41294</v>
      </c>
      <c r="J21" s="22">
        <v>42943</v>
      </c>
      <c r="K21" s="22">
        <v>77427</v>
      </c>
      <c r="L21" s="22">
        <v>79845</v>
      </c>
    </row>
    <row r="22" spans="1:12" x14ac:dyDescent="0.3">
      <c r="A22" s="192"/>
      <c r="B22" s="21" t="s">
        <v>7</v>
      </c>
      <c r="C22" s="22">
        <v>5649</v>
      </c>
      <c r="D22" s="22">
        <v>5318</v>
      </c>
      <c r="E22" s="22">
        <v>6352</v>
      </c>
      <c r="F22" s="22">
        <v>8386</v>
      </c>
      <c r="G22" s="22">
        <v>8829</v>
      </c>
      <c r="H22" s="22">
        <v>9181</v>
      </c>
      <c r="I22" s="22">
        <v>6537</v>
      </c>
      <c r="J22" s="22">
        <v>12226</v>
      </c>
      <c r="K22" s="22">
        <v>22188</v>
      </c>
      <c r="L22" s="22">
        <v>12654</v>
      </c>
    </row>
    <row r="23" spans="1:12" x14ac:dyDescent="0.3">
      <c r="A23" s="192"/>
      <c r="B23" s="21" t="s">
        <v>43</v>
      </c>
      <c r="C23" s="22">
        <v>101030</v>
      </c>
      <c r="D23" s="22">
        <v>104932</v>
      </c>
      <c r="E23" s="22">
        <v>79749</v>
      </c>
      <c r="F23" s="22">
        <v>74718</v>
      </c>
      <c r="G23" s="22">
        <v>74936</v>
      </c>
      <c r="H23" s="22">
        <v>80110</v>
      </c>
      <c r="I23" s="22">
        <v>79382</v>
      </c>
      <c r="J23" s="22">
        <v>85021</v>
      </c>
      <c r="K23" s="22">
        <v>172841</v>
      </c>
      <c r="L23" s="22">
        <v>149699</v>
      </c>
    </row>
    <row r="24" spans="1:12" x14ac:dyDescent="0.3">
      <c r="A24" s="192"/>
      <c r="B24" s="21" t="s">
        <v>45</v>
      </c>
      <c r="C24" s="23">
        <v>0.23400000000000001</v>
      </c>
      <c r="D24" s="23">
        <v>0.224</v>
      </c>
      <c r="E24" s="23">
        <v>0.16800000000000001</v>
      </c>
      <c r="F24" s="23">
        <v>0.16200000000000001</v>
      </c>
      <c r="G24" s="23">
        <v>0.16</v>
      </c>
      <c r="H24" s="23">
        <v>0.16800000000000001</v>
      </c>
      <c r="I24" s="23">
        <v>0.17599999999999999</v>
      </c>
      <c r="J24" s="23">
        <v>0.192</v>
      </c>
      <c r="K24" s="23">
        <v>0.216</v>
      </c>
      <c r="L24" s="23">
        <v>0.193</v>
      </c>
    </row>
    <row r="25" spans="1:12" x14ac:dyDescent="0.3">
      <c r="A25" s="191" t="s">
        <v>30</v>
      </c>
      <c r="B25" s="16" t="s">
        <v>91</v>
      </c>
      <c r="C25" s="24">
        <v>94349</v>
      </c>
      <c r="D25" s="24">
        <v>100751</v>
      </c>
      <c r="E25" s="24">
        <v>96269</v>
      </c>
      <c r="F25" s="24">
        <v>117873</v>
      </c>
      <c r="G25" s="24">
        <v>122577</v>
      </c>
      <c r="H25" s="24">
        <v>131935</v>
      </c>
      <c r="I25" s="24">
        <v>134937</v>
      </c>
      <c r="J25" s="24">
        <v>156137</v>
      </c>
      <c r="K25" s="24">
        <v>253157</v>
      </c>
      <c r="L25" s="24">
        <v>253126</v>
      </c>
    </row>
    <row r="26" spans="1:12" x14ac:dyDescent="0.3">
      <c r="A26" s="191"/>
      <c r="B26" s="16" t="s">
        <v>90</v>
      </c>
      <c r="C26" s="24">
        <v>96863</v>
      </c>
      <c r="D26" s="24">
        <v>83695</v>
      </c>
      <c r="E26" s="24">
        <v>52329</v>
      </c>
      <c r="F26" s="24">
        <v>58113</v>
      </c>
      <c r="G26" s="24">
        <v>56058</v>
      </c>
      <c r="H26" s="24">
        <v>67807</v>
      </c>
      <c r="I26" s="24">
        <v>79488</v>
      </c>
      <c r="J26" s="24">
        <v>81132</v>
      </c>
      <c r="K26" s="24">
        <v>126107</v>
      </c>
      <c r="L26" s="24">
        <v>128240</v>
      </c>
    </row>
    <row r="27" spans="1:12" x14ac:dyDescent="0.3">
      <c r="A27" s="191"/>
      <c r="B27" s="17" t="s">
        <v>7</v>
      </c>
      <c r="C27" s="24">
        <v>590531</v>
      </c>
      <c r="D27" s="24">
        <v>647948</v>
      </c>
      <c r="E27" s="24">
        <v>618966</v>
      </c>
      <c r="F27" s="24">
        <v>775798</v>
      </c>
      <c r="G27" s="24">
        <v>774134</v>
      </c>
      <c r="H27" s="24">
        <v>777152</v>
      </c>
      <c r="I27" s="24">
        <v>778190</v>
      </c>
      <c r="J27" s="24">
        <v>924326</v>
      </c>
      <c r="K27" s="24">
        <v>1425132</v>
      </c>
      <c r="L27" s="24">
        <v>1376558</v>
      </c>
    </row>
    <row r="28" spans="1:12" x14ac:dyDescent="0.3">
      <c r="A28" s="191"/>
      <c r="B28" s="17" t="s">
        <v>43</v>
      </c>
      <c r="C28" s="24">
        <v>323849</v>
      </c>
      <c r="D28" s="24">
        <v>256892</v>
      </c>
      <c r="E28" s="24">
        <v>156704</v>
      </c>
      <c r="F28" s="24">
        <v>176685</v>
      </c>
      <c r="G28" s="24">
        <v>164350</v>
      </c>
      <c r="H28" s="24">
        <v>187929</v>
      </c>
      <c r="I28" s="24">
        <v>210091</v>
      </c>
      <c r="J28" s="24">
        <v>200261</v>
      </c>
      <c r="K28" s="24">
        <v>282941</v>
      </c>
      <c r="L28" s="24">
        <v>325858</v>
      </c>
    </row>
    <row r="29" spans="1:12" x14ac:dyDescent="0.3">
      <c r="A29" s="191"/>
      <c r="B29" s="17" t="s">
        <v>46</v>
      </c>
      <c r="C29" s="25">
        <v>0.375</v>
      </c>
      <c r="D29" s="25">
        <v>0.35799999999999998</v>
      </c>
      <c r="E29" s="25">
        <v>0.29099999999999998</v>
      </c>
      <c r="F29" s="25">
        <v>0.34799999999999998</v>
      </c>
      <c r="G29" s="25">
        <v>0.29099999999999998</v>
      </c>
      <c r="H29" s="25">
        <v>0.32800000000000001</v>
      </c>
      <c r="I29" s="25">
        <v>0.33</v>
      </c>
      <c r="J29" s="25">
        <v>0.372</v>
      </c>
      <c r="K29" s="25">
        <v>0.33100000000000002</v>
      </c>
      <c r="L29" s="25">
        <v>0.32700000000000001</v>
      </c>
    </row>
    <row r="30" spans="1:12" x14ac:dyDescent="0.3">
      <c r="A30" s="192" t="s">
        <v>31</v>
      </c>
      <c r="B30" s="20" t="s">
        <v>91</v>
      </c>
      <c r="C30" s="22">
        <v>7767</v>
      </c>
      <c r="D30" s="22">
        <v>8039</v>
      </c>
      <c r="E30" s="22">
        <v>8353</v>
      </c>
      <c r="F30" s="22">
        <v>13284</v>
      </c>
      <c r="G30" s="22">
        <v>14244</v>
      </c>
      <c r="H30" s="22">
        <v>14020</v>
      </c>
      <c r="I30" s="22">
        <v>17513</v>
      </c>
      <c r="J30" s="22">
        <v>20691</v>
      </c>
      <c r="K30" s="22">
        <v>21670</v>
      </c>
      <c r="L30" s="22">
        <v>23567</v>
      </c>
    </row>
    <row r="31" spans="1:12" x14ac:dyDescent="0.3">
      <c r="A31" s="192"/>
      <c r="B31" s="20" t="s">
        <v>89</v>
      </c>
      <c r="C31" s="22">
        <v>72398</v>
      </c>
      <c r="D31" s="22">
        <v>72916</v>
      </c>
      <c r="E31" s="22">
        <v>65049</v>
      </c>
      <c r="F31" s="22">
        <v>65778</v>
      </c>
      <c r="G31" s="22">
        <v>63466</v>
      </c>
      <c r="H31" s="22">
        <v>62305</v>
      </c>
      <c r="I31" s="22">
        <v>68343</v>
      </c>
      <c r="J31" s="22">
        <v>65526</v>
      </c>
      <c r="K31" s="22">
        <v>64580</v>
      </c>
      <c r="L31" s="22">
        <v>62883</v>
      </c>
    </row>
    <row r="32" spans="1:12" x14ac:dyDescent="0.3">
      <c r="A32" s="192"/>
      <c r="B32" s="21" t="s">
        <v>7</v>
      </c>
      <c r="C32" s="22">
        <v>13877</v>
      </c>
      <c r="D32" s="22">
        <v>13315</v>
      </c>
      <c r="E32" s="22">
        <v>14992</v>
      </c>
      <c r="F32" s="22">
        <v>22535</v>
      </c>
      <c r="G32" s="22">
        <v>25947</v>
      </c>
      <c r="H32" s="22">
        <v>24036</v>
      </c>
      <c r="I32" s="22">
        <v>35921</v>
      </c>
      <c r="J32" s="22">
        <v>80660</v>
      </c>
      <c r="K32" s="22">
        <v>39510</v>
      </c>
      <c r="L32" s="22">
        <v>146932</v>
      </c>
    </row>
    <row r="33" spans="1:16" x14ac:dyDescent="0.3">
      <c r="A33" s="192"/>
      <c r="B33" s="21" t="s">
        <v>43</v>
      </c>
      <c r="C33" s="22">
        <v>141283</v>
      </c>
      <c r="D33" s="22">
        <v>147598</v>
      </c>
      <c r="E33" s="22">
        <v>131459</v>
      </c>
      <c r="F33" s="22">
        <v>127660</v>
      </c>
      <c r="G33" s="22">
        <v>132708</v>
      </c>
      <c r="H33" s="22">
        <v>115328</v>
      </c>
      <c r="I33" s="22">
        <v>141190</v>
      </c>
      <c r="J33" s="22">
        <v>152333</v>
      </c>
      <c r="K33" s="22">
        <v>114975</v>
      </c>
      <c r="L33" s="22">
        <v>115109</v>
      </c>
    </row>
    <row r="34" spans="1:16" x14ac:dyDescent="0.3">
      <c r="A34" s="192"/>
      <c r="B34" s="21" t="s">
        <v>45</v>
      </c>
      <c r="C34" s="23">
        <v>0.247</v>
      </c>
      <c r="D34" s="23">
        <v>0.214</v>
      </c>
      <c r="E34" s="23">
        <v>0.191</v>
      </c>
      <c r="F34" s="23">
        <v>0.193</v>
      </c>
      <c r="G34" s="23">
        <v>0.20399999999999999</v>
      </c>
      <c r="H34" s="23">
        <v>0.186</v>
      </c>
      <c r="I34" s="23">
        <v>0.23799999999999999</v>
      </c>
      <c r="J34" s="23">
        <v>0.309</v>
      </c>
      <c r="K34" s="23">
        <v>0.21099999999999999</v>
      </c>
      <c r="L34" s="23">
        <v>0.33100000000000002</v>
      </c>
    </row>
    <row r="35" spans="1:16" x14ac:dyDescent="0.3">
      <c r="A35" s="191" t="s">
        <v>32</v>
      </c>
      <c r="B35" s="16" t="s">
        <v>91</v>
      </c>
      <c r="C35" s="24">
        <v>451534</v>
      </c>
      <c r="D35" s="24">
        <v>495648</v>
      </c>
      <c r="E35" s="24">
        <v>523844</v>
      </c>
      <c r="F35" s="24">
        <v>561573</v>
      </c>
      <c r="G35" s="24">
        <v>566869</v>
      </c>
      <c r="H35" s="24">
        <v>622691</v>
      </c>
      <c r="I35" s="24">
        <v>623731</v>
      </c>
      <c r="J35" s="24">
        <v>675648</v>
      </c>
      <c r="K35" s="24">
        <v>893327</v>
      </c>
      <c r="L35" s="24">
        <v>897195</v>
      </c>
    </row>
    <row r="36" spans="1:16" x14ac:dyDescent="0.3">
      <c r="A36" s="191"/>
      <c r="B36" s="16" t="s">
        <v>89</v>
      </c>
      <c r="C36" s="24">
        <v>220454</v>
      </c>
      <c r="D36" s="24">
        <v>192605</v>
      </c>
      <c r="E36" s="24">
        <v>131187</v>
      </c>
      <c r="F36" s="24">
        <v>124635</v>
      </c>
      <c r="G36" s="24">
        <v>113433</v>
      </c>
      <c r="H36" s="24">
        <v>127670</v>
      </c>
      <c r="I36" s="24">
        <v>130846</v>
      </c>
      <c r="J36" s="24">
        <v>125645</v>
      </c>
      <c r="K36" s="24">
        <v>185771</v>
      </c>
      <c r="L36" s="24">
        <v>180519</v>
      </c>
    </row>
    <row r="37" spans="1:16" x14ac:dyDescent="0.3">
      <c r="A37" s="191"/>
      <c r="B37" s="17" t="s">
        <v>7</v>
      </c>
      <c r="C37" s="24">
        <v>3110836</v>
      </c>
      <c r="D37" s="24">
        <v>3495653</v>
      </c>
      <c r="E37" s="24">
        <v>3589630</v>
      </c>
      <c r="F37" s="24">
        <v>3736975</v>
      </c>
      <c r="G37" s="24">
        <v>3952966</v>
      </c>
      <c r="H37" s="24">
        <v>3920566</v>
      </c>
      <c r="I37" s="24">
        <v>3838574</v>
      </c>
      <c r="J37" s="24">
        <v>4247573</v>
      </c>
      <c r="K37" s="24">
        <v>5052166</v>
      </c>
      <c r="L37" s="24">
        <v>5048484</v>
      </c>
    </row>
    <row r="38" spans="1:16" x14ac:dyDescent="0.3">
      <c r="A38" s="191"/>
      <c r="B38" s="17" t="s">
        <v>43</v>
      </c>
      <c r="C38" s="24">
        <v>822910</v>
      </c>
      <c r="D38" s="24">
        <v>718307</v>
      </c>
      <c r="E38" s="24">
        <v>472760</v>
      </c>
      <c r="F38" s="24">
        <v>438311</v>
      </c>
      <c r="G38" s="24">
        <v>431312</v>
      </c>
      <c r="H38" s="24">
        <v>473306</v>
      </c>
      <c r="I38" s="24">
        <v>486052</v>
      </c>
      <c r="J38" s="24">
        <v>464301</v>
      </c>
      <c r="K38" s="24">
        <v>609149</v>
      </c>
      <c r="L38" s="24">
        <v>598522</v>
      </c>
    </row>
    <row r="39" spans="1:16" x14ac:dyDescent="0.3">
      <c r="A39" s="191"/>
      <c r="B39" s="17" t="s">
        <v>46</v>
      </c>
      <c r="C39" s="25">
        <v>0.55000000000000004</v>
      </c>
      <c r="D39" s="25">
        <v>0.56100000000000005</v>
      </c>
      <c r="E39" s="25">
        <v>0.53200000000000003</v>
      </c>
      <c r="F39" s="25">
        <v>0.53700000000000003</v>
      </c>
      <c r="G39" s="25">
        <v>0.56499999999999995</v>
      </c>
      <c r="H39" s="25">
        <v>0.53900000000000003</v>
      </c>
      <c r="I39" s="25">
        <v>0.52500000000000002</v>
      </c>
      <c r="J39" s="25">
        <v>0.54800000000000004</v>
      </c>
      <c r="K39" s="25">
        <v>0.49399999999999999</v>
      </c>
      <c r="L39" s="25">
        <v>0.48899999999999999</v>
      </c>
    </row>
    <row r="40" spans="1:16" x14ac:dyDescent="0.3">
      <c r="A40" s="175" t="s">
        <v>4</v>
      </c>
      <c r="B40" s="71" t="s">
        <v>88</v>
      </c>
      <c r="C40" s="73">
        <f t="shared" ref="C40:I40" si="0">C20+C15+C10+C5+C25+C30+C35</f>
        <v>839356</v>
      </c>
      <c r="D40" s="73">
        <f t="shared" si="0"/>
        <v>950758</v>
      </c>
      <c r="E40" s="73">
        <f t="shared" si="0"/>
        <v>998519</v>
      </c>
      <c r="F40" s="73">
        <f t="shared" si="0"/>
        <v>1134627</v>
      </c>
      <c r="G40" s="73">
        <f t="shared" si="0"/>
        <v>1222426</v>
      </c>
      <c r="H40" s="73">
        <f t="shared" si="0"/>
        <v>1345235</v>
      </c>
      <c r="I40" s="73">
        <f t="shared" si="0"/>
        <v>1338542</v>
      </c>
      <c r="J40" s="73">
        <f t="shared" ref="J40:K40" si="1">J20+J15+J10+J5+J25+J30+J35</f>
        <v>1476417</v>
      </c>
      <c r="K40" s="154">
        <f t="shared" si="1"/>
        <v>1840904</v>
      </c>
      <c r="L40" s="172">
        <f t="shared" ref="L40" si="2">L20+L15+L10+L5+L25+L30+L35</f>
        <v>1875158</v>
      </c>
    </row>
    <row r="41" spans="1:16" x14ac:dyDescent="0.3">
      <c r="A41" s="175"/>
      <c r="B41" s="71" t="s">
        <v>89</v>
      </c>
      <c r="C41" s="73">
        <f>C6+C11+C16+C21+C26+C31+C36</f>
        <v>1118831</v>
      </c>
      <c r="D41" s="73">
        <f t="shared" ref="D41:G41" si="3">D6+D11+D16+D21+D26+D31+D36</f>
        <v>1052183</v>
      </c>
      <c r="E41" s="73">
        <f t="shared" si="3"/>
        <v>869948</v>
      </c>
      <c r="F41" s="73">
        <f t="shared" si="3"/>
        <v>904121</v>
      </c>
      <c r="G41" s="73">
        <f t="shared" si="3"/>
        <v>936001</v>
      </c>
      <c r="H41" s="73">
        <f t="shared" ref="H41:I41" si="4">H6+H11+H16+H21+H26+H31+H36</f>
        <v>1046867</v>
      </c>
      <c r="I41" s="73">
        <f t="shared" si="4"/>
        <v>1091544</v>
      </c>
      <c r="J41" s="73">
        <f t="shared" ref="J41:K41" si="5">J6+J11+J16+J21+J26+J31+J36</f>
        <v>1071127</v>
      </c>
      <c r="K41" s="154">
        <f t="shared" si="5"/>
        <v>1237420</v>
      </c>
      <c r="L41" s="172">
        <f t="shared" ref="L41" si="6">L6+L11+L16+L21+L26+L31+L36</f>
        <v>1217009</v>
      </c>
    </row>
    <row r="42" spans="1:16" x14ac:dyDescent="0.3">
      <c r="A42" s="175"/>
      <c r="B42" s="72" t="s">
        <v>7</v>
      </c>
      <c r="C42" s="73">
        <f>C22+C17+C12+C7+C27+C32+C37</f>
        <v>4327859</v>
      </c>
      <c r="D42" s="73">
        <f t="shared" ref="D42:G42" si="7">D22+D17+D12+D7+D27+D32+D37</f>
        <v>4925659</v>
      </c>
      <c r="E42" s="73">
        <f t="shared" si="7"/>
        <v>5161144</v>
      </c>
      <c r="F42" s="73">
        <f t="shared" si="7"/>
        <v>5484542</v>
      </c>
      <c r="G42" s="73">
        <f t="shared" si="7"/>
        <v>5850424</v>
      </c>
      <c r="H42" s="73">
        <f t="shared" ref="H42:I42" si="8">H22+H17+H12+H7+H27+H32+H37</f>
        <v>5909053</v>
      </c>
      <c r="I42" s="73">
        <f t="shared" si="8"/>
        <v>5934225</v>
      </c>
      <c r="J42" s="73">
        <f t="shared" ref="J42:K42" si="9">J22+J17+J12+J7+J27+J32+J37</f>
        <v>6692506</v>
      </c>
      <c r="K42" s="154">
        <f t="shared" si="9"/>
        <v>8016353</v>
      </c>
      <c r="L42" s="172">
        <f>L22+L17+L12+L7+L27+L32+L37</f>
        <v>8149029</v>
      </c>
    </row>
    <row r="43" spans="1:16" x14ac:dyDescent="0.3">
      <c r="A43" s="175"/>
      <c r="B43" s="72" t="s">
        <v>43</v>
      </c>
      <c r="C43" s="73">
        <f>C8+C13+C18+C23+C28+C33+C38</f>
        <v>2720221</v>
      </c>
      <c r="D43" s="73">
        <f t="shared" ref="D43:G43" si="10">D8+D13+D18+D23+D28+D33+D38</f>
        <v>2501961</v>
      </c>
      <c r="E43" s="73">
        <f t="shared" si="10"/>
        <v>1972636</v>
      </c>
      <c r="F43" s="73">
        <f t="shared" si="10"/>
        <v>1990614</v>
      </c>
      <c r="G43" s="73">
        <f t="shared" si="10"/>
        <v>2074872</v>
      </c>
      <c r="H43" s="73">
        <f t="shared" ref="H43:I43" si="11">H8+H13+H18+H23+H28+H33+H38</f>
        <v>2285342</v>
      </c>
      <c r="I43" s="73">
        <f t="shared" si="11"/>
        <v>2433334</v>
      </c>
      <c r="J43" s="73">
        <f t="shared" ref="J43:K43" si="12">J8+J13+J18+J23+J28+J33+J38</f>
        <v>2393495</v>
      </c>
      <c r="K43" s="154">
        <f t="shared" si="12"/>
        <v>2725044</v>
      </c>
      <c r="L43" s="172">
        <f>L8+L13+L18+L23+L28+L33+L38</f>
        <v>2660314</v>
      </c>
    </row>
    <row r="44" spans="1:16" x14ac:dyDescent="0.3">
      <c r="A44" s="175"/>
      <c r="B44" s="72" t="s">
        <v>45</v>
      </c>
      <c r="C44" s="74">
        <v>0.44400000000000001</v>
      </c>
      <c r="D44" s="74">
        <v>0.29299999999999998</v>
      </c>
      <c r="E44" s="74">
        <v>0.42199999999999999</v>
      </c>
      <c r="F44" s="74">
        <v>0.434</v>
      </c>
      <c r="G44" s="74">
        <v>0.44400000000000001</v>
      </c>
      <c r="H44" s="74">
        <v>0.45600000000000002</v>
      </c>
      <c r="I44" s="74">
        <v>0.46300000000000002</v>
      </c>
      <c r="J44" s="74">
        <v>0.49099999999999999</v>
      </c>
      <c r="K44" s="74">
        <v>0.44</v>
      </c>
      <c r="L44" s="74">
        <v>0.439</v>
      </c>
    </row>
    <row r="45" spans="1:16" ht="15" customHeight="1" x14ac:dyDescent="0.3">
      <c r="A45" s="212" t="s">
        <v>136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3"/>
      <c r="N45" s="2"/>
      <c r="O45" s="2"/>
      <c r="P45" s="2"/>
    </row>
    <row r="46" spans="1:16" x14ac:dyDescent="0.3">
      <c r="A46" s="212"/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3"/>
    </row>
    <row r="47" spans="1:16" ht="27" customHeight="1" x14ac:dyDescent="0.3">
      <c r="A47" s="193"/>
      <c r="B47" s="193"/>
      <c r="C47" s="193"/>
      <c r="D47" s="193"/>
      <c r="E47" s="193"/>
      <c r="F47" s="193"/>
      <c r="G47" s="193"/>
      <c r="H47" s="193"/>
      <c r="I47" s="193"/>
    </row>
    <row r="48" spans="1:16" x14ac:dyDescent="0.3">
      <c r="A48" s="62"/>
      <c r="B48" s="62"/>
      <c r="C48" s="62"/>
      <c r="D48" s="62"/>
      <c r="E48" s="62"/>
      <c r="F48" s="62"/>
      <c r="G48" s="62"/>
      <c r="H48" s="62"/>
    </row>
  </sheetData>
  <mergeCells count="11">
    <mergeCell ref="A5:A9"/>
    <mergeCell ref="A10:A14"/>
    <mergeCell ref="A15:A19"/>
    <mergeCell ref="A20:A24"/>
    <mergeCell ref="A3:L3"/>
    <mergeCell ref="A25:A29"/>
    <mergeCell ref="A30:A34"/>
    <mergeCell ref="A35:A39"/>
    <mergeCell ref="A47:I47"/>
    <mergeCell ref="A40:A44"/>
    <mergeCell ref="A45:L46"/>
  </mergeCells>
  <pageMargins left="0.70866141732283472" right="0.39370078740157483" top="0.74803149606299213" bottom="0.74803149606299213" header="0.31496062992125984" footer="0.31496062992125984"/>
  <pageSetup paperSize="9" scale="68" orientation="landscape" r:id="rId1"/>
  <headerFooter>
    <oddHeader>&amp;R&amp;G</oddHeader>
    <oddFooter>&amp;L&amp;F&amp;C&amp;P / &amp;N&amp;R&amp;A]</oddFooter>
  </headerFooter>
  <ignoredErrors>
    <ignoredError sqref="C41:H42 I41:I42 J41:J42 K41:K42 L41:L42" formula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3:F136"/>
  <sheetViews>
    <sheetView showGridLines="0" topLeftCell="A3" zoomScaleNormal="100" workbookViewId="0">
      <selection activeCell="E6" sqref="E6:E17"/>
    </sheetView>
  </sheetViews>
  <sheetFormatPr defaultRowHeight="14.4" x14ac:dyDescent="0.3"/>
  <cols>
    <col min="1" max="1" width="11.109375" style="3" bestFit="1" customWidth="1"/>
    <col min="2" max="2" width="12.33203125" bestFit="1" customWidth="1"/>
    <col min="3" max="3" width="10.109375" bestFit="1" customWidth="1"/>
    <col min="4" max="4" width="11.109375" bestFit="1" customWidth="1"/>
    <col min="5" max="5" width="12.33203125" bestFit="1" customWidth="1"/>
    <col min="6" max="6" width="10.109375" bestFit="1" customWidth="1"/>
  </cols>
  <sheetData>
    <row r="3" spans="1:6" s="125" customFormat="1" ht="17.100000000000001" customHeight="1" x14ac:dyDescent="0.3">
      <c r="A3" s="195" t="s">
        <v>44</v>
      </c>
      <c r="B3" s="195"/>
      <c r="C3" s="195"/>
      <c r="D3" s="195" t="s">
        <v>54</v>
      </c>
      <c r="E3" s="195"/>
      <c r="F3" s="195"/>
    </row>
    <row r="4" spans="1:6" s="125" customFormat="1" ht="17.100000000000001" customHeight="1" x14ac:dyDescent="0.3">
      <c r="A4" s="133"/>
      <c r="B4" s="134" t="s">
        <v>41</v>
      </c>
      <c r="C4" s="134" t="s">
        <v>4</v>
      </c>
      <c r="D4" s="133"/>
      <c r="E4" s="134" t="s">
        <v>41</v>
      </c>
      <c r="F4" s="134" t="s">
        <v>4</v>
      </c>
    </row>
    <row r="5" spans="1:6" s="125" customFormat="1" ht="17.100000000000001" customHeight="1" x14ac:dyDescent="0.3">
      <c r="A5" s="135">
        <v>2019</v>
      </c>
      <c r="B5" s="134">
        <f>SUM(B6:B17)</f>
        <v>2341743</v>
      </c>
      <c r="C5" s="134">
        <f>SUM(C6:C17)</f>
        <v>2341743</v>
      </c>
      <c r="D5" s="135">
        <v>2019</v>
      </c>
      <c r="E5" s="134">
        <f>SUM(E6:E17)</f>
        <v>1070857</v>
      </c>
      <c r="F5" s="134">
        <f>SUM(F6:F17)</f>
        <v>1070857</v>
      </c>
    </row>
    <row r="6" spans="1:6" s="125" customFormat="1" ht="17.100000000000001" customHeight="1" x14ac:dyDescent="0.2">
      <c r="A6" s="42" t="s">
        <v>8</v>
      </c>
      <c r="B6" s="43">
        <v>100085</v>
      </c>
      <c r="C6" s="43">
        <f>SUM(B6)</f>
        <v>100085</v>
      </c>
      <c r="D6" s="42" t="s">
        <v>8</v>
      </c>
      <c r="E6" s="43">
        <v>83762</v>
      </c>
      <c r="F6" s="43">
        <f>SUM(E6)</f>
        <v>83762</v>
      </c>
    </row>
    <row r="7" spans="1:6" s="125" customFormat="1" ht="17.100000000000001" customHeight="1" x14ac:dyDescent="0.2">
      <c r="A7" s="42" t="s">
        <v>9</v>
      </c>
      <c r="B7" s="43">
        <v>98359</v>
      </c>
      <c r="C7" s="43">
        <f t="shared" ref="C7:C17" si="0">SUM(B7)</f>
        <v>98359</v>
      </c>
      <c r="D7" s="42" t="s">
        <v>9</v>
      </c>
      <c r="E7" s="43">
        <v>83488</v>
      </c>
      <c r="F7" s="43">
        <f t="shared" ref="F7:F17" si="1">SUM(E7)</f>
        <v>83488</v>
      </c>
    </row>
    <row r="8" spans="1:6" s="125" customFormat="1" ht="17.100000000000001" customHeight="1" x14ac:dyDescent="0.2">
      <c r="A8" s="42" t="s">
        <v>10</v>
      </c>
      <c r="B8" s="43">
        <v>123494</v>
      </c>
      <c r="C8" s="43">
        <f t="shared" si="0"/>
        <v>123494</v>
      </c>
      <c r="D8" s="42" t="s">
        <v>10</v>
      </c>
      <c r="E8" s="43">
        <v>93893</v>
      </c>
      <c r="F8" s="43">
        <f t="shared" si="1"/>
        <v>93893</v>
      </c>
    </row>
    <row r="9" spans="1:6" s="125" customFormat="1" ht="17.100000000000001" customHeight="1" x14ac:dyDescent="0.2">
      <c r="A9" s="42" t="s">
        <v>11</v>
      </c>
      <c r="B9" s="43">
        <v>190003</v>
      </c>
      <c r="C9" s="43">
        <f t="shared" si="0"/>
        <v>190003</v>
      </c>
      <c r="D9" s="42" t="s">
        <v>11</v>
      </c>
      <c r="E9" s="43">
        <v>81379</v>
      </c>
      <c r="F9" s="43">
        <f t="shared" si="1"/>
        <v>81379</v>
      </c>
    </row>
    <row r="10" spans="1:6" s="125" customFormat="1" ht="17.100000000000001" customHeight="1" x14ac:dyDescent="0.2">
      <c r="A10" s="42" t="s">
        <v>12</v>
      </c>
      <c r="B10" s="43">
        <v>226466</v>
      </c>
      <c r="C10" s="43">
        <f t="shared" si="0"/>
        <v>226466</v>
      </c>
      <c r="D10" s="42" t="s">
        <v>12</v>
      </c>
      <c r="E10" s="43">
        <v>84850</v>
      </c>
      <c r="F10" s="43">
        <f t="shared" si="1"/>
        <v>84850</v>
      </c>
    </row>
    <row r="11" spans="1:6" s="125" customFormat="1" ht="17.100000000000001" customHeight="1" x14ac:dyDescent="0.2">
      <c r="A11" s="42" t="s">
        <v>13</v>
      </c>
      <c r="B11" s="43">
        <v>276261</v>
      </c>
      <c r="C11" s="43">
        <f t="shared" si="0"/>
        <v>276261</v>
      </c>
      <c r="D11" s="42" t="s">
        <v>13</v>
      </c>
      <c r="E11" s="43">
        <v>90384</v>
      </c>
      <c r="F11" s="43">
        <f t="shared" si="1"/>
        <v>90384</v>
      </c>
    </row>
    <row r="12" spans="1:6" s="125" customFormat="1" ht="17.100000000000001" customHeight="1" x14ac:dyDescent="0.2">
      <c r="A12" s="42" t="s">
        <v>14</v>
      </c>
      <c r="B12" s="43">
        <v>314485</v>
      </c>
      <c r="C12" s="43">
        <f t="shared" si="0"/>
        <v>314485</v>
      </c>
      <c r="D12" s="42" t="s">
        <v>14</v>
      </c>
      <c r="E12" s="43">
        <v>102506</v>
      </c>
      <c r="F12" s="43">
        <f t="shared" si="1"/>
        <v>102506</v>
      </c>
    </row>
    <row r="13" spans="1:6" s="125" customFormat="1" ht="17.100000000000001" customHeight="1" x14ac:dyDescent="0.2">
      <c r="A13" s="42" t="s">
        <v>15</v>
      </c>
      <c r="B13" s="43">
        <v>296237</v>
      </c>
      <c r="C13" s="43">
        <f t="shared" si="0"/>
        <v>296237</v>
      </c>
      <c r="D13" s="42" t="s">
        <v>15</v>
      </c>
      <c r="E13" s="43">
        <v>99639</v>
      </c>
      <c r="F13" s="43">
        <f t="shared" si="1"/>
        <v>99639</v>
      </c>
    </row>
    <row r="14" spans="1:6" s="125" customFormat="1" ht="17.100000000000001" customHeight="1" x14ac:dyDescent="0.2">
      <c r="A14" s="42" t="s">
        <v>16</v>
      </c>
      <c r="B14" s="43">
        <v>251622</v>
      </c>
      <c r="C14" s="43">
        <f t="shared" si="0"/>
        <v>251622</v>
      </c>
      <c r="D14" s="42" t="s">
        <v>16</v>
      </c>
      <c r="E14" s="43">
        <v>97021</v>
      </c>
      <c r="F14" s="43">
        <f t="shared" si="1"/>
        <v>97021</v>
      </c>
    </row>
    <row r="15" spans="1:6" s="125" customFormat="1" ht="17.100000000000001" customHeight="1" x14ac:dyDescent="0.2">
      <c r="A15" s="42" t="s">
        <v>17</v>
      </c>
      <c r="B15" s="43">
        <v>198624</v>
      </c>
      <c r="C15" s="43">
        <f t="shared" si="0"/>
        <v>198624</v>
      </c>
      <c r="D15" s="42" t="s">
        <v>17</v>
      </c>
      <c r="E15" s="43">
        <v>87419</v>
      </c>
      <c r="F15" s="43">
        <f t="shared" si="1"/>
        <v>87419</v>
      </c>
    </row>
    <row r="16" spans="1:6" s="125" customFormat="1" ht="17.100000000000001" customHeight="1" x14ac:dyDescent="0.2">
      <c r="A16" s="42" t="s">
        <v>18</v>
      </c>
      <c r="B16" s="43">
        <v>119238</v>
      </c>
      <c r="C16" s="43">
        <f t="shared" si="0"/>
        <v>119238</v>
      </c>
      <c r="D16" s="42" t="s">
        <v>18</v>
      </c>
      <c r="E16" s="43">
        <v>83212</v>
      </c>
      <c r="F16" s="43">
        <f t="shared" si="1"/>
        <v>83212</v>
      </c>
    </row>
    <row r="17" spans="1:6" s="125" customFormat="1" ht="17.100000000000001" customHeight="1" x14ac:dyDescent="0.2">
      <c r="A17" s="42" t="s">
        <v>19</v>
      </c>
      <c r="B17" s="43">
        <v>146869</v>
      </c>
      <c r="C17" s="43">
        <f t="shared" si="0"/>
        <v>146869</v>
      </c>
      <c r="D17" s="42" t="s">
        <v>19</v>
      </c>
      <c r="E17" s="43">
        <v>83304</v>
      </c>
      <c r="F17" s="43">
        <f t="shared" si="1"/>
        <v>83304</v>
      </c>
    </row>
    <row r="18" spans="1:6" s="125" customFormat="1" ht="17.100000000000001" customHeight="1" x14ac:dyDescent="0.3">
      <c r="A18" s="135">
        <v>2018</v>
      </c>
      <c r="B18" s="134">
        <f>SUM(B19:B30)</f>
        <v>2165736</v>
      </c>
      <c r="C18" s="134">
        <f>SUM(C19:C30)</f>
        <v>2165736</v>
      </c>
      <c r="D18" s="135">
        <v>2018</v>
      </c>
      <c r="E18" s="134">
        <f>SUM(E19:E30)</f>
        <v>1152806</v>
      </c>
      <c r="F18" s="134">
        <f>SUM(F19:F30)</f>
        <v>1152806</v>
      </c>
    </row>
    <row r="19" spans="1:6" s="125" customFormat="1" ht="17.100000000000001" customHeight="1" x14ac:dyDescent="0.2">
      <c r="A19" s="42" t="s">
        <v>8</v>
      </c>
      <c r="B19" s="43">
        <v>72250</v>
      </c>
      <c r="C19" s="43">
        <f>SUM(B19)</f>
        <v>72250</v>
      </c>
      <c r="D19" s="42" t="s">
        <v>8</v>
      </c>
      <c r="E19" s="43">
        <v>75861</v>
      </c>
      <c r="F19" s="43">
        <f>SUM(E19)</f>
        <v>75861</v>
      </c>
    </row>
    <row r="20" spans="1:6" s="125" customFormat="1" ht="17.100000000000001" customHeight="1" x14ac:dyDescent="0.2">
      <c r="A20" s="42" t="s">
        <v>9</v>
      </c>
      <c r="B20" s="43">
        <v>67814</v>
      </c>
      <c r="C20" s="43">
        <f t="shared" ref="C20:C30" si="2">SUM(B20)</f>
        <v>67814</v>
      </c>
      <c r="D20" s="42" t="s">
        <v>9</v>
      </c>
      <c r="E20" s="43">
        <v>77341</v>
      </c>
      <c r="F20" s="43">
        <f t="shared" ref="F20:F30" si="3">SUM(E20)</f>
        <v>77341</v>
      </c>
    </row>
    <row r="21" spans="1:6" s="125" customFormat="1" ht="17.100000000000001" customHeight="1" x14ac:dyDescent="0.2">
      <c r="A21" s="42" t="s">
        <v>10</v>
      </c>
      <c r="B21" s="43">
        <v>115995</v>
      </c>
      <c r="C21" s="43">
        <f t="shared" si="2"/>
        <v>115995</v>
      </c>
      <c r="D21" s="42" t="s">
        <v>10</v>
      </c>
      <c r="E21" s="43">
        <v>91337</v>
      </c>
      <c r="F21" s="43">
        <f t="shared" si="3"/>
        <v>91337</v>
      </c>
    </row>
    <row r="22" spans="1:6" s="125" customFormat="1" ht="17.100000000000001" customHeight="1" x14ac:dyDescent="0.2">
      <c r="A22" s="42" t="s">
        <v>11</v>
      </c>
      <c r="B22" s="43">
        <v>172272</v>
      </c>
      <c r="C22" s="43">
        <f t="shared" si="2"/>
        <v>172272</v>
      </c>
      <c r="D22" s="42" t="s">
        <v>11</v>
      </c>
      <c r="E22" s="43">
        <v>89590</v>
      </c>
      <c r="F22" s="43">
        <f t="shared" si="3"/>
        <v>89590</v>
      </c>
    </row>
    <row r="23" spans="1:6" s="125" customFormat="1" ht="17.100000000000001" customHeight="1" x14ac:dyDescent="0.2">
      <c r="A23" s="42" t="s">
        <v>12</v>
      </c>
      <c r="B23" s="43">
        <v>220959</v>
      </c>
      <c r="C23" s="43">
        <f t="shared" si="2"/>
        <v>220959</v>
      </c>
      <c r="D23" s="42" t="s">
        <v>12</v>
      </c>
      <c r="E23" s="43">
        <v>94525</v>
      </c>
      <c r="F23" s="43">
        <f t="shared" si="3"/>
        <v>94525</v>
      </c>
    </row>
    <row r="24" spans="1:6" s="125" customFormat="1" ht="17.100000000000001" customHeight="1" x14ac:dyDescent="0.2">
      <c r="A24" s="42" t="s">
        <v>13</v>
      </c>
      <c r="B24" s="43">
        <v>263274</v>
      </c>
      <c r="C24" s="43">
        <f t="shared" si="2"/>
        <v>263274</v>
      </c>
      <c r="D24" s="42" t="s">
        <v>13</v>
      </c>
      <c r="E24" s="43">
        <v>95366</v>
      </c>
      <c r="F24" s="43">
        <f t="shared" si="3"/>
        <v>95366</v>
      </c>
    </row>
    <row r="25" spans="1:6" s="125" customFormat="1" ht="17.100000000000001" customHeight="1" x14ac:dyDescent="0.2">
      <c r="A25" s="42" t="s">
        <v>14</v>
      </c>
      <c r="B25" s="43">
        <v>310503</v>
      </c>
      <c r="C25" s="43">
        <f t="shared" si="2"/>
        <v>310503</v>
      </c>
      <c r="D25" s="42" t="s">
        <v>14</v>
      </c>
      <c r="E25" s="43">
        <v>109637</v>
      </c>
      <c r="F25" s="43">
        <f t="shared" si="3"/>
        <v>109637</v>
      </c>
    </row>
    <row r="26" spans="1:6" s="125" customFormat="1" ht="17.100000000000001" customHeight="1" x14ac:dyDescent="0.2">
      <c r="A26" s="42" t="s">
        <v>15</v>
      </c>
      <c r="B26" s="43">
        <v>290652</v>
      </c>
      <c r="C26" s="43">
        <f t="shared" si="2"/>
        <v>290652</v>
      </c>
      <c r="D26" s="42" t="s">
        <v>15</v>
      </c>
      <c r="E26" s="43">
        <v>111638</v>
      </c>
      <c r="F26" s="43">
        <f t="shared" si="3"/>
        <v>111638</v>
      </c>
    </row>
    <row r="27" spans="1:6" s="125" customFormat="1" ht="17.100000000000001" customHeight="1" x14ac:dyDescent="0.2">
      <c r="A27" s="42" t="s">
        <v>16</v>
      </c>
      <c r="B27" s="43">
        <v>242716</v>
      </c>
      <c r="C27" s="43">
        <f t="shared" si="2"/>
        <v>242716</v>
      </c>
      <c r="D27" s="42" t="s">
        <v>16</v>
      </c>
      <c r="E27" s="43">
        <v>109054</v>
      </c>
      <c r="F27" s="43">
        <f t="shared" si="3"/>
        <v>109054</v>
      </c>
    </row>
    <row r="28" spans="1:6" s="125" customFormat="1" ht="17.100000000000001" customHeight="1" x14ac:dyDescent="0.2">
      <c r="A28" s="42" t="s">
        <v>17</v>
      </c>
      <c r="B28" s="43">
        <v>174550</v>
      </c>
      <c r="C28" s="43">
        <f t="shared" si="2"/>
        <v>174550</v>
      </c>
      <c r="D28" s="42" t="s">
        <v>17</v>
      </c>
      <c r="E28" s="43">
        <v>100367</v>
      </c>
      <c r="F28" s="43">
        <f t="shared" si="3"/>
        <v>100367</v>
      </c>
    </row>
    <row r="29" spans="1:6" s="125" customFormat="1" ht="17.100000000000001" customHeight="1" x14ac:dyDescent="0.2">
      <c r="A29" s="42" t="s">
        <v>18</v>
      </c>
      <c r="B29" s="43">
        <v>104532</v>
      </c>
      <c r="C29" s="43">
        <f t="shared" si="2"/>
        <v>104532</v>
      </c>
      <c r="D29" s="42" t="s">
        <v>18</v>
      </c>
      <c r="E29" s="43">
        <v>99610</v>
      </c>
      <c r="F29" s="43">
        <f t="shared" si="3"/>
        <v>99610</v>
      </c>
    </row>
    <row r="30" spans="1:6" s="125" customFormat="1" ht="17.100000000000001" customHeight="1" x14ac:dyDescent="0.2">
      <c r="A30" s="42" t="s">
        <v>19</v>
      </c>
      <c r="B30" s="43">
        <v>130219</v>
      </c>
      <c r="C30" s="43">
        <f t="shared" si="2"/>
        <v>130219</v>
      </c>
      <c r="D30" s="42" t="s">
        <v>19</v>
      </c>
      <c r="E30" s="43">
        <v>98480</v>
      </c>
      <c r="F30" s="43">
        <f t="shared" si="3"/>
        <v>98480</v>
      </c>
    </row>
    <row r="31" spans="1:6" s="125" customFormat="1" ht="17.100000000000001" customHeight="1" x14ac:dyDescent="0.3">
      <c r="A31" s="135">
        <v>2017</v>
      </c>
      <c r="B31" s="134">
        <f>SUM(B32:B43)</f>
        <v>1928874</v>
      </c>
      <c r="C31" s="134">
        <f>SUM(C32:C43)</f>
        <v>1928874</v>
      </c>
      <c r="D31" s="135">
        <v>2017</v>
      </c>
      <c r="E31" s="134">
        <f>SUM(E32:E43)</f>
        <v>1197084</v>
      </c>
      <c r="F31" s="134">
        <f>SUM(F32:F43)</f>
        <v>1197084</v>
      </c>
    </row>
    <row r="32" spans="1:6" s="75" customFormat="1" x14ac:dyDescent="0.3">
      <c r="A32" s="42" t="s">
        <v>8</v>
      </c>
      <c r="B32" s="43">
        <v>84150</v>
      </c>
      <c r="C32" s="43">
        <f>SUM(B32)</f>
        <v>84150</v>
      </c>
      <c r="D32" s="42" t="s">
        <v>8</v>
      </c>
      <c r="E32" s="43">
        <v>92843</v>
      </c>
      <c r="F32" s="43">
        <f>SUM(E32)</f>
        <v>92843</v>
      </c>
    </row>
    <row r="33" spans="1:6" s="75" customFormat="1" x14ac:dyDescent="0.3">
      <c r="A33" s="42" t="s">
        <v>9</v>
      </c>
      <c r="B33" s="43">
        <v>79181</v>
      </c>
      <c r="C33" s="43">
        <f t="shared" ref="C33:C43" si="4">SUM(B33)</f>
        <v>79181</v>
      </c>
      <c r="D33" s="42" t="s">
        <v>9</v>
      </c>
      <c r="E33" s="43">
        <v>99379</v>
      </c>
      <c r="F33" s="43">
        <f t="shared" ref="F33:F43" si="5">SUM(E33)</f>
        <v>99379</v>
      </c>
    </row>
    <row r="34" spans="1:6" s="75" customFormat="1" x14ac:dyDescent="0.3">
      <c r="A34" s="42" t="s">
        <v>10</v>
      </c>
      <c r="B34" s="43">
        <v>98744</v>
      </c>
      <c r="C34" s="43">
        <f t="shared" si="4"/>
        <v>98744</v>
      </c>
      <c r="D34" s="42" t="s">
        <v>10</v>
      </c>
      <c r="E34" s="43">
        <v>108683</v>
      </c>
      <c r="F34" s="43">
        <f t="shared" si="5"/>
        <v>108683</v>
      </c>
    </row>
    <row r="35" spans="1:6" s="75" customFormat="1" x14ac:dyDescent="0.3">
      <c r="A35" s="42" t="s">
        <v>11</v>
      </c>
      <c r="B35" s="43">
        <v>158277</v>
      </c>
      <c r="C35" s="43">
        <f t="shared" si="4"/>
        <v>158277</v>
      </c>
      <c r="D35" s="42" t="s">
        <v>11</v>
      </c>
      <c r="E35" s="43">
        <v>89709</v>
      </c>
      <c r="F35" s="43">
        <f t="shared" si="5"/>
        <v>89709</v>
      </c>
    </row>
    <row r="36" spans="1:6" s="75" customFormat="1" x14ac:dyDescent="0.3">
      <c r="A36" s="42" t="s">
        <v>12</v>
      </c>
      <c r="B36" s="43">
        <v>179094</v>
      </c>
      <c r="C36" s="43">
        <f t="shared" si="4"/>
        <v>179094</v>
      </c>
      <c r="D36" s="42" t="s">
        <v>12</v>
      </c>
      <c r="E36" s="43">
        <v>88948</v>
      </c>
      <c r="F36" s="43">
        <f t="shared" si="5"/>
        <v>88948</v>
      </c>
    </row>
    <row r="37" spans="1:6" s="75" customFormat="1" x14ac:dyDescent="0.3">
      <c r="A37" s="42" t="s">
        <v>13</v>
      </c>
      <c r="B37" s="43">
        <v>239642</v>
      </c>
      <c r="C37" s="43">
        <f t="shared" si="4"/>
        <v>239642</v>
      </c>
      <c r="D37" s="42" t="s">
        <v>13</v>
      </c>
      <c r="E37" s="43">
        <v>99961</v>
      </c>
      <c r="F37" s="43">
        <f t="shared" si="5"/>
        <v>99961</v>
      </c>
    </row>
    <row r="38" spans="1:6" s="75" customFormat="1" x14ac:dyDescent="0.3">
      <c r="A38" s="42" t="s">
        <v>14</v>
      </c>
      <c r="B38" s="43">
        <v>280514</v>
      </c>
      <c r="C38" s="43">
        <f t="shared" si="4"/>
        <v>280514</v>
      </c>
      <c r="D38" s="42" t="s">
        <v>14</v>
      </c>
      <c r="E38" s="43">
        <v>111753</v>
      </c>
      <c r="F38" s="43">
        <f t="shared" si="5"/>
        <v>111753</v>
      </c>
    </row>
    <row r="39" spans="1:6" s="75" customFormat="1" x14ac:dyDescent="0.3">
      <c r="A39" s="42" t="s">
        <v>15</v>
      </c>
      <c r="B39" s="43">
        <v>259199</v>
      </c>
      <c r="C39" s="43">
        <f t="shared" si="4"/>
        <v>259199</v>
      </c>
      <c r="D39" s="42" t="s">
        <v>15</v>
      </c>
      <c r="E39" s="43">
        <v>115239</v>
      </c>
      <c r="F39" s="43">
        <f t="shared" si="5"/>
        <v>115239</v>
      </c>
    </row>
    <row r="40" spans="1:6" s="75" customFormat="1" x14ac:dyDescent="0.3">
      <c r="A40" s="42" t="s">
        <v>16</v>
      </c>
      <c r="B40" s="43">
        <v>219229</v>
      </c>
      <c r="C40" s="43">
        <f t="shared" si="4"/>
        <v>219229</v>
      </c>
      <c r="D40" s="42" t="s">
        <v>16</v>
      </c>
      <c r="E40" s="43">
        <v>108151</v>
      </c>
      <c r="F40" s="43">
        <f t="shared" si="5"/>
        <v>108151</v>
      </c>
    </row>
    <row r="41" spans="1:6" s="75" customFormat="1" x14ac:dyDescent="0.3">
      <c r="A41" s="42" t="s">
        <v>17</v>
      </c>
      <c r="B41" s="43">
        <v>159703</v>
      </c>
      <c r="C41" s="43">
        <f t="shared" si="4"/>
        <v>159703</v>
      </c>
      <c r="D41" s="42" t="s">
        <v>17</v>
      </c>
      <c r="E41" s="43">
        <v>99624</v>
      </c>
      <c r="F41" s="43">
        <f t="shared" si="5"/>
        <v>99624</v>
      </c>
    </row>
    <row r="42" spans="1:6" s="75" customFormat="1" x14ac:dyDescent="0.3">
      <c r="A42" s="42" t="s">
        <v>18</v>
      </c>
      <c r="B42" s="43">
        <v>82355</v>
      </c>
      <c r="C42" s="43">
        <f t="shared" si="4"/>
        <v>82355</v>
      </c>
      <c r="D42" s="42" t="s">
        <v>18</v>
      </c>
      <c r="E42" s="43">
        <v>91691</v>
      </c>
      <c r="F42" s="43">
        <f t="shared" si="5"/>
        <v>91691</v>
      </c>
    </row>
    <row r="43" spans="1:6" s="75" customFormat="1" x14ac:dyDescent="0.3">
      <c r="A43" s="42" t="s">
        <v>19</v>
      </c>
      <c r="B43" s="43">
        <v>88786</v>
      </c>
      <c r="C43" s="43">
        <f t="shared" si="4"/>
        <v>88786</v>
      </c>
      <c r="D43" s="42" t="s">
        <v>19</v>
      </c>
      <c r="E43" s="43">
        <v>91103</v>
      </c>
      <c r="F43" s="43">
        <f t="shared" si="5"/>
        <v>91103</v>
      </c>
    </row>
    <row r="44" spans="1:6" s="125" customFormat="1" ht="17.100000000000001" customHeight="1" x14ac:dyDescent="0.3">
      <c r="A44" s="135">
        <v>2016</v>
      </c>
      <c r="B44" s="134">
        <f>SUM(B45:B56)</f>
        <v>1710606</v>
      </c>
      <c r="C44" s="134">
        <f>SUM(C45:C56)</f>
        <v>1710606</v>
      </c>
      <c r="D44" s="135">
        <v>2016</v>
      </c>
      <c r="E44" s="134">
        <f>SUM(E45:E56)</f>
        <v>1109598</v>
      </c>
      <c r="F44" s="134">
        <f>SUM(F45:F56)</f>
        <v>1109598</v>
      </c>
    </row>
    <row r="45" spans="1:6" s="75" customFormat="1" x14ac:dyDescent="0.3">
      <c r="A45" s="42" t="s">
        <v>8</v>
      </c>
      <c r="B45" s="43">
        <v>74244</v>
      </c>
      <c r="C45" s="43">
        <f>SUM(B45)</f>
        <v>74244</v>
      </c>
      <c r="D45" s="42" t="s">
        <v>8</v>
      </c>
      <c r="E45" s="43">
        <v>86894</v>
      </c>
      <c r="F45" s="43">
        <f>SUM(E45)</f>
        <v>86894</v>
      </c>
    </row>
    <row r="46" spans="1:6" s="75" customFormat="1" x14ac:dyDescent="0.3">
      <c r="A46" s="42" t="s">
        <v>9</v>
      </c>
      <c r="B46" s="43">
        <v>67732</v>
      </c>
      <c r="C46" s="43">
        <f t="shared" ref="C46:C56" si="6">SUM(B46)</f>
        <v>67732</v>
      </c>
      <c r="D46" s="42" t="s">
        <v>9</v>
      </c>
      <c r="E46" s="43">
        <v>92493</v>
      </c>
      <c r="F46" s="43">
        <f t="shared" ref="F46:F56" si="7">SUM(E46)</f>
        <v>92493</v>
      </c>
    </row>
    <row r="47" spans="1:6" s="75" customFormat="1" x14ac:dyDescent="0.3">
      <c r="A47" s="42" t="s">
        <v>10</v>
      </c>
      <c r="B47" s="43">
        <v>93502</v>
      </c>
      <c r="C47" s="43">
        <f t="shared" si="6"/>
        <v>93502</v>
      </c>
      <c r="D47" s="42" t="s">
        <v>10</v>
      </c>
      <c r="E47" s="43">
        <v>99206</v>
      </c>
      <c r="F47" s="43">
        <f t="shared" si="7"/>
        <v>99206</v>
      </c>
    </row>
    <row r="48" spans="1:6" s="75" customFormat="1" x14ac:dyDescent="0.3">
      <c r="A48" s="42" t="s">
        <v>11</v>
      </c>
      <c r="B48" s="43">
        <v>117990</v>
      </c>
      <c r="C48" s="43">
        <f t="shared" si="6"/>
        <v>117990</v>
      </c>
      <c r="D48" s="42" t="s">
        <v>11</v>
      </c>
      <c r="E48" s="43">
        <v>86654</v>
      </c>
      <c r="F48" s="43">
        <f t="shared" si="7"/>
        <v>86654</v>
      </c>
    </row>
    <row r="49" spans="1:6" s="75" customFormat="1" x14ac:dyDescent="0.3">
      <c r="A49" s="42" t="s">
        <v>12</v>
      </c>
      <c r="B49" s="43">
        <v>157567</v>
      </c>
      <c r="C49" s="43">
        <f t="shared" si="6"/>
        <v>157567</v>
      </c>
      <c r="D49" s="42" t="s">
        <v>12</v>
      </c>
      <c r="E49" s="43">
        <v>89061</v>
      </c>
      <c r="F49" s="43">
        <f t="shared" si="7"/>
        <v>89061</v>
      </c>
    </row>
    <row r="50" spans="1:6" s="75" customFormat="1" x14ac:dyDescent="0.3">
      <c r="A50" s="42" t="s">
        <v>13</v>
      </c>
      <c r="B50" s="43">
        <v>197245</v>
      </c>
      <c r="C50" s="43">
        <f t="shared" si="6"/>
        <v>197245</v>
      </c>
      <c r="D50" s="42" t="s">
        <v>13</v>
      </c>
      <c r="E50" s="43">
        <v>84091</v>
      </c>
      <c r="F50" s="43">
        <f t="shared" si="7"/>
        <v>84091</v>
      </c>
    </row>
    <row r="51" spans="1:6" s="75" customFormat="1" x14ac:dyDescent="0.3">
      <c r="A51" s="42" t="s">
        <v>14</v>
      </c>
      <c r="B51" s="43">
        <v>243282</v>
      </c>
      <c r="C51" s="43">
        <f t="shared" si="6"/>
        <v>243282</v>
      </c>
      <c r="D51" s="42" t="s">
        <v>14</v>
      </c>
      <c r="E51" s="43">
        <v>97019</v>
      </c>
      <c r="F51" s="43">
        <f t="shared" si="7"/>
        <v>97019</v>
      </c>
    </row>
    <row r="52" spans="1:6" s="75" customFormat="1" x14ac:dyDescent="0.3">
      <c r="A52" s="42" t="s">
        <v>15</v>
      </c>
      <c r="B52" s="43">
        <v>234875</v>
      </c>
      <c r="C52" s="43">
        <f t="shared" si="6"/>
        <v>234875</v>
      </c>
      <c r="D52" s="42" t="s">
        <v>15</v>
      </c>
      <c r="E52" s="43">
        <v>92692</v>
      </c>
      <c r="F52" s="43">
        <f t="shared" si="7"/>
        <v>92692</v>
      </c>
    </row>
    <row r="53" spans="1:6" s="75" customFormat="1" x14ac:dyDescent="0.3">
      <c r="A53" s="42" t="s">
        <v>16</v>
      </c>
      <c r="B53" s="43">
        <v>193289</v>
      </c>
      <c r="C53" s="43">
        <f t="shared" si="6"/>
        <v>193289</v>
      </c>
      <c r="D53" s="42" t="s">
        <v>16</v>
      </c>
      <c r="E53" s="43">
        <v>93271</v>
      </c>
      <c r="F53" s="43">
        <f t="shared" si="7"/>
        <v>93271</v>
      </c>
    </row>
    <row r="54" spans="1:6" s="75" customFormat="1" x14ac:dyDescent="0.3">
      <c r="A54" s="42" t="s">
        <v>17</v>
      </c>
      <c r="B54" s="43">
        <v>143793</v>
      </c>
      <c r="C54" s="43">
        <f t="shared" si="6"/>
        <v>143793</v>
      </c>
      <c r="D54" s="42" t="s">
        <v>17</v>
      </c>
      <c r="E54" s="43">
        <v>89368</v>
      </c>
      <c r="F54" s="43">
        <f t="shared" si="7"/>
        <v>89368</v>
      </c>
    </row>
    <row r="55" spans="1:6" s="75" customFormat="1" x14ac:dyDescent="0.3">
      <c r="A55" s="42" t="s">
        <v>18</v>
      </c>
      <c r="B55" s="43">
        <v>82571</v>
      </c>
      <c r="C55" s="43">
        <f t="shared" si="6"/>
        <v>82571</v>
      </c>
      <c r="D55" s="42" t="s">
        <v>18</v>
      </c>
      <c r="E55" s="43">
        <v>97047</v>
      </c>
      <c r="F55" s="43">
        <f t="shared" si="7"/>
        <v>97047</v>
      </c>
    </row>
    <row r="56" spans="1:6" s="75" customFormat="1" x14ac:dyDescent="0.3">
      <c r="A56" s="42" t="s">
        <v>19</v>
      </c>
      <c r="B56" s="43">
        <v>104516</v>
      </c>
      <c r="C56" s="43">
        <f t="shared" si="6"/>
        <v>104516</v>
      </c>
      <c r="D56" s="42" t="s">
        <v>19</v>
      </c>
      <c r="E56" s="43">
        <v>101802</v>
      </c>
      <c r="F56" s="43">
        <f t="shared" si="7"/>
        <v>101802</v>
      </c>
    </row>
    <row r="57" spans="1:6" s="125" customFormat="1" ht="17.100000000000001" customHeight="1" x14ac:dyDescent="0.3">
      <c r="A57" s="119">
        <v>2015</v>
      </c>
      <c r="B57" s="134">
        <v>1556788</v>
      </c>
      <c r="C57" s="134">
        <v>1556788</v>
      </c>
      <c r="D57" s="119">
        <v>2015</v>
      </c>
      <c r="E57" s="134">
        <f>SUM(E58:E69)</f>
        <v>1097676</v>
      </c>
      <c r="F57" s="134">
        <f>SUM(F58:F69)</f>
        <v>1097676</v>
      </c>
    </row>
    <row r="58" spans="1:6" x14ac:dyDescent="0.3">
      <c r="A58" s="42" t="s">
        <v>8</v>
      </c>
      <c r="B58" s="43">
        <v>77823</v>
      </c>
      <c r="C58" s="43">
        <v>77823</v>
      </c>
      <c r="D58" s="42" t="s">
        <v>8</v>
      </c>
      <c r="E58" s="43">
        <v>73117</v>
      </c>
      <c r="F58" s="43">
        <f>SUM(E58)</f>
        <v>73117</v>
      </c>
    </row>
    <row r="59" spans="1:6" x14ac:dyDescent="0.3">
      <c r="A59" s="42" t="s">
        <v>9</v>
      </c>
      <c r="B59" s="43">
        <v>68365</v>
      </c>
      <c r="C59" s="43">
        <v>68365</v>
      </c>
      <c r="D59" s="42" t="s">
        <v>9</v>
      </c>
      <c r="E59" s="43">
        <v>71790</v>
      </c>
      <c r="F59" s="43">
        <f t="shared" ref="F59:F69" si="8">SUM(E59)</f>
        <v>71790</v>
      </c>
    </row>
    <row r="60" spans="1:6" x14ac:dyDescent="0.3">
      <c r="A60" s="42" t="s">
        <v>10</v>
      </c>
      <c r="B60" s="43">
        <v>87143</v>
      </c>
      <c r="C60" s="43">
        <v>87143</v>
      </c>
      <c r="D60" s="42" t="s">
        <v>10</v>
      </c>
      <c r="E60" s="43">
        <v>81407</v>
      </c>
      <c r="F60" s="43">
        <f t="shared" si="8"/>
        <v>81407</v>
      </c>
    </row>
    <row r="61" spans="1:6" x14ac:dyDescent="0.3">
      <c r="A61" s="42" t="s">
        <v>11</v>
      </c>
      <c r="B61" s="43">
        <v>114553</v>
      </c>
      <c r="C61" s="43">
        <v>114553</v>
      </c>
      <c r="D61" s="42" t="s">
        <v>11</v>
      </c>
      <c r="E61" s="43">
        <v>87222</v>
      </c>
      <c r="F61" s="43">
        <f t="shared" si="8"/>
        <v>87222</v>
      </c>
    </row>
    <row r="62" spans="1:6" x14ac:dyDescent="0.3">
      <c r="A62" s="42" t="s">
        <v>12</v>
      </c>
      <c r="B62" s="43">
        <v>145280</v>
      </c>
      <c r="C62" s="43">
        <v>145280</v>
      </c>
      <c r="D62" s="42" t="s">
        <v>12</v>
      </c>
      <c r="E62" s="43">
        <v>87939</v>
      </c>
      <c r="F62" s="43">
        <f t="shared" si="8"/>
        <v>87939</v>
      </c>
    </row>
    <row r="63" spans="1:6" x14ac:dyDescent="0.3">
      <c r="A63" s="42" t="s">
        <v>13</v>
      </c>
      <c r="B63" s="43">
        <v>192149</v>
      </c>
      <c r="C63" s="43">
        <v>192149</v>
      </c>
      <c r="D63" s="42" t="s">
        <v>13</v>
      </c>
      <c r="E63" s="43">
        <v>95234</v>
      </c>
      <c r="F63" s="43">
        <f t="shared" si="8"/>
        <v>95234</v>
      </c>
    </row>
    <row r="64" spans="1:6" x14ac:dyDescent="0.3">
      <c r="A64" s="42" t="s">
        <v>14</v>
      </c>
      <c r="B64" s="43">
        <v>220962</v>
      </c>
      <c r="C64" s="43">
        <v>220962</v>
      </c>
      <c r="D64" s="42" t="s">
        <v>14</v>
      </c>
      <c r="E64" s="43">
        <v>106566</v>
      </c>
      <c r="F64" s="43">
        <f t="shared" si="8"/>
        <v>106566</v>
      </c>
    </row>
    <row r="65" spans="1:6" x14ac:dyDescent="0.3">
      <c r="A65" s="42" t="s">
        <v>15</v>
      </c>
      <c r="B65" s="43">
        <v>211780</v>
      </c>
      <c r="C65" s="43">
        <v>211780</v>
      </c>
      <c r="D65" s="42" t="s">
        <v>15</v>
      </c>
      <c r="E65" s="43">
        <v>106311</v>
      </c>
      <c r="F65" s="43">
        <f t="shared" si="8"/>
        <v>106311</v>
      </c>
    </row>
    <row r="66" spans="1:6" x14ac:dyDescent="0.3">
      <c r="A66" s="42" t="s">
        <v>16</v>
      </c>
      <c r="B66" s="43">
        <v>158470</v>
      </c>
      <c r="C66" s="43">
        <v>158470</v>
      </c>
      <c r="D66" s="42" t="s">
        <v>16</v>
      </c>
      <c r="E66" s="43">
        <v>99210</v>
      </c>
      <c r="F66" s="43">
        <f t="shared" si="8"/>
        <v>99210</v>
      </c>
    </row>
    <row r="67" spans="1:6" x14ac:dyDescent="0.3">
      <c r="A67" s="42" t="s">
        <v>17</v>
      </c>
      <c r="B67" s="43">
        <v>119530</v>
      </c>
      <c r="C67" s="43">
        <v>119530</v>
      </c>
      <c r="D67" s="42" t="s">
        <v>17</v>
      </c>
      <c r="E67" s="43">
        <v>95189</v>
      </c>
      <c r="F67" s="43">
        <f t="shared" si="8"/>
        <v>95189</v>
      </c>
    </row>
    <row r="68" spans="1:6" x14ac:dyDescent="0.3">
      <c r="A68" s="42" t="s">
        <v>18</v>
      </c>
      <c r="B68" s="43">
        <v>71448</v>
      </c>
      <c r="C68" s="43">
        <v>71448</v>
      </c>
      <c r="D68" s="42" t="s">
        <v>18</v>
      </c>
      <c r="E68" s="43">
        <v>95185</v>
      </c>
      <c r="F68" s="43">
        <f t="shared" si="8"/>
        <v>95185</v>
      </c>
    </row>
    <row r="69" spans="1:6" x14ac:dyDescent="0.3">
      <c r="A69" s="42" t="s">
        <v>19</v>
      </c>
      <c r="B69" s="43">
        <v>89285</v>
      </c>
      <c r="C69" s="43">
        <v>89285</v>
      </c>
      <c r="D69" s="42" t="s">
        <v>19</v>
      </c>
      <c r="E69" s="43">
        <v>98506</v>
      </c>
      <c r="F69" s="43">
        <f t="shared" si="8"/>
        <v>98506</v>
      </c>
    </row>
    <row r="70" spans="1:6" s="125" customFormat="1" ht="17.100000000000001" customHeight="1" x14ac:dyDescent="0.3">
      <c r="A70" s="119">
        <v>2014</v>
      </c>
      <c r="B70" s="134">
        <v>1569814</v>
      </c>
      <c r="C70" s="134">
        <v>1569814</v>
      </c>
      <c r="D70" s="119">
        <v>2014</v>
      </c>
      <c r="E70" s="134">
        <f>SUM(E71:E82)</f>
        <v>888459</v>
      </c>
      <c r="F70" s="134">
        <f>SUM(F71:F82)</f>
        <v>888459</v>
      </c>
    </row>
    <row r="71" spans="1:6" x14ac:dyDescent="0.3">
      <c r="A71" s="42" t="s">
        <v>8</v>
      </c>
      <c r="B71" s="43">
        <v>61950</v>
      </c>
      <c r="C71" s="43">
        <v>61950</v>
      </c>
      <c r="D71" s="42" t="s">
        <v>8</v>
      </c>
      <c r="E71" s="43">
        <v>45149</v>
      </c>
      <c r="F71" s="43">
        <f>SUM(E71)</f>
        <v>45149</v>
      </c>
    </row>
    <row r="72" spans="1:6" x14ac:dyDescent="0.3">
      <c r="A72" s="42" t="s">
        <v>9</v>
      </c>
      <c r="B72" s="43">
        <v>56701</v>
      </c>
      <c r="C72" s="43">
        <v>56701</v>
      </c>
      <c r="D72" s="42" t="s">
        <v>9</v>
      </c>
      <c r="E72" s="43">
        <v>47084</v>
      </c>
      <c r="F72" s="43">
        <f t="shared" ref="F72:F82" si="9">SUM(E72)</f>
        <v>47084</v>
      </c>
    </row>
    <row r="73" spans="1:6" x14ac:dyDescent="0.3">
      <c r="A73" s="42" t="s">
        <v>10</v>
      </c>
      <c r="B73" s="43">
        <v>72106</v>
      </c>
      <c r="C73" s="43">
        <v>72106</v>
      </c>
      <c r="D73" s="42" t="s">
        <v>10</v>
      </c>
      <c r="E73" s="43">
        <v>50779</v>
      </c>
      <c r="F73" s="43">
        <f t="shared" si="9"/>
        <v>50779</v>
      </c>
    </row>
    <row r="74" spans="1:6" x14ac:dyDescent="0.3">
      <c r="A74" s="42" t="s">
        <v>11</v>
      </c>
      <c r="B74" s="43">
        <v>115864</v>
      </c>
      <c r="C74" s="43">
        <v>115864</v>
      </c>
      <c r="D74" s="42" t="s">
        <v>11</v>
      </c>
      <c r="E74" s="43">
        <v>73269</v>
      </c>
      <c r="F74" s="43">
        <f t="shared" si="9"/>
        <v>73269</v>
      </c>
    </row>
    <row r="75" spans="1:6" x14ac:dyDescent="0.3">
      <c r="A75" s="42" t="s">
        <v>12</v>
      </c>
      <c r="B75" s="43">
        <v>144834</v>
      </c>
      <c r="C75" s="43">
        <v>144834</v>
      </c>
      <c r="D75" s="42" t="s">
        <v>12</v>
      </c>
      <c r="E75" s="43">
        <v>69219</v>
      </c>
      <c r="F75" s="43">
        <f t="shared" si="9"/>
        <v>69219</v>
      </c>
    </row>
    <row r="76" spans="1:6" x14ac:dyDescent="0.3">
      <c r="A76" s="42" t="s">
        <v>13</v>
      </c>
      <c r="B76" s="43">
        <v>196397</v>
      </c>
      <c r="C76" s="43">
        <v>196397</v>
      </c>
      <c r="D76" s="42" t="s">
        <v>13</v>
      </c>
      <c r="E76" s="43">
        <v>78093</v>
      </c>
      <c r="F76" s="43">
        <f t="shared" si="9"/>
        <v>78093</v>
      </c>
    </row>
    <row r="77" spans="1:6" x14ac:dyDescent="0.3">
      <c r="A77" s="42" t="s">
        <v>14</v>
      </c>
      <c r="B77" s="43">
        <v>239596</v>
      </c>
      <c r="C77" s="43">
        <v>239596</v>
      </c>
      <c r="D77" s="42" t="s">
        <v>14</v>
      </c>
      <c r="E77" s="43">
        <v>91271</v>
      </c>
      <c r="F77" s="43">
        <f t="shared" si="9"/>
        <v>91271</v>
      </c>
    </row>
    <row r="78" spans="1:6" x14ac:dyDescent="0.3">
      <c r="A78" s="42" t="s">
        <v>15</v>
      </c>
      <c r="B78" s="43">
        <v>224016</v>
      </c>
      <c r="C78" s="43">
        <v>224016</v>
      </c>
      <c r="D78" s="42" t="s">
        <v>15</v>
      </c>
      <c r="E78" s="43">
        <v>92827</v>
      </c>
      <c r="F78" s="43">
        <f t="shared" si="9"/>
        <v>92827</v>
      </c>
    </row>
    <row r="79" spans="1:6" x14ac:dyDescent="0.3">
      <c r="A79" s="42" t="s">
        <v>16</v>
      </c>
      <c r="B79" s="43">
        <v>172737</v>
      </c>
      <c r="C79" s="43">
        <v>172737</v>
      </c>
      <c r="D79" s="42" t="s">
        <v>16</v>
      </c>
      <c r="E79" s="43">
        <v>90319</v>
      </c>
      <c r="F79" s="43">
        <f t="shared" si="9"/>
        <v>90319</v>
      </c>
    </row>
    <row r="80" spans="1:6" x14ac:dyDescent="0.3">
      <c r="A80" s="42" t="s">
        <v>17</v>
      </c>
      <c r="B80" s="43">
        <v>123164</v>
      </c>
      <c r="C80" s="43">
        <v>123164</v>
      </c>
      <c r="D80" s="42" t="s">
        <v>17</v>
      </c>
      <c r="E80" s="43">
        <v>84496</v>
      </c>
      <c r="F80" s="43">
        <f t="shared" si="9"/>
        <v>84496</v>
      </c>
    </row>
    <row r="81" spans="1:6" x14ac:dyDescent="0.3">
      <c r="A81" s="42" t="s">
        <v>18</v>
      </c>
      <c r="B81" s="43">
        <v>72331</v>
      </c>
      <c r="C81" s="43">
        <v>72331</v>
      </c>
      <c r="D81" s="42" t="s">
        <v>18</v>
      </c>
      <c r="E81" s="43">
        <v>80319</v>
      </c>
      <c r="F81" s="43">
        <f t="shared" si="9"/>
        <v>80319</v>
      </c>
    </row>
    <row r="82" spans="1:6" x14ac:dyDescent="0.3">
      <c r="A82" s="42" t="s">
        <v>19</v>
      </c>
      <c r="B82" s="43">
        <v>90118</v>
      </c>
      <c r="C82" s="43">
        <v>90118</v>
      </c>
      <c r="D82" s="42" t="s">
        <v>19</v>
      </c>
      <c r="E82" s="43">
        <v>85634</v>
      </c>
      <c r="F82" s="43">
        <f t="shared" si="9"/>
        <v>85634</v>
      </c>
    </row>
    <row r="83" spans="1:6" s="125" customFormat="1" ht="17.100000000000001" customHeight="1" x14ac:dyDescent="0.3">
      <c r="A83" s="119">
        <v>2013</v>
      </c>
      <c r="B83" s="134">
        <v>1351378</v>
      </c>
      <c r="C83" s="134">
        <v>1351378</v>
      </c>
      <c r="D83" s="119">
        <v>2013</v>
      </c>
      <c r="E83" s="134">
        <f>SUM(E84:E95)</f>
        <v>655359</v>
      </c>
      <c r="F83" s="134">
        <f>SUM(F84:F95)</f>
        <v>655359</v>
      </c>
    </row>
    <row r="84" spans="1:6" x14ac:dyDescent="0.3">
      <c r="A84" s="42" t="s">
        <v>8</v>
      </c>
      <c r="B84" s="43">
        <v>52604</v>
      </c>
      <c r="C84" s="43">
        <v>52604</v>
      </c>
      <c r="D84" s="42" t="s">
        <v>8</v>
      </c>
      <c r="E84" s="43">
        <v>45740</v>
      </c>
      <c r="F84" s="43">
        <f>SUM(E84)</f>
        <v>45740</v>
      </c>
    </row>
    <row r="85" spans="1:6" x14ac:dyDescent="0.3">
      <c r="A85" s="42" t="s">
        <v>9</v>
      </c>
      <c r="B85" s="43">
        <v>48573</v>
      </c>
      <c r="C85" s="43">
        <v>48573</v>
      </c>
      <c r="D85" s="42" t="s">
        <v>9</v>
      </c>
      <c r="E85" s="43">
        <v>48219</v>
      </c>
      <c r="F85" s="43">
        <f t="shared" ref="F85:F95" si="10">SUM(E85)</f>
        <v>48219</v>
      </c>
    </row>
    <row r="86" spans="1:6" x14ac:dyDescent="0.3">
      <c r="A86" s="42" t="s">
        <v>10</v>
      </c>
      <c r="B86" s="43">
        <v>70231</v>
      </c>
      <c r="C86" s="43">
        <v>70231</v>
      </c>
      <c r="D86" s="42" t="s">
        <v>10</v>
      </c>
      <c r="E86" s="43">
        <v>52170</v>
      </c>
      <c r="F86" s="43">
        <f t="shared" si="10"/>
        <v>52170</v>
      </c>
    </row>
    <row r="87" spans="1:6" x14ac:dyDescent="0.3">
      <c r="A87" s="42" t="s">
        <v>11</v>
      </c>
      <c r="B87" s="43">
        <v>85516</v>
      </c>
      <c r="C87" s="43">
        <v>85516</v>
      </c>
      <c r="D87" s="42" t="s">
        <v>11</v>
      </c>
      <c r="E87" s="43">
        <v>50730</v>
      </c>
      <c r="F87" s="43">
        <f t="shared" si="10"/>
        <v>50730</v>
      </c>
    </row>
    <row r="88" spans="1:6" x14ac:dyDescent="0.3">
      <c r="A88" s="42" t="s">
        <v>12</v>
      </c>
      <c r="B88" s="43">
        <v>134816</v>
      </c>
      <c r="C88" s="43">
        <v>134816</v>
      </c>
      <c r="D88" s="42" t="s">
        <v>12</v>
      </c>
      <c r="E88" s="43">
        <v>54326</v>
      </c>
      <c r="F88" s="43">
        <f t="shared" si="10"/>
        <v>54326</v>
      </c>
    </row>
    <row r="89" spans="1:6" x14ac:dyDescent="0.3">
      <c r="A89" s="42" t="s">
        <v>13</v>
      </c>
      <c r="B89" s="43">
        <v>176518</v>
      </c>
      <c r="C89" s="43">
        <v>176518</v>
      </c>
      <c r="D89" s="42" t="s">
        <v>13</v>
      </c>
      <c r="E89" s="43">
        <v>53964</v>
      </c>
      <c r="F89" s="43">
        <f t="shared" si="10"/>
        <v>53964</v>
      </c>
    </row>
    <row r="90" spans="1:6" x14ac:dyDescent="0.3">
      <c r="A90" s="42" t="s">
        <v>14</v>
      </c>
      <c r="B90" s="43">
        <v>202535</v>
      </c>
      <c r="C90" s="43">
        <v>202535</v>
      </c>
      <c r="D90" s="42" t="s">
        <v>14</v>
      </c>
      <c r="E90" s="43">
        <v>63174</v>
      </c>
      <c r="F90" s="43">
        <f t="shared" si="10"/>
        <v>63174</v>
      </c>
    </row>
    <row r="91" spans="1:6" x14ac:dyDescent="0.3">
      <c r="A91" s="42" t="s">
        <v>15</v>
      </c>
      <c r="B91" s="43">
        <v>192000</v>
      </c>
      <c r="C91" s="43">
        <v>192000</v>
      </c>
      <c r="D91" s="42" t="s">
        <v>15</v>
      </c>
      <c r="E91" s="43">
        <v>65146</v>
      </c>
      <c r="F91" s="43">
        <f t="shared" si="10"/>
        <v>65146</v>
      </c>
    </row>
    <row r="92" spans="1:6" x14ac:dyDescent="0.3">
      <c r="A92" s="42" t="s">
        <v>16</v>
      </c>
      <c r="B92" s="43">
        <v>155915</v>
      </c>
      <c r="C92" s="43">
        <v>155915</v>
      </c>
      <c r="D92" s="42" t="s">
        <v>16</v>
      </c>
      <c r="E92" s="43">
        <v>61364</v>
      </c>
      <c r="F92" s="43">
        <f t="shared" si="10"/>
        <v>61364</v>
      </c>
    </row>
    <row r="93" spans="1:6" x14ac:dyDescent="0.3">
      <c r="A93" s="42" t="s">
        <v>17</v>
      </c>
      <c r="B93" s="43">
        <v>98812</v>
      </c>
      <c r="C93" s="43">
        <v>98812</v>
      </c>
      <c r="D93" s="42" t="s">
        <v>17</v>
      </c>
      <c r="E93" s="43">
        <v>58185</v>
      </c>
      <c r="F93" s="43">
        <f t="shared" si="10"/>
        <v>58185</v>
      </c>
    </row>
    <row r="94" spans="1:6" x14ac:dyDescent="0.3">
      <c r="A94" s="42" t="s">
        <v>18</v>
      </c>
      <c r="B94" s="43">
        <v>61301</v>
      </c>
      <c r="C94" s="43">
        <v>61301</v>
      </c>
      <c r="D94" s="42" t="s">
        <v>18</v>
      </c>
      <c r="E94" s="43">
        <v>49816</v>
      </c>
      <c r="F94" s="43">
        <f t="shared" si="10"/>
        <v>49816</v>
      </c>
    </row>
    <row r="95" spans="1:6" x14ac:dyDescent="0.3">
      <c r="A95" s="42" t="s">
        <v>19</v>
      </c>
      <c r="B95" s="43">
        <v>72557</v>
      </c>
      <c r="C95" s="43">
        <v>72557</v>
      </c>
      <c r="D95" s="42" t="s">
        <v>19</v>
      </c>
      <c r="E95" s="43">
        <v>52525</v>
      </c>
      <c r="F95" s="43">
        <f t="shared" si="10"/>
        <v>52525</v>
      </c>
    </row>
    <row r="96" spans="1:6" s="125" customFormat="1" ht="17.100000000000001" customHeight="1" x14ac:dyDescent="0.3">
      <c r="A96" s="119">
        <v>2012</v>
      </c>
      <c r="B96" s="134">
        <v>1307537</v>
      </c>
      <c r="C96" s="134">
        <v>1307537</v>
      </c>
      <c r="D96" s="119">
        <v>2012</v>
      </c>
      <c r="E96" s="134">
        <f>SUM(E97:E108)</f>
        <v>679977</v>
      </c>
      <c r="F96" s="134">
        <f>SUM(F97:F108)</f>
        <v>679977</v>
      </c>
    </row>
    <row r="97" spans="1:6" x14ac:dyDescent="0.3">
      <c r="A97" s="42" t="s">
        <v>8</v>
      </c>
      <c r="B97" s="43">
        <v>60663</v>
      </c>
      <c r="C97" s="43">
        <v>60663</v>
      </c>
      <c r="D97" s="42" t="s">
        <v>8</v>
      </c>
      <c r="E97" s="43">
        <v>45649</v>
      </c>
      <c r="F97" s="43">
        <f>SUM(E97)</f>
        <v>45649</v>
      </c>
    </row>
    <row r="98" spans="1:6" x14ac:dyDescent="0.3">
      <c r="A98" s="42" t="s">
        <v>9</v>
      </c>
      <c r="B98" s="43">
        <v>51282</v>
      </c>
      <c r="C98" s="43">
        <v>51282</v>
      </c>
      <c r="D98" s="42" t="s">
        <v>9</v>
      </c>
      <c r="E98" s="43">
        <v>47047</v>
      </c>
      <c r="F98" s="43">
        <f t="shared" ref="F98:F108" si="11">SUM(E98)</f>
        <v>47047</v>
      </c>
    </row>
    <row r="99" spans="1:6" x14ac:dyDescent="0.3">
      <c r="A99" s="42" t="s">
        <v>10</v>
      </c>
      <c r="B99" s="43">
        <v>65395</v>
      </c>
      <c r="C99" s="43">
        <v>65395</v>
      </c>
      <c r="D99" s="42" t="s">
        <v>10</v>
      </c>
      <c r="E99" s="43">
        <v>54375</v>
      </c>
      <c r="F99" s="43">
        <f t="shared" si="11"/>
        <v>54375</v>
      </c>
    </row>
    <row r="100" spans="1:6" x14ac:dyDescent="0.3">
      <c r="A100" s="42" t="s">
        <v>11</v>
      </c>
      <c r="B100" s="43">
        <v>96321</v>
      </c>
      <c r="C100" s="43">
        <v>96321</v>
      </c>
      <c r="D100" s="42" t="s">
        <v>11</v>
      </c>
      <c r="E100" s="43">
        <v>63027</v>
      </c>
      <c r="F100" s="43">
        <f t="shared" si="11"/>
        <v>63027</v>
      </c>
    </row>
    <row r="101" spans="1:6" x14ac:dyDescent="0.3">
      <c r="A101" s="42" t="s">
        <v>12</v>
      </c>
      <c r="B101" s="43">
        <v>118989</v>
      </c>
      <c r="C101" s="43">
        <v>118989</v>
      </c>
      <c r="D101" s="42" t="s">
        <v>12</v>
      </c>
      <c r="E101" s="43">
        <v>56409</v>
      </c>
      <c r="F101" s="43">
        <f t="shared" si="11"/>
        <v>56409</v>
      </c>
    </row>
    <row r="102" spans="1:6" x14ac:dyDescent="0.3">
      <c r="A102" s="42" t="s">
        <v>13</v>
      </c>
      <c r="B102" s="43">
        <v>167341</v>
      </c>
      <c r="C102" s="43">
        <v>167341</v>
      </c>
      <c r="D102" s="42" t="s">
        <v>13</v>
      </c>
      <c r="E102" s="43">
        <v>56108</v>
      </c>
      <c r="F102" s="43">
        <f t="shared" si="11"/>
        <v>56108</v>
      </c>
    </row>
    <row r="103" spans="1:6" x14ac:dyDescent="0.3">
      <c r="A103" s="42" t="s">
        <v>14</v>
      </c>
      <c r="B103" s="43">
        <v>206495</v>
      </c>
      <c r="C103" s="43">
        <v>206495</v>
      </c>
      <c r="D103" s="42" t="s">
        <v>14</v>
      </c>
      <c r="E103" s="43">
        <v>64587</v>
      </c>
      <c r="F103" s="43">
        <f t="shared" si="11"/>
        <v>64587</v>
      </c>
    </row>
    <row r="104" spans="1:6" x14ac:dyDescent="0.3">
      <c r="A104" s="42" t="s">
        <v>15</v>
      </c>
      <c r="B104" s="43">
        <v>190431</v>
      </c>
      <c r="C104" s="43">
        <v>190431</v>
      </c>
      <c r="D104" s="42" t="s">
        <v>15</v>
      </c>
      <c r="E104" s="43">
        <v>67822</v>
      </c>
      <c r="F104" s="43">
        <f t="shared" si="11"/>
        <v>67822</v>
      </c>
    </row>
    <row r="105" spans="1:6" x14ac:dyDescent="0.3">
      <c r="A105" s="42" t="s">
        <v>16</v>
      </c>
      <c r="B105" s="43">
        <v>142341</v>
      </c>
      <c r="C105" s="43">
        <v>142341</v>
      </c>
      <c r="D105" s="42" t="s">
        <v>16</v>
      </c>
      <c r="E105" s="43">
        <v>60809</v>
      </c>
      <c r="F105" s="43">
        <f t="shared" si="11"/>
        <v>60809</v>
      </c>
    </row>
    <row r="106" spans="1:6" x14ac:dyDescent="0.3">
      <c r="A106" s="42" t="s">
        <v>17</v>
      </c>
      <c r="B106" s="43">
        <v>90180</v>
      </c>
      <c r="C106" s="43">
        <v>90180</v>
      </c>
      <c r="D106" s="42" t="s">
        <v>17</v>
      </c>
      <c r="E106" s="43">
        <v>57098</v>
      </c>
      <c r="F106" s="43">
        <f t="shared" si="11"/>
        <v>57098</v>
      </c>
    </row>
    <row r="107" spans="1:6" x14ac:dyDescent="0.3">
      <c r="A107" s="42" t="s">
        <v>18</v>
      </c>
      <c r="B107" s="43">
        <v>53608</v>
      </c>
      <c r="C107" s="43">
        <v>53608</v>
      </c>
      <c r="D107" s="42" t="s">
        <v>18</v>
      </c>
      <c r="E107" s="43">
        <v>53355</v>
      </c>
      <c r="F107" s="43">
        <f t="shared" si="11"/>
        <v>53355</v>
      </c>
    </row>
    <row r="108" spans="1:6" x14ac:dyDescent="0.3">
      <c r="A108" s="42" t="s">
        <v>19</v>
      </c>
      <c r="B108" s="43">
        <v>64491</v>
      </c>
      <c r="C108" s="43">
        <v>64491</v>
      </c>
      <c r="D108" s="42" t="s">
        <v>19</v>
      </c>
      <c r="E108" s="43">
        <v>53691</v>
      </c>
      <c r="F108" s="43">
        <f t="shared" si="11"/>
        <v>53691</v>
      </c>
    </row>
    <row r="109" spans="1:6" s="125" customFormat="1" ht="17.100000000000001" customHeight="1" x14ac:dyDescent="0.3">
      <c r="A109" s="119">
        <v>2011</v>
      </c>
      <c r="B109" s="134">
        <v>1251433</v>
      </c>
      <c r="C109" s="134">
        <v>1251433</v>
      </c>
      <c r="D109" s="119">
        <v>2011</v>
      </c>
      <c r="E109" s="134">
        <f>SUM(E110:E121)</f>
        <v>712390</v>
      </c>
      <c r="F109" s="134">
        <f>SUM(F110:F121)</f>
        <v>712390</v>
      </c>
    </row>
    <row r="110" spans="1:6" x14ac:dyDescent="0.3">
      <c r="A110" s="42" t="s">
        <v>8</v>
      </c>
      <c r="B110" s="43">
        <v>57153</v>
      </c>
      <c r="C110" s="43">
        <v>57153</v>
      </c>
      <c r="D110" s="42" t="s">
        <v>8</v>
      </c>
      <c r="E110" s="43">
        <v>49175</v>
      </c>
      <c r="F110" s="43">
        <f>SUM(E110)</f>
        <v>49175</v>
      </c>
    </row>
    <row r="111" spans="1:6" x14ac:dyDescent="0.3">
      <c r="A111" s="42" t="s">
        <v>9</v>
      </c>
      <c r="B111" s="43">
        <v>46036</v>
      </c>
      <c r="C111" s="43">
        <v>46036</v>
      </c>
      <c r="D111" s="42" t="s">
        <v>9</v>
      </c>
      <c r="E111" s="43">
        <v>47884</v>
      </c>
      <c r="F111" s="43">
        <f t="shared" ref="F111:F121" si="12">SUM(E111)</f>
        <v>47884</v>
      </c>
    </row>
    <row r="112" spans="1:6" x14ac:dyDescent="0.3">
      <c r="A112" s="42" t="s">
        <v>10</v>
      </c>
      <c r="B112" s="43">
        <v>61910</v>
      </c>
      <c r="C112" s="43">
        <v>61910</v>
      </c>
      <c r="D112" s="42" t="s">
        <v>10</v>
      </c>
      <c r="E112" s="43">
        <v>55072</v>
      </c>
      <c r="F112" s="43">
        <f t="shared" si="12"/>
        <v>55072</v>
      </c>
    </row>
    <row r="113" spans="1:6" x14ac:dyDescent="0.3">
      <c r="A113" s="42" t="s">
        <v>11</v>
      </c>
      <c r="B113" s="43">
        <v>90062</v>
      </c>
      <c r="C113" s="43">
        <v>90062</v>
      </c>
      <c r="D113" s="42" t="s">
        <v>11</v>
      </c>
      <c r="E113" s="43">
        <v>64530</v>
      </c>
      <c r="F113" s="43">
        <f t="shared" si="12"/>
        <v>64530</v>
      </c>
    </row>
    <row r="114" spans="1:6" x14ac:dyDescent="0.3">
      <c r="A114" s="42" t="s">
        <v>12</v>
      </c>
      <c r="B114" s="43">
        <v>114144</v>
      </c>
      <c r="C114" s="43">
        <v>114144</v>
      </c>
      <c r="D114" s="42" t="s">
        <v>12</v>
      </c>
      <c r="E114" s="43">
        <v>63613</v>
      </c>
      <c r="F114" s="43">
        <f t="shared" si="12"/>
        <v>63613</v>
      </c>
    </row>
    <row r="115" spans="1:6" x14ac:dyDescent="0.3">
      <c r="A115" s="42" t="s">
        <v>13</v>
      </c>
      <c r="B115" s="43">
        <v>158766</v>
      </c>
      <c r="C115" s="43">
        <v>158766</v>
      </c>
      <c r="D115" s="42" t="s">
        <v>13</v>
      </c>
      <c r="E115" s="43">
        <v>61938</v>
      </c>
      <c r="F115" s="43">
        <f t="shared" si="12"/>
        <v>61938</v>
      </c>
    </row>
    <row r="116" spans="1:6" x14ac:dyDescent="0.3">
      <c r="A116" s="42" t="s">
        <v>14</v>
      </c>
      <c r="B116" s="43">
        <v>186086</v>
      </c>
      <c r="C116" s="43">
        <v>186086</v>
      </c>
      <c r="D116" s="42" t="s">
        <v>14</v>
      </c>
      <c r="E116" s="43">
        <v>72555</v>
      </c>
      <c r="F116" s="43">
        <f t="shared" si="12"/>
        <v>72555</v>
      </c>
    </row>
    <row r="117" spans="1:6" x14ac:dyDescent="0.3">
      <c r="A117" s="42" t="s">
        <v>15</v>
      </c>
      <c r="B117" s="43">
        <v>180315</v>
      </c>
      <c r="C117" s="43">
        <v>180315</v>
      </c>
      <c r="D117" s="42" t="s">
        <v>15</v>
      </c>
      <c r="E117" s="43">
        <v>78193</v>
      </c>
      <c r="F117" s="43">
        <f t="shared" si="12"/>
        <v>78193</v>
      </c>
    </row>
    <row r="118" spans="1:6" x14ac:dyDescent="0.3">
      <c r="A118" s="42" t="s">
        <v>16</v>
      </c>
      <c r="B118" s="43">
        <v>138351</v>
      </c>
      <c r="C118" s="43">
        <v>138351</v>
      </c>
      <c r="D118" s="42" t="s">
        <v>16</v>
      </c>
      <c r="E118" s="43">
        <v>65922</v>
      </c>
      <c r="F118" s="43">
        <f t="shared" si="12"/>
        <v>65922</v>
      </c>
    </row>
    <row r="119" spans="1:6" x14ac:dyDescent="0.3">
      <c r="A119" s="42" t="s">
        <v>17</v>
      </c>
      <c r="B119" s="43">
        <v>90741</v>
      </c>
      <c r="C119" s="43">
        <v>90741</v>
      </c>
      <c r="D119" s="42" t="s">
        <v>17</v>
      </c>
      <c r="E119" s="43">
        <v>54402</v>
      </c>
      <c r="F119" s="43">
        <f t="shared" si="12"/>
        <v>54402</v>
      </c>
    </row>
    <row r="120" spans="1:6" x14ac:dyDescent="0.3">
      <c r="A120" s="42" t="s">
        <v>18</v>
      </c>
      <c r="B120" s="43">
        <v>58130</v>
      </c>
      <c r="C120" s="43">
        <v>58130</v>
      </c>
      <c r="D120" s="42" t="s">
        <v>18</v>
      </c>
      <c r="E120" s="43">
        <v>47637</v>
      </c>
      <c r="F120" s="43">
        <f t="shared" si="12"/>
        <v>47637</v>
      </c>
    </row>
    <row r="121" spans="1:6" x14ac:dyDescent="0.3">
      <c r="A121" s="42" t="s">
        <v>19</v>
      </c>
      <c r="B121" s="43">
        <v>69739</v>
      </c>
      <c r="C121" s="43">
        <v>69739</v>
      </c>
      <c r="D121" s="42" t="s">
        <v>19</v>
      </c>
      <c r="E121" s="43">
        <v>51469</v>
      </c>
      <c r="F121" s="43">
        <f t="shared" si="12"/>
        <v>51469</v>
      </c>
    </row>
    <row r="122" spans="1:6" s="125" customFormat="1" ht="17.100000000000001" customHeight="1" x14ac:dyDescent="0.3">
      <c r="A122" s="119">
        <v>2010</v>
      </c>
      <c r="B122" s="134">
        <v>1133704</v>
      </c>
      <c r="C122" s="134">
        <v>1133704</v>
      </c>
      <c r="D122" s="119">
        <v>2010</v>
      </c>
      <c r="E122" s="134">
        <f>SUM(E123:E134)</f>
        <v>809869</v>
      </c>
      <c r="F122" s="134">
        <f>SUM(F123:F134)</f>
        <v>809869</v>
      </c>
    </row>
    <row r="123" spans="1:6" x14ac:dyDescent="0.3">
      <c r="A123" s="42" t="s">
        <v>8</v>
      </c>
      <c r="B123" s="43">
        <v>58519</v>
      </c>
      <c r="C123" s="43">
        <v>58519</v>
      </c>
      <c r="D123" s="42" t="s">
        <v>8</v>
      </c>
      <c r="E123" s="43">
        <v>75214</v>
      </c>
      <c r="F123" s="43">
        <f>SUM(E123)</f>
        <v>75214</v>
      </c>
    </row>
    <row r="124" spans="1:6" x14ac:dyDescent="0.3">
      <c r="A124" s="42" t="s">
        <v>9</v>
      </c>
      <c r="B124" s="43">
        <v>46039</v>
      </c>
      <c r="C124" s="43">
        <v>46039</v>
      </c>
      <c r="D124" s="42" t="s">
        <v>9</v>
      </c>
      <c r="E124" s="43">
        <v>72517</v>
      </c>
      <c r="F124" s="43">
        <f t="shared" ref="F124:F134" si="13">SUM(E124)</f>
        <v>72517</v>
      </c>
    </row>
    <row r="125" spans="1:6" x14ac:dyDescent="0.3">
      <c r="A125" s="42" t="s">
        <v>10</v>
      </c>
      <c r="B125" s="43">
        <v>69433</v>
      </c>
      <c r="C125" s="43">
        <v>69433</v>
      </c>
      <c r="D125" s="42" t="s">
        <v>10</v>
      </c>
      <c r="E125" s="43">
        <v>76922</v>
      </c>
      <c r="F125" s="43">
        <f t="shared" si="13"/>
        <v>76922</v>
      </c>
    </row>
    <row r="126" spans="1:6" x14ac:dyDescent="0.3">
      <c r="A126" s="42" t="s">
        <v>11</v>
      </c>
      <c r="B126" s="43">
        <v>77672</v>
      </c>
      <c r="C126" s="43">
        <v>77672</v>
      </c>
      <c r="D126" s="42" t="s">
        <v>11</v>
      </c>
      <c r="E126" s="43">
        <v>69764</v>
      </c>
      <c r="F126" s="43">
        <f t="shared" si="13"/>
        <v>69764</v>
      </c>
    </row>
    <row r="127" spans="1:6" x14ac:dyDescent="0.3">
      <c r="A127" s="42" t="s">
        <v>12</v>
      </c>
      <c r="B127" s="43">
        <v>106948</v>
      </c>
      <c r="C127" s="43">
        <v>106948</v>
      </c>
      <c r="D127" s="42" t="s">
        <v>12</v>
      </c>
      <c r="E127" s="43">
        <v>62114</v>
      </c>
      <c r="F127" s="43">
        <f t="shared" si="13"/>
        <v>62114</v>
      </c>
    </row>
    <row r="128" spans="1:6" x14ac:dyDescent="0.3">
      <c r="A128" s="42" t="s">
        <v>13</v>
      </c>
      <c r="B128" s="43">
        <v>118839</v>
      </c>
      <c r="C128" s="43">
        <v>118839</v>
      </c>
      <c r="D128" s="42" t="s">
        <v>13</v>
      </c>
      <c r="E128" s="43">
        <v>61357</v>
      </c>
      <c r="F128" s="43">
        <f t="shared" si="13"/>
        <v>61357</v>
      </c>
    </row>
    <row r="129" spans="1:6" x14ac:dyDescent="0.3">
      <c r="A129" s="42" t="s">
        <v>14</v>
      </c>
      <c r="B129" s="43">
        <v>167093</v>
      </c>
      <c r="C129" s="43">
        <v>167093</v>
      </c>
      <c r="D129" s="42" t="s">
        <v>14</v>
      </c>
      <c r="E129" s="43">
        <v>75091</v>
      </c>
      <c r="F129" s="43">
        <f t="shared" si="13"/>
        <v>75091</v>
      </c>
    </row>
    <row r="130" spans="1:6" x14ac:dyDescent="0.3">
      <c r="A130" s="42" t="s">
        <v>15</v>
      </c>
      <c r="B130" s="43">
        <v>162039</v>
      </c>
      <c r="C130" s="43">
        <v>162039</v>
      </c>
      <c r="D130" s="42" t="s">
        <v>15</v>
      </c>
      <c r="E130" s="43">
        <v>77864</v>
      </c>
      <c r="F130" s="43">
        <f t="shared" si="13"/>
        <v>77864</v>
      </c>
    </row>
    <row r="131" spans="1:6" x14ac:dyDescent="0.3">
      <c r="A131" s="42" t="s">
        <v>16</v>
      </c>
      <c r="B131" s="43">
        <v>122071</v>
      </c>
      <c r="C131" s="43">
        <v>122071</v>
      </c>
      <c r="D131" s="42" t="s">
        <v>16</v>
      </c>
      <c r="E131" s="43">
        <v>67603</v>
      </c>
      <c r="F131" s="43">
        <f t="shared" si="13"/>
        <v>67603</v>
      </c>
    </row>
    <row r="132" spans="1:6" x14ac:dyDescent="0.3">
      <c r="A132" s="42" t="s">
        <v>17</v>
      </c>
      <c r="B132" s="43">
        <v>89138</v>
      </c>
      <c r="C132" s="43">
        <v>89138</v>
      </c>
      <c r="D132" s="42" t="s">
        <v>17</v>
      </c>
      <c r="E132" s="43">
        <v>61328</v>
      </c>
      <c r="F132" s="43">
        <f t="shared" si="13"/>
        <v>61328</v>
      </c>
    </row>
    <row r="133" spans="1:6" x14ac:dyDescent="0.3">
      <c r="A133" s="42" t="s">
        <v>18</v>
      </c>
      <c r="B133" s="43">
        <v>53704</v>
      </c>
      <c r="C133" s="43">
        <v>53704</v>
      </c>
      <c r="D133" s="42" t="s">
        <v>18</v>
      </c>
      <c r="E133" s="43">
        <v>54051</v>
      </c>
      <c r="F133" s="43">
        <f t="shared" si="13"/>
        <v>54051</v>
      </c>
    </row>
    <row r="134" spans="1:6" x14ac:dyDescent="0.3">
      <c r="A134" s="42" t="s">
        <v>19</v>
      </c>
      <c r="B134" s="43">
        <v>62209</v>
      </c>
      <c r="C134" s="43">
        <v>62209</v>
      </c>
      <c r="D134" s="42" t="s">
        <v>19</v>
      </c>
      <c r="E134" s="43">
        <v>56044</v>
      </c>
      <c r="F134" s="43">
        <f t="shared" si="13"/>
        <v>56044</v>
      </c>
    </row>
    <row r="135" spans="1:6" x14ac:dyDescent="0.3">
      <c r="A135" s="196" t="s">
        <v>127</v>
      </c>
      <c r="B135" s="196"/>
      <c r="C135" s="196"/>
      <c r="D135" s="197"/>
      <c r="E135" s="197"/>
      <c r="F135" s="197"/>
    </row>
    <row r="136" spans="1:6" x14ac:dyDescent="0.3">
      <c r="A136" s="132"/>
      <c r="B136" s="132"/>
      <c r="C136" s="132"/>
      <c r="D136" s="197"/>
      <c r="E136" s="197"/>
      <c r="F136" s="197"/>
    </row>
  </sheetData>
  <mergeCells count="4">
    <mergeCell ref="A3:C3"/>
    <mergeCell ref="A135:C135"/>
    <mergeCell ref="D135:F136"/>
    <mergeCell ref="D3:F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&amp;R&amp;G</oddHeader>
    <oddFooter>&amp;L&amp;F&amp;C&amp;P / &amp;N&amp;R&amp;A</oddFooter>
  </headerFooter>
  <rowBreaks count="4" manualBreakCount="4">
    <brk id="56" max="5" man="1"/>
    <brk id="82" max="5" man="1"/>
    <brk id="108" max="5" man="1"/>
    <brk id="135" max="5" man="1"/>
  </rowBreaks>
  <colBreaks count="1" manualBreakCount="1">
    <brk id="3" max="1048575" man="1"/>
  </colBreaks>
  <ignoredErrors>
    <ignoredError sqref="B44" formulaRange="1"/>
    <ignoredError sqref="F31 F44 C31 C44 F57 F70 F83 F96 F109 F122 F18 C18" formula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  <pageSetUpPr fitToPage="1"/>
  </sheetPr>
  <dimension ref="A2:K53"/>
  <sheetViews>
    <sheetView showGridLines="0" zoomScaleNormal="100" workbookViewId="0">
      <selection activeCell="D5" sqref="D5:D9"/>
    </sheetView>
  </sheetViews>
  <sheetFormatPr defaultRowHeight="14.4" x14ac:dyDescent="0.3"/>
  <cols>
    <col min="1" max="1" width="9.88671875" customWidth="1"/>
    <col min="2" max="2" width="18.88671875" bestFit="1" customWidth="1"/>
    <col min="3" max="3" width="17.6640625" bestFit="1" customWidth="1"/>
    <col min="4" max="4" width="25.5546875" customWidth="1"/>
    <col min="5" max="5" width="24.6640625" bestFit="1" customWidth="1"/>
    <col min="6" max="6" width="18.109375" bestFit="1" customWidth="1"/>
  </cols>
  <sheetData>
    <row r="2" spans="1:11" x14ac:dyDescent="0.3">
      <c r="A2" s="198" t="s">
        <v>134</v>
      </c>
      <c r="B2" s="199"/>
      <c r="C2" s="199"/>
      <c r="D2" s="199"/>
      <c r="E2" s="199"/>
      <c r="F2" s="199"/>
    </row>
    <row r="3" spans="1:11" ht="35.25" customHeight="1" x14ac:dyDescent="0.3">
      <c r="A3" s="137"/>
      <c r="B3" s="26"/>
      <c r="C3" s="26"/>
      <c r="D3" s="27" t="s">
        <v>21</v>
      </c>
      <c r="E3" s="27" t="s">
        <v>22</v>
      </c>
      <c r="F3" s="27" t="s">
        <v>23</v>
      </c>
    </row>
    <row r="4" spans="1:11" ht="28.5" customHeight="1" x14ac:dyDescent="0.3">
      <c r="A4" s="138" t="s">
        <v>20</v>
      </c>
      <c r="B4" s="136" t="s">
        <v>51</v>
      </c>
      <c r="C4" s="136" t="s">
        <v>35</v>
      </c>
      <c r="D4" s="28" t="s">
        <v>24</v>
      </c>
      <c r="E4" s="28" t="s">
        <v>24</v>
      </c>
      <c r="F4" s="28" t="s">
        <v>25</v>
      </c>
    </row>
    <row r="5" spans="1:11" ht="15" customHeight="1" x14ac:dyDescent="0.3">
      <c r="A5" s="200">
        <v>2019</v>
      </c>
      <c r="B5" s="169" t="s">
        <v>33</v>
      </c>
      <c r="C5" s="169" t="s">
        <v>33</v>
      </c>
      <c r="D5" s="29">
        <v>1391</v>
      </c>
      <c r="E5" s="30">
        <v>0</v>
      </c>
      <c r="F5" s="54">
        <f>SUM(D5:E5)</f>
        <v>1391</v>
      </c>
      <c r="K5">
        <v>1391</v>
      </c>
    </row>
    <row r="6" spans="1:11" ht="15" customHeight="1" x14ac:dyDescent="0.3">
      <c r="A6" s="200"/>
      <c r="B6" s="202" t="s">
        <v>36</v>
      </c>
      <c r="C6" s="167" t="s">
        <v>40</v>
      </c>
      <c r="D6" s="31">
        <v>137495</v>
      </c>
      <c r="E6" s="32">
        <v>135490</v>
      </c>
      <c r="F6" s="52">
        <f t="shared" ref="F6:F10" si="0">SUM(D6:E6)</f>
        <v>272985</v>
      </c>
      <c r="K6">
        <v>137495</v>
      </c>
    </row>
    <row r="7" spans="1:11" ht="15" customHeight="1" x14ac:dyDescent="0.3">
      <c r="A7" s="200"/>
      <c r="B7" s="203"/>
      <c r="C7" s="168" t="s">
        <v>37</v>
      </c>
      <c r="D7" s="33">
        <v>68041</v>
      </c>
      <c r="E7" s="34">
        <v>92415</v>
      </c>
      <c r="F7" s="53">
        <f t="shared" si="0"/>
        <v>160456</v>
      </c>
      <c r="K7">
        <v>68041</v>
      </c>
    </row>
    <row r="8" spans="1:11" ht="15" customHeight="1" x14ac:dyDescent="0.3">
      <c r="A8" s="200"/>
      <c r="B8" s="203"/>
      <c r="C8" s="168" t="s">
        <v>38</v>
      </c>
      <c r="D8" s="33">
        <v>95070</v>
      </c>
      <c r="E8" s="34">
        <v>70424</v>
      </c>
      <c r="F8" s="53">
        <f t="shared" si="0"/>
        <v>165494</v>
      </c>
      <c r="K8">
        <v>95070</v>
      </c>
    </row>
    <row r="9" spans="1:11" ht="15" customHeight="1" x14ac:dyDescent="0.3">
      <c r="A9" s="200"/>
      <c r="B9" s="204"/>
      <c r="C9" s="169" t="s">
        <v>39</v>
      </c>
      <c r="D9" s="29">
        <v>137873</v>
      </c>
      <c r="E9" s="30">
        <v>140150</v>
      </c>
      <c r="F9" s="54">
        <f t="shared" si="0"/>
        <v>278023</v>
      </c>
      <c r="K9">
        <v>137873</v>
      </c>
    </row>
    <row r="10" spans="1:11" ht="15" customHeight="1" thickBot="1" x14ac:dyDescent="0.35">
      <c r="A10" s="201"/>
      <c r="B10" s="57" t="s">
        <v>42</v>
      </c>
      <c r="C10" s="58"/>
      <c r="D10" s="59">
        <f>SUM(D5:D9)</f>
        <v>439870</v>
      </c>
      <c r="E10" s="60">
        <f>SUM(E5:E9)</f>
        <v>438479</v>
      </c>
      <c r="F10" s="61">
        <f t="shared" si="0"/>
        <v>878349</v>
      </c>
    </row>
    <row r="11" spans="1:11" ht="15" customHeight="1" x14ac:dyDescent="0.3">
      <c r="A11" s="200">
        <v>2018</v>
      </c>
      <c r="B11" s="151" t="s">
        <v>33</v>
      </c>
      <c r="C11" s="151" t="s">
        <v>33</v>
      </c>
      <c r="D11" s="29">
        <v>22356</v>
      </c>
      <c r="E11" s="30">
        <v>22768</v>
      </c>
      <c r="F11" s="54">
        <f>SUM(D11:E11)</f>
        <v>45124</v>
      </c>
    </row>
    <row r="12" spans="1:11" ht="15" customHeight="1" x14ac:dyDescent="0.3">
      <c r="A12" s="200"/>
      <c r="B12" s="202" t="s">
        <v>36</v>
      </c>
      <c r="C12" s="149" t="s">
        <v>40</v>
      </c>
      <c r="D12" s="31">
        <v>134119</v>
      </c>
      <c r="E12" s="32">
        <v>132185</v>
      </c>
      <c r="F12" s="52">
        <f t="shared" ref="F12:F16" si="1">SUM(D12:E12)</f>
        <v>266304</v>
      </c>
    </row>
    <row r="13" spans="1:11" ht="15" customHeight="1" x14ac:dyDescent="0.3">
      <c r="A13" s="200"/>
      <c r="B13" s="203"/>
      <c r="C13" s="150" t="s">
        <v>37</v>
      </c>
      <c r="D13" s="33">
        <v>92698</v>
      </c>
      <c r="E13" s="34">
        <v>110298</v>
      </c>
      <c r="F13" s="53">
        <f t="shared" si="1"/>
        <v>202996</v>
      </c>
    </row>
    <row r="14" spans="1:11" ht="15" customHeight="1" x14ac:dyDescent="0.3">
      <c r="A14" s="200"/>
      <c r="B14" s="203"/>
      <c r="C14" s="150" t="s">
        <v>38</v>
      </c>
      <c r="D14" s="33">
        <v>112961</v>
      </c>
      <c r="E14" s="34">
        <v>94842</v>
      </c>
      <c r="F14" s="53">
        <f t="shared" si="1"/>
        <v>207803</v>
      </c>
    </row>
    <row r="15" spans="1:11" ht="15" customHeight="1" x14ac:dyDescent="0.3">
      <c r="A15" s="200"/>
      <c r="B15" s="204"/>
      <c r="C15" s="151" t="s">
        <v>39</v>
      </c>
      <c r="D15" s="29">
        <v>134329</v>
      </c>
      <c r="E15" s="30">
        <v>136782</v>
      </c>
      <c r="F15" s="54">
        <f t="shared" si="1"/>
        <v>271111</v>
      </c>
    </row>
    <row r="16" spans="1:11" ht="15" customHeight="1" thickBot="1" x14ac:dyDescent="0.35">
      <c r="A16" s="201"/>
      <c r="B16" s="57" t="s">
        <v>42</v>
      </c>
      <c r="C16" s="58"/>
      <c r="D16" s="59">
        <f>SUM(D11:D15)</f>
        <v>496463</v>
      </c>
      <c r="E16" s="60">
        <f>SUM(E11:E15)</f>
        <v>496875</v>
      </c>
      <c r="F16" s="61">
        <f t="shared" si="1"/>
        <v>993338</v>
      </c>
    </row>
    <row r="17" spans="1:6" x14ac:dyDescent="0.3">
      <c r="A17" s="200">
        <v>2017</v>
      </c>
      <c r="B17" s="47" t="s">
        <v>33</v>
      </c>
      <c r="C17" s="47" t="s">
        <v>33</v>
      </c>
      <c r="D17" s="29">
        <v>23847</v>
      </c>
      <c r="E17" s="30">
        <v>23993</v>
      </c>
      <c r="F17" s="54">
        <f>SUM(D17:E17)</f>
        <v>47840</v>
      </c>
    </row>
    <row r="18" spans="1:6" x14ac:dyDescent="0.3">
      <c r="A18" s="200"/>
      <c r="B18" s="202" t="s">
        <v>36</v>
      </c>
      <c r="C18" s="45" t="s">
        <v>40</v>
      </c>
      <c r="D18" s="31">
        <v>132081</v>
      </c>
      <c r="E18" s="32">
        <v>128544</v>
      </c>
      <c r="F18" s="52">
        <f>SUM(D18:E18)</f>
        <v>260625</v>
      </c>
    </row>
    <row r="19" spans="1:6" x14ac:dyDescent="0.3">
      <c r="A19" s="200"/>
      <c r="B19" s="203"/>
      <c r="C19" s="46" t="s">
        <v>37</v>
      </c>
      <c r="D19" s="33">
        <v>90667</v>
      </c>
      <c r="E19" s="34">
        <v>103193</v>
      </c>
      <c r="F19" s="53">
        <f t="shared" ref="F19:F20" si="2">SUM(D19:E19)</f>
        <v>193860</v>
      </c>
    </row>
    <row r="20" spans="1:6" x14ac:dyDescent="0.3">
      <c r="A20" s="200"/>
      <c r="B20" s="203"/>
      <c r="C20" s="46" t="s">
        <v>38</v>
      </c>
      <c r="D20" s="33">
        <v>105596</v>
      </c>
      <c r="E20" s="34">
        <v>92819</v>
      </c>
      <c r="F20" s="53">
        <f t="shared" si="2"/>
        <v>198415</v>
      </c>
    </row>
    <row r="21" spans="1:6" x14ac:dyDescent="0.3">
      <c r="A21" s="200"/>
      <c r="B21" s="204"/>
      <c r="C21" s="47" t="s">
        <v>39</v>
      </c>
      <c r="D21" s="29">
        <v>130696</v>
      </c>
      <c r="E21" s="30">
        <v>134484</v>
      </c>
      <c r="F21" s="54">
        <f>SUM(D21:E21)</f>
        <v>265180</v>
      </c>
    </row>
    <row r="22" spans="1:6" ht="15" thickBot="1" x14ac:dyDescent="0.35">
      <c r="A22" s="201"/>
      <c r="B22" s="57" t="s">
        <v>42</v>
      </c>
      <c r="C22" s="58"/>
      <c r="D22" s="59">
        <f>SUM(D17:D21)</f>
        <v>482887</v>
      </c>
      <c r="E22" s="60">
        <f>SUM(E17:E21)</f>
        <v>483033</v>
      </c>
      <c r="F22" s="61">
        <f>SUM(F17:F21)</f>
        <v>965920</v>
      </c>
    </row>
    <row r="23" spans="1:6" x14ac:dyDescent="0.3">
      <c r="A23" s="208">
        <v>2016</v>
      </c>
      <c r="B23" s="38" t="s">
        <v>33</v>
      </c>
      <c r="C23" s="38" t="s">
        <v>33</v>
      </c>
      <c r="D23" s="39">
        <v>26651</v>
      </c>
      <c r="E23" s="40">
        <v>25199</v>
      </c>
      <c r="F23" s="56">
        <f>SUM(D23:E23)</f>
        <v>51850</v>
      </c>
    </row>
    <row r="24" spans="1:6" x14ac:dyDescent="0.3">
      <c r="A24" s="200"/>
      <c r="B24" s="202" t="s">
        <v>36</v>
      </c>
      <c r="C24" s="45" t="s">
        <v>40</v>
      </c>
      <c r="D24" s="31">
        <v>128861</v>
      </c>
      <c r="E24" s="32">
        <v>126623</v>
      </c>
      <c r="F24" s="52">
        <f>SUM(D24:E24)</f>
        <v>255484</v>
      </c>
    </row>
    <row r="25" spans="1:6" x14ac:dyDescent="0.3">
      <c r="A25" s="200"/>
      <c r="B25" s="203"/>
      <c r="C25" s="46" t="s">
        <v>37</v>
      </c>
      <c r="D25" s="33">
        <v>97106</v>
      </c>
      <c r="E25" s="34">
        <v>107553</v>
      </c>
      <c r="F25" s="53">
        <f t="shared" ref="F25:F26" si="3">SUM(D25:E25)</f>
        <v>204659</v>
      </c>
    </row>
    <row r="26" spans="1:6" x14ac:dyDescent="0.3">
      <c r="A26" s="200"/>
      <c r="B26" s="203"/>
      <c r="C26" s="46" t="s">
        <v>38</v>
      </c>
      <c r="D26" s="33">
        <v>110006</v>
      </c>
      <c r="E26" s="34">
        <v>99435</v>
      </c>
      <c r="F26" s="53">
        <f t="shared" si="3"/>
        <v>209441</v>
      </c>
    </row>
    <row r="27" spans="1:6" x14ac:dyDescent="0.3">
      <c r="A27" s="200"/>
      <c r="B27" s="204"/>
      <c r="C27" s="47" t="s">
        <v>39</v>
      </c>
      <c r="D27" s="29">
        <v>128952</v>
      </c>
      <c r="E27" s="30">
        <v>131314</v>
      </c>
      <c r="F27" s="54">
        <f>SUM(D27:E27)</f>
        <v>260266</v>
      </c>
    </row>
    <row r="28" spans="1:6" ht="15" thickBot="1" x14ac:dyDescent="0.35">
      <c r="A28" s="201"/>
      <c r="B28" s="57" t="s">
        <v>42</v>
      </c>
      <c r="C28" s="58"/>
      <c r="D28" s="59">
        <f>SUM(D23:D27)</f>
        <v>491576</v>
      </c>
      <c r="E28" s="60">
        <f>SUM(E23:E27)</f>
        <v>490124</v>
      </c>
      <c r="F28" s="61">
        <f>SUM(F23:F27)</f>
        <v>981700</v>
      </c>
    </row>
    <row r="29" spans="1:6" x14ac:dyDescent="0.3">
      <c r="A29" s="208">
        <v>2015</v>
      </c>
      <c r="B29" s="38" t="s">
        <v>33</v>
      </c>
      <c r="C29" s="38" t="s">
        <v>33</v>
      </c>
      <c r="D29" s="39">
        <v>0</v>
      </c>
      <c r="E29" s="40">
        <v>0</v>
      </c>
      <c r="F29" s="56">
        <f>SUM(D29:E29)</f>
        <v>0</v>
      </c>
    </row>
    <row r="30" spans="1:6" x14ac:dyDescent="0.3">
      <c r="A30" s="200"/>
      <c r="B30" s="202" t="s">
        <v>36</v>
      </c>
      <c r="C30" s="45" t="s">
        <v>40</v>
      </c>
      <c r="D30" s="31">
        <v>119013</v>
      </c>
      <c r="E30" s="32">
        <v>118161</v>
      </c>
      <c r="F30" s="52">
        <f>SUM(D30:E30)</f>
        <v>237174</v>
      </c>
    </row>
    <row r="31" spans="1:6" x14ac:dyDescent="0.3">
      <c r="A31" s="200"/>
      <c r="B31" s="203"/>
      <c r="C31" s="46" t="s">
        <v>37</v>
      </c>
      <c r="D31" s="33">
        <v>81959</v>
      </c>
      <c r="E31" s="34">
        <v>97102</v>
      </c>
      <c r="F31" s="53">
        <f t="shared" ref="F31:F32" si="4">SUM(D31:E31)</f>
        <v>179061</v>
      </c>
    </row>
    <row r="32" spans="1:6" x14ac:dyDescent="0.3">
      <c r="A32" s="200"/>
      <c r="B32" s="203"/>
      <c r="C32" s="46" t="s">
        <v>38</v>
      </c>
      <c r="D32" s="33">
        <v>99345</v>
      </c>
      <c r="E32" s="34">
        <v>83932</v>
      </c>
      <c r="F32" s="53">
        <f t="shared" si="4"/>
        <v>183277</v>
      </c>
    </row>
    <row r="33" spans="1:6" x14ac:dyDescent="0.3">
      <c r="A33" s="200"/>
      <c r="B33" s="204"/>
      <c r="C33" s="47" t="s">
        <v>39</v>
      </c>
      <c r="D33" s="29">
        <v>117134</v>
      </c>
      <c r="E33" s="30">
        <v>121256</v>
      </c>
      <c r="F33" s="54">
        <f>SUM(D33:E33)</f>
        <v>238390</v>
      </c>
    </row>
    <row r="34" spans="1:6" ht="15" thickBot="1" x14ac:dyDescent="0.35">
      <c r="A34" s="201"/>
      <c r="B34" s="57" t="s">
        <v>42</v>
      </c>
      <c r="C34" s="58"/>
      <c r="D34" s="59">
        <f>SUM(D29:D33)</f>
        <v>417451</v>
      </c>
      <c r="E34" s="60">
        <f>SUM(E29:E33)</f>
        <v>420451</v>
      </c>
      <c r="F34" s="61">
        <f>SUM(F29:F33)</f>
        <v>837902</v>
      </c>
    </row>
    <row r="35" spans="1:6" x14ac:dyDescent="0.3">
      <c r="A35" s="206">
        <v>2014</v>
      </c>
      <c r="B35" s="38" t="s">
        <v>33</v>
      </c>
      <c r="C35" s="38" t="s">
        <v>33</v>
      </c>
      <c r="D35" s="39">
        <v>12980</v>
      </c>
      <c r="E35" s="40">
        <v>12003</v>
      </c>
      <c r="F35" s="56">
        <f>SUM(D35:E35)</f>
        <v>24983</v>
      </c>
    </row>
    <row r="36" spans="1:6" x14ac:dyDescent="0.3">
      <c r="A36" s="200"/>
      <c r="B36" s="45" t="s">
        <v>36</v>
      </c>
      <c r="C36" s="45" t="s">
        <v>40</v>
      </c>
      <c r="D36" s="31">
        <v>109939</v>
      </c>
      <c r="E36" s="32">
        <v>112974</v>
      </c>
      <c r="F36" s="52">
        <f>SUM(D36:E36)</f>
        <v>222913</v>
      </c>
    </row>
    <row r="37" spans="1:6" x14ac:dyDescent="0.3">
      <c r="A37" s="200"/>
      <c r="B37" s="46"/>
      <c r="C37" s="46" t="s">
        <v>37</v>
      </c>
      <c r="D37" s="33">
        <v>85900</v>
      </c>
      <c r="E37" s="34">
        <v>99608</v>
      </c>
      <c r="F37" s="53">
        <f>SUM(D37:E37)</f>
        <v>185508</v>
      </c>
    </row>
    <row r="38" spans="1:6" x14ac:dyDescent="0.3">
      <c r="A38" s="200"/>
      <c r="B38" s="46"/>
      <c r="C38" s="46" t="s">
        <v>38</v>
      </c>
      <c r="D38" s="33">
        <v>100872</v>
      </c>
      <c r="E38" s="34">
        <v>86918</v>
      </c>
      <c r="F38" s="53">
        <f>SUM(D38:E38)</f>
        <v>187790</v>
      </c>
    </row>
    <row r="39" spans="1:6" x14ac:dyDescent="0.3">
      <c r="A39" s="200"/>
      <c r="B39" s="47"/>
      <c r="C39" s="47" t="s">
        <v>39</v>
      </c>
      <c r="D39" s="29">
        <v>113992</v>
      </c>
      <c r="E39" s="30">
        <v>111203</v>
      </c>
      <c r="F39" s="54">
        <f>SUM(D39:E39)</f>
        <v>225195</v>
      </c>
    </row>
    <row r="40" spans="1:6" ht="15" thickBot="1" x14ac:dyDescent="0.35">
      <c r="A40" s="201"/>
      <c r="B40" s="35" t="s">
        <v>42</v>
      </c>
      <c r="C40" s="47"/>
      <c r="D40" s="36">
        <f>SUM(D35:D39)</f>
        <v>423683</v>
      </c>
      <c r="E40" s="37">
        <f>SUM(E35:E39)</f>
        <v>422706</v>
      </c>
      <c r="F40" s="55">
        <f>SUM(F35:F39)</f>
        <v>846389</v>
      </c>
    </row>
    <row r="41" spans="1:6" x14ac:dyDescent="0.3">
      <c r="A41" s="206">
        <v>2013</v>
      </c>
      <c r="B41" s="48" t="s">
        <v>33</v>
      </c>
      <c r="C41" s="48" t="s">
        <v>33</v>
      </c>
      <c r="D41" s="49">
        <v>17038</v>
      </c>
      <c r="E41" s="50">
        <v>14509</v>
      </c>
      <c r="F41" s="51">
        <f>SUM(D41:E41)</f>
        <v>31547</v>
      </c>
    </row>
    <row r="42" spans="1:6" x14ac:dyDescent="0.3">
      <c r="A42" s="200"/>
      <c r="B42" s="202" t="s">
        <v>36</v>
      </c>
      <c r="C42" s="45" t="s">
        <v>40</v>
      </c>
      <c r="D42" s="31">
        <v>107409</v>
      </c>
      <c r="E42" s="32">
        <v>107198</v>
      </c>
      <c r="F42" s="52">
        <f>SUM(D42:E42)</f>
        <v>214607</v>
      </c>
    </row>
    <row r="43" spans="1:6" x14ac:dyDescent="0.3">
      <c r="A43" s="200"/>
      <c r="B43" s="203"/>
      <c r="C43" s="46" t="s">
        <v>37</v>
      </c>
      <c r="D43" s="33">
        <v>80890</v>
      </c>
      <c r="E43" s="34">
        <v>92175</v>
      </c>
      <c r="F43" s="53">
        <f>SUM(D43:E43)</f>
        <v>173065</v>
      </c>
    </row>
    <row r="44" spans="1:6" x14ac:dyDescent="0.3">
      <c r="A44" s="200"/>
      <c r="B44" s="203"/>
      <c r="C44" s="46" t="s">
        <v>38</v>
      </c>
      <c r="D44" s="33">
        <v>92175</v>
      </c>
      <c r="E44" s="34">
        <v>80890</v>
      </c>
      <c r="F44" s="53">
        <f>SUM(D44:E44)</f>
        <v>173065</v>
      </c>
    </row>
    <row r="45" spans="1:6" x14ac:dyDescent="0.3">
      <c r="A45" s="200"/>
      <c r="B45" s="204"/>
      <c r="C45" s="47" t="s">
        <v>39</v>
      </c>
      <c r="D45" s="29">
        <v>107198</v>
      </c>
      <c r="E45" s="30">
        <v>107409</v>
      </c>
      <c r="F45" s="54">
        <f>SUM(D45:E45)</f>
        <v>214607</v>
      </c>
    </row>
    <row r="46" spans="1:6" ht="15" thickBot="1" x14ac:dyDescent="0.35">
      <c r="A46" s="207"/>
      <c r="B46" s="35" t="s">
        <v>42</v>
      </c>
      <c r="C46" s="47"/>
      <c r="D46" s="36">
        <f>SUM(D41:D45)</f>
        <v>404710</v>
      </c>
      <c r="E46" s="37">
        <f>SUM(E41:E45)</f>
        <v>402181</v>
      </c>
      <c r="F46" s="55">
        <f>SUM(F41:F45)</f>
        <v>806891</v>
      </c>
    </row>
    <row r="47" spans="1:6" x14ac:dyDescent="0.3">
      <c r="A47" s="205" t="s">
        <v>113</v>
      </c>
      <c r="B47" s="205"/>
      <c r="C47" s="205"/>
    </row>
    <row r="53" spans="3:6" x14ac:dyDescent="0.3">
      <c r="C53" s="41"/>
      <c r="D53" s="41"/>
      <c r="E53" s="7"/>
      <c r="F53" s="7"/>
    </row>
  </sheetData>
  <mergeCells count="15">
    <mergeCell ref="A47:C47"/>
    <mergeCell ref="A41:A46"/>
    <mergeCell ref="A23:A28"/>
    <mergeCell ref="B42:B45"/>
    <mergeCell ref="B24:B27"/>
    <mergeCell ref="B30:B33"/>
    <mergeCell ref="A29:A34"/>
    <mergeCell ref="A35:A40"/>
    <mergeCell ref="A2:F2"/>
    <mergeCell ref="A11:A16"/>
    <mergeCell ref="B12:B15"/>
    <mergeCell ref="A17:A22"/>
    <mergeCell ref="B18:B21"/>
    <mergeCell ref="B6:B9"/>
    <mergeCell ref="A5:A10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Header>&amp;R&amp;G</oddHeader>
    <oddFooter>&amp;L&amp;F&amp;C&amp;P / &amp;N&amp;R&amp;A</oddFooter>
  </headerFooter>
  <colBreaks count="1" manualBreakCount="1">
    <brk id="6" max="1048575" man="1"/>
  </colBreaks>
  <ignoredErrors>
    <ignoredError sqref="F22 F28 F34 F40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Cover Page</vt:lpstr>
      <vt:lpstr>Explanatory Notes</vt:lpstr>
      <vt:lpstr>Key Figures</vt:lpstr>
      <vt:lpstr>Employment</vt:lpstr>
      <vt:lpstr>Hotel Capacity</vt:lpstr>
      <vt:lpstr>Rooms for Rent Capacity</vt:lpstr>
      <vt:lpstr>Arrivals-overnights-Occupancy</vt:lpstr>
      <vt:lpstr>Intern-Domestic Air Arrivals</vt:lpstr>
      <vt:lpstr>Domestic Traffic in ports</vt:lpstr>
      <vt:lpstr>Cruise Ship Traffic</vt:lpstr>
      <vt:lpstr>Admissions to Museums</vt:lpstr>
      <vt:lpstr>Studies</vt:lpstr>
      <vt:lpstr>'Admissions to Museums'!Print_Area</vt:lpstr>
      <vt:lpstr>'Arrivals-overnights-Occupancy'!Print_Area</vt:lpstr>
      <vt:lpstr>'Domestic Traffic in ports'!Print_Area</vt:lpstr>
      <vt:lpstr>Employment!Print_Area</vt:lpstr>
      <vt:lpstr>'Intern-Domestic Air Arrivals'!Print_Area</vt:lpstr>
      <vt:lpstr>'Intern-Domestic Air Arrivals'!Print_Titles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ΣΕΡΑΦΕΙΜ ΚΟΥΤΣΟΣ</dc:creator>
  <cp:lastModifiedBy>ΣΕΡΑΦΕΙΜ ΚΟΥΤΣΟΣ</cp:lastModifiedBy>
  <cp:lastPrinted>2018-03-01T13:13:08Z</cp:lastPrinted>
  <dcterms:created xsi:type="dcterms:W3CDTF">2016-07-19T08:35:01Z</dcterms:created>
  <dcterms:modified xsi:type="dcterms:W3CDTF">2020-10-23T08:56:12Z</dcterms:modified>
</cp:coreProperties>
</file>