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insete-my.sharepoint.com/personal/koutsos_insete_gr/Documents/Επιφάνεια εργασίας/Στατιστικά Στοιχεία Περιφερειών/Τελικά Περιφερειών GR - Updated - NO_STR/"/>
    </mc:Choice>
  </mc:AlternateContent>
  <xr:revisionPtr revIDLastSave="1127" documentId="13_ncr:1_{726D9377-B90B-4C4D-8DA7-E72AF11BF7DB}" xr6:coauthVersionLast="47" xr6:coauthVersionMax="47" xr10:uidLastSave="{F698E4A6-B663-4529-896B-08B76A401C7A}"/>
  <bookViews>
    <workbookView xWindow="-108" yWindow="-108" windowWidth="23256" windowHeight="12456" tabRatio="746" xr2:uid="{00000000-000D-0000-FFFF-FFFF00000000}"/>
  </bookViews>
  <sheets>
    <sheet name="Cover Page" sheetId="8" r:id="rId1"/>
    <sheet name="Explanatory Notes" sheetId="9" r:id="rId2"/>
    <sheet name="Key Figures" sheetId="11" r:id="rId3"/>
    <sheet name="Employment" sheetId="10" r:id="rId4"/>
    <sheet name="Hotel Capacity" sheetId="1" r:id="rId5"/>
    <sheet name="STR capacity" sheetId="16" r:id="rId6"/>
    <sheet name="Rooms for Rent Capacity" sheetId="13" r:id="rId7"/>
    <sheet name="Arrivals-Overnights-Occupancy" sheetId="3" r:id="rId8"/>
    <sheet name="short stay_Arriv-Overnights" sheetId="15" r:id="rId9"/>
    <sheet name="Intern-Domestic air Arrivals" sheetId="5" r:id="rId10"/>
    <sheet name="Domestic Traffic in ports" sheetId="7" r:id="rId11"/>
    <sheet name="Cruise Ship Traffic" sheetId="14" r:id="rId12"/>
    <sheet name="Admissions to Museums" sheetId="2" r:id="rId13"/>
  </sheets>
  <definedNames>
    <definedName name="_xlnm.Print_Area" localSheetId="12">'Admissions to Museums'!$A$1:$J$15</definedName>
    <definedName name="_xlnm.Print_Area" localSheetId="7">'Arrivals-Overnights-Occupancy'!$A$1:$J$36</definedName>
    <definedName name="_xlnm.Print_Area" localSheetId="0">'Cover Page'!$A$1:$O$26</definedName>
    <definedName name="_xlnm.Print_Area" localSheetId="10">'Domestic Traffic in ports'!$A$1:$H$98</definedName>
    <definedName name="_xlnm.Print_Area" localSheetId="3">Employment!$A$1:$I$18</definedName>
    <definedName name="_xlnm.Print_Area" localSheetId="1">'Explanatory Notes'!$A$1:$O$23</definedName>
    <definedName name="_xlnm.Print_Area" localSheetId="4">'Hotel Capacity'!$A$115:$H$324</definedName>
    <definedName name="_xlnm.Print_Area" localSheetId="9">'Intern-Domestic air Arrivals'!$A$1:$H$200</definedName>
    <definedName name="_xlnm.Print_Area" localSheetId="8">'short stay_Arriv-Overnights'!$A$1:$B$30</definedName>
    <definedName name="_xlnm.Print_Titles" localSheetId="9">'Intern-Domestic air Arrivals'!$3:$4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5" i="15" l="1"/>
  <c r="G26" i="15"/>
  <c r="G27" i="15"/>
  <c r="G28" i="15"/>
  <c r="Q30" i="3"/>
  <c r="Q31" i="3"/>
  <c r="Q32" i="3"/>
  <c r="Q33" i="3"/>
  <c r="E13" i="7"/>
  <c r="F13" i="7"/>
  <c r="D13" i="7"/>
  <c r="F7" i="7"/>
  <c r="F8" i="7"/>
  <c r="F9" i="7"/>
  <c r="F10" i="7"/>
  <c r="F11" i="7"/>
  <c r="F12" i="7"/>
  <c r="F6" i="7"/>
  <c r="Q13" i="2"/>
  <c r="Q14" i="2"/>
  <c r="P9" i="10"/>
  <c r="P6" i="10"/>
  <c r="P10" i="10"/>
  <c r="G10" i="11"/>
  <c r="F10" i="11"/>
  <c r="E9" i="11"/>
  <c r="D9" i="11"/>
  <c r="C9" i="11"/>
  <c r="H8" i="11"/>
  <c r="H7" i="11"/>
  <c r="G5" i="11"/>
  <c r="N11" i="14"/>
  <c r="N12" i="14"/>
  <c r="G23" i="1"/>
  <c r="F23" i="1"/>
  <c r="E23" i="1"/>
  <c r="D23" i="1"/>
  <c r="C23" i="1"/>
  <c r="G22" i="1"/>
  <c r="F22" i="1"/>
  <c r="E22" i="1"/>
  <c r="D22" i="1"/>
  <c r="C22" i="1"/>
  <c r="G21" i="1"/>
  <c r="F21" i="1"/>
  <c r="E21" i="1"/>
  <c r="D21" i="1"/>
  <c r="C21" i="1"/>
  <c r="H20" i="1"/>
  <c r="H19" i="1"/>
  <c r="H18" i="1"/>
  <c r="H17" i="1"/>
  <c r="H16" i="1"/>
  <c r="H15" i="1"/>
  <c r="H14" i="1"/>
  <c r="H13" i="1"/>
  <c r="H12" i="1"/>
  <c r="H11" i="1"/>
  <c r="H10" i="1"/>
  <c r="H9" i="1"/>
  <c r="H8" i="1"/>
  <c r="H7" i="1"/>
  <c r="H6" i="1"/>
  <c r="H7" i="5"/>
  <c r="H8" i="5"/>
  <c r="H9" i="5"/>
  <c r="H10" i="5"/>
  <c r="H11" i="5"/>
  <c r="H12" i="5"/>
  <c r="H13" i="5"/>
  <c r="H14" i="5"/>
  <c r="H15" i="5"/>
  <c r="H16" i="5"/>
  <c r="H17" i="5"/>
  <c r="H6" i="5"/>
  <c r="G5" i="5"/>
  <c r="F5" i="5"/>
  <c r="D17" i="5"/>
  <c r="D7" i="5"/>
  <c r="D8" i="5"/>
  <c r="D9" i="5"/>
  <c r="D10" i="5"/>
  <c r="D11" i="5"/>
  <c r="D12" i="5"/>
  <c r="D13" i="5"/>
  <c r="D14" i="5"/>
  <c r="D15" i="5"/>
  <c r="D16" i="5"/>
  <c r="D6" i="5"/>
  <c r="C5" i="5"/>
  <c r="B5" i="5"/>
  <c r="D13" i="2"/>
  <c r="E13" i="2"/>
  <c r="F13" i="2"/>
  <c r="G13" i="2"/>
  <c r="H13" i="2"/>
  <c r="I13" i="2"/>
  <c r="J13" i="2"/>
  <c r="K13" i="2"/>
  <c r="L13" i="2"/>
  <c r="M13" i="2"/>
  <c r="N13" i="2"/>
  <c r="O13" i="2"/>
  <c r="P13" i="2"/>
  <c r="D14" i="2"/>
  <c r="E14" i="2"/>
  <c r="F14" i="2"/>
  <c r="G14" i="2"/>
  <c r="H14" i="2"/>
  <c r="I14" i="2"/>
  <c r="J14" i="2"/>
  <c r="K14" i="2"/>
  <c r="L14" i="2"/>
  <c r="M14" i="2"/>
  <c r="N14" i="2"/>
  <c r="O14" i="2"/>
  <c r="P14" i="2"/>
  <c r="C14" i="2"/>
  <c r="C13" i="2"/>
  <c r="D11" i="14"/>
  <c r="E11" i="14"/>
  <c r="F11" i="14"/>
  <c r="G11" i="14"/>
  <c r="H11" i="14"/>
  <c r="I11" i="14"/>
  <c r="J11" i="14"/>
  <c r="K11" i="14"/>
  <c r="L11" i="14"/>
  <c r="M11" i="14"/>
  <c r="D12" i="14"/>
  <c r="E12" i="14"/>
  <c r="F12" i="14"/>
  <c r="G12" i="14"/>
  <c r="H12" i="14"/>
  <c r="I12" i="14"/>
  <c r="J12" i="14"/>
  <c r="K12" i="14"/>
  <c r="L12" i="14"/>
  <c r="M12" i="14"/>
  <c r="C12" i="14"/>
  <c r="C11" i="14"/>
  <c r="D25" i="15"/>
  <c r="E25" i="15"/>
  <c r="F25" i="15"/>
  <c r="D26" i="15"/>
  <c r="E26" i="15"/>
  <c r="F26" i="15"/>
  <c r="D27" i="15"/>
  <c r="E27" i="15"/>
  <c r="F27" i="15"/>
  <c r="D28" i="15"/>
  <c r="E28" i="15"/>
  <c r="F28" i="15"/>
  <c r="C26" i="15"/>
  <c r="C27" i="15"/>
  <c r="C28" i="15"/>
  <c r="C25" i="15"/>
  <c r="D30" i="3"/>
  <c r="E30" i="3"/>
  <c r="F30" i="3"/>
  <c r="G30" i="3"/>
  <c r="H30" i="3"/>
  <c r="I30" i="3"/>
  <c r="J30" i="3"/>
  <c r="K30" i="3"/>
  <c r="L30" i="3"/>
  <c r="M30" i="3"/>
  <c r="N30" i="3"/>
  <c r="O30" i="3"/>
  <c r="P30" i="3"/>
  <c r="D31" i="3"/>
  <c r="E31" i="3"/>
  <c r="F31" i="3"/>
  <c r="G31" i="3"/>
  <c r="H31" i="3"/>
  <c r="I31" i="3"/>
  <c r="J31" i="3"/>
  <c r="K31" i="3"/>
  <c r="L31" i="3"/>
  <c r="M31" i="3"/>
  <c r="N31" i="3"/>
  <c r="O31" i="3"/>
  <c r="P31" i="3"/>
  <c r="D32" i="3"/>
  <c r="E32" i="3"/>
  <c r="F32" i="3"/>
  <c r="G32" i="3"/>
  <c r="H32" i="3"/>
  <c r="I32" i="3"/>
  <c r="J32" i="3"/>
  <c r="K32" i="3"/>
  <c r="L32" i="3"/>
  <c r="M32" i="3"/>
  <c r="N32" i="3"/>
  <c r="O32" i="3"/>
  <c r="P32" i="3"/>
  <c r="D33" i="3"/>
  <c r="E33" i="3"/>
  <c r="F33" i="3"/>
  <c r="G33" i="3"/>
  <c r="H33" i="3"/>
  <c r="I33" i="3"/>
  <c r="J33" i="3"/>
  <c r="K33" i="3"/>
  <c r="L33" i="3"/>
  <c r="M33" i="3"/>
  <c r="N33" i="3"/>
  <c r="O33" i="3"/>
  <c r="P33" i="3"/>
  <c r="C31" i="3"/>
  <c r="C32" i="3"/>
  <c r="C33" i="3"/>
  <c r="C30" i="3"/>
  <c r="G62" i="13"/>
  <c r="F62" i="13"/>
  <c r="E62" i="13"/>
  <c r="D62" i="13"/>
  <c r="C62" i="13"/>
  <c r="G61" i="13"/>
  <c r="F61" i="13"/>
  <c r="E61" i="13"/>
  <c r="D61" i="13"/>
  <c r="C61" i="13"/>
  <c r="G60" i="13"/>
  <c r="F60" i="13"/>
  <c r="E60" i="13"/>
  <c r="D60" i="13"/>
  <c r="C60" i="13"/>
  <c r="G41" i="13"/>
  <c r="F41" i="13"/>
  <c r="E41" i="13"/>
  <c r="D41" i="13"/>
  <c r="C41" i="13"/>
  <c r="G40" i="13"/>
  <c r="F40" i="13"/>
  <c r="E40" i="13"/>
  <c r="D40" i="13"/>
  <c r="C40" i="13"/>
  <c r="G39" i="13"/>
  <c r="F39" i="13"/>
  <c r="E39" i="13"/>
  <c r="D39" i="13"/>
  <c r="C39" i="13"/>
  <c r="D18" i="13"/>
  <c r="E18" i="13"/>
  <c r="F18" i="13"/>
  <c r="G18" i="13"/>
  <c r="D19" i="13"/>
  <c r="E19" i="13"/>
  <c r="F19" i="13"/>
  <c r="G19" i="13"/>
  <c r="D20" i="13"/>
  <c r="E20" i="13"/>
  <c r="F20" i="13"/>
  <c r="G20" i="13"/>
  <c r="C19" i="13"/>
  <c r="C20" i="13"/>
  <c r="C18" i="13"/>
  <c r="G323" i="1"/>
  <c r="F323" i="1"/>
  <c r="E323" i="1"/>
  <c r="D323" i="1"/>
  <c r="C323" i="1"/>
  <c r="G322" i="1"/>
  <c r="F322" i="1"/>
  <c r="E322" i="1"/>
  <c r="D322" i="1"/>
  <c r="C322" i="1"/>
  <c r="G321" i="1"/>
  <c r="F321" i="1"/>
  <c r="E321" i="1"/>
  <c r="D321" i="1"/>
  <c r="C321" i="1"/>
  <c r="G302" i="1"/>
  <c r="F302" i="1"/>
  <c r="E302" i="1"/>
  <c r="D302" i="1"/>
  <c r="C302" i="1"/>
  <c r="G301" i="1"/>
  <c r="F301" i="1"/>
  <c r="E301" i="1"/>
  <c r="D301" i="1"/>
  <c r="C301" i="1"/>
  <c r="G300" i="1"/>
  <c r="F300" i="1"/>
  <c r="E300" i="1"/>
  <c r="D300" i="1"/>
  <c r="C300" i="1"/>
  <c r="G281" i="1"/>
  <c r="F281" i="1"/>
  <c r="E281" i="1"/>
  <c r="D281" i="1"/>
  <c r="C281" i="1"/>
  <c r="G280" i="1"/>
  <c r="F280" i="1"/>
  <c r="E280" i="1"/>
  <c r="D280" i="1"/>
  <c r="C280" i="1"/>
  <c r="G279" i="1"/>
  <c r="F279" i="1"/>
  <c r="E279" i="1"/>
  <c r="D279" i="1"/>
  <c r="C279" i="1"/>
  <c r="G260" i="1"/>
  <c r="F260" i="1"/>
  <c r="E260" i="1"/>
  <c r="D260" i="1"/>
  <c r="C260" i="1"/>
  <c r="G259" i="1"/>
  <c r="F259" i="1"/>
  <c r="E259" i="1"/>
  <c r="D259" i="1"/>
  <c r="C259" i="1"/>
  <c r="G258" i="1"/>
  <c r="F258" i="1"/>
  <c r="E258" i="1"/>
  <c r="D258" i="1"/>
  <c r="C258" i="1"/>
  <c r="G239" i="1"/>
  <c r="F239" i="1"/>
  <c r="E239" i="1"/>
  <c r="D239" i="1"/>
  <c r="C239" i="1"/>
  <c r="G238" i="1"/>
  <c r="F238" i="1"/>
  <c r="E238" i="1"/>
  <c r="D238" i="1"/>
  <c r="C238" i="1"/>
  <c r="H237" i="1"/>
  <c r="G237" i="1"/>
  <c r="F237" i="1"/>
  <c r="E237" i="1"/>
  <c r="D237" i="1"/>
  <c r="C237" i="1"/>
  <c r="G218" i="1"/>
  <c r="F218" i="1"/>
  <c r="E218" i="1"/>
  <c r="D218" i="1"/>
  <c r="C218" i="1"/>
  <c r="G217" i="1"/>
  <c r="F217" i="1"/>
  <c r="E217" i="1"/>
  <c r="D217" i="1"/>
  <c r="C217" i="1"/>
  <c r="G216" i="1"/>
  <c r="F216" i="1"/>
  <c r="E216" i="1"/>
  <c r="D216" i="1"/>
  <c r="C216" i="1"/>
  <c r="G197" i="1"/>
  <c r="F197" i="1"/>
  <c r="E197" i="1"/>
  <c r="D197" i="1"/>
  <c r="C197" i="1"/>
  <c r="G196" i="1"/>
  <c r="F196" i="1"/>
  <c r="E196" i="1"/>
  <c r="D196" i="1"/>
  <c r="C196" i="1"/>
  <c r="G195" i="1"/>
  <c r="F195" i="1"/>
  <c r="E195" i="1"/>
  <c r="D195" i="1"/>
  <c r="C195" i="1"/>
  <c r="G176" i="1"/>
  <c r="F176" i="1"/>
  <c r="E176" i="1"/>
  <c r="D176" i="1"/>
  <c r="C176" i="1"/>
  <c r="H175" i="1"/>
  <c r="G175" i="1"/>
  <c r="F175" i="1"/>
  <c r="E175" i="1"/>
  <c r="D175" i="1"/>
  <c r="C175" i="1"/>
  <c r="G174" i="1"/>
  <c r="F174" i="1"/>
  <c r="E174" i="1"/>
  <c r="D174" i="1"/>
  <c r="C174" i="1"/>
  <c r="G155" i="1"/>
  <c r="F155" i="1"/>
  <c r="E155" i="1"/>
  <c r="D155" i="1"/>
  <c r="C155" i="1"/>
  <c r="G154" i="1"/>
  <c r="F154" i="1"/>
  <c r="E154" i="1"/>
  <c r="D154" i="1"/>
  <c r="C154" i="1"/>
  <c r="G153" i="1"/>
  <c r="F153" i="1"/>
  <c r="E153" i="1"/>
  <c r="D153" i="1"/>
  <c r="C153" i="1"/>
  <c r="G134" i="1"/>
  <c r="F134" i="1"/>
  <c r="E134" i="1"/>
  <c r="D134" i="1"/>
  <c r="C134" i="1"/>
  <c r="G133" i="1"/>
  <c r="F133" i="1"/>
  <c r="E133" i="1"/>
  <c r="D133" i="1"/>
  <c r="C133" i="1"/>
  <c r="G132" i="1"/>
  <c r="F132" i="1"/>
  <c r="E132" i="1"/>
  <c r="D132" i="1"/>
  <c r="C132" i="1"/>
  <c r="G113" i="1"/>
  <c r="F113" i="1"/>
  <c r="E113" i="1"/>
  <c r="D113" i="1"/>
  <c r="C113" i="1"/>
  <c r="G112" i="1"/>
  <c r="F112" i="1"/>
  <c r="E112" i="1"/>
  <c r="D112" i="1"/>
  <c r="C112" i="1"/>
  <c r="G111" i="1"/>
  <c r="F111" i="1"/>
  <c r="E111" i="1"/>
  <c r="D111" i="1"/>
  <c r="C111" i="1"/>
  <c r="G92" i="1"/>
  <c r="F92" i="1"/>
  <c r="E92" i="1"/>
  <c r="D92" i="1"/>
  <c r="C92" i="1"/>
  <c r="G91" i="1"/>
  <c r="F91" i="1"/>
  <c r="E91" i="1"/>
  <c r="D91" i="1"/>
  <c r="C91" i="1"/>
  <c r="G90" i="1"/>
  <c r="F90" i="1"/>
  <c r="E90" i="1"/>
  <c r="D90" i="1"/>
  <c r="C90" i="1"/>
  <c r="G71" i="1"/>
  <c r="F71" i="1"/>
  <c r="E71" i="1"/>
  <c r="D71" i="1"/>
  <c r="C71" i="1"/>
  <c r="G70" i="1"/>
  <c r="F70" i="1"/>
  <c r="E70" i="1"/>
  <c r="D70" i="1"/>
  <c r="C70" i="1"/>
  <c r="G69" i="1"/>
  <c r="F69" i="1"/>
  <c r="E69" i="1"/>
  <c r="D69" i="1"/>
  <c r="C69" i="1"/>
  <c r="D45" i="1"/>
  <c r="E45" i="1"/>
  <c r="F45" i="1"/>
  <c r="G45" i="1"/>
  <c r="H45" i="1"/>
  <c r="D46" i="1"/>
  <c r="E46" i="1"/>
  <c r="F46" i="1"/>
  <c r="G46" i="1"/>
  <c r="D47" i="1"/>
  <c r="E47" i="1"/>
  <c r="F47" i="1"/>
  <c r="G47" i="1"/>
  <c r="C46" i="1"/>
  <c r="C47" i="1"/>
  <c r="C45" i="1"/>
  <c r="D21" i="7"/>
  <c r="E21" i="7"/>
  <c r="F14" i="7"/>
  <c r="F15" i="7"/>
  <c r="F16" i="7"/>
  <c r="F17" i="7"/>
  <c r="F18" i="7"/>
  <c r="F19" i="7"/>
  <c r="F20" i="7"/>
  <c r="F21" i="7"/>
  <c r="E21" i="11"/>
  <c r="D21" i="11"/>
  <c r="C21" i="11"/>
  <c r="O6" i="10"/>
  <c r="O10" i="10"/>
  <c r="H30" i="5"/>
  <c r="D30" i="5"/>
  <c r="H29" i="5"/>
  <c r="D29" i="5"/>
  <c r="H28" i="5"/>
  <c r="D28" i="5"/>
  <c r="H27" i="5"/>
  <c r="D27" i="5"/>
  <c r="H26" i="5"/>
  <c r="D26" i="5"/>
  <c r="H25" i="5"/>
  <c r="D25" i="5"/>
  <c r="H24" i="5"/>
  <c r="D24" i="5"/>
  <c r="H23" i="5"/>
  <c r="D23" i="5"/>
  <c r="H22" i="5"/>
  <c r="D22" i="5"/>
  <c r="H21" i="5"/>
  <c r="D21" i="5"/>
  <c r="H20" i="5"/>
  <c r="H18" i="5"/>
  <c r="D20" i="5"/>
  <c r="H19" i="5"/>
  <c r="D19" i="5"/>
  <c r="D18" i="5"/>
  <c r="G18" i="5"/>
  <c r="F18" i="5"/>
  <c r="C18" i="5"/>
  <c r="B18" i="5"/>
  <c r="H44" i="1"/>
  <c r="H43" i="1"/>
  <c r="H42" i="1"/>
  <c r="H41" i="1"/>
  <c r="H40" i="1"/>
  <c r="H39" i="1"/>
  <c r="H38" i="1"/>
  <c r="H37" i="1"/>
  <c r="H36" i="1"/>
  <c r="H35" i="1"/>
  <c r="H34" i="1"/>
  <c r="H33" i="1"/>
  <c r="H32" i="1"/>
  <c r="H47" i="1"/>
  <c r="H31" i="1"/>
  <c r="H46" i="1"/>
  <c r="H30" i="1"/>
  <c r="O9" i="10"/>
  <c r="G22" i="11"/>
  <c r="F22" i="11"/>
  <c r="G20" i="11"/>
  <c r="F20" i="11"/>
  <c r="H20" i="11"/>
  <c r="G19" i="11"/>
  <c r="F19" i="11"/>
  <c r="G18" i="11"/>
  <c r="F18" i="11"/>
  <c r="G17" i="11"/>
  <c r="F17" i="11"/>
  <c r="F23" i="7"/>
  <c r="F24" i="7"/>
  <c r="F25" i="7"/>
  <c r="F26" i="7"/>
  <c r="F27" i="7"/>
  <c r="F28" i="7"/>
  <c r="F22" i="7"/>
  <c r="F29" i="7" s="1"/>
  <c r="E29" i="7"/>
  <c r="D29" i="7"/>
  <c r="G34" i="11"/>
  <c r="H34" i="11"/>
  <c r="F34" i="11"/>
  <c r="E33" i="11"/>
  <c r="D33" i="11"/>
  <c r="C33" i="11"/>
  <c r="G32" i="11"/>
  <c r="F32" i="11"/>
  <c r="G31" i="11"/>
  <c r="F31" i="11"/>
  <c r="H31" i="11"/>
  <c r="G30" i="11"/>
  <c r="F30" i="11"/>
  <c r="G29" i="11"/>
  <c r="F29" i="11"/>
  <c r="H29" i="11"/>
  <c r="N6" i="10"/>
  <c r="N10" i="10"/>
  <c r="N9" i="10"/>
  <c r="G21" i="11"/>
  <c r="H18" i="11"/>
  <c r="H19" i="11"/>
  <c r="H17" i="11"/>
  <c r="H22" i="11"/>
  <c r="F21" i="11"/>
  <c r="H21" i="11"/>
  <c r="H30" i="11"/>
  <c r="G33" i="11"/>
  <c r="H32" i="11"/>
  <c r="F33" i="11"/>
  <c r="H63" i="1"/>
  <c r="H64" i="1"/>
  <c r="H65" i="1"/>
  <c r="H68" i="1"/>
  <c r="H67" i="1"/>
  <c r="H66" i="1"/>
  <c r="H62" i="1"/>
  <c r="H61" i="1"/>
  <c r="H60" i="1"/>
  <c r="H59" i="1"/>
  <c r="H58" i="1"/>
  <c r="H57" i="1"/>
  <c r="H56" i="1"/>
  <c r="H71" i="1"/>
  <c r="H55" i="1"/>
  <c r="H70" i="1"/>
  <c r="H54" i="1"/>
  <c r="H69" i="1"/>
  <c r="H33" i="11"/>
  <c r="H33" i="5"/>
  <c r="H34" i="5"/>
  <c r="H35" i="5"/>
  <c r="H36" i="5"/>
  <c r="H37" i="5"/>
  <c r="H38" i="5"/>
  <c r="H39" i="5"/>
  <c r="H40" i="5"/>
  <c r="H41" i="5"/>
  <c r="H42" i="5"/>
  <c r="H43" i="5"/>
  <c r="H32" i="5"/>
  <c r="H31" i="5"/>
  <c r="G31" i="5"/>
  <c r="F31" i="5"/>
  <c r="D33" i="5"/>
  <c r="D31" i="5"/>
  <c r="D34" i="5"/>
  <c r="D35" i="5"/>
  <c r="D36" i="5"/>
  <c r="D37" i="5"/>
  <c r="D38" i="5"/>
  <c r="D39" i="5"/>
  <c r="D40" i="5"/>
  <c r="D41" i="5"/>
  <c r="D42" i="5"/>
  <c r="D43" i="5"/>
  <c r="D32" i="5"/>
  <c r="C31" i="5"/>
  <c r="B31" i="5"/>
  <c r="F31" i="7"/>
  <c r="F32" i="7"/>
  <c r="F33" i="7"/>
  <c r="F34" i="7"/>
  <c r="F35" i="7"/>
  <c r="F36" i="7"/>
  <c r="F30" i="7"/>
  <c r="E37" i="7"/>
  <c r="D37" i="7"/>
  <c r="F37" i="7" s="1"/>
  <c r="M6" i="10"/>
  <c r="M10" i="10"/>
  <c r="M9" i="10"/>
  <c r="G46" i="11"/>
  <c r="F46" i="11"/>
  <c r="E45" i="11"/>
  <c r="D45" i="11"/>
  <c r="C45" i="11"/>
  <c r="G44" i="11"/>
  <c r="F44" i="11"/>
  <c r="H44" i="11"/>
  <c r="G43" i="11"/>
  <c r="H43" i="11"/>
  <c r="F43" i="11"/>
  <c r="G42" i="11"/>
  <c r="F42" i="11"/>
  <c r="G41" i="11"/>
  <c r="F41" i="11"/>
  <c r="H89" i="1"/>
  <c r="H88" i="1"/>
  <c r="H87" i="1"/>
  <c r="H86" i="1"/>
  <c r="H85" i="1"/>
  <c r="H84" i="1"/>
  <c r="H90" i="1"/>
  <c r="H83" i="1"/>
  <c r="H82" i="1"/>
  <c r="H91" i="1"/>
  <c r="H81" i="1"/>
  <c r="H80" i="1"/>
  <c r="H79" i="1"/>
  <c r="H78" i="1"/>
  <c r="D46" i="5"/>
  <c r="D47" i="5"/>
  <c r="D48" i="5"/>
  <c r="D49" i="5"/>
  <c r="D50" i="5"/>
  <c r="D51" i="5"/>
  <c r="D52" i="5"/>
  <c r="D53" i="5"/>
  <c r="D54" i="5"/>
  <c r="D55" i="5"/>
  <c r="D56" i="5"/>
  <c r="H46" i="5"/>
  <c r="H47" i="5"/>
  <c r="H48" i="5"/>
  <c r="H49" i="5"/>
  <c r="H50" i="5"/>
  <c r="H44" i="5"/>
  <c r="H51" i="5"/>
  <c r="H52" i="5"/>
  <c r="H53" i="5"/>
  <c r="H54" i="5"/>
  <c r="H55" i="5"/>
  <c r="H56" i="5"/>
  <c r="H45" i="5"/>
  <c r="G44" i="5"/>
  <c r="F44" i="5"/>
  <c r="D45" i="5"/>
  <c r="D44" i="5"/>
  <c r="C44" i="5"/>
  <c r="B44" i="5"/>
  <c r="E45" i="7"/>
  <c r="D45" i="7"/>
  <c r="F44" i="7"/>
  <c r="F43" i="7"/>
  <c r="F42" i="7"/>
  <c r="F41" i="7"/>
  <c r="F40" i="7"/>
  <c r="F39" i="7"/>
  <c r="F38" i="7"/>
  <c r="L6" i="10"/>
  <c r="L10" i="10"/>
  <c r="L9" i="10"/>
  <c r="G58" i="11"/>
  <c r="F58" i="11"/>
  <c r="E57" i="11"/>
  <c r="D57" i="11"/>
  <c r="C57" i="11"/>
  <c r="G56" i="11"/>
  <c r="F56" i="11"/>
  <c r="H56" i="11"/>
  <c r="G55" i="11"/>
  <c r="F55" i="11"/>
  <c r="H55" i="11"/>
  <c r="G54" i="11"/>
  <c r="F54" i="11"/>
  <c r="G53" i="11"/>
  <c r="F53" i="11"/>
  <c r="H53" i="11"/>
  <c r="H69" i="5"/>
  <c r="D69" i="5"/>
  <c r="H68" i="5"/>
  <c r="D68" i="5"/>
  <c r="H67" i="5"/>
  <c r="D67" i="5"/>
  <c r="H66" i="5"/>
  <c r="D66" i="5"/>
  <c r="H65" i="5"/>
  <c r="D65" i="5"/>
  <c r="H64" i="5"/>
  <c r="D64" i="5"/>
  <c r="H63" i="5"/>
  <c r="D63" i="5"/>
  <c r="H62" i="5"/>
  <c r="D62" i="5"/>
  <c r="H61" i="5"/>
  <c r="D61" i="5"/>
  <c r="H60" i="5"/>
  <c r="H57" i="5"/>
  <c r="D60" i="5"/>
  <c r="H59" i="5"/>
  <c r="D59" i="5"/>
  <c r="H58" i="5"/>
  <c r="D58" i="5"/>
  <c r="G57" i="5"/>
  <c r="F57" i="5"/>
  <c r="C57" i="5"/>
  <c r="B57" i="5"/>
  <c r="H110" i="1"/>
  <c r="H113" i="1"/>
  <c r="H109" i="1"/>
  <c r="H108" i="1"/>
  <c r="H107" i="1"/>
  <c r="H106" i="1"/>
  <c r="H105" i="1"/>
  <c r="H104" i="1"/>
  <c r="H103" i="1"/>
  <c r="H102" i="1"/>
  <c r="H101" i="1"/>
  <c r="H100" i="1"/>
  <c r="H112" i="1"/>
  <c r="H99" i="1"/>
  <c r="H111" i="1"/>
  <c r="G45" i="11"/>
  <c r="H45" i="11"/>
  <c r="H42" i="11"/>
  <c r="H41" i="11"/>
  <c r="F45" i="11"/>
  <c r="H46" i="11"/>
  <c r="F45" i="7"/>
  <c r="F57" i="11"/>
  <c r="H54" i="11"/>
  <c r="G57" i="11"/>
  <c r="H58" i="11"/>
  <c r="D57" i="5"/>
  <c r="H57" i="11"/>
  <c r="F47" i="7"/>
  <c r="F48" i="7"/>
  <c r="F49" i="7"/>
  <c r="F50" i="7"/>
  <c r="F51" i="7"/>
  <c r="F52" i="7"/>
  <c r="F46" i="7"/>
  <c r="E53" i="7"/>
  <c r="D53" i="7"/>
  <c r="F53" i="7"/>
  <c r="K9" i="10"/>
  <c r="K10" i="10"/>
  <c r="H82" i="5"/>
  <c r="D82" i="5"/>
  <c r="H81" i="5"/>
  <c r="D81" i="5"/>
  <c r="H80" i="5"/>
  <c r="D80" i="5"/>
  <c r="H79" i="5"/>
  <c r="D79" i="5"/>
  <c r="H78" i="5"/>
  <c r="D78" i="5"/>
  <c r="H77" i="5"/>
  <c r="D77" i="5"/>
  <c r="H76" i="5"/>
  <c r="D76" i="5"/>
  <c r="H75" i="5"/>
  <c r="D75" i="5"/>
  <c r="H74" i="5"/>
  <c r="D74" i="5"/>
  <c r="D70" i="5"/>
  <c r="H73" i="5"/>
  <c r="D73" i="5"/>
  <c r="H72" i="5"/>
  <c r="H70" i="5"/>
  <c r="D72" i="5"/>
  <c r="H71" i="5"/>
  <c r="D71" i="5"/>
  <c r="G70" i="5"/>
  <c r="F70" i="5"/>
  <c r="C70" i="5"/>
  <c r="B70" i="5"/>
  <c r="G70" i="11"/>
  <c r="F70" i="11"/>
  <c r="H70" i="11"/>
  <c r="E69" i="11"/>
  <c r="D69" i="11"/>
  <c r="G69" i="11"/>
  <c r="C69" i="11"/>
  <c r="F69" i="11"/>
  <c r="H69" i="11"/>
  <c r="G68" i="11"/>
  <c r="H68" i="11"/>
  <c r="F68" i="11"/>
  <c r="G67" i="11"/>
  <c r="F67" i="11"/>
  <c r="G66" i="11"/>
  <c r="F66" i="11"/>
  <c r="H66" i="11"/>
  <c r="G65" i="11"/>
  <c r="F65" i="11"/>
  <c r="H65" i="11"/>
  <c r="H67" i="11"/>
  <c r="H131" i="1"/>
  <c r="H130" i="1"/>
  <c r="H129" i="1"/>
  <c r="H128" i="1"/>
  <c r="H127" i="1"/>
  <c r="H126" i="1"/>
  <c r="H125" i="1"/>
  <c r="H124" i="1"/>
  <c r="H123" i="1"/>
  <c r="H122" i="1"/>
  <c r="H134" i="1"/>
  <c r="H121" i="1"/>
  <c r="H133" i="1"/>
  <c r="H120" i="1"/>
  <c r="H132" i="1"/>
  <c r="G17" i="13"/>
  <c r="G16" i="13"/>
  <c r="G15" i="13"/>
  <c r="G14" i="13"/>
  <c r="G13" i="13"/>
  <c r="G12" i="13"/>
  <c r="G11" i="13"/>
  <c r="G10" i="13"/>
  <c r="G9" i="13"/>
  <c r="G8" i="13"/>
  <c r="G7" i="13"/>
  <c r="G6" i="13"/>
  <c r="F93" i="7"/>
  <c r="F97" i="7" s="1"/>
  <c r="F86" i="7"/>
  <c r="F79" i="7"/>
  <c r="F72" i="7"/>
  <c r="F57" i="7"/>
  <c r="E61" i="7"/>
  <c r="D61" i="7"/>
  <c r="F61" i="7" s="1"/>
  <c r="F55" i="7"/>
  <c r="F56" i="7"/>
  <c r="F58" i="7"/>
  <c r="F59" i="7"/>
  <c r="F60" i="7"/>
  <c r="F54" i="7"/>
  <c r="J5" i="10"/>
  <c r="J9" i="10"/>
  <c r="J6" i="10"/>
  <c r="J10" i="10"/>
  <c r="E81" i="11"/>
  <c r="D81" i="11"/>
  <c r="G81" i="11"/>
  <c r="C81" i="11"/>
  <c r="G82" i="11"/>
  <c r="F82" i="11"/>
  <c r="G80" i="11"/>
  <c r="F80" i="11"/>
  <c r="G79" i="11"/>
  <c r="F79" i="11"/>
  <c r="G78" i="11"/>
  <c r="H78" i="11"/>
  <c r="F78" i="11"/>
  <c r="G77" i="11"/>
  <c r="F77" i="11"/>
  <c r="G93" i="11"/>
  <c r="F93" i="11"/>
  <c r="G92" i="11"/>
  <c r="F92" i="11"/>
  <c r="H92" i="11"/>
  <c r="G91" i="11"/>
  <c r="F91" i="11"/>
  <c r="G90" i="11"/>
  <c r="F90" i="11"/>
  <c r="G89" i="11"/>
  <c r="F89" i="11"/>
  <c r="F102" i="11"/>
  <c r="H102" i="11"/>
  <c r="G102" i="11"/>
  <c r="F103" i="11"/>
  <c r="G103" i="11"/>
  <c r="F104" i="11"/>
  <c r="G104" i="11"/>
  <c r="F105" i="11"/>
  <c r="H105" i="11"/>
  <c r="G105" i="11"/>
  <c r="G101" i="11"/>
  <c r="F101" i="11"/>
  <c r="H101" i="11"/>
  <c r="H90" i="11"/>
  <c r="H104" i="11"/>
  <c r="H89" i="11"/>
  <c r="H91" i="11"/>
  <c r="H93" i="11"/>
  <c r="H77" i="11"/>
  <c r="H103" i="11"/>
  <c r="H82" i="11"/>
  <c r="H79" i="11"/>
  <c r="H80" i="11"/>
  <c r="H152" i="1"/>
  <c r="H151" i="1"/>
  <c r="H150" i="1"/>
  <c r="H153" i="1"/>
  <c r="H149" i="1"/>
  <c r="H148" i="1"/>
  <c r="H147" i="1"/>
  <c r="H146" i="1"/>
  <c r="H145" i="1"/>
  <c r="H144" i="1"/>
  <c r="H143" i="1"/>
  <c r="H155" i="1"/>
  <c r="H142" i="1"/>
  <c r="H154" i="1"/>
  <c r="H141" i="1"/>
  <c r="G38" i="13"/>
  <c r="G37" i="13"/>
  <c r="G36" i="13"/>
  <c r="G35" i="13"/>
  <c r="G34" i="13"/>
  <c r="G33" i="13"/>
  <c r="G32" i="13"/>
  <c r="G31" i="13"/>
  <c r="G30" i="13"/>
  <c r="G29" i="13"/>
  <c r="G28" i="13"/>
  <c r="G27" i="13"/>
  <c r="H95" i="5"/>
  <c r="D95" i="5"/>
  <c r="H94" i="5"/>
  <c r="D94" i="5"/>
  <c r="H93" i="5"/>
  <c r="D93" i="5"/>
  <c r="H92" i="5"/>
  <c r="D92" i="5"/>
  <c r="H91" i="5"/>
  <c r="D91" i="5"/>
  <c r="H90" i="5"/>
  <c r="D90" i="5"/>
  <c r="H89" i="5"/>
  <c r="D89" i="5"/>
  <c r="H88" i="5"/>
  <c r="D88" i="5"/>
  <c r="H87" i="5"/>
  <c r="D87" i="5"/>
  <c r="D83" i="5"/>
  <c r="H86" i="5"/>
  <c r="D86" i="5"/>
  <c r="H85" i="5"/>
  <c r="H83" i="5"/>
  <c r="D85" i="5"/>
  <c r="H84" i="5"/>
  <c r="D84" i="5"/>
  <c r="G83" i="5"/>
  <c r="F83" i="5"/>
  <c r="C83" i="5"/>
  <c r="B83" i="5"/>
  <c r="F64" i="7"/>
  <c r="E69" i="7"/>
  <c r="D69" i="7"/>
  <c r="F68" i="7"/>
  <c r="F67" i="7"/>
  <c r="F69" i="7" s="1"/>
  <c r="F66" i="7"/>
  <c r="F63" i="7"/>
  <c r="F62" i="7"/>
  <c r="D94" i="11"/>
  <c r="F94" i="11"/>
  <c r="E94" i="11"/>
  <c r="C94" i="11"/>
  <c r="I9" i="10"/>
  <c r="I6" i="10"/>
  <c r="I10" i="10"/>
  <c r="H173" i="1"/>
  <c r="H172" i="1"/>
  <c r="H171" i="1"/>
  <c r="H170" i="1"/>
  <c r="H169" i="1"/>
  <c r="H168" i="1"/>
  <c r="H167" i="1"/>
  <c r="H166" i="1"/>
  <c r="H165" i="1"/>
  <c r="H164" i="1"/>
  <c r="H176" i="1"/>
  <c r="H163" i="1"/>
  <c r="H162" i="1"/>
  <c r="H174" i="1"/>
  <c r="H108" i="5"/>
  <c r="H98" i="5"/>
  <c r="H99" i="5"/>
  <c r="H100" i="5"/>
  <c r="H101" i="5"/>
  <c r="H102" i="5"/>
  <c r="H96" i="5"/>
  <c r="H103" i="5"/>
  <c r="H104" i="5"/>
  <c r="H105" i="5"/>
  <c r="H106" i="5"/>
  <c r="H107" i="5"/>
  <c r="H97" i="5"/>
  <c r="G96" i="5"/>
  <c r="F96" i="5"/>
  <c r="D98" i="5"/>
  <c r="D96" i="5"/>
  <c r="D99" i="5"/>
  <c r="D100" i="5"/>
  <c r="D101" i="5"/>
  <c r="D102" i="5"/>
  <c r="D103" i="5"/>
  <c r="D104" i="5"/>
  <c r="D105" i="5"/>
  <c r="D106" i="5"/>
  <c r="D107" i="5"/>
  <c r="D108" i="5"/>
  <c r="D97" i="5"/>
  <c r="C96" i="5"/>
  <c r="B96" i="5"/>
  <c r="G56" i="13"/>
  <c r="G55" i="13"/>
  <c r="G54" i="13"/>
  <c r="G50" i="13"/>
  <c r="G49" i="13"/>
  <c r="G48" i="13"/>
  <c r="G53" i="13"/>
  <c r="G52" i="13"/>
  <c r="G51" i="13"/>
  <c r="G59" i="13"/>
  <c r="G58" i="13"/>
  <c r="G57" i="13"/>
  <c r="E76" i="7"/>
  <c r="D76" i="7"/>
  <c r="F75" i="7"/>
  <c r="F74" i="7"/>
  <c r="F73" i="7"/>
  <c r="F71" i="7"/>
  <c r="F70" i="7"/>
  <c r="F76" i="7" s="1"/>
  <c r="E106" i="11"/>
  <c r="D106" i="11"/>
  <c r="C106" i="11"/>
  <c r="G106" i="11"/>
  <c r="F106" i="11"/>
  <c r="H106" i="11"/>
  <c r="C6" i="10"/>
  <c r="C10" i="10"/>
  <c r="D6" i="10"/>
  <c r="D10" i="10"/>
  <c r="E6" i="10"/>
  <c r="F6" i="10"/>
  <c r="G6" i="10"/>
  <c r="H6" i="10"/>
  <c r="B6" i="10"/>
  <c r="B10" i="10"/>
  <c r="H10" i="10"/>
  <c r="G10" i="10"/>
  <c r="F10" i="10"/>
  <c r="E10" i="10"/>
  <c r="H9" i="10"/>
  <c r="G9" i="10"/>
  <c r="F9" i="10"/>
  <c r="E9" i="10"/>
  <c r="D9" i="10"/>
  <c r="C9" i="10"/>
  <c r="B9" i="10"/>
  <c r="G109" i="5"/>
  <c r="F109" i="5"/>
  <c r="C109" i="5"/>
  <c r="B109" i="5"/>
  <c r="D109" i="5"/>
  <c r="H109" i="5"/>
  <c r="H194" i="1"/>
  <c r="H193" i="1"/>
  <c r="H192" i="1"/>
  <c r="H191" i="1"/>
  <c r="H190" i="1"/>
  <c r="H189" i="1"/>
  <c r="H188" i="1"/>
  <c r="H197" i="1"/>
  <c r="H187" i="1"/>
  <c r="H186" i="1"/>
  <c r="H185" i="1"/>
  <c r="H184" i="1"/>
  <c r="H196" i="1"/>
  <c r="H183" i="1"/>
  <c r="H195" i="1"/>
  <c r="C187" i="5"/>
  <c r="B187" i="5"/>
  <c r="C174" i="5"/>
  <c r="B174" i="5"/>
  <c r="C161" i="5"/>
  <c r="B161" i="5"/>
  <c r="C148" i="5"/>
  <c r="B148" i="5"/>
  <c r="C135" i="5"/>
  <c r="B135" i="5"/>
  <c r="C122" i="5"/>
  <c r="B122" i="5"/>
  <c r="H189" i="5"/>
  <c r="H190" i="5"/>
  <c r="H191" i="5"/>
  <c r="H192" i="5"/>
  <c r="H193" i="5"/>
  <c r="H194" i="5"/>
  <c r="H195" i="5"/>
  <c r="H196" i="5"/>
  <c r="H197" i="5"/>
  <c r="H198" i="5"/>
  <c r="H199" i="5"/>
  <c r="H188" i="5"/>
  <c r="H187" i="5"/>
  <c r="G187" i="5"/>
  <c r="F187" i="5"/>
  <c r="H176" i="5"/>
  <c r="H177" i="5"/>
  <c r="H178" i="5"/>
  <c r="H179" i="5"/>
  <c r="H180" i="5"/>
  <c r="H181" i="5"/>
  <c r="H182" i="5"/>
  <c r="H183" i="5"/>
  <c r="H184" i="5"/>
  <c r="H185" i="5"/>
  <c r="H186" i="5"/>
  <c r="H175" i="5"/>
  <c r="H174" i="5"/>
  <c r="G174" i="5"/>
  <c r="F174" i="5"/>
  <c r="G161" i="5"/>
  <c r="F161" i="5"/>
  <c r="G148" i="5"/>
  <c r="F148" i="5"/>
  <c r="H137" i="5"/>
  <c r="H138" i="5"/>
  <c r="H139" i="5"/>
  <c r="H140" i="5"/>
  <c r="H141" i="5"/>
  <c r="H142" i="5"/>
  <c r="H143" i="5"/>
  <c r="H144" i="5"/>
  <c r="H145" i="5"/>
  <c r="H146" i="5"/>
  <c r="H147" i="5"/>
  <c r="H136" i="5"/>
  <c r="H135" i="5"/>
  <c r="G135" i="5"/>
  <c r="F135" i="5"/>
  <c r="H124" i="5"/>
  <c r="H125" i="5"/>
  <c r="H126" i="5"/>
  <c r="H127" i="5"/>
  <c r="H128" i="5"/>
  <c r="H129" i="5"/>
  <c r="H130" i="5"/>
  <c r="H131" i="5"/>
  <c r="H132" i="5"/>
  <c r="H133" i="5"/>
  <c r="H134" i="5"/>
  <c r="G122" i="5"/>
  <c r="F122" i="5"/>
  <c r="H173" i="5"/>
  <c r="H172" i="5"/>
  <c r="H171" i="5"/>
  <c r="H170" i="5"/>
  <c r="H169" i="5"/>
  <c r="H168" i="5"/>
  <c r="H167" i="5"/>
  <c r="H166" i="5"/>
  <c r="H165" i="5"/>
  <c r="H161" i="5"/>
  <c r="H164" i="5"/>
  <c r="H163" i="5"/>
  <c r="H162" i="5"/>
  <c r="H160" i="5"/>
  <c r="H159" i="5"/>
  <c r="H158" i="5"/>
  <c r="H157" i="5"/>
  <c r="H156" i="5"/>
  <c r="H155" i="5"/>
  <c r="H154" i="5"/>
  <c r="H153" i="5"/>
  <c r="H152" i="5"/>
  <c r="H151" i="5"/>
  <c r="H150" i="5"/>
  <c r="H149" i="5"/>
  <c r="H148" i="5"/>
  <c r="H123" i="5"/>
  <c r="H122" i="5"/>
  <c r="D189" i="5"/>
  <c r="D187" i="5"/>
  <c r="D190" i="5"/>
  <c r="D191" i="5"/>
  <c r="D192" i="5"/>
  <c r="D193" i="5"/>
  <c r="D194" i="5"/>
  <c r="D195" i="5"/>
  <c r="D196" i="5"/>
  <c r="D197" i="5"/>
  <c r="D198" i="5"/>
  <c r="D199" i="5"/>
  <c r="D188" i="5"/>
  <c r="D176" i="5"/>
  <c r="D177" i="5"/>
  <c r="D178" i="5"/>
  <c r="D179" i="5"/>
  <c r="D180" i="5"/>
  <c r="D181" i="5"/>
  <c r="D182" i="5"/>
  <c r="D183" i="5"/>
  <c r="D184" i="5"/>
  <c r="D185" i="5"/>
  <c r="D186" i="5"/>
  <c r="D175" i="5"/>
  <c r="D174" i="5"/>
  <c r="D163" i="5"/>
  <c r="D161" i="5"/>
  <c r="D164" i="5"/>
  <c r="D165" i="5"/>
  <c r="D166" i="5"/>
  <c r="D167" i="5"/>
  <c r="D168" i="5"/>
  <c r="D169" i="5"/>
  <c r="D170" i="5"/>
  <c r="D171" i="5"/>
  <c r="D172" i="5"/>
  <c r="D173" i="5"/>
  <c r="D162" i="5"/>
  <c r="D150" i="5"/>
  <c r="D151" i="5"/>
  <c r="D152" i="5"/>
  <c r="D153" i="5"/>
  <c r="D154" i="5"/>
  <c r="D155" i="5"/>
  <c r="D156" i="5"/>
  <c r="D157" i="5"/>
  <c r="D158" i="5"/>
  <c r="D159" i="5"/>
  <c r="D160" i="5"/>
  <c r="D149" i="5"/>
  <c r="D148" i="5"/>
  <c r="D137" i="5"/>
  <c r="D138" i="5"/>
  <c r="D139" i="5"/>
  <c r="D140" i="5"/>
  <c r="D141" i="5"/>
  <c r="D142" i="5"/>
  <c r="D143" i="5"/>
  <c r="D144" i="5"/>
  <c r="D145" i="5"/>
  <c r="D146" i="5"/>
  <c r="D135" i="5"/>
  <c r="D147" i="5"/>
  <c r="D136" i="5"/>
  <c r="D124" i="5"/>
  <c r="D125" i="5"/>
  <c r="D126" i="5"/>
  <c r="D127" i="5"/>
  <c r="D128" i="5"/>
  <c r="D129" i="5"/>
  <c r="D122" i="5"/>
  <c r="D130" i="5"/>
  <c r="D131" i="5"/>
  <c r="D132" i="5"/>
  <c r="D133" i="5"/>
  <c r="D134" i="5"/>
  <c r="D123" i="5"/>
  <c r="D90" i="7"/>
  <c r="D97" i="7"/>
  <c r="E90" i="7"/>
  <c r="E97" i="7"/>
  <c r="E83" i="7"/>
  <c r="D83" i="7"/>
  <c r="F82" i="7"/>
  <c r="F81" i="7"/>
  <c r="F80" i="7"/>
  <c r="F83" i="7" s="1"/>
  <c r="F78" i="7"/>
  <c r="F77" i="7"/>
  <c r="F89" i="7"/>
  <c r="F88" i="7"/>
  <c r="F87" i="7"/>
  <c r="F85" i="7"/>
  <c r="F84" i="7"/>
  <c r="F90" i="7" s="1"/>
  <c r="F96" i="7"/>
  <c r="F95" i="7"/>
  <c r="F94" i="7"/>
  <c r="F92" i="7"/>
  <c r="F91" i="7"/>
  <c r="H320" i="1"/>
  <c r="H319" i="1"/>
  <c r="H318" i="1"/>
  <c r="H299" i="1"/>
  <c r="H298" i="1"/>
  <c r="H297" i="1"/>
  <c r="H278" i="1"/>
  <c r="H277" i="1"/>
  <c r="H276" i="1"/>
  <c r="H257" i="1"/>
  <c r="H256" i="1"/>
  <c r="H255" i="1"/>
  <c r="H235" i="1"/>
  <c r="H236" i="1"/>
  <c r="H234" i="1"/>
  <c r="H215" i="1"/>
  <c r="H214" i="1"/>
  <c r="H213" i="1"/>
  <c r="H310" i="1"/>
  <c r="H322" i="1"/>
  <c r="H311" i="1"/>
  <c r="H323" i="1"/>
  <c r="H312" i="1"/>
  <c r="H313" i="1"/>
  <c r="H314" i="1"/>
  <c r="H315" i="1"/>
  <c r="H316" i="1"/>
  <c r="H317" i="1"/>
  <c r="H309" i="1"/>
  <c r="H321" i="1"/>
  <c r="H289" i="1"/>
  <c r="H301" i="1"/>
  <c r="H290" i="1"/>
  <c r="H302" i="1"/>
  <c r="H291" i="1"/>
  <c r="H292" i="1"/>
  <c r="H293" i="1"/>
  <c r="H294" i="1"/>
  <c r="H295" i="1"/>
  <c r="H296" i="1"/>
  <c r="H288" i="1"/>
  <c r="H300" i="1"/>
  <c r="H268" i="1"/>
  <c r="H280" i="1"/>
  <c r="H269" i="1"/>
  <c r="H270" i="1"/>
  <c r="H271" i="1"/>
  <c r="H272" i="1"/>
  <c r="H273" i="1"/>
  <c r="H274" i="1"/>
  <c r="H275" i="1"/>
  <c r="H281" i="1"/>
  <c r="H267" i="1"/>
  <c r="H279" i="1"/>
  <c r="H247" i="1"/>
  <c r="H248" i="1"/>
  <c r="H260" i="1"/>
  <c r="H249" i="1"/>
  <c r="H250" i="1"/>
  <c r="H251" i="1"/>
  <c r="H252" i="1"/>
  <c r="H253" i="1"/>
  <c r="H259" i="1"/>
  <c r="H254" i="1"/>
  <c r="H246" i="1"/>
  <c r="H258" i="1"/>
  <c r="H226" i="1"/>
  <c r="H238" i="1"/>
  <c r="H227" i="1"/>
  <c r="H239" i="1"/>
  <c r="H228" i="1"/>
  <c r="H229" i="1"/>
  <c r="H230" i="1"/>
  <c r="H231" i="1"/>
  <c r="H232" i="1"/>
  <c r="H233" i="1"/>
  <c r="H225" i="1"/>
  <c r="H205" i="1"/>
  <c r="H217" i="1"/>
  <c r="H206" i="1"/>
  <c r="H218" i="1"/>
  <c r="H207" i="1"/>
  <c r="H208" i="1"/>
  <c r="H209" i="1"/>
  <c r="H210" i="1"/>
  <c r="H211" i="1"/>
  <c r="H212" i="1"/>
  <c r="H204" i="1"/>
  <c r="H216" i="1"/>
  <c r="H5" i="11"/>
  <c r="H6" i="11"/>
  <c r="F9" i="11"/>
  <c r="H10" i="11"/>
  <c r="G9" i="11"/>
  <c r="G94" i="11"/>
  <c r="H94" i="11"/>
  <c r="F81" i="11"/>
  <c r="H81" i="11"/>
  <c r="H21" i="1"/>
  <c r="H22" i="1"/>
  <c r="H23" i="1"/>
  <c r="H92" i="1"/>
  <c r="D5" i="5"/>
  <c r="H5" i="5"/>
  <c r="H9" i="11"/>
</calcChain>
</file>

<file path=xl/sharedStrings.xml><?xml version="1.0" encoding="utf-8"?>
<sst xmlns="http://schemas.openxmlformats.org/spreadsheetml/2006/main" count="1533" uniqueCount="161">
  <si>
    <t>Μονάδες</t>
  </si>
  <si>
    <t>Δωμάτια</t>
  </si>
  <si>
    <t>Κλίνες</t>
  </si>
  <si>
    <t>1*</t>
  </si>
  <si>
    <t>Σύνολο</t>
  </si>
  <si>
    <t xml:space="preserve">Μουσεία </t>
  </si>
  <si>
    <t>Αρχαιολογικοί χώροι</t>
  </si>
  <si>
    <t xml:space="preserve">Διανυκτερεύσεις αλλοδαπών </t>
  </si>
  <si>
    <t>Καρδίτσα</t>
  </si>
  <si>
    <t>Τρίκαλα</t>
  </si>
  <si>
    <t>Λάρισα</t>
  </si>
  <si>
    <t>Μαγνησία</t>
  </si>
  <si>
    <t>Κάρδιτσα</t>
  </si>
  <si>
    <t>Ιανουάριος</t>
  </si>
  <si>
    <t>Φεβρουάριος</t>
  </si>
  <si>
    <t>Μάρτιος</t>
  </si>
  <si>
    <t>Απρίλιος</t>
  </si>
  <si>
    <t>Μάιος</t>
  </si>
  <si>
    <t>Ιούνιος</t>
  </si>
  <si>
    <t>Ιούλιος</t>
  </si>
  <si>
    <t>Αύγουστος</t>
  </si>
  <si>
    <t>Σεπτέμβριος</t>
  </si>
  <si>
    <t>Οκτώβριος</t>
  </si>
  <si>
    <t>Νοέμβριος</t>
  </si>
  <si>
    <t>Δεκέμβριος</t>
  </si>
  <si>
    <t>Βόλος</t>
  </si>
  <si>
    <t>Σκιάθος</t>
  </si>
  <si>
    <t>ΕΤΟΣ</t>
  </si>
  <si>
    <t>ΔΙΑΚΙΝΗΘΕΝΤΕΣ ΚΑΤΑ ΤΗΝ ΑΠΟΒΙΒΑΣΗ (ΚΑΤΑΠΛΟΙ)</t>
  </si>
  <si>
    <t>ΔΙΑΚΙΝΗΘΕΝΤΕΣ ΚΑΤΑ ΤΗΝ ΕΠΙΒΙΒΑΣΗ (ΑΠΟΠΛΟΙ)</t>
  </si>
  <si>
    <t>ΣΥΝΟΛΑ ΔΙΑΚΙΝΗΘΕΝΤΩΝ</t>
  </si>
  <si>
    <t>ΕΠΙΒΑΤΕΣ ΜΕ Ε/Γ - Ο/Γ</t>
  </si>
  <si>
    <t>ΕΠΙΒΑΤΩΝ ΜΕ Ε/Γ - Ο/Γ</t>
  </si>
  <si>
    <t>Λιμάνι</t>
  </si>
  <si>
    <t>Σύνολο Περιφέρειας</t>
  </si>
  <si>
    <t>Γλώσσα Σκοπέλου</t>
  </si>
  <si>
    <t xml:space="preserve">Αγιόκαμπος </t>
  </si>
  <si>
    <t>Λάρισας</t>
  </si>
  <si>
    <t>Μαγνησίας</t>
  </si>
  <si>
    <t xml:space="preserve">Αλόννησος </t>
  </si>
  <si>
    <t xml:space="preserve">Σκιάθος </t>
  </si>
  <si>
    <t xml:space="preserve">Σκόπελος </t>
  </si>
  <si>
    <t xml:space="preserve">Διανυκτερεύσεις ημεδαπών </t>
  </si>
  <si>
    <t>Διεθνείς αεροπορικές αφίξεις</t>
  </si>
  <si>
    <t>Πληρότητα</t>
  </si>
  <si>
    <t>5*</t>
  </si>
  <si>
    <t>4*</t>
  </si>
  <si>
    <t>3*</t>
  </si>
  <si>
    <t>2*</t>
  </si>
  <si>
    <t xml:space="preserve">Σύνολο </t>
  </si>
  <si>
    <t>Περιφερειακή Ενότητα</t>
  </si>
  <si>
    <t xml:space="preserve">Περιφερειακές Ενότητες </t>
  </si>
  <si>
    <t>Περιφερειακές Ενότητες</t>
  </si>
  <si>
    <t>Αεροπορικές αφίξεις εσωτερικού</t>
  </si>
  <si>
    <t xml:space="preserve">Περιφέρειες </t>
  </si>
  <si>
    <t xml:space="preserve"> Χώρες Προέλευσης</t>
  </si>
  <si>
    <t>Επισκέψεις (σε χιλ.)</t>
  </si>
  <si>
    <t>Εισπράξεις (σε εκ. €)</t>
  </si>
  <si>
    <t xml:space="preserve">Διανυκτερεύσεις (σε χιλ.) </t>
  </si>
  <si>
    <t>Μέση Διάρκεια Παραμονής</t>
  </si>
  <si>
    <t>Ην. Βασίλειο</t>
  </si>
  <si>
    <t>Γερμανία</t>
  </si>
  <si>
    <t>Λοιπές</t>
  </si>
  <si>
    <t>% επί του συνόλου</t>
  </si>
  <si>
    <t>Βασικά Μεγέθη Εισερχόμενου Τουρισμού της Περιφέρειας Θεσσαλίας 2016</t>
  </si>
  <si>
    <t>Ιταλία</t>
  </si>
  <si>
    <t>Ρουμανία</t>
  </si>
  <si>
    <t>4Κ</t>
  </si>
  <si>
    <t>3Κ</t>
  </si>
  <si>
    <t>2Κ</t>
  </si>
  <si>
    <t>1Κ</t>
  </si>
  <si>
    <t>Δαπάνη/ Επίσκεψη   (σε €)</t>
  </si>
  <si>
    <t>Δαπάνη/ Διανυκτέρευση     (σε €)</t>
  </si>
  <si>
    <t xml:space="preserve">Αφίξεις αλλοδαπών </t>
  </si>
  <si>
    <t>Αφίξεις ημεδαπών</t>
  </si>
  <si>
    <t>Αφίξεις αλλοδαπών</t>
  </si>
  <si>
    <t>Βασικά Μεγέθη Εισερχόμενου Τουρισμού της Περιφέρειας Θεσσαλίας 2017</t>
  </si>
  <si>
    <t>Αγνώντας Σκοπέλου</t>
  </si>
  <si>
    <t>Βασικά Τουριστικά Μεγέθη της Περιφέρειας Θεσσαλίας</t>
  </si>
  <si>
    <t xml:space="preserve">Θεσσαλία </t>
  </si>
  <si>
    <t>Λοιποί κλάδοι</t>
  </si>
  <si>
    <t>Σύνολο απασχόλησης</t>
  </si>
  <si>
    <t>Σύνολο Χώρας</t>
  </si>
  <si>
    <t xml:space="preserve">ΠΕΡΙΦΕΡΕΙΑ ΘΕΣΣΑΛΙΑΣ </t>
  </si>
  <si>
    <t xml:space="preserve">Ξενοδοχειακό δυναμικό 2017 </t>
  </si>
  <si>
    <t>Ενοικιαζόμενα δωμάτια 2017</t>
  </si>
  <si>
    <t>Πηγή: Ένωση Λιμένων Ελλάδος - Επεξεργασία INSETE Intelligence</t>
  </si>
  <si>
    <t xml:space="preserve">Ξενοδοχειακό δυναμικό 2016 </t>
  </si>
  <si>
    <t xml:space="preserve">Ξενοδοχειακό δυναμικό 2015 </t>
  </si>
  <si>
    <t xml:space="preserve">Ξενοδοχειακό δυναμικό 2014 </t>
  </si>
  <si>
    <t xml:space="preserve">Ξενοδοχειακό δυναμικό 2013 </t>
  </si>
  <si>
    <t xml:space="preserve">Ξενοδοχειακό δυναμικό 2012 </t>
  </si>
  <si>
    <t xml:space="preserve">Ξενοδοχειακό δυναμικό 2011 </t>
  </si>
  <si>
    <t xml:space="preserve">Ξενοδοχειακό δυναμικό 2010 </t>
  </si>
  <si>
    <t>Ενότητα</t>
  </si>
  <si>
    <t>Ενοικιαζόμενα δωμάτια 2018</t>
  </si>
  <si>
    <t xml:space="preserve">Ενότητα </t>
  </si>
  <si>
    <t>Τρικάλων</t>
  </si>
  <si>
    <t>Καρδίτσας</t>
  </si>
  <si>
    <t xml:space="preserve">Ξενοδοχειακό δυναμικό 2018 </t>
  </si>
  <si>
    <t>Βασικά Μεγέθη Εισερχόμενου Τουρισμού της Περιφέρειας Θεσσαλίας 2018</t>
  </si>
  <si>
    <t>Ενοικιαζόμενα δωμάτια 2019</t>
  </si>
  <si>
    <t xml:space="preserve">Ξενοδοχειακό δυναμικό 2019 </t>
  </si>
  <si>
    <t>Δραστηριότητες υπηρεσιών παροχής καταλύματος και εστίασης</t>
  </si>
  <si>
    <t>Βασικά Μεγέθη Εισερχόμενου Τουρισμού της Περιφέρειας Θεσσαλίας 2019</t>
  </si>
  <si>
    <t xml:space="preserve">Ξενοδοχειακό δυναμικό 2020 </t>
  </si>
  <si>
    <t>Βασικά Μεγέθη Εισερχόμενου Τουρισμού της Περιφέρειας Θεσσαλίας 2020</t>
  </si>
  <si>
    <t>% Υπηρεσιών ως προς το σύνολο της Περιφέρειας</t>
  </si>
  <si>
    <t>% Λοιπών κλάδων ως προς το σύνολο της Περιφέρειας</t>
  </si>
  <si>
    <t>Αριθμός Κρουαζιερόπλοιων</t>
  </si>
  <si>
    <t>Αριθμός αφίξεων</t>
  </si>
  <si>
    <t>Βόλου</t>
  </si>
  <si>
    <t>Σκιάθου</t>
  </si>
  <si>
    <t>Σκοπέλου</t>
  </si>
  <si>
    <r>
      <t xml:space="preserve">1) </t>
    </r>
    <r>
      <rPr>
        <sz val="8"/>
        <rFont val="Verdana"/>
        <family val="2"/>
        <charset val="161"/>
      </rPr>
      <t>Η Έρευνα Εργατικού Δυναμικού είναι δειγματοληπτική και διεξάγεται από την ΕΛΣΤΑΤ</t>
    </r>
  </si>
  <si>
    <r>
      <t xml:space="preserve">2) </t>
    </r>
    <r>
      <rPr>
        <sz val="8"/>
        <rFont val="Verdana"/>
        <family val="2"/>
        <charset val="161"/>
      </rPr>
      <t>Ως απασχολούμενοι ορίζονται τα άτομα ηλικίας 15 ετών και άνω, τα οποία την εβδομάδα αναφοράς είτε εργάστηκαν έστω και μια ώρα με σκοπό την αμοιβή ή το κέρδος, είτε εργάστηκαν στην οικογενειακή επιχείρηση, είτε δεν εργάστηκαν αλλά είχαν μια εργασία ή επιχείρηση από την οποία απουσίαζαν προσωρινά.</t>
    </r>
    <r>
      <rPr>
        <b/>
        <sz val="8"/>
        <rFont val="Verdana"/>
        <family val="2"/>
        <charset val="161"/>
      </rPr>
      <t xml:space="preserve">
</t>
    </r>
  </si>
  <si>
    <t>Πηγή: Έρευνα Συνόρων της ΤτΕ, Επεξεργασία INSETE Intelligence</t>
  </si>
  <si>
    <t>Πηγή: Έρευνα Εργατικού Δυναμικού ΕΛΣΤΑΤ - Επεξεργασία INSETE Intelligence</t>
  </si>
  <si>
    <t>Πηγή: Ξενοδοχειακό Επιμελητήριο Ελλάδας - Επεξεργασία INSETE Intelligence</t>
  </si>
  <si>
    <t>Πηγή: MHTE - Επεξεργασία INSETE Intelligence</t>
  </si>
  <si>
    <t>Πηγή: ΕΛ.ΣΤΑΤ - Επεξεργασία INSETE Intelligence, Τα στοιχεία για τα έτη 2010-2017 προκύπτουν από μέρος των συνολικά διαθέσιµων κλινών - η εκτίµηση και προβολή των αποτελεσµάτων γίνεται στο 80% των διαθέσιμων κλινών λόγω έλλειψης της πληροφορίας των µηνών λειτουργίας του κάθε καταλύµατος µέσα στο έτος. Τα στοιχεία για τα έτη από το 2018 και έπειτα λόγω αλλαγής της μεθοδολογίας προκύπτουν από το 100% των διαθέσιμων κλινών</t>
  </si>
  <si>
    <t>Πηγή: ΕΛ.ΣΤΑΤ - Επεξεργασία INSETE Intelligence</t>
  </si>
  <si>
    <t>Ξενοδοχειακό δυναμικό 2021</t>
  </si>
  <si>
    <t>Βασικά Μεγέθη Εισερχόμενου Τουρισμού της Περιφέρειας Θεσσαλίας 2021</t>
  </si>
  <si>
    <t>Σποράδες</t>
  </si>
  <si>
    <t>Ξενοδοχειακό δυναμικό 2022</t>
  </si>
  <si>
    <t>Βασικά Μεγέθη Εισερχόμενου Τουρισμού της Περιφέρειας Θεσσαλίας 2022</t>
  </si>
  <si>
    <t>Αγιόκαμπος Λάρισας</t>
  </si>
  <si>
    <t>Αλόννησος</t>
  </si>
  <si>
    <t>Σκόπελος</t>
  </si>
  <si>
    <t>Βασικά Μεγέθη Εισερχόμενου Τουρισμού της Περιφέρειας Θεσσαλίας 2023</t>
  </si>
  <si>
    <t>Ξενοδοχειακό δυναμικό 2023</t>
  </si>
  <si>
    <t>Μήνας</t>
  </si>
  <si>
    <t>01</t>
  </si>
  <si>
    <t>02</t>
  </si>
  <si>
    <t>03</t>
  </si>
  <si>
    <t>04</t>
  </si>
  <si>
    <t>05</t>
  </si>
  <si>
    <t>06</t>
  </si>
  <si>
    <t>07</t>
  </si>
  <si>
    <t>08</t>
  </si>
  <si>
    <t>09</t>
  </si>
  <si>
    <t>10</t>
  </si>
  <si>
    <t>11</t>
  </si>
  <si>
    <t>12</t>
  </si>
  <si>
    <t>Σποράδων</t>
  </si>
  <si>
    <t xml:space="preserve">Τρικάλων </t>
  </si>
  <si>
    <t>*Τα στοιχεία αφορούν σε καταλύματα που είναι καταχωρημένα στις πλατφόρμες Airbnb, Vrbo, Booking.com και TripAdvisor</t>
  </si>
  <si>
    <t>Ξενοδοχειακό δυναμικό 2024</t>
  </si>
  <si>
    <t>Δυναμικό καταλυμάτων (δωμάτια) βραχυχρόνιας μίσθωσης ανά μήνα*, 2019-2024</t>
  </si>
  <si>
    <t>Δυναμικό καταλυμάτων (κρεβάτια) βραχυχρόνιας μίσθωσης ανά μήνα*, 2019-2024</t>
  </si>
  <si>
    <t>Δυναμικό καταλυμάτων (μονάδες) βραχυχρόνιας μίσθωσης ανά μήνα*, 2019-2024</t>
  </si>
  <si>
    <r>
      <rPr>
        <b/>
        <sz val="7"/>
        <color rgb="FF002060"/>
        <rFont val="Verdana"/>
        <family val="2"/>
        <charset val="161"/>
      </rPr>
      <t>Πηγή</t>
    </r>
    <r>
      <rPr>
        <sz val="7"/>
        <color rgb="FF002060"/>
        <rFont val="Verdana"/>
        <family val="2"/>
        <charset val="161"/>
      </rPr>
      <t>: The Lighthouse-Επεξεργασία INSETE Intelligence</t>
    </r>
  </si>
  <si>
    <t>Κίνηση κρουαζιερόπλοιων στα λιμάνια της Περιφέρειας Θεσσαλίας, 2013-2024</t>
  </si>
  <si>
    <t>Βασικά Μεγέθη Εισερχόμενου Τουρισμού της Περιφέρειας Θεσσαλίας 2024</t>
  </si>
  <si>
    <t xml:space="preserve">Η απασχόληση στην Περιφέρεια Θεσσαλίας (σε χιλ.), 2010-2024 </t>
  </si>
  <si>
    <t>ΠΕΡΙΦΕΡΕΙΑ ΘΕΣΣΑΛΙΑΣ: Επισκέπτες σε Μουσεία / Αρχαιολογικούς χώρους 2010-2024</t>
  </si>
  <si>
    <t>ΔΙΑΚΙΝΗΘΕΝΤΕΣ ΕΣΩΤΕΡΙΚΟΥ 2013-2024</t>
  </si>
  <si>
    <t>Πηγή: YΠΑ, Fraport, Επεξεργασία INSETE Intelligence</t>
  </si>
  <si>
    <t>ΠΕΡΙΦΕΡΕΙΑ ΘΕΣΣΑΛΙΑΣ: στοιχεία αφίξεων, διανυκτερεύσεων και πληρότητας σε ξενοδοχειακά καταλύματα, 2010-2024</t>
  </si>
  <si>
    <t>ΠΕΡΙΦΕΡΕΙΑ ΘΕΣΣΑΛΙΑΣ: στοιχεία αφίξεων και διανυκτερεύσεων σε καταλύματα σύντομης διαμονής, 2020-2024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</si>
</sst>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 #,##0.00_-;_-* &quot;-&quot;??_-;_-@_-"/>
    <numFmt numFmtId="164" formatCode="_-* #,##0.00\ _€_-;\-* #,##0.00\ _€_-;_-* &quot;-&quot;??\ _€_-;_-@_-"/>
    <numFmt numFmtId="165" formatCode="0.0%"/>
    <numFmt numFmtId="166" formatCode="#,##0.0"/>
    <numFmt numFmtId="167" formatCode="0.0"/>
  </numFmts>
  <fonts count="32" x14ac:knownFonts="1">
    <font>
      <sz val="11"/>
      <color theme="1"/>
      <name val="Calibri"/>
      <family val="2"/>
      <charset val="161"/>
      <scheme val="minor"/>
    </font>
    <font>
      <sz val="10"/>
      <color rgb="FF000000"/>
      <name val="Times New Roman"/>
      <family val="1"/>
      <charset val="161"/>
    </font>
    <font>
      <sz val="11"/>
      <color theme="1"/>
      <name val="Calibri"/>
      <family val="2"/>
      <charset val="161"/>
      <scheme val="minor"/>
    </font>
    <font>
      <sz val="10"/>
      <name val="Arial"/>
      <family val="2"/>
      <charset val="161"/>
    </font>
    <font>
      <sz val="10"/>
      <color indexed="8"/>
      <name val="Arial"/>
      <family val="2"/>
      <charset val="161"/>
    </font>
    <font>
      <u/>
      <sz val="9"/>
      <color theme="11"/>
      <name val="Franklin Gothic Book"/>
      <family val="2"/>
      <charset val="161"/>
    </font>
    <font>
      <u/>
      <sz val="9"/>
      <color theme="10"/>
      <name val="Franklin Gothic Book"/>
      <family val="2"/>
      <charset val="161"/>
    </font>
    <font>
      <sz val="11"/>
      <color rgb="FF006100"/>
      <name val="Calibri"/>
      <family val="2"/>
      <charset val="161"/>
      <scheme val="minor"/>
    </font>
    <font>
      <sz val="11"/>
      <color theme="1"/>
      <name val="Calibri"/>
      <family val="2"/>
      <scheme val="minor"/>
    </font>
    <font>
      <b/>
      <sz val="8"/>
      <color theme="4"/>
      <name val="Verdana"/>
      <family val="2"/>
      <charset val="161"/>
    </font>
    <font>
      <sz val="8"/>
      <color theme="4"/>
      <name val="Verdana"/>
      <family val="2"/>
      <charset val="161"/>
    </font>
    <font>
      <b/>
      <i/>
      <sz val="8"/>
      <color theme="4"/>
      <name val="Verdana"/>
      <family val="2"/>
      <charset val="161"/>
    </font>
    <font>
      <i/>
      <sz val="8"/>
      <color theme="4"/>
      <name val="Verdana"/>
      <family val="2"/>
      <charset val="161"/>
    </font>
    <font>
      <sz val="8"/>
      <color rgb="FF002060"/>
      <name val="Verdana"/>
      <family val="2"/>
      <charset val="161"/>
    </font>
    <font>
      <i/>
      <sz val="8"/>
      <color rgb="FF0070C0"/>
      <name val="Verdana"/>
      <family val="2"/>
      <charset val="161"/>
    </font>
    <font>
      <sz val="8"/>
      <color rgb="FF0070C0"/>
      <name val="Verdana"/>
      <family val="2"/>
      <charset val="161"/>
    </font>
    <font>
      <b/>
      <sz val="8"/>
      <color rgb="FF0070C0"/>
      <name val="Verdana"/>
      <family val="2"/>
      <charset val="161"/>
    </font>
    <font>
      <b/>
      <sz val="8"/>
      <name val="Verdana"/>
      <family val="2"/>
      <charset val="161"/>
    </font>
    <font>
      <sz val="8"/>
      <name val="Verdana"/>
      <family val="2"/>
      <charset val="161"/>
    </font>
    <font>
      <b/>
      <sz val="8"/>
      <color theme="0"/>
      <name val="Verdana"/>
      <family val="2"/>
      <charset val="161"/>
    </font>
    <font>
      <sz val="8"/>
      <color theme="1"/>
      <name val="Verdana"/>
      <family val="2"/>
      <charset val="161"/>
    </font>
    <font>
      <b/>
      <sz val="8"/>
      <color theme="1"/>
      <name val="Verdana"/>
      <family val="2"/>
      <charset val="161"/>
    </font>
    <font>
      <b/>
      <sz val="8"/>
      <color rgb="FF000000"/>
      <name val="Verdana"/>
      <family val="2"/>
      <charset val="161"/>
    </font>
    <font>
      <sz val="8"/>
      <color rgb="FF000000"/>
      <name val="Verdana"/>
      <family val="2"/>
      <charset val="161"/>
    </font>
    <font>
      <sz val="8"/>
      <color theme="0"/>
      <name val="Verdana"/>
      <family val="2"/>
      <charset val="161"/>
    </font>
    <font>
      <b/>
      <sz val="14"/>
      <color theme="1"/>
      <name val="Verdana Pro"/>
      <family val="2"/>
    </font>
    <font>
      <sz val="9"/>
      <color theme="1"/>
      <name val="Tahoma"/>
      <family val="2"/>
      <charset val="161"/>
    </font>
    <font>
      <b/>
      <sz val="9"/>
      <color theme="1"/>
      <name val="Tahoma"/>
      <family val="2"/>
      <charset val="161"/>
    </font>
    <font>
      <b/>
      <sz val="9"/>
      <color theme="0"/>
      <name val="Verdana"/>
      <family val="2"/>
      <charset val="161"/>
    </font>
    <font>
      <sz val="9"/>
      <color theme="1"/>
      <name val="Verdana"/>
      <family val="2"/>
      <charset val="161"/>
    </font>
    <font>
      <sz val="7"/>
      <color rgb="FF002060"/>
      <name val="Verdana"/>
      <family val="2"/>
      <charset val="161"/>
    </font>
    <font>
      <b/>
      <sz val="7"/>
      <color rgb="FF002060"/>
      <name val="Verdana"/>
      <family val="2"/>
      <charset val="161"/>
    </font>
  </fonts>
  <fills count="12">
    <fill>
      <patternFill patternType="none"/>
    </fill>
    <fill>
      <patternFill patternType="gray125"/>
    </fill>
    <fill>
      <patternFill patternType="solid">
        <fgColor theme="4" tint="0.79998168889431442"/>
        <bgColor indexed="64"/>
      </patternFill>
    </fill>
    <fill>
      <patternFill patternType="solid">
        <fgColor theme="4" tint="0.59999389629810485"/>
        <bgColor indexed="64"/>
      </patternFill>
    </fill>
    <fill>
      <patternFill patternType="solid">
        <fgColor theme="4" tint="0.79998168889431442"/>
        <bgColor theme="4" tint="0.79998168889431442"/>
      </patternFill>
    </fill>
    <fill>
      <patternFill patternType="solid">
        <fgColor theme="0"/>
        <bgColor indexed="64"/>
      </patternFill>
    </fill>
    <fill>
      <patternFill patternType="solid">
        <fgColor rgb="FFC6EFCE"/>
      </patternFill>
    </fill>
    <fill>
      <patternFill patternType="solid">
        <fgColor rgb="FF002060"/>
        <bgColor theme="4"/>
      </patternFill>
    </fill>
    <fill>
      <patternFill patternType="solid">
        <fgColor theme="2"/>
        <bgColor indexed="64"/>
      </patternFill>
    </fill>
    <fill>
      <patternFill patternType="solid">
        <fgColor rgb="FF002060"/>
        <bgColor indexed="64"/>
      </patternFill>
    </fill>
    <fill>
      <patternFill patternType="solid">
        <fgColor theme="4" tint="-0.249977111117893"/>
        <bgColor indexed="64"/>
      </patternFill>
    </fill>
    <fill>
      <patternFill patternType="solid">
        <fgColor theme="3" tint="0.79998168889431442"/>
        <bgColor indexed="64"/>
      </patternFill>
    </fill>
  </fills>
  <borders count="39">
    <border>
      <left/>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theme="4"/>
      </right>
      <top/>
      <bottom/>
      <diagonal/>
    </border>
    <border>
      <left/>
      <right style="thin">
        <color theme="4"/>
      </right>
      <top/>
      <bottom style="medium">
        <color theme="4"/>
      </bottom>
      <diagonal/>
    </border>
    <border>
      <left style="thin">
        <color theme="4"/>
      </left>
      <right style="thin">
        <color theme="4"/>
      </right>
      <top/>
      <bottom/>
      <diagonal/>
    </border>
    <border>
      <left style="thin">
        <color theme="4"/>
      </left>
      <right style="thin">
        <color theme="4"/>
      </right>
      <top/>
      <bottom style="medium">
        <color theme="4"/>
      </bottom>
      <diagonal/>
    </border>
    <border>
      <left style="thin">
        <color theme="4"/>
      </left>
      <right style="thin">
        <color theme="4"/>
      </right>
      <top/>
      <bottom style="thin">
        <color theme="4"/>
      </bottom>
      <diagonal/>
    </border>
    <border>
      <left/>
      <right style="thin">
        <color theme="4"/>
      </right>
      <top/>
      <bottom style="thin">
        <color theme="4"/>
      </bottom>
      <diagonal/>
    </border>
    <border>
      <left style="thin">
        <color theme="4"/>
      </left>
      <right style="thin">
        <color theme="4"/>
      </right>
      <top style="thin">
        <color theme="4"/>
      </top>
      <bottom/>
      <diagonal/>
    </border>
    <border>
      <left/>
      <right style="thin">
        <color theme="4"/>
      </right>
      <top style="thin">
        <color theme="4"/>
      </top>
      <bottom/>
      <diagonal/>
    </border>
    <border>
      <left style="thin">
        <color theme="4"/>
      </left>
      <right style="thin">
        <color theme="4"/>
      </right>
      <top style="medium">
        <color theme="4"/>
      </top>
      <bottom style="thin">
        <color theme="4"/>
      </bottom>
      <diagonal/>
    </border>
    <border>
      <left/>
      <right style="thin">
        <color theme="4"/>
      </right>
      <top style="medium">
        <color theme="4"/>
      </top>
      <bottom style="thin">
        <color theme="4"/>
      </bottom>
      <diagonal/>
    </border>
    <border>
      <left style="thin">
        <color theme="4"/>
      </left>
      <right style="thin">
        <color theme="4"/>
      </right>
      <top style="thin">
        <color theme="4"/>
      </top>
      <bottom style="medium">
        <color theme="4"/>
      </bottom>
      <diagonal/>
    </border>
    <border>
      <left style="thin">
        <color rgb="FF000000"/>
      </left>
      <right style="thin">
        <color rgb="FF000000"/>
      </right>
      <top style="thin">
        <color rgb="FF000000"/>
      </top>
      <bottom style="thin">
        <color indexed="64"/>
      </bottom>
      <diagonal/>
    </border>
    <border>
      <left style="thin">
        <color rgb="FF000000"/>
      </left>
      <right/>
      <top/>
      <bottom style="thin">
        <color indexed="64"/>
      </bottom>
      <diagonal/>
    </border>
    <border>
      <left style="thin">
        <color theme="4"/>
      </left>
      <right style="thin">
        <color theme="4"/>
      </right>
      <top style="thin">
        <color indexed="64"/>
      </top>
      <bottom/>
      <diagonal/>
    </border>
    <border>
      <left style="thin">
        <color theme="4"/>
      </left>
      <right style="thin">
        <color theme="4"/>
      </right>
      <top style="medium">
        <color theme="4"/>
      </top>
      <bottom/>
      <diagonal/>
    </border>
    <border>
      <left style="thin">
        <color indexed="64"/>
      </left>
      <right style="thin">
        <color rgb="FF000000"/>
      </right>
      <top/>
      <bottom style="thin">
        <color indexed="64"/>
      </bottom>
      <diagonal/>
    </border>
    <border>
      <left/>
      <right style="thin">
        <color theme="4" tint="0.39997558519241921"/>
      </right>
      <top/>
      <bottom/>
      <diagonal/>
    </border>
    <border>
      <left style="thin">
        <color theme="4" tint="0.39997558519241921"/>
      </left>
      <right/>
      <top style="thin">
        <color theme="4" tint="0.39997558519241921"/>
      </top>
      <bottom/>
      <diagonal/>
    </border>
    <border>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7558519241921"/>
      </left>
      <right/>
      <top/>
      <bottom/>
      <diagonal/>
    </border>
    <border>
      <left style="thin">
        <color theme="4" tint="0.39997558519241921"/>
      </left>
      <right/>
      <top/>
      <bottom style="hair">
        <color rgb="FF0070C0"/>
      </bottom>
      <diagonal/>
    </border>
    <border>
      <left/>
      <right/>
      <top/>
      <bottom style="hair">
        <color rgb="FF0070C0"/>
      </bottom>
      <diagonal/>
    </border>
    <border>
      <left/>
      <right style="thin">
        <color theme="4" tint="0.39997558519241921"/>
      </right>
      <top/>
      <bottom style="hair">
        <color rgb="FF0070C0"/>
      </bottom>
      <diagonal/>
    </border>
    <border>
      <left style="thin">
        <color theme="4" tint="0.39997558519241921"/>
      </left>
      <right/>
      <top style="hair">
        <color rgb="FF0070C0"/>
      </top>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right style="thin">
        <color theme="4" tint="0.39997558519241921"/>
      </right>
      <top/>
      <bottom style="thin">
        <color theme="4" tint="0.39997558519241921"/>
      </bottom>
      <diagonal/>
    </border>
    <border>
      <left/>
      <right/>
      <top/>
      <bottom style="thin">
        <color theme="0"/>
      </bottom>
      <diagonal/>
    </border>
    <border>
      <left/>
      <right style="thin">
        <color theme="4" tint="0.39997558519241921"/>
      </right>
      <top/>
      <bottom style="thin">
        <color theme="0"/>
      </bottom>
      <diagonal/>
    </border>
    <border>
      <left/>
      <right/>
      <top style="medium">
        <color theme="4"/>
      </top>
      <bottom/>
      <diagonal/>
    </border>
    <border>
      <left style="thin">
        <color indexed="64"/>
      </left>
      <right style="thin">
        <color rgb="FF000000"/>
      </right>
      <top style="thin">
        <color rgb="FF000000"/>
      </top>
      <bottom style="thin">
        <color indexed="64"/>
      </bottom>
      <diagonal/>
    </border>
    <border>
      <left style="thin">
        <color rgb="FF000000"/>
      </left>
      <right/>
      <top style="thin">
        <color rgb="FF000000"/>
      </top>
      <bottom style="thin">
        <color indexed="64"/>
      </bottom>
      <diagonal/>
    </border>
    <border>
      <left/>
      <right/>
      <top/>
      <bottom style="mediumDashed">
        <color rgb="FF002060"/>
      </bottom>
      <diagonal/>
    </border>
    <border>
      <left/>
      <right/>
      <top style="mediumDashed">
        <color rgb="FF002060"/>
      </top>
      <bottom/>
      <diagonal/>
    </border>
    <border>
      <left/>
      <right/>
      <top style="thin">
        <color theme="4" tint="-0.249977111117893"/>
      </top>
      <bottom style="thin">
        <color theme="4" tint="-0.249977111117893"/>
      </bottom>
      <diagonal/>
    </border>
  </borders>
  <cellStyleXfs count="14">
    <xf numFmtId="0" fontId="0" fillId="0" borderId="0"/>
    <xf numFmtId="0" fontId="1" fillId="0" borderId="0"/>
    <xf numFmtId="9" fontId="2" fillId="0" borderId="0" applyFont="0" applyFill="0" applyBorder="0" applyAlignment="0" applyProtection="0"/>
    <xf numFmtId="164" fontId="2" fillId="0" borderId="0" applyFont="0" applyFill="0" applyBorder="0" applyAlignment="0" applyProtection="0"/>
    <xf numFmtId="0" fontId="3" fillId="0" borderId="0"/>
    <xf numFmtId="43" fontId="2" fillId="0" borderId="0" applyFont="0" applyFill="0" applyBorder="0" applyAlignment="0" applyProtection="0"/>
    <xf numFmtId="43" fontId="3" fillId="0" borderId="0" applyFont="0" applyFill="0" applyBorder="0" applyAlignment="0" applyProtection="0"/>
    <xf numFmtId="0" fontId="5"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3" fillId="0" borderId="0" applyNumberFormat="0" applyFill="0" applyBorder="0" applyAlignment="0" applyProtection="0"/>
    <xf numFmtId="0" fontId="3" fillId="0" borderId="0"/>
    <xf numFmtId="0" fontId="4" fillId="0" borderId="0"/>
    <xf numFmtId="0" fontId="7" fillId="6" borderId="0" applyNumberFormat="0" applyBorder="0" applyAlignment="0" applyProtection="0"/>
    <xf numFmtId="0" fontId="8" fillId="0" borderId="0"/>
  </cellStyleXfs>
  <cellXfs count="200">
    <xf numFmtId="0" fontId="0" fillId="0" borderId="0" xfId="0"/>
    <xf numFmtId="0" fontId="9" fillId="0" borderId="0" xfId="0" applyFont="1" applyAlignment="1">
      <alignment horizontal="left" vertical="center"/>
    </xf>
    <xf numFmtId="0" fontId="12" fillId="0" borderId="0" xfId="0" applyFont="1" applyAlignment="1">
      <alignment vertical="center"/>
    </xf>
    <xf numFmtId="0" fontId="13" fillId="0" borderId="0" xfId="0" applyFont="1" applyAlignment="1">
      <alignment vertical="center"/>
    </xf>
    <xf numFmtId="0" fontId="14" fillId="0" borderId="0" xfId="0" applyFont="1" applyAlignment="1">
      <alignment horizontal="center" vertical="center"/>
    </xf>
    <xf numFmtId="0" fontId="21" fillId="5" borderId="27" xfId="0" applyFont="1" applyFill="1" applyBorder="1" applyAlignment="1">
      <alignment vertical="center" wrapText="1"/>
    </xf>
    <xf numFmtId="0" fontId="21" fillId="5" borderId="28" xfId="0" applyFont="1" applyFill="1" applyBorder="1" applyAlignment="1">
      <alignment vertical="center" wrapText="1"/>
    </xf>
    <xf numFmtId="165" fontId="21" fillId="5" borderId="29" xfId="2" applyNumberFormat="1" applyFont="1" applyFill="1" applyBorder="1" applyAlignment="1">
      <alignment horizontal="center" vertical="center"/>
    </xf>
    <xf numFmtId="165" fontId="21" fillId="5" borderId="30" xfId="2" applyNumberFormat="1" applyFont="1" applyFill="1" applyBorder="1" applyAlignment="1">
      <alignment horizontal="center" vertical="center"/>
    </xf>
    <xf numFmtId="0" fontId="20" fillId="0" borderId="0" xfId="0" applyFont="1" applyAlignment="1">
      <alignment vertical="center"/>
    </xf>
    <xf numFmtId="0" fontId="20" fillId="2" borderId="0" xfId="0" applyFont="1" applyFill="1" applyAlignment="1">
      <alignment vertical="center"/>
    </xf>
    <xf numFmtId="0" fontId="19" fillId="7" borderId="0" xfId="12" applyFont="1" applyFill="1" applyBorder="1" applyAlignment="1">
      <alignment horizontal="left" vertical="center"/>
    </xf>
    <xf numFmtId="0" fontId="19" fillId="7" borderId="0" xfId="12" applyFont="1" applyFill="1" applyBorder="1" applyAlignment="1">
      <alignment horizontal="right" vertical="center"/>
    </xf>
    <xf numFmtId="0" fontId="20" fillId="0" borderId="0" xfId="0" applyFont="1" applyAlignment="1">
      <alignment horizontal="left" vertical="center" wrapText="1"/>
    </xf>
    <xf numFmtId="3" fontId="20" fillId="0" borderId="0" xfId="0" applyNumberFormat="1" applyFont="1" applyAlignment="1">
      <alignment horizontal="right" vertical="center" wrapText="1"/>
    </xf>
    <xf numFmtId="3" fontId="20" fillId="0" borderId="0" xfId="0" applyNumberFormat="1" applyFont="1" applyAlignment="1">
      <alignment horizontal="right" vertical="center"/>
    </xf>
    <xf numFmtId="0" fontId="20" fillId="0" borderId="36" xfId="0" applyFont="1" applyBorder="1" applyAlignment="1">
      <alignment horizontal="left" vertical="center" wrapText="1"/>
    </xf>
    <xf numFmtId="3" fontId="20" fillId="0" borderId="36" xfId="0" applyNumberFormat="1" applyFont="1" applyBorder="1" applyAlignment="1">
      <alignment horizontal="right" vertical="center"/>
    </xf>
    <xf numFmtId="0" fontId="20" fillId="8" borderId="37" xfId="0" applyFont="1" applyFill="1" applyBorder="1" applyAlignment="1">
      <alignment horizontal="left" vertical="center" wrapText="1"/>
    </xf>
    <xf numFmtId="3" fontId="20" fillId="8" borderId="37" xfId="0" applyNumberFormat="1" applyFont="1" applyFill="1" applyBorder="1" applyAlignment="1">
      <alignment horizontal="right" vertical="center" wrapText="1"/>
    </xf>
    <xf numFmtId="3" fontId="20" fillId="8" borderId="37" xfId="0" applyNumberFormat="1" applyFont="1" applyFill="1" applyBorder="1" applyAlignment="1">
      <alignment horizontal="right" vertical="center"/>
    </xf>
    <xf numFmtId="0" fontId="20" fillId="8" borderId="36" xfId="0" applyFont="1" applyFill="1" applyBorder="1" applyAlignment="1">
      <alignment horizontal="left" vertical="center"/>
    </xf>
    <xf numFmtId="3" fontId="20" fillId="8" borderId="36" xfId="0" applyNumberFormat="1" applyFont="1" applyFill="1" applyBorder="1" applyAlignment="1">
      <alignment horizontal="right" vertical="center"/>
    </xf>
    <xf numFmtId="0" fontId="20" fillId="0" borderId="37" xfId="0" applyFont="1" applyBorder="1" applyAlignment="1">
      <alignment horizontal="left" vertical="center" wrapText="1"/>
    </xf>
    <xf numFmtId="3" fontId="20" fillId="0" borderId="37" xfId="0" applyNumberFormat="1" applyFont="1" applyBorder="1" applyAlignment="1">
      <alignment horizontal="right" vertical="center"/>
    </xf>
    <xf numFmtId="0" fontId="20" fillId="0" borderId="36" xfId="0" applyFont="1" applyBorder="1" applyAlignment="1">
      <alignment horizontal="left" vertical="center"/>
    </xf>
    <xf numFmtId="0" fontId="13" fillId="0" borderId="0" xfId="13" applyFont="1" applyAlignment="1">
      <alignment horizontal="left" vertical="center" readingOrder="1"/>
    </xf>
    <xf numFmtId="0" fontId="20" fillId="0" borderId="11" xfId="0" applyFont="1" applyBorder="1" applyAlignment="1">
      <alignment horizontal="center" vertical="center"/>
    </xf>
    <xf numFmtId="0" fontId="20" fillId="0" borderId="12" xfId="0" applyFont="1" applyBorder="1" applyAlignment="1">
      <alignment horizontal="center" vertical="center"/>
    </xf>
    <xf numFmtId="3" fontId="23" fillId="5" borderId="7" xfId="0" applyNumberFormat="1" applyFont="1" applyFill="1" applyBorder="1" applyAlignment="1">
      <alignment horizontal="center" vertical="center" wrapText="1"/>
    </xf>
    <xf numFmtId="0" fontId="23" fillId="0" borderId="3" xfId="0" applyFont="1" applyBorder="1" applyAlignment="1">
      <alignment horizontal="center" vertical="center" wrapText="1"/>
    </xf>
    <xf numFmtId="3" fontId="23" fillId="5" borderId="5" xfId="0" applyNumberFormat="1" applyFont="1" applyFill="1" applyBorder="1" applyAlignment="1">
      <alignment horizontal="center" vertical="center" wrapText="1"/>
    </xf>
    <xf numFmtId="0" fontId="23" fillId="0" borderId="8" xfId="0" applyFont="1" applyBorder="1" applyAlignment="1">
      <alignment horizontal="center" vertical="center" wrapText="1"/>
    </xf>
    <xf numFmtId="3" fontId="23" fillId="5" borderId="11" xfId="0" applyNumberFormat="1" applyFont="1" applyFill="1" applyBorder="1" applyAlignment="1">
      <alignment horizontal="center" vertical="center" wrapText="1"/>
    </xf>
    <xf numFmtId="0" fontId="20" fillId="0" borderId="0" xfId="0" applyFont="1" applyAlignment="1">
      <alignment horizontal="left" vertical="center"/>
    </xf>
    <xf numFmtId="0" fontId="20" fillId="3" borderId="0" xfId="0" applyFont="1" applyFill="1" applyAlignment="1">
      <alignment horizontal="left" vertical="center"/>
    </xf>
    <xf numFmtId="3" fontId="21" fillId="0" borderId="0" xfId="0" applyNumberFormat="1" applyFont="1" applyAlignment="1">
      <alignment horizontal="right" vertical="center"/>
    </xf>
    <xf numFmtId="3" fontId="20" fillId="2" borderId="0" xfId="0" applyNumberFormat="1" applyFont="1" applyFill="1" applyAlignment="1">
      <alignment horizontal="right" vertical="center"/>
    </xf>
    <xf numFmtId="3" fontId="21" fillId="2" borderId="0" xfId="0" applyNumberFormat="1" applyFont="1" applyFill="1" applyAlignment="1">
      <alignment horizontal="right" vertical="center"/>
    </xf>
    <xf numFmtId="3" fontId="20" fillId="0" borderId="0" xfId="0" applyNumberFormat="1" applyFont="1" applyAlignment="1">
      <alignment vertical="center"/>
    </xf>
    <xf numFmtId="3" fontId="21" fillId="0" borderId="0" xfId="0" applyNumberFormat="1" applyFont="1" applyAlignment="1">
      <alignment vertical="center"/>
    </xf>
    <xf numFmtId="3" fontId="20" fillId="2" borderId="0" xfId="0" applyNumberFormat="1" applyFont="1" applyFill="1" applyAlignment="1">
      <alignment vertical="center"/>
    </xf>
    <xf numFmtId="3" fontId="21" fillId="2" borderId="0" xfId="0" applyNumberFormat="1" applyFont="1" applyFill="1" applyAlignment="1">
      <alignment vertical="center"/>
    </xf>
    <xf numFmtId="0" fontId="21" fillId="0" borderId="0" xfId="0" applyFont="1" applyAlignment="1">
      <alignment vertical="center" wrapText="1"/>
    </xf>
    <xf numFmtId="166" fontId="18" fillId="0" borderId="0" xfId="0" applyNumberFormat="1" applyFont="1" applyAlignment="1">
      <alignment horizontal="center" vertical="center"/>
    </xf>
    <xf numFmtId="167" fontId="20" fillId="0" borderId="0" xfId="0" applyNumberFormat="1" applyFont="1" applyAlignment="1">
      <alignment horizontal="center" vertical="center"/>
    </xf>
    <xf numFmtId="0" fontId="21" fillId="2" borderId="0" xfId="0" applyFont="1" applyFill="1" applyAlignment="1">
      <alignment vertical="center"/>
    </xf>
    <xf numFmtId="166" fontId="20" fillId="2" borderId="0" xfId="0" applyNumberFormat="1" applyFont="1" applyFill="1" applyAlignment="1">
      <alignment horizontal="center" vertical="center"/>
    </xf>
    <xf numFmtId="0" fontId="21" fillId="0" borderId="0" xfId="0" applyFont="1" applyAlignment="1">
      <alignment vertical="center"/>
    </xf>
    <xf numFmtId="165" fontId="18" fillId="0" borderId="0" xfId="2" applyNumberFormat="1" applyFont="1" applyAlignment="1">
      <alignment horizontal="center" vertical="center"/>
    </xf>
    <xf numFmtId="165" fontId="20" fillId="0" borderId="0" xfId="2" applyNumberFormat="1" applyFont="1" applyAlignment="1">
      <alignment horizontal="center" vertical="center"/>
    </xf>
    <xf numFmtId="0" fontId="21" fillId="2" borderId="0" xfId="0" applyFont="1" applyFill="1" applyAlignment="1">
      <alignment vertical="center" wrapText="1"/>
    </xf>
    <xf numFmtId="165" fontId="20" fillId="2" borderId="0" xfId="2" applyNumberFormat="1" applyFont="1" applyFill="1" applyAlignment="1">
      <alignment horizontal="center" vertical="center"/>
    </xf>
    <xf numFmtId="0" fontId="20" fillId="5" borderId="21" xfId="0" applyFont="1" applyFill="1" applyBorder="1" applyAlignment="1">
      <alignment vertical="center"/>
    </xf>
    <xf numFmtId="166" fontId="20" fillId="5" borderId="21" xfId="0" applyNumberFormat="1" applyFont="1" applyFill="1" applyBorder="1" applyAlignment="1">
      <alignment horizontal="center" vertical="center"/>
    </xf>
    <xf numFmtId="166" fontId="20" fillId="5" borderId="22" xfId="0" applyNumberFormat="1" applyFont="1" applyFill="1" applyBorder="1" applyAlignment="1">
      <alignment horizontal="center" vertical="center"/>
    </xf>
    <xf numFmtId="167" fontId="20" fillId="5" borderId="21" xfId="0" applyNumberFormat="1" applyFont="1" applyFill="1" applyBorder="1" applyAlignment="1">
      <alignment horizontal="center" vertical="center"/>
    </xf>
    <xf numFmtId="166" fontId="20" fillId="2" borderId="19" xfId="0" applyNumberFormat="1" applyFont="1" applyFill="1" applyBorder="1" applyAlignment="1">
      <alignment horizontal="center" vertical="center"/>
    </xf>
    <xf numFmtId="167" fontId="20" fillId="2" borderId="0" xfId="0" applyNumberFormat="1" applyFont="1" applyFill="1" applyAlignment="1">
      <alignment horizontal="center" vertical="center"/>
    </xf>
    <xf numFmtId="0" fontId="20" fillId="5" borderId="0" xfId="0" applyFont="1" applyFill="1" applyAlignment="1">
      <alignment vertical="center"/>
    </xf>
    <xf numFmtId="166" fontId="20" fillId="5" borderId="0" xfId="0" applyNumberFormat="1" applyFont="1" applyFill="1" applyAlignment="1">
      <alignment horizontal="center" vertical="center"/>
    </xf>
    <xf numFmtId="166" fontId="20" fillId="5" borderId="19" xfId="0" applyNumberFormat="1" applyFont="1" applyFill="1" applyBorder="1" applyAlignment="1">
      <alignment horizontal="center" vertical="center"/>
    </xf>
    <xf numFmtId="167" fontId="20" fillId="5" borderId="0" xfId="0" applyNumberFormat="1" applyFont="1" applyFill="1" applyAlignment="1">
      <alignment horizontal="center" vertical="center"/>
    </xf>
    <xf numFmtId="0" fontId="20" fillId="5" borderId="25" xfId="0" applyFont="1" applyFill="1" applyBorder="1" applyAlignment="1">
      <alignment vertical="center"/>
    </xf>
    <xf numFmtId="166" fontId="20" fillId="5" borderId="25" xfId="0" applyNumberFormat="1" applyFont="1" applyFill="1" applyBorder="1" applyAlignment="1">
      <alignment horizontal="center" vertical="center"/>
    </xf>
    <xf numFmtId="166" fontId="20" fillId="5" borderId="26" xfId="0" applyNumberFormat="1" applyFont="1" applyFill="1" applyBorder="1" applyAlignment="1">
      <alignment horizontal="center" vertical="center"/>
    </xf>
    <xf numFmtId="167" fontId="20" fillId="5" borderId="25" xfId="0" applyNumberFormat="1" applyFont="1" applyFill="1" applyBorder="1" applyAlignment="1">
      <alignment horizontal="center" vertical="center"/>
    </xf>
    <xf numFmtId="166" fontId="21" fillId="5" borderId="0" xfId="0" applyNumberFormat="1" applyFont="1" applyFill="1" applyAlignment="1">
      <alignment horizontal="center" vertical="center"/>
    </xf>
    <xf numFmtId="166" fontId="21" fillId="5" borderId="19" xfId="0" applyNumberFormat="1" applyFont="1" applyFill="1" applyBorder="1" applyAlignment="1">
      <alignment horizontal="center" vertical="center"/>
    </xf>
    <xf numFmtId="167" fontId="21" fillId="5" borderId="0" xfId="0" applyNumberFormat="1" applyFont="1" applyFill="1" applyAlignment="1">
      <alignment horizontal="center" vertical="center"/>
    </xf>
    <xf numFmtId="167" fontId="21" fillId="5" borderId="29" xfId="0" applyNumberFormat="1" applyFont="1" applyFill="1" applyBorder="1" applyAlignment="1">
      <alignment horizontal="center" vertical="center"/>
    </xf>
    <xf numFmtId="166" fontId="21" fillId="5" borderId="29" xfId="0" applyNumberFormat="1" applyFont="1" applyFill="1" applyBorder="1" applyAlignment="1">
      <alignment horizontal="center" vertical="center"/>
    </xf>
    <xf numFmtId="166" fontId="21" fillId="5" borderId="30" xfId="0" applyNumberFormat="1" applyFont="1" applyFill="1" applyBorder="1" applyAlignment="1">
      <alignment horizontal="center" vertical="center"/>
    </xf>
    <xf numFmtId="0" fontId="20" fillId="0" borderId="0" xfId="0" applyFont="1" applyAlignment="1">
      <alignment horizontal="center" vertical="center"/>
    </xf>
    <xf numFmtId="3" fontId="20" fillId="2" borderId="0" xfId="0" applyNumberFormat="1" applyFont="1" applyFill="1" applyAlignment="1">
      <alignment horizontal="center" vertical="center"/>
    </xf>
    <xf numFmtId="3" fontId="20" fillId="0" borderId="0" xfId="0" applyNumberFormat="1" applyFont="1" applyAlignment="1">
      <alignment horizontal="center" vertical="center"/>
    </xf>
    <xf numFmtId="3" fontId="20" fillId="0" borderId="7" xfId="0" applyNumberFormat="1" applyFont="1" applyBorder="1" applyAlignment="1">
      <alignment horizontal="center" vertical="center"/>
    </xf>
    <xf numFmtId="3" fontId="20" fillId="5" borderId="7" xfId="0" applyNumberFormat="1" applyFont="1" applyFill="1" applyBorder="1" applyAlignment="1">
      <alignment horizontal="center" vertical="center"/>
    </xf>
    <xf numFmtId="3" fontId="20" fillId="0" borderId="5" xfId="0" applyNumberFormat="1" applyFont="1" applyBorder="1" applyAlignment="1">
      <alignment horizontal="center" vertical="center"/>
    </xf>
    <xf numFmtId="3" fontId="20" fillId="5" borderId="5" xfId="0" applyNumberFormat="1" applyFont="1" applyFill="1" applyBorder="1" applyAlignment="1">
      <alignment horizontal="center" vertical="center"/>
    </xf>
    <xf numFmtId="3" fontId="20" fillId="0" borderId="11" xfId="0" applyNumberFormat="1" applyFont="1" applyBorder="1" applyAlignment="1">
      <alignment horizontal="center" vertical="center"/>
    </xf>
    <xf numFmtId="3" fontId="20" fillId="5" borderId="11" xfId="0" applyNumberFormat="1" applyFont="1" applyFill="1" applyBorder="1" applyAlignment="1">
      <alignment horizontal="center" vertical="center"/>
    </xf>
    <xf numFmtId="0" fontId="10" fillId="0" borderId="0" xfId="0" applyFont="1" applyAlignment="1">
      <alignment vertical="center"/>
    </xf>
    <xf numFmtId="0" fontId="16" fillId="0" borderId="0" xfId="0" applyFont="1" applyAlignment="1">
      <alignment horizontal="left" vertical="center"/>
    </xf>
    <xf numFmtId="0" fontId="20" fillId="4" borderId="0" xfId="0" applyFont="1" applyFill="1" applyAlignment="1">
      <alignment horizontal="left" vertical="center"/>
    </xf>
    <xf numFmtId="3" fontId="20" fillId="4" borderId="0" xfId="0" applyNumberFormat="1" applyFont="1" applyFill="1" applyAlignment="1">
      <alignment vertical="center"/>
    </xf>
    <xf numFmtId="0" fontId="11" fillId="0" borderId="0" xfId="0" applyFont="1" applyAlignment="1">
      <alignment vertical="center"/>
    </xf>
    <xf numFmtId="165" fontId="20" fillId="0" borderId="0" xfId="0" applyNumberFormat="1" applyFont="1" applyAlignment="1">
      <alignment horizontal="center" vertical="center"/>
    </xf>
    <xf numFmtId="3" fontId="20" fillId="3" borderId="0" xfId="0" applyNumberFormat="1" applyFont="1" applyFill="1" applyAlignment="1">
      <alignment horizontal="center" vertical="center"/>
    </xf>
    <xf numFmtId="165" fontId="20" fillId="3" borderId="0" xfId="0" applyNumberFormat="1" applyFont="1" applyFill="1" applyAlignment="1">
      <alignment horizontal="center" vertical="center"/>
    </xf>
    <xf numFmtId="0" fontId="15" fillId="0" borderId="0" xfId="0" applyFont="1" applyAlignment="1">
      <alignment vertical="center"/>
    </xf>
    <xf numFmtId="0" fontId="14" fillId="0" borderId="0" xfId="0" applyFont="1" applyAlignment="1">
      <alignment vertical="center"/>
    </xf>
    <xf numFmtId="0" fontId="12" fillId="0" borderId="0" xfId="0" applyFont="1" applyAlignment="1">
      <alignment horizontal="left" vertical="center"/>
    </xf>
    <xf numFmtId="0" fontId="17" fillId="0" borderId="0" xfId="0" applyFont="1" applyAlignment="1">
      <alignment horizontal="left" vertical="center"/>
    </xf>
    <xf numFmtId="0" fontId="17" fillId="0" borderId="0" xfId="0" applyFont="1" applyAlignment="1">
      <alignment vertical="center" wrapText="1"/>
    </xf>
    <xf numFmtId="0" fontId="17" fillId="0" borderId="0" xfId="0" applyFont="1" applyAlignment="1">
      <alignment horizontal="left" vertical="center" wrapText="1"/>
    </xf>
    <xf numFmtId="0" fontId="19" fillId="9" borderId="31" xfId="0" applyFont="1" applyFill="1" applyBorder="1" applyAlignment="1">
      <alignment horizontal="center" vertical="center"/>
    </xf>
    <xf numFmtId="0" fontId="19" fillId="9" borderId="31" xfId="0" applyFont="1" applyFill="1" applyBorder="1" applyAlignment="1">
      <alignment horizontal="center" vertical="center" wrapText="1"/>
    </xf>
    <xf numFmtId="0" fontId="19" fillId="9" borderId="32" xfId="0" applyFont="1" applyFill="1" applyBorder="1" applyAlignment="1">
      <alignment horizontal="center" vertical="center" wrapText="1"/>
    </xf>
    <xf numFmtId="0" fontId="24" fillId="9" borderId="0" xfId="0" applyFont="1" applyFill="1" applyAlignment="1">
      <alignment vertical="center"/>
    </xf>
    <xf numFmtId="0" fontId="19" fillId="9" borderId="0" xfId="0" applyFont="1" applyFill="1" applyAlignment="1">
      <alignment horizontal="center" vertical="center"/>
    </xf>
    <xf numFmtId="0" fontId="19" fillId="10" borderId="38" xfId="0" applyFont="1" applyFill="1" applyBorder="1" applyAlignment="1">
      <alignment vertical="center"/>
    </xf>
    <xf numFmtId="166" fontId="19" fillId="10" borderId="38" xfId="0" applyNumberFormat="1" applyFont="1" applyFill="1" applyBorder="1" applyAlignment="1">
      <alignment horizontal="center" vertical="center"/>
    </xf>
    <xf numFmtId="0" fontId="19" fillId="7" borderId="0" xfId="0" applyFont="1" applyFill="1" applyAlignment="1">
      <alignment horizontal="left" vertical="center"/>
    </xf>
    <xf numFmtId="0" fontId="19" fillId="7" borderId="0" xfId="0" applyFont="1" applyFill="1" applyAlignment="1">
      <alignment horizontal="right" vertical="center"/>
    </xf>
    <xf numFmtId="0" fontId="19" fillId="10" borderId="0" xfId="0" applyFont="1" applyFill="1" applyAlignment="1">
      <alignment vertical="center"/>
    </xf>
    <xf numFmtId="3" fontId="19" fillId="10" borderId="0" xfId="0" applyNumberFormat="1" applyFont="1" applyFill="1" applyAlignment="1">
      <alignment vertical="center"/>
    </xf>
    <xf numFmtId="0" fontId="19" fillId="7" borderId="0" xfId="0" applyFont="1" applyFill="1" applyAlignment="1">
      <alignment horizontal="left" vertical="center" wrapText="1"/>
    </xf>
    <xf numFmtId="3" fontId="19" fillId="10" borderId="0" xfId="0" applyNumberFormat="1" applyFont="1" applyFill="1" applyAlignment="1">
      <alignment horizontal="right" vertical="center"/>
    </xf>
    <xf numFmtId="0" fontId="19" fillId="7" borderId="0" xfId="0" applyFont="1" applyFill="1" applyAlignment="1">
      <alignment horizontal="center" vertical="center" wrapText="1"/>
    </xf>
    <xf numFmtId="0" fontId="19" fillId="7" borderId="0" xfId="0" applyFont="1" applyFill="1" applyAlignment="1">
      <alignment horizontal="center" vertical="center"/>
    </xf>
    <xf numFmtId="0" fontId="19" fillId="10" borderId="0" xfId="0" applyFont="1" applyFill="1" applyAlignment="1">
      <alignment horizontal="left" vertical="center"/>
    </xf>
    <xf numFmtId="3" fontId="19" fillId="10" borderId="0" xfId="0" applyNumberFormat="1" applyFont="1" applyFill="1" applyAlignment="1">
      <alignment horizontal="center" vertical="center"/>
    </xf>
    <xf numFmtId="165" fontId="19" fillId="10" borderId="0" xfId="0" applyNumberFormat="1" applyFont="1" applyFill="1" applyAlignment="1">
      <alignment horizontal="center" vertical="center"/>
    </xf>
    <xf numFmtId="3" fontId="19" fillId="9" borderId="0" xfId="0" applyNumberFormat="1" applyFont="1" applyFill="1" applyAlignment="1">
      <alignment horizontal="left" vertical="center"/>
    </xf>
    <xf numFmtId="3" fontId="19" fillId="9" borderId="0" xfId="0" applyNumberFormat="1" applyFont="1" applyFill="1" applyAlignment="1">
      <alignment horizontal="right" vertical="center"/>
    </xf>
    <xf numFmtId="3" fontId="19" fillId="9" borderId="0" xfId="0" applyNumberFormat="1" applyFont="1" applyFill="1" applyAlignment="1">
      <alignment horizontal="center" vertical="center"/>
    </xf>
    <xf numFmtId="1" fontId="19" fillId="9" borderId="0" xfId="0" applyNumberFormat="1" applyFont="1" applyFill="1" applyAlignment="1">
      <alignment horizontal="center" vertical="center"/>
    </xf>
    <xf numFmtId="0" fontId="19" fillId="9" borderId="34" xfId="0" applyFont="1" applyFill="1" applyBorder="1" applyAlignment="1">
      <alignment vertical="center"/>
    </xf>
    <xf numFmtId="0" fontId="19" fillId="9" borderId="35" xfId="0" applyFont="1" applyFill="1" applyBorder="1" applyAlignment="1">
      <alignment horizontal="left" vertical="center" wrapText="1"/>
    </xf>
    <xf numFmtId="0" fontId="19" fillId="9" borderId="14" xfId="0" applyFont="1" applyFill="1" applyBorder="1" applyAlignment="1">
      <alignment horizontal="left" vertical="center" wrapText="1"/>
    </xf>
    <xf numFmtId="0" fontId="19" fillId="9" borderId="1" xfId="0" applyFont="1" applyFill="1" applyBorder="1" applyAlignment="1">
      <alignment horizontal="center" vertical="center" wrapText="1"/>
    </xf>
    <xf numFmtId="0" fontId="19" fillId="9" borderId="18" xfId="0" applyFont="1" applyFill="1" applyBorder="1" applyAlignment="1">
      <alignment vertical="center"/>
    </xf>
    <xf numFmtId="0" fontId="19" fillId="9" borderId="15" xfId="0" applyFont="1" applyFill="1" applyBorder="1" applyAlignment="1">
      <alignment horizontal="center" vertical="center" wrapText="1"/>
    </xf>
    <xf numFmtId="0" fontId="19" fillId="9" borderId="14" xfId="0" applyFont="1" applyFill="1" applyBorder="1" applyAlignment="1">
      <alignment horizontal="right" vertical="center" wrapText="1"/>
    </xf>
    <xf numFmtId="0" fontId="23" fillId="11" borderId="10" xfId="0" applyFont="1" applyFill="1" applyBorder="1" applyAlignment="1">
      <alignment horizontal="center" vertical="center" wrapText="1"/>
    </xf>
    <xf numFmtId="3" fontId="23" fillId="11" borderId="9" xfId="0" applyNumberFormat="1" applyFont="1" applyFill="1" applyBorder="1" applyAlignment="1">
      <alignment horizontal="center" vertical="center" wrapText="1"/>
    </xf>
    <xf numFmtId="3" fontId="20" fillId="11" borderId="9" xfId="0" applyNumberFormat="1" applyFont="1" applyFill="1" applyBorder="1" applyAlignment="1">
      <alignment horizontal="center" vertical="center"/>
    </xf>
    <xf numFmtId="0" fontId="23" fillId="11" borderId="3" xfId="0" applyFont="1" applyFill="1" applyBorder="1" applyAlignment="1">
      <alignment horizontal="center" vertical="center" wrapText="1"/>
    </xf>
    <xf numFmtId="3" fontId="23" fillId="11" borderId="5" xfId="0" applyNumberFormat="1" applyFont="1" applyFill="1" applyBorder="1" applyAlignment="1">
      <alignment horizontal="center" vertical="center" wrapText="1"/>
    </xf>
    <xf numFmtId="3" fontId="20" fillId="11" borderId="5" xfId="0" applyNumberFormat="1" applyFont="1" applyFill="1" applyBorder="1" applyAlignment="1">
      <alignment horizontal="center" vertical="center"/>
    </xf>
    <xf numFmtId="0" fontId="19" fillId="10" borderId="4" xfId="0" applyFont="1" applyFill="1" applyBorder="1" applyAlignment="1">
      <alignment horizontal="center" vertical="center" wrapText="1"/>
    </xf>
    <xf numFmtId="0" fontId="24" fillId="10" borderId="13" xfId="0" applyFont="1" applyFill="1" applyBorder="1" applyAlignment="1">
      <alignment vertical="center"/>
    </xf>
    <xf numFmtId="3" fontId="19" fillId="10" borderId="6" xfId="0" applyNumberFormat="1" applyFont="1" applyFill="1" applyBorder="1" applyAlignment="1">
      <alignment horizontal="center" vertical="center"/>
    </xf>
    <xf numFmtId="0" fontId="23" fillId="11" borderId="8" xfId="0" applyFont="1" applyFill="1" applyBorder="1" applyAlignment="1">
      <alignment horizontal="center" vertical="center" wrapText="1"/>
    </xf>
    <xf numFmtId="3" fontId="23" fillId="11" borderId="7" xfId="0" applyNumberFormat="1" applyFont="1" applyFill="1" applyBorder="1" applyAlignment="1">
      <alignment horizontal="center" vertical="center" wrapText="1"/>
    </xf>
    <xf numFmtId="3" fontId="20" fillId="11" borderId="7" xfId="0" applyNumberFormat="1" applyFont="1" applyFill="1" applyBorder="1" applyAlignment="1">
      <alignment horizontal="center" vertical="center"/>
    </xf>
    <xf numFmtId="3" fontId="19" fillId="10" borderId="0" xfId="1" applyNumberFormat="1" applyFont="1" applyFill="1" applyAlignment="1">
      <alignment vertical="center" wrapText="1"/>
    </xf>
    <xf numFmtId="3" fontId="19" fillId="10" borderId="0" xfId="1" applyNumberFormat="1" applyFont="1" applyFill="1" applyAlignment="1">
      <alignment vertical="center"/>
    </xf>
    <xf numFmtId="166" fontId="19" fillId="10" borderId="0" xfId="0" applyNumberFormat="1" applyFont="1" applyFill="1" applyAlignment="1">
      <alignment horizontal="center" vertical="center"/>
    </xf>
    <xf numFmtId="0" fontId="13" fillId="0" borderId="0" xfId="0" applyFont="1" applyAlignment="1">
      <alignment horizontal="left" vertical="center" wrapText="1"/>
    </xf>
    <xf numFmtId="0" fontId="26" fillId="0" borderId="0" xfId="0" applyFont="1" applyAlignment="1">
      <alignment vertical="center"/>
    </xf>
    <xf numFmtId="3" fontId="26" fillId="0" borderId="0" xfId="0" applyNumberFormat="1" applyFont="1" applyAlignment="1">
      <alignment horizontal="right" vertical="center"/>
    </xf>
    <xf numFmtId="3" fontId="26" fillId="2" borderId="0" xfId="0" applyNumberFormat="1" applyFont="1" applyFill="1" applyAlignment="1">
      <alignment horizontal="right" vertical="center"/>
    </xf>
    <xf numFmtId="3" fontId="27" fillId="0" borderId="0" xfId="0" applyNumberFormat="1" applyFont="1" applyAlignment="1">
      <alignment horizontal="right" vertical="center"/>
    </xf>
    <xf numFmtId="0" fontId="26" fillId="2" borderId="0" xfId="0" applyFont="1" applyFill="1" applyAlignment="1">
      <alignment vertical="center"/>
    </xf>
    <xf numFmtId="3" fontId="27" fillId="2" borderId="0" xfId="0" applyNumberFormat="1" applyFont="1" applyFill="1" applyAlignment="1">
      <alignment horizontal="right" vertical="center"/>
    </xf>
    <xf numFmtId="3" fontId="11" fillId="0" borderId="0" xfId="0" applyNumberFormat="1" applyFont="1" applyAlignment="1">
      <alignment vertical="center"/>
    </xf>
    <xf numFmtId="0" fontId="29" fillId="0" borderId="0" xfId="0" applyFont="1" applyAlignment="1">
      <alignment vertical="center"/>
    </xf>
    <xf numFmtId="0" fontId="28" fillId="9" borderId="0" xfId="0" applyFont="1" applyFill="1" applyAlignment="1">
      <alignment vertical="center"/>
    </xf>
    <xf numFmtId="3" fontId="29" fillId="0" borderId="0" xfId="0" applyNumberFormat="1" applyFont="1" applyAlignment="1">
      <alignment vertical="center"/>
    </xf>
    <xf numFmtId="0" fontId="29" fillId="2" borderId="0" xfId="0" applyFont="1" applyFill="1" applyAlignment="1">
      <alignment vertical="center"/>
    </xf>
    <xf numFmtId="3" fontId="29" fillId="2" borderId="0" xfId="0" applyNumberFormat="1" applyFont="1" applyFill="1" applyAlignment="1">
      <alignment vertical="center"/>
    </xf>
    <xf numFmtId="0" fontId="30" fillId="0" borderId="0" xfId="0" applyFont="1" applyAlignment="1">
      <alignment vertical="center"/>
    </xf>
    <xf numFmtId="0" fontId="30" fillId="0" borderId="0" xfId="0" applyFont="1"/>
    <xf numFmtId="0" fontId="25" fillId="0" borderId="0" xfId="0" applyFont="1" applyAlignment="1">
      <alignment horizontal="center" vertical="center" wrapText="1"/>
    </xf>
    <xf numFmtId="0" fontId="0" fillId="0" borderId="0" xfId="0" applyAlignment="1">
      <alignment horizontal="center" vertical="center" wrapText="1"/>
    </xf>
    <xf numFmtId="0" fontId="19" fillId="9" borderId="0" xfId="0" applyFont="1" applyFill="1" applyAlignment="1">
      <alignment horizontal="center" vertical="center"/>
    </xf>
    <xf numFmtId="0" fontId="21" fillId="5" borderId="20" xfId="0" applyFont="1" applyFill="1" applyBorder="1" applyAlignment="1">
      <alignment horizontal="left" vertical="center" wrapText="1"/>
    </xf>
    <xf numFmtId="0" fontId="21" fillId="5" borderId="23" xfId="0" applyFont="1" applyFill="1" applyBorder="1" applyAlignment="1">
      <alignment horizontal="left" vertical="center" wrapText="1"/>
    </xf>
    <xf numFmtId="0" fontId="21" fillId="5" borderId="24" xfId="0" applyFont="1" applyFill="1" applyBorder="1" applyAlignment="1">
      <alignment horizontal="left" vertical="center" wrapText="1"/>
    </xf>
    <xf numFmtId="0" fontId="13" fillId="0" borderId="21" xfId="0" applyFont="1" applyBorder="1" applyAlignment="1">
      <alignment horizontal="left" vertical="center"/>
    </xf>
    <xf numFmtId="0" fontId="17" fillId="0" borderId="0" xfId="0" applyFont="1" applyAlignment="1">
      <alignment horizontal="left" vertical="center" wrapText="1"/>
    </xf>
    <xf numFmtId="0" fontId="17" fillId="0" borderId="0" xfId="0" applyFont="1" applyAlignment="1">
      <alignment horizontal="left" vertical="center"/>
    </xf>
    <xf numFmtId="0" fontId="13" fillId="0" borderId="0" xfId="0" applyFont="1" applyAlignment="1">
      <alignment horizontal="left" vertical="center"/>
    </xf>
    <xf numFmtId="0" fontId="19" fillId="7" borderId="0" xfId="0" applyFont="1" applyFill="1" applyAlignment="1">
      <alignment horizontal="center" vertical="center"/>
    </xf>
    <xf numFmtId="0" fontId="27" fillId="0" borderId="0" xfId="0" applyFont="1" applyAlignment="1">
      <alignment horizontal="left" vertical="center"/>
    </xf>
    <xf numFmtId="0" fontId="27" fillId="2" borderId="0" xfId="0" applyFont="1" applyFill="1" applyAlignment="1">
      <alignment horizontal="left" vertical="center"/>
    </xf>
    <xf numFmtId="0" fontId="19" fillId="10" borderId="0" xfId="0" applyFont="1" applyFill="1" applyAlignment="1">
      <alignment horizontal="left" vertical="center"/>
    </xf>
    <xf numFmtId="0" fontId="21" fillId="2" borderId="0" xfId="0" applyFont="1" applyFill="1" applyAlignment="1">
      <alignment horizontal="left" vertical="center"/>
    </xf>
    <xf numFmtId="0" fontId="21" fillId="0" borderId="0" xfId="0" applyFont="1" applyAlignment="1">
      <alignment horizontal="left" vertical="center"/>
    </xf>
    <xf numFmtId="0" fontId="28" fillId="9" borderId="0" xfId="0" applyFont="1" applyFill="1" applyAlignment="1">
      <alignment horizontal="center" vertical="center"/>
    </xf>
    <xf numFmtId="0" fontId="29" fillId="0" borderId="0" xfId="0" applyFont="1" applyAlignment="1">
      <alignment horizontal="left" vertical="center"/>
    </xf>
    <xf numFmtId="0" fontId="29" fillId="2" borderId="0" xfId="0" applyFont="1" applyFill="1" applyAlignment="1">
      <alignment horizontal="left" vertical="center"/>
    </xf>
    <xf numFmtId="0" fontId="19" fillId="10" borderId="0" xfId="0" applyFont="1" applyFill="1" applyAlignment="1">
      <alignment horizontal="left" vertical="center" wrapText="1"/>
    </xf>
    <xf numFmtId="0" fontId="13" fillId="0" borderId="0" xfId="0" applyFont="1" applyAlignment="1">
      <alignment horizontal="left" vertical="center" wrapText="1"/>
    </xf>
    <xf numFmtId="0" fontId="19" fillId="10" borderId="0" xfId="0" applyFont="1" applyFill="1" applyAlignment="1">
      <alignment horizontal="center" vertical="center"/>
    </xf>
    <xf numFmtId="0" fontId="21" fillId="0" borderId="0" xfId="0" applyFont="1" applyAlignment="1">
      <alignment horizontal="center" vertical="center"/>
    </xf>
    <xf numFmtId="0" fontId="21" fillId="3" borderId="0" xfId="0" applyFont="1" applyFill="1" applyAlignment="1">
      <alignment horizontal="center" vertical="center"/>
    </xf>
    <xf numFmtId="0" fontId="11" fillId="0" borderId="0" xfId="0" applyFont="1" applyAlignment="1">
      <alignment horizontal="center" vertical="center" wrapText="1"/>
    </xf>
    <xf numFmtId="0" fontId="19" fillId="7" borderId="0" xfId="0" applyFont="1" applyFill="1" applyAlignment="1">
      <alignment horizontal="center" vertical="center" wrapText="1"/>
    </xf>
    <xf numFmtId="3" fontId="19" fillId="9" borderId="0" xfId="0" applyNumberFormat="1" applyFont="1" applyFill="1" applyAlignment="1">
      <alignment horizontal="center" vertical="center"/>
    </xf>
    <xf numFmtId="0" fontId="20" fillId="0" borderId="9" xfId="0" applyFont="1" applyBorder="1" applyAlignment="1">
      <alignment horizontal="center" vertical="center"/>
    </xf>
    <xf numFmtId="0" fontId="20" fillId="0" borderId="5" xfId="0" applyFont="1" applyBorder="1" applyAlignment="1">
      <alignment horizontal="center" vertical="center"/>
    </xf>
    <xf numFmtId="0" fontId="20" fillId="0" borderId="7" xfId="0" applyFont="1" applyBorder="1" applyAlignment="1">
      <alignment horizontal="center" vertical="center"/>
    </xf>
    <xf numFmtId="0" fontId="22" fillId="0" borderId="17" xfId="0" applyFont="1" applyBorder="1" applyAlignment="1">
      <alignment horizontal="center" vertical="center" wrapText="1"/>
    </xf>
    <xf numFmtId="0" fontId="22" fillId="0" borderId="5" xfId="0" applyFont="1" applyBorder="1" applyAlignment="1">
      <alignment horizontal="center" vertical="center" wrapText="1"/>
    </xf>
    <xf numFmtId="0" fontId="22" fillId="0" borderId="6" xfId="0" applyFont="1" applyBorder="1" applyAlignment="1">
      <alignment horizontal="center" vertical="center" wrapText="1"/>
    </xf>
    <xf numFmtId="0" fontId="19" fillId="9" borderId="1" xfId="0" applyFont="1" applyFill="1" applyBorder="1" applyAlignment="1">
      <alignment horizontal="center" vertical="center" wrapText="1"/>
    </xf>
    <xf numFmtId="0" fontId="19" fillId="9" borderId="2" xfId="0" applyFont="1" applyFill="1" applyBorder="1" applyAlignment="1">
      <alignment horizontal="center" vertical="center" wrapText="1"/>
    </xf>
    <xf numFmtId="0" fontId="13" fillId="0" borderId="33" xfId="0" applyFont="1" applyBorder="1" applyAlignment="1">
      <alignment horizontal="left" vertical="center"/>
    </xf>
    <xf numFmtId="0" fontId="22" fillId="0" borderId="16" xfId="0" applyFont="1" applyBorder="1" applyAlignment="1">
      <alignment horizontal="center" vertical="center" wrapText="1"/>
    </xf>
    <xf numFmtId="3" fontId="19" fillId="10" borderId="37" xfId="1" applyNumberFormat="1" applyFont="1" applyFill="1" applyBorder="1" applyAlignment="1">
      <alignment horizontal="left" vertical="center" wrapText="1"/>
    </xf>
    <xf numFmtId="3" fontId="19" fillId="10" borderId="0" xfId="1" applyNumberFormat="1" applyFont="1" applyFill="1" applyAlignment="1">
      <alignment horizontal="left" vertical="center" wrapText="1"/>
    </xf>
    <xf numFmtId="0" fontId="20" fillId="0" borderId="0" xfId="0" applyFont="1" applyAlignment="1">
      <alignment horizontal="left" vertical="center"/>
    </xf>
    <xf numFmtId="0" fontId="20" fillId="0" borderId="36" xfId="0" applyFont="1" applyBorder="1" applyAlignment="1">
      <alignment horizontal="left" vertical="center"/>
    </xf>
    <xf numFmtId="0" fontId="20" fillId="8" borderId="37" xfId="0" applyFont="1" applyFill="1" applyBorder="1" applyAlignment="1">
      <alignment horizontal="left" vertical="center"/>
    </xf>
    <xf numFmtId="0" fontId="20" fillId="8" borderId="36" xfId="0" applyFont="1" applyFill="1" applyBorder="1" applyAlignment="1">
      <alignment horizontal="left" vertical="center"/>
    </xf>
    <xf numFmtId="0" fontId="20" fillId="0" borderId="37" xfId="0" applyFont="1" applyBorder="1" applyAlignment="1">
      <alignment horizontal="left" vertical="center"/>
    </xf>
    <xf numFmtId="0" fontId="19" fillId="7" borderId="0" xfId="12" applyFont="1" applyFill="1" applyBorder="1" applyAlignment="1">
      <alignment horizontal="center" vertical="center"/>
    </xf>
  </cellXfs>
  <cellStyles count="14">
    <cellStyle name="Comma 2" xfId="3" xr:uid="{00000000-0005-0000-0000-000032000000}"/>
    <cellStyle name="Comma 2 2" xfId="6" xr:uid="{0B1BF2BA-39B6-4E7B-BF76-29B45F8684FA}"/>
    <cellStyle name="Comma 3" xfId="5" xr:uid="{9D30BE08-C117-4F48-B0FF-ABDF5C4C11F9}"/>
    <cellStyle name="Followed Hyperlink 2" xfId="7" xr:uid="{44B13892-396E-4040-901A-8F8F2DC51D4D}"/>
    <cellStyle name="Good" xfId="12" builtinId="26"/>
    <cellStyle name="Hyperlink 2" xfId="8" xr:uid="{2C59192E-9A9D-4B79-84A3-AA83CDC3C00B}"/>
    <cellStyle name="Normal" xfId="0" builtinId="0"/>
    <cellStyle name="Normal 2" xfId="1" xr:uid="{00000000-0005-0000-0000-000002000000}"/>
    <cellStyle name="Normal 2 2" xfId="9" xr:uid="{57A9C97C-4AA5-4EA6-A91E-63E2D69B6F22}"/>
    <cellStyle name="Normal 3" xfId="10" xr:uid="{C2FF02BA-C6C6-4B81-B4B4-243B337D05FC}"/>
    <cellStyle name="Normal 4" xfId="13" xr:uid="{1F08DD42-4499-4423-BD39-B707ABE6BF12}"/>
    <cellStyle name="Normal 5" xfId="4" xr:uid="{00000000-0005-0000-0000-000034000000}"/>
    <cellStyle name="Percent" xfId="2" builtinId="5"/>
    <cellStyle name="Βασικό_Φύλλο1" xfId="11" xr:uid="{E71349CF-6EF3-46A0-A8EF-F53814B36A0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microsoft.com/office/2017/10/relationships/person" Target="persons/perso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0</xdr:col>
      <xdr:colOff>0</xdr:colOff>
      <xdr:row>13</xdr:row>
      <xdr:rowOff>0</xdr:rowOff>
    </xdr:from>
    <xdr:to>
      <xdr:col>15</xdr:col>
      <xdr:colOff>66675</xdr:colOff>
      <xdr:row>25</xdr:row>
      <xdr:rowOff>30944</xdr:rowOff>
    </xdr:to>
    <xdr:sp macro="" textlink="">
      <xdr:nvSpPr>
        <xdr:cNvPr id="3" name="Subtitle 2">
          <a:extLst>
            <a:ext uri="{FF2B5EF4-FFF2-40B4-BE49-F238E27FC236}">
              <a16:creationId xmlns:a16="http://schemas.microsoft.com/office/drawing/2014/main" id="{00000000-0008-0000-0000-000003000000}"/>
            </a:ext>
          </a:extLst>
        </xdr:cNvPr>
        <xdr:cNvSpPr>
          <a:spLocks noGrp="1"/>
        </xdr:cNvSpPr>
      </xdr:nvSpPr>
      <xdr:spPr>
        <a:xfrm>
          <a:off x="0" y="2924175"/>
          <a:ext cx="9210675" cy="2316944"/>
        </a:xfrm>
        <a:prstGeom prst="rect">
          <a:avLst/>
        </a:prstGeom>
      </xdr:spPr>
      <xdr:txBody>
        <a:bodyPr vert="horz" wrap="square" lIns="91440" tIns="45720" rIns="91440" bIns="45720" rtlCol="0">
          <a:normAutofit fontScale="92500" lnSpcReduction="20000"/>
        </a:bodyPr>
        <a:lstStyle>
          <a:lvl1pPr marL="0" indent="0" algn="ctr" defTabSz="914400" rtl="0" eaLnBrk="1" latinLnBrk="0" hangingPunct="1">
            <a:lnSpc>
              <a:spcPct val="90000"/>
            </a:lnSpc>
            <a:spcBef>
              <a:spcPts val="1000"/>
            </a:spcBef>
            <a:buFont typeface="Arial" panose="020B0604020202020204" pitchFamily="34" charset="0"/>
            <a:buNone/>
            <a:defRPr sz="2400" kern="1200">
              <a:solidFill>
                <a:schemeClr val="tx1"/>
              </a:solidFill>
              <a:latin typeface="+mn-lt"/>
              <a:ea typeface="+mn-ea"/>
              <a:cs typeface="+mn-cs"/>
            </a:defRPr>
          </a:lvl1pPr>
          <a:lvl2pPr marL="457200" indent="0" algn="ctr" defTabSz="914400" rtl="0" eaLnBrk="1" latinLnBrk="0" hangingPunct="1">
            <a:lnSpc>
              <a:spcPct val="90000"/>
            </a:lnSpc>
            <a:spcBef>
              <a:spcPts val="500"/>
            </a:spcBef>
            <a:buFont typeface="Arial" panose="020B0604020202020204" pitchFamily="34" charset="0"/>
            <a:buNone/>
            <a:defRPr sz="2000" kern="1200">
              <a:solidFill>
                <a:schemeClr val="tx1"/>
              </a:solidFill>
              <a:latin typeface="+mn-lt"/>
              <a:ea typeface="+mn-ea"/>
              <a:cs typeface="+mn-cs"/>
            </a:defRPr>
          </a:lvl2pPr>
          <a:lvl3pPr marL="914400" indent="0" algn="ctr" defTabSz="914400" rtl="0" eaLnBrk="1" latinLnBrk="0" hangingPunct="1">
            <a:lnSpc>
              <a:spcPct val="90000"/>
            </a:lnSpc>
            <a:spcBef>
              <a:spcPts val="500"/>
            </a:spcBef>
            <a:buFont typeface="Arial" panose="020B0604020202020204" pitchFamily="34" charset="0"/>
            <a:buNone/>
            <a:defRPr sz="1800" kern="1200">
              <a:solidFill>
                <a:schemeClr val="tx1"/>
              </a:solidFill>
              <a:latin typeface="+mn-lt"/>
              <a:ea typeface="+mn-ea"/>
              <a:cs typeface="+mn-cs"/>
            </a:defRPr>
          </a:lvl3pPr>
          <a:lvl4pPr marL="13716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4pPr>
          <a:lvl5pPr marL="18288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5pPr>
          <a:lvl6pPr marL="22860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6pPr>
          <a:lvl7pPr marL="27432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7pPr>
          <a:lvl8pPr marL="32004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8pPr>
          <a:lvl9pPr marL="3657600" indent="0" algn="ctr" defTabSz="914400" rtl="0" eaLnBrk="1" latinLnBrk="0" hangingPunct="1">
            <a:lnSpc>
              <a:spcPct val="90000"/>
            </a:lnSpc>
            <a:spcBef>
              <a:spcPts val="500"/>
            </a:spcBef>
            <a:buFont typeface="Arial" panose="020B0604020202020204" pitchFamily="34" charset="0"/>
            <a:buNone/>
            <a:defRPr sz="1600" kern="1200">
              <a:solidFill>
                <a:schemeClr val="tx1"/>
              </a:solidFill>
              <a:latin typeface="+mn-lt"/>
              <a:ea typeface="+mn-ea"/>
              <a:cs typeface="+mn-cs"/>
            </a:defRPr>
          </a:lvl9pPr>
        </a:lstStyle>
        <a:p>
          <a:pPr rtl="0" eaLnBrk="1" fontAlgn="auto" latinLnBrk="0" hangingPunct="1"/>
          <a:endParaRPr kumimoji="0" lang="en-US" sz="2400" b="0" i="0" u="none" strike="noStrike" kern="1200" cap="none" spc="0" normalizeH="0" baseline="0" noProof="0">
            <a:ln>
              <a:noFill/>
            </a:ln>
            <a:solidFill>
              <a:sysClr val="windowText" lastClr="000000"/>
            </a:solidFill>
            <a:effectLst/>
            <a:uLnTx/>
            <a:uFillTx/>
            <a:latin typeface="Calibri" panose="020F0502020204030204"/>
            <a:ea typeface="+mn-ea"/>
            <a:cs typeface="+mn-cs"/>
          </a:endParaRPr>
        </a:p>
        <a:p>
          <a:pPr rtl="0" eaLnBrk="1" fontAlgn="auto" latinLnBrk="0" hangingPunct="1"/>
          <a:r>
            <a:rPr lang="el-GR" sz="1500" b="0" i="0" kern="1200" baseline="0" noProof="0">
              <a:solidFill>
                <a:schemeClr val="tx1"/>
              </a:solidFill>
              <a:effectLst/>
              <a:latin typeface="Verdana" panose="020B0604030504040204" pitchFamily="34" charset="0"/>
              <a:ea typeface="Verdana" panose="020B0604030504040204" pitchFamily="34" charset="0"/>
              <a:cs typeface="Tahoma" panose="020B0604030504040204" pitchFamily="34" charset="0"/>
            </a:rPr>
            <a:t>Σεπτέμβριος</a:t>
          </a:r>
          <a:r>
            <a:rPr lang="el-GR" sz="1500" b="0" i="0" kern="1200" baseline="0">
              <a:solidFill>
                <a:schemeClr val="tx1"/>
              </a:solidFill>
              <a:effectLst/>
              <a:latin typeface="Verdana" panose="020B0604030504040204" pitchFamily="34" charset="0"/>
              <a:ea typeface="Verdana" panose="020B0604030504040204" pitchFamily="34" charset="0"/>
              <a:cs typeface="Tahoma" panose="020B0604030504040204" pitchFamily="34" charset="0"/>
            </a:rPr>
            <a:t> 2</a:t>
          </a:r>
          <a:r>
            <a:rPr lang="en-US" sz="1500" b="0" i="0" kern="1200" baseline="0">
              <a:solidFill>
                <a:schemeClr val="tx1"/>
              </a:solidFill>
              <a:effectLst/>
              <a:latin typeface="Verdana" panose="020B0604030504040204" pitchFamily="34" charset="0"/>
              <a:ea typeface="Verdana" panose="020B0604030504040204" pitchFamily="34" charset="0"/>
              <a:cs typeface="Tahoma" panose="020B0604030504040204" pitchFamily="34" charset="0"/>
            </a:rPr>
            <a:t>0</a:t>
          </a:r>
          <a:r>
            <a:rPr lang="el-GR" sz="1500" b="0" i="0" kern="1200" baseline="0">
              <a:solidFill>
                <a:schemeClr val="tx1"/>
              </a:solidFill>
              <a:effectLst/>
              <a:latin typeface="Verdana" panose="020B0604030504040204" pitchFamily="34" charset="0"/>
              <a:ea typeface="Verdana" panose="020B0604030504040204" pitchFamily="34" charset="0"/>
              <a:cs typeface="Tahoma" panose="020B0604030504040204" pitchFamily="34" charset="0"/>
            </a:rPr>
            <a:t>25</a:t>
          </a:r>
          <a:r>
            <a:rPr lang="en-US" sz="1500" b="0" i="0" kern="1200" baseline="0">
              <a:solidFill>
                <a:schemeClr val="tx1"/>
              </a:solidFill>
              <a:effectLst/>
              <a:latin typeface="Verdana" panose="020B0604030504040204" pitchFamily="34" charset="0"/>
              <a:ea typeface="Verdana" panose="020B0604030504040204" pitchFamily="34" charset="0"/>
              <a:cs typeface="Tahoma" panose="020B0604030504040204" pitchFamily="34" charset="0"/>
            </a:rPr>
            <a:t> </a:t>
          </a:r>
          <a:endParaRPr lang="el-GR" sz="1500">
            <a:effectLst/>
            <a:latin typeface="Verdana" panose="020B0604030504040204" pitchFamily="34" charset="0"/>
            <a:ea typeface="Verdana" panose="020B0604030504040204" pitchFamily="34" charset="0"/>
            <a:cs typeface="Tahoma" panose="020B0604030504040204" pitchFamily="34" charset="0"/>
          </a:endParaRPr>
        </a:p>
        <a:p>
          <a:pPr marL="0" marR="0" lvl="0" indent="0" algn="ctr" defTabSz="914400" rtl="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0" marR="0" lvl="0" indent="0" algn="ctr" defTabSz="914400" rtl="0" eaLnBrk="1" fontAlgn="auto" latinLnBrk="0" hangingPunct="1">
            <a:lnSpc>
              <a:spcPct val="100000"/>
            </a:lnSpc>
            <a:spcBef>
              <a:spcPts val="0"/>
            </a:spcBef>
            <a:spcAft>
              <a:spcPts val="0"/>
            </a:spcAft>
            <a:buClrTx/>
            <a:buSzTx/>
            <a:buFont typeface="Arial" panose="020B0604020202020204" pitchFamily="34" charset="0"/>
            <a:buNone/>
            <a:tabLst/>
            <a:defRPr/>
          </a:pPr>
          <a:endParaRPr kumimoji="0" lang="en-US"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0" marR="0" lvl="0" indent="0" algn="ctr" defTabSz="914400" rtl="0" eaLnBrk="1" fontAlgn="auto" latinLnBrk="0" hangingPunct="1">
            <a:lnSpc>
              <a:spcPct val="90000"/>
            </a:lnSpc>
            <a:spcBef>
              <a:spcPts val="1000"/>
            </a:spcBef>
            <a:spcAft>
              <a:spcPts val="0"/>
            </a:spcAft>
            <a:buClrTx/>
            <a:buSzTx/>
            <a:buFont typeface="Arial" panose="020B0604020202020204" pitchFamily="34" charset="0"/>
            <a:buNone/>
            <a:tabLst/>
            <a:defRPr/>
          </a:pPr>
          <a:r>
            <a:rPr kumimoji="0" lang="el-GR"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a:t>
          </a:r>
          <a:r>
            <a:rPr kumimoji="0" lang="en-US"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 </a:t>
          </a:r>
          <a:r>
            <a:rPr kumimoji="0" lang="el-GR"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ΙΝΣΕΤΕ– </a:t>
          </a:r>
          <a:r>
            <a:rPr kumimoji="0" lang="en-US"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E</a:t>
          </a:r>
          <a:r>
            <a:rPr kumimoji="0" lang="el-GR"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πιτρέπεται η αναδημοσίευση με την προϋπόθεση της αναφοράς στην πηγή</a:t>
          </a:r>
          <a:br>
            <a:rPr kumimoji="0" lang="el-GR"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br>
          <a:endParaRPr kumimoji="0" lang="en-US" sz="1500" b="0" i="0" u="none" strike="noStrike" kern="120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0" marR="0" lvl="0" indent="0" algn="ctr" defTabSz="914400" rtl="0" eaLnBrk="1" fontAlgn="auto" latinLnBrk="0" hangingPunct="1">
            <a:lnSpc>
              <a:spcPct val="90000"/>
            </a:lnSpc>
            <a:spcBef>
              <a:spcPts val="1000"/>
            </a:spcBef>
            <a:spcAft>
              <a:spcPts val="0"/>
            </a:spcAft>
            <a:buClrTx/>
            <a:buSzTx/>
            <a:buFont typeface="Arial" panose="020B0604020202020204" pitchFamily="34" charset="0"/>
            <a:buNone/>
            <a:tabLst/>
            <a:defRPr/>
          </a:pPr>
          <a:endParaRPr kumimoji="0" lang="el-GR" sz="2400" b="0" i="0" u="none" strike="noStrike" kern="1200" cap="none" spc="0" normalizeH="0" baseline="0" noProof="0">
            <a:ln>
              <a:noFill/>
            </a:ln>
            <a:solidFill>
              <a:sysClr val="windowText" lastClr="000000"/>
            </a:solidFill>
            <a:effectLst/>
            <a:uLnTx/>
            <a:uFillTx/>
            <a:latin typeface="Calibri" panose="020F0502020204030204"/>
            <a:ea typeface="+mn-ea"/>
            <a:cs typeface="+mn-cs"/>
          </a:endParaRPr>
        </a:p>
      </xdr:txBody>
    </xdr:sp>
    <xdr:clientData/>
  </xdr:twoCellAnchor>
  <xdr:twoCellAnchor editAs="oneCell">
    <xdr:from>
      <xdr:col>5</xdr:col>
      <xdr:colOff>590550</xdr:colOff>
      <xdr:row>4</xdr:row>
      <xdr:rowOff>9526</xdr:rowOff>
    </xdr:from>
    <xdr:to>
      <xdr:col>8</xdr:col>
      <xdr:colOff>561750</xdr:colOff>
      <xdr:row>11</xdr:row>
      <xdr:rowOff>3843</xdr:rowOff>
    </xdr:to>
    <xdr:pic>
      <xdr:nvPicPr>
        <xdr:cNvPr id="5" name="Picture 4">
          <a:extLst>
            <a:ext uri="{FF2B5EF4-FFF2-40B4-BE49-F238E27FC236}">
              <a16:creationId xmlns:a16="http://schemas.microsoft.com/office/drawing/2014/main" id="{60B126FA-0634-433E-A6A4-C4FB1982533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638550" y="1219201"/>
          <a:ext cx="1800000" cy="132781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68580</xdr:colOff>
      <xdr:row>0</xdr:row>
      <xdr:rowOff>121919</xdr:rowOff>
    </xdr:from>
    <xdr:to>
      <xdr:col>14</xdr:col>
      <xdr:colOff>116205</xdr:colOff>
      <xdr:row>20</xdr:row>
      <xdr:rowOff>169545</xdr:rowOff>
    </xdr:to>
    <xdr:sp macro="" textlink="">
      <xdr:nvSpPr>
        <xdr:cNvPr id="2" name="TextBox 1">
          <a:extLst>
            <a:ext uri="{FF2B5EF4-FFF2-40B4-BE49-F238E27FC236}">
              <a16:creationId xmlns:a16="http://schemas.microsoft.com/office/drawing/2014/main" id="{00000000-0008-0000-0100-000002000000}"/>
            </a:ext>
          </a:extLst>
        </xdr:cNvPr>
        <xdr:cNvSpPr txBox="1"/>
      </xdr:nvSpPr>
      <xdr:spPr>
        <a:xfrm>
          <a:off x="68580" y="121919"/>
          <a:ext cx="8582025" cy="3705226"/>
        </a:xfrm>
        <a:prstGeom prst="rect">
          <a:avLst/>
        </a:prstGeom>
        <a:solidFill>
          <a:sysClr val="window" lastClr="FFFFFF"/>
        </a:solidFill>
        <a:ln w="9525" cmpd="sng">
          <a:noFill/>
        </a:ln>
        <a:effectLst/>
      </xdr:spPr>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l-GR" sz="1000" b="1"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Επεξηγηματικές σημειώσεις:</a:t>
          </a:r>
        </a:p>
        <a:p>
          <a:pPr marL="0" marR="0" lvl="0" indent="0" defTabSz="914400" eaLnBrk="1" fontAlgn="auto" latinLnBrk="0" hangingPunct="1">
            <a:lnSpc>
              <a:spcPct val="100000"/>
            </a:lnSpc>
            <a:spcBef>
              <a:spcPts val="0"/>
            </a:spcBef>
            <a:spcAft>
              <a:spcPts val="0"/>
            </a:spcAft>
            <a:buClrTx/>
            <a:buSzTx/>
            <a:buFontTx/>
            <a:buNone/>
            <a:tabLst/>
            <a:defRPr/>
          </a:pPr>
          <a:endParaRPr kumimoji="0" lang="el-GR" sz="1000" b="1"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Στις επόμενες σελίδες παρουσιάζονται αναλυτικά:</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τα βασικά μεγέθη του εισερχόμενου τουρισμού, </a:t>
          </a:r>
          <a:r>
            <a:rPr kumimoji="0" lang="en-US"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2016-</a:t>
          </a: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2024.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η εξέλιξη απασχόλησης, </a:t>
          </a:r>
          <a:r>
            <a:rPr kumimoji="0" lang="en-US"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2010-20</a:t>
          </a: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το ξενοδοχειακό δυναμικό της Περιφέρειας ανά Περιφερειακή Ενότητα, 2010-2024,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το δυναμικό καταλυμάτων βραχυχρόνιας μίσθωσης</a:t>
          </a:r>
          <a:r>
            <a:rPr kumimoji="0" lang="en-US"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 </a:t>
          </a: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ανά Περιφερειακή Ενότητα</a:t>
          </a: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 2019-202</a:t>
          </a:r>
          <a:r>
            <a:rPr kumimoji="0" lang="en-US"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4,</a:t>
          </a:r>
          <a:endPar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το δυναμικό των ενοικιαζόμενων δωματίων </a:t>
          </a: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ανά Περιφερειακή Ενότητα</a:t>
          </a:r>
          <a:r>
            <a:rPr kumimoji="0" lang="el-GR" sz="1000" b="0" i="0" u="none" strike="noStrike" kern="0" cap="none" spc="0" normalizeH="0" baseline="0" noProof="0">
              <a:ln>
                <a:noFill/>
              </a:ln>
              <a:solidFill>
                <a:prstClr val="black"/>
              </a:solidFill>
              <a:effectLst/>
              <a:uLnTx/>
              <a:uFillTx/>
              <a:latin typeface="Verdana" panose="020B0604030504040204" pitchFamily="34" charset="0"/>
              <a:ea typeface="Verdana" panose="020B0604030504040204" pitchFamily="34" charset="0"/>
              <a:cs typeface="Tahoma" panose="020B0604030504040204" pitchFamily="34" charset="0"/>
            </a:rPr>
            <a:t>, 2017-2019,</a:t>
          </a:r>
          <a:endPar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οι αφίξεις, οι διανυκτερεύσεις και η πληρότητα σε ξενοδοχειακά καταλύματα ανά Περιφερειακή Ενότητα, 2010-2024,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οι αφίξεις και οι διανυκτερεύσεις σε καταλύματα σύντομης διαμονής ανά Περιφερειακή Ενότητα, 2020-2024,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οι αεροπορικές αφίξεις διεθνείς και εσωτερικού ανά μήνα, 2010-20</a:t>
          </a:r>
          <a:r>
            <a:rPr kumimoji="0" lang="en-US"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2</a:t>
          </a: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4</a:t>
          </a:r>
          <a:r>
            <a:rPr kumimoji="0" lang="en-US"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a:t>
          </a:r>
          <a:endPar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endParaRP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ο συνολικός αριθμός διακινηθέντων εσωτερικού (κατά την αποβίβαση και την επιβίβαση) ανά λιμάνι, 2013-2024</a:t>
          </a:r>
          <a:r>
            <a:rPr kumimoji="0" lang="en-US"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Κίνηση κρουαζιερόπλοιων, 2013-2024,</a:t>
          </a:r>
        </a:p>
        <a:p>
          <a:pPr marL="171450" marR="0" lvl="0" indent="-171450" defTabSz="914400" eaLnBrk="1" fontAlgn="auto" latinLnBrk="0" hangingPunct="1">
            <a:lnSpc>
              <a:spcPct val="100000"/>
            </a:lnSpc>
            <a:spcBef>
              <a:spcPts val="0"/>
            </a:spcBef>
            <a:spcAft>
              <a:spcPts val="0"/>
            </a:spcAft>
            <a:buClrTx/>
            <a:buSzTx/>
            <a:buFont typeface="Arial" panose="020B0604020202020204" pitchFamily="34" charset="0"/>
            <a:buChar char="•"/>
            <a:tabLst/>
            <a:defRPr/>
          </a:pPr>
          <a:r>
            <a:rPr kumimoji="0" lang="el-GR" sz="1000" b="0" i="0" u="none" strike="noStrike" kern="0" cap="none" spc="0" normalizeH="0" baseline="0" noProof="0">
              <a:ln>
                <a:noFill/>
              </a:ln>
              <a:solidFill>
                <a:sysClr val="windowText" lastClr="000000"/>
              </a:solidFill>
              <a:effectLst/>
              <a:uLnTx/>
              <a:uFillTx/>
              <a:latin typeface="Verdana" panose="020B0604030504040204" pitchFamily="34" charset="0"/>
              <a:ea typeface="Verdana" panose="020B0604030504040204" pitchFamily="34" charset="0"/>
              <a:cs typeface="Tahoma" panose="020B0604030504040204" pitchFamily="34" charset="0"/>
            </a:rPr>
            <a:t>ο συνολικός αριθμός των επισκεπτών σε Μουσεία και Αρχαιολογικούς Χώρους ανά Περιφερειακή Ενότητα, 2010-2024.</a:t>
          </a:r>
        </a:p>
      </xdr:txBody>
    </xdr:sp>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pageSetUpPr fitToPage="1"/>
  </sheetPr>
  <dimension ref="A1:O1"/>
  <sheetViews>
    <sheetView showGridLines="0" tabSelected="1" zoomScaleNormal="100" workbookViewId="0">
      <selection activeCell="F24" sqref="F24"/>
    </sheetView>
  </sheetViews>
  <sheetFormatPr defaultRowHeight="14.4" x14ac:dyDescent="0.3"/>
  <sheetData>
    <row r="1" spans="1:15" ht="50.25" customHeight="1" x14ac:dyDescent="0.3">
      <c r="A1" s="155" t="s">
        <v>78</v>
      </c>
      <c r="B1" s="156"/>
      <c r="C1" s="156"/>
      <c r="D1" s="156"/>
      <c r="E1" s="156"/>
      <c r="F1" s="156"/>
      <c r="G1" s="156"/>
      <c r="H1" s="156"/>
      <c r="I1" s="156"/>
      <c r="J1" s="156"/>
      <c r="K1" s="156"/>
      <c r="L1" s="156"/>
      <c r="M1" s="156"/>
      <c r="N1" s="156"/>
      <c r="O1" s="156"/>
    </row>
  </sheetData>
  <mergeCells count="1">
    <mergeCell ref="A1:O1"/>
  </mergeCells>
  <pageMargins left="0.70866141732283472" right="0.70866141732283472" top="0.74803149606299213" bottom="0.74803149606299213" header="0.31496062992125984" footer="0.31496062992125984"/>
  <pageSetup paperSize="9" scale="95" orientation="landscape" verticalDpi="597" r:id="rId1"/>
  <colBreaks count="1" manualBreakCount="1">
    <brk id="15"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pageSetUpPr fitToPage="1"/>
  </sheetPr>
  <dimension ref="A1"/>
  <sheetViews>
    <sheetView showGridLines="0" zoomScaleNormal="100" workbookViewId="0">
      <selection activeCell="B27" sqref="B27"/>
    </sheetView>
  </sheetViews>
  <sheetFormatPr defaultRowHeight="14.4" x14ac:dyDescent="0.3"/>
  <sheetData/>
  <pageMargins left="0.70866141732283472" right="0.70866141732283472" top="0.74803149606299213" bottom="0.74803149606299213" header="0.31496062992125984" footer="0.31496062992125984"/>
  <pageSetup paperSize="9" scale="95" orientation="landscape" verticalDpi="597" r:id="rId1"/>
  <headerFooter>
    <oddHeader>&amp;R&amp;G</oddHeader>
    <oddFooter>&amp;L&amp;F&amp;C&amp;P / &amp;N&amp;R&amp;A</oddFooter>
  </headerFooter>
  <drawing r:id="rId2"/>
  <legacyDrawingHF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sheetPr>
  <dimension ref="A3:H108"/>
  <sheetViews>
    <sheetView showGridLines="0" topLeftCell="B1" zoomScaleNormal="100" workbookViewId="0">
      <selection activeCell="C5" sqref="C5:H11"/>
    </sheetView>
  </sheetViews>
  <sheetFormatPr defaultRowHeight="15" customHeight="1" x14ac:dyDescent="0.3"/>
  <cols>
    <col min="1" max="1" width="20" style="9" customWidth="1"/>
    <col min="2" max="2" width="20.109375" style="9" customWidth="1"/>
    <col min="3" max="3" width="12.5546875" style="9" customWidth="1"/>
    <col min="4" max="4" width="11.33203125" style="9" customWidth="1"/>
    <col min="5" max="5" width="15.44140625" style="9" customWidth="1"/>
    <col min="6" max="6" width="12.109375" style="9" customWidth="1"/>
    <col min="7" max="7" width="17.33203125" style="9" customWidth="1"/>
    <col min="8" max="8" width="14.44140625" style="9" customWidth="1"/>
    <col min="9" max="16384" width="8.88671875" style="9"/>
  </cols>
  <sheetData>
    <row r="3" spans="1:8" ht="15" customHeight="1" x14ac:dyDescent="0.3">
      <c r="A3" s="157" t="s">
        <v>154</v>
      </c>
      <c r="B3" s="157"/>
      <c r="C3" s="157"/>
      <c r="D3" s="157"/>
      <c r="E3" s="157"/>
      <c r="F3" s="157"/>
      <c r="G3" s="157"/>
      <c r="H3" s="157"/>
    </row>
    <row r="4" spans="1:8" ht="30.6" x14ac:dyDescent="0.3">
      <c r="A4" s="96" t="s">
        <v>54</v>
      </c>
      <c r="B4" s="97" t="s">
        <v>55</v>
      </c>
      <c r="C4" s="97" t="s">
        <v>56</v>
      </c>
      <c r="D4" s="97" t="s">
        <v>57</v>
      </c>
      <c r="E4" s="98" t="s">
        <v>58</v>
      </c>
      <c r="F4" s="97" t="s">
        <v>71</v>
      </c>
      <c r="G4" s="97" t="s">
        <v>72</v>
      </c>
      <c r="H4" s="97" t="s">
        <v>59</v>
      </c>
    </row>
    <row r="5" spans="1:8" ht="15" customHeight="1" x14ac:dyDescent="0.3">
      <c r="A5" s="158" t="s">
        <v>79</v>
      </c>
      <c r="B5" s="53" t="s">
        <v>60</v>
      </c>
      <c r="C5" s="54">
        <v>146.6</v>
      </c>
      <c r="D5" s="54">
        <v>62.6</v>
      </c>
      <c r="E5" s="55">
        <v>1032.2</v>
      </c>
      <c r="F5" s="56">
        <v>426.9</v>
      </c>
      <c r="G5" s="54">
        <f>D5/E5*1000</f>
        <v>60.647161402828907</v>
      </c>
      <c r="H5" s="55">
        <f>F5/G5</f>
        <v>7.0390763578274758</v>
      </c>
    </row>
    <row r="6" spans="1:8" ht="15" customHeight="1" x14ac:dyDescent="0.3">
      <c r="A6" s="159"/>
      <c r="B6" s="10" t="s">
        <v>61</v>
      </c>
      <c r="C6" s="47">
        <v>69.7</v>
      </c>
      <c r="D6" s="47">
        <v>30.5</v>
      </c>
      <c r="E6" s="57">
        <v>582.5</v>
      </c>
      <c r="F6" s="58">
        <v>437.2</v>
      </c>
      <c r="G6" s="47">
        <v>52.3</v>
      </c>
      <c r="H6" s="57">
        <f t="shared" ref="H6:H10" si="0">F6/G6</f>
        <v>8.359464627151052</v>
      </c>
    </row>
    <row r="7" spans="1:8" ht="15" customHeight="1" x14ac:dyDescent="0.3">
      <c r="A7" s="159"/>
      <c r="B7" s="59" t="s">
        <v>65</v>
      </c>
      <c r="C7" s="60">
        <v>52.6</v>
      </c>
      <c r="D7" s="60">
        <v>15</v>
      </c>
      <c r="E7" s="61">
        <v>247.3</v>
      </c>
      <c r="F7" s="62">
        <v>285.7</v>
      </c>
      <c r="G7" s="60">
        <v>60.8</v>
      </c>
      <c r="H7" s="61">
        <f t="shared" si="0"/>
        <v>4.6990131578947372</v>
      </c>
    </row>
    <row r="8" spans="1:8" ht="15" customHeight="1" x14ac:dyDescent="0.3">
      <c r="A8" s="159"/>
      <c r="B8" s="10" t="s">
        <v>66</v>
      </c>
      <c r="C8" s="47">
        <v>18.600000000000001</v>
      </c>
      <c r="D8" s="47">
        <v>6.8</v>
      </c>
      <c r="E8" s="57">
        <v>106.1</v>
      </c>
      <c r="F8" s="58">
        <v>367.5</v>
      </c>
      <c r="G8" s="47">
        <v>64.400000000000006</v>
      </c>
      <c r="H8" s="57">
        <f t="shared" si="0"/>
        <v>5.7065217391304346</v>
      </c>
    </row>
    <row r="9" spans="1:8" ht="15" customHeight="1" x14ac:dyDescent="0.3">
      <c r="A9" s="160"/>
      <c r="B9" s="63" t="s">
        <v>62</v>
      </c>
      <c r="C9" s="64">
        <f>C10-SUM(C5:C8)</f>
        <v>410.2999999999999</v>
      </c>
      <c r="D9" s="64">
        <f>D10-SUM(D5:D8)</f>
        <v>124.8</v>
      </c>
      <c r="E9" s="65">
        <f>E10-SUM(E5:E8)</f>
        <v>2061.8000000000002</v>
      </c>
      <c r="F9" s="66">
        <f t="shared" ref="F9:F10" si="1">D9/C9*1000</f>
        <v>304.16768218376808</v>
      </c>
      <c r="G9" s="64">
        <f t="shared" ref="G9:G10" si="2">D9/E9*1000</f>
        <v>60.529634300126098</v>
      </c>
      <c r="H9" s="65">
        <f t="shared" si="0"/>
        <v>5.025103582744336</v>
      </c>
    </row>
    <row r="10" spans="1:8" ht="15" customHeight="1" x14ac:dyDescent="0.3">
      <c r="A10" s="5"/>
      <c r="B10" s="5" t="s">
        <v>4</v>
      </c>
      <c r="C10" s="67">
        <v>697.8</v>
      </c>
      <c r="D10" s="67">
        <v>239.7</v>
      </c>
      <c r="E10" s="68">
        <v>4029.9</v>
      </c>
      <c r="F10" s="69">
        <f t="shared" si="1"/>
        <v>343.50816852966466</v>
      </c>
      <c r="G10" s="67">
        <f t="shared" si="2"/>
        <v>59.480384128638427</v>
      </c>
      <c r="H10" s="68">
        <f t="shared" si="0"/>
        <v>5.7751504729148753</v>
      </c>
    </row>
    <row r="11" spans="1:8" ht="15" customHeight="1" x14ac:dyDescent="0.3">
      <c r="A11" s="6"/>
      <c r="B11" s="6" t="s">
        <v>63</v>
      </c>
      <c r="C11" s="7">
        <v>1.7730955992773453E-2</v>
      </c>
      <c r="D11" s="7">
        <v>1.1640612479785544E-2</v>
      </c>
      <c r="E11" s="8">
        <v>1.7442615401129513E-2</v>
      </c>
      <c r="F11" s="70"/>
      <c r="G11" s="71"/>
      <c r="H11" s="72"/>
    </row>
    <row r="12" spans="1:8" ht="15" customHeight="1" x14ac:dyDescent="0.3">
      <c r="A12" s="161" t="s">
        <v>116</v>
      </c>
      <c r="B12" s="161"/>
      <c r="C12" s="161"/>
      <c r="D12" s="161"/>
      <c r="E12" s="161"/>
      <c r="F12" s="1"/>
    </row>
    <row r="15" spans="1:8" ht="15" customHeight="1" x14ac:dyDescent="0.3">
      <c r="A15" s="157" t="s">
        <v>130</v>
      </c>
      <c r="B15" s="157"/>
      <c r="C15" s="157"/>
      <c r="D15" s="157"/>
      <c r="E15" s="157"/>
      <c r="F15" s="157"/>
      <c r="G15" s="157"/>
      <c r="H15" s="157"/>
    </row>
    <row r="16" spans="1:8" ht="30.6" x14ac:dyDescent="0.3">
      <c r="A16" s="96" t="s">
        <v>54</v>
      </c>
      <c r="B16" s="97" t="s">
        <v>55</v>
      </c>
      <c r="C16" s="97" t="s">
        <v>56</v>
      </c>
      <c r="D16" s="97" t="s">
        <v>57</v>
      </c>
      <c r="E16" s="98" t="s">
        <v>58</v>
      </c>
      <c r="F16" s="97" t="s">
        <v>71</v>
      </c>
      <c r="G16" s="97" t="s">
        <v>72</v>
      </c>
      <c r="H16" s="97" t="s">
        <v>59</v>
      </c>
    </row>
    <row r="17" spans="1:8" ht="15" customHeight="1" x14ac:dyDescent="0.3">
      <c r="A17" s="158" t="s">
        <v>79</v>
      </c>
      <c r="B17" s="53" t="s">
        <v>60</v>
      </c>
      <c r="C17" s="54">
        <v>145.57748576459801</v>
      </c>
      <c r="D17" s="54">
        <v>72.810075215387499</v>
      </c>
      <c r="E17" s="55">
        <v>1207.3799765640999</v>
      </c>
      <c r="F17" s="56">
        <f>D17/C17*1000</f>
        <v>500.14653593566652</v>
      </c>
      <c r="G17" s="54">
        <f>D17/E17*1000</f>
        <v>60.304193069845901</v>
      </c>
      <c r="H17" s="55">
        <f>F17/G17</f>
        <v>8.2937273591636274</v>
      </c>
    </row>
    <row r="18" spans="1:8" ht="15" customHeight="1" x14ac:dyDescent="0.3">
      <c r="A18" s="159"/>
      <c r="B18" s="10" t="s">
        <v>61</v>
      </c>
      <c r="C18" s="47">
        <v>44.483835928111098</v>
      </c>
      <c r="D18" s="47">
        <v>24.6895219825936</v>
      </c>
      <c r="E18" s="57">
        <v>366.89145639805503</v>
      </c>
      <c r="F18" s="58">
        <f t="shared" ref="F18:F22" si="3">D18/C18*1000</f>
        <v>555.02232367041245</v>
      </c>
      <c r="G18" s="47">
        <f t="shared" ref="G18:G22" si="4">D18/E18*1000</f>
        <v>67.293804617262509</v>
      </c>
      <c r="H18" s="57">
        <f t="shared" ref="H18:H22" si="5">F18/G18</f>
        <v>8.2477477210143597</v>
      </c>
    </row>
    <row r="19" spans="1:8" ht="15" customHeight="1" x14ac:dyDescent="0.3">
      <c r="A19" s="159"/>
      <c r="B19" s="59" t="s">
        <v>65</v>
      </c>
      <c r="C19" s="60">
        <v>72.039877181678904</v>
      </c>
      <c r="D19" s="60">
        <v>21.251109547920802</v>
      </c>
      <c r="E19" s="61">
        <v>452.89716243788598</v>
      </c>
      <c r="F19" s="62">
        <f t="shared" si="3"/>
        <v>294.99091863145702</v>
      </c>
      <c r="G19" s="60">
        <f t="shared" si="4"/>
        <v>46.92259371537871</v>
      </c>
      <c r="H19" s="61">
        <f t="shared" si="5"/>
        <v>6.2867564487334553</v>
      </c>
    </row>
    <row r="20" spans="1:8" ht="15" customHeight="1" x14ac:dyDescent="0.3">
      <c r="A20" s="159"/>
      <c r="B20" s="10" t="s">
        <v>66</v>
      </c>
      <c r="C20" s="47">
        <v>11.1873247019966</v>
      </c>
      <c r="D20" s="47">
        <v>4.7958804999815197</v>
      </c>
      <c r="E20" s="57">
        <v>64.1922142027272</v>
      </c>
      <c r="F20" s="58">
        <f t="shared" si="3"/>
        <v>428.68877302949824</v>
      </c>
      <c r="G20" s="47">
        <f t="shared" si="4"/>
        <v>74.711249012777742</v>
      </c>
      <c r="H20" s="57">
        <f t="shared" si="5"/>
        <v>5.7379414571985041</v>
      </c>
    </row>
    <row r="21" spans="1:8" ht="15" customHeight="1" x14ac:dyDescent="0.3">
      <c r="A21" s="160"/>
      <c r="B21" s="63" t="s">
        <v>62</v>
      </c>
      <c r="C21" s="64">
        <f>C22-SUM(C17:C20)</f>
        <v>350.79202651414937</v>
      </c>
      <c r="D21" s="64">
        <f>D22-SUM(D17:D20)</f>
        <v>129.88525403955555</v>
      </c>
      <c r="E21" s="65">
        <f>E22-SUM(E17:E20)</f>
        <v>1985.3106297577415</v>
      </c>
      <c r="F21" s="66">
        <f t="shared" si="3"/>
        <v>370.26284585267376</v>
      </c>
      <c r="G21" s="64">
        <f t="shared" si="4"/>
        <v>65.423139378146004</v>
      </c>
      <c r="H21" s="65">
        <f t="shared" si="5"/>
        <v>5.6595089959311347</v>
      </c>
    </row>
    <row r="22" spans="1:8" ht="15" customHeight="1" x14ac:dyDescent="0.3">
      <c r="A22" s="5"/>
      <c r="B22" s="5" t="s">
        <v>4</v>
      </c>
      <c r="C22" s="67">
        <v>624.08055009053396</v>
      </c>
      <c r="D22" s="67">
        <v>253.43184128543899</v>
      </c>
      <c r="E22" s="68">
        <v>4076.6714393605098</v>
      </c>
      <c r="F22" s="69">
        <f t="shared" si="3"/>
        <v>406.08835069234925</v>
      </c>
      <c r="G22" s="67">
        <f t="shared" si="4"/>
        <v>62.16636416625073</v>
      </c>
      <c r="H22" s="68">
        <f t="shared" si="5"/>
        <v>6.5322840757801481</v>
      </c>
    </row>
    <row r="23" spans="1:8" ht="15" customHeight="1" x14ac:dyDescent="0.3">
      <c r="A23" s="6"/>
      <c r="B23" s="6" t="s">
        <v>63</v>
      </c>
      <c r="C23" s="7">
        <v>1.7270529901604766E-2</v>
      </c>
      <c r="D23" s="7">
        <v>1.2834425471991642E-2</v>
      </c>
      <c r="E23" s="8">
        <v>1.7885021205611466E-2</v>
      </c>
      <c r="F23" s="70"/>
      <c r="G23" s="71"/>
      <c r="H23" s="72"/>
    </row>
    <row r="24" spans="1:8" ht="15" customHeight="1" x14ac:dyDescent="0.3">
      <c r="A24" s="161" t="s">
        <v>116</v>
      </c>
      <c r="B24" s="161"/>
      <c r="C24" s="161"/>
      <c r="D24" s="161"/>
      <c r="E24" s="161"/>
      <c r="F24" s="1"/>
    </row>
    <row r="27" spans="1:8" ht="15" customHeight="1" x14ac:dyDescent="0.3">
      <c r="A27" s="157" t="s">
        <v>126</v>
      </c>
      <c r="B27" s="157"/>
      <c r="C27" s="157"/>
      <c r="D27" s="157"/>
      <c r="E27" s="157"/>
      <c r="F27" s="157"/>
      <c r="G27" s="157"/>
      <c r="H27" s="157"/>
    </row>
    <row r="28" spans="1:8" ht="30.6" x14ac:dyDescent="0.3">
      <c r="A28" s="96" t="s">
        <v>54</v>
      </c>
      <c r="B28" s="97" t="s">
        <v>55</v>
      </c>
      <c r="C28" s="97" t="s">
        <v>56</v>
      </c>
      <c r="D28" s="97" t="s">
        <v>57</v>
      </c>
      <c r="E28" s="98" t="s">
        <v>58</v>
      </c>
      <c r="F28" s="97" t="s">
        <v>71</v>
      </c>
      <c r="G28" s="97" t="s">
        <v>72</v>
      </c>
      <c r="H28" s="97" t="s">
        <v>59</v>
      </c>
    </row>
    <row r="29" spans="1:8" ht="15" customHeight="1" x14ac:dyDescent="0.3">
      <c r="A29" s="158" t="s">
        <v>79</v>
      </c>
      <c r="B29" s="53" t="s">
        <v>60</v>
      </c>
      <c r="C29" s="54">
        <v>141.14506285513099</v>
      </c>
      <c r="D29" s="54">
        <v>57.067465989632801</v>
      </c>
      <c r="E29" s="55">
        <v>1123.5480053214101</v>
      </c>
      <c r="F29" s="56">
        <f>D29/C29*1000</f>
        <v>404.31783326495753</v>
      </c>
      <c r="G29" s="54">
        <f>D29/E29*1000</f>
        <v>50.792191984095666</v>
      </c>
      <c r="H29" s="55">
        <f>F29/G29</f>
        <v>7.9602359628731865</v>
      </c>
    </row>
    <row r="30" spans="1:8" ht="15" customHeight="1" x14ac:dyDescent="0.3">
      <c r="A30" s="159"/>
      <c r="B30" s="10" t="s">
        <v>61</v>
      </c>
      <c r="C30" s="47">
        <v>65.5306649790313</v>
      </c>
      <c r="D30" s="47">
        <v>28.808432144573299</v>
      </c>
      <c r="E30" s="57">
        <v>682.99501695243998</v>
      </c>
      <c r="F30" s="58">
        <f t="shared" ref="F30:F34" si="6">D30/C30*1000</f>
        <v>439.61757680608775</v>
      </c>
      <c r="G30" s="47">
        <f t="shared" ref="G30:G34" si="7">D30/E30*1000</f>
        <v>42.179564168883772</v>
      </c>
      <c r="H30" s="57">
        <f t="shared" ref="H30:H34" si="8">F30/G30</f>
        <v>10.422525350093528</v>
      </c>
    </row>
    <row r="31" spans="1:8" ht="15" customHeight="1" x14ac:dyDescent="0.3">
      <c r="A31" s="159"/>
      <c r="B31" s="59" t="s">
        <v>65</v>
      </c>
      <c r="C31" s="60">
        <v>72.725308975798001</v>
      </c>
      <c r="D31" s="60">
        <v>24.847718237080201</v>
      </c>
      <c r="E31" s="61">
        <v>426.28899367486201</v>
      </c>
      <c r="F31" s="62">
        <f t="shared" si="6"/>
        <v>341.66535126511718</v>
      </c>
      <c r="G31" s="60">
        <f t="shared" si="7"/>
        <v>58.288434854670413</v>
      </c>
      <c r="H31" s="61">
        <f t="shared" si="8"/>
        <v>5.8616319363692941</v>
      </c>
    </row>
    <row r="32" spans="1:8" ht="15" customHeight="1" x14ac:dyDescent="0.3">
      <c r="A32" s="159"/>
      <c r="B32" s="10" t="s">
        <v>66</v>
      </c>
      <c r="C32" s="47">
        <v>7.5746428515902897</v>
      </c>
      <c r="D32" s="47">
        <v>2.3438014500898401</v>
      </c>
      <c r="E32" s="57">
        <v>26.130777029827598</v>
      </c>
      <c r="F32" s="58">
        <f t="shared" si="6"/>
        <v>309.42732165883712</v>
      </c>
      <c r="G32" s="47">
        <f t="shared" si="7"/>
        <v>89.695053745032226</v>
      </c>
      <c r="H32" s="57">
        <f t="shared" si="8"/>
        <v>3.4497701795064124</v>
      </c>
    </row>
    <row r="33" spans="1:8" ht="15" customHeight="1" x14ac:dyDescent="0.3">
      <c r="A33" s="160"/>
      <c r="B33" s="63" t="s">
        <v>62</v>
      </c>
      <c r="C33" s="64">
        <f>C34-SUM(C29:C32)</f>
        <v>359.3092827216775</v>
      </c>
      <c r="D33" s="64">
        <f>D34-SUM(D29:D32)</f>
        <v>117.75128086667287</v>
      </c>
      <c r="E33" s="65">
        <f>E34-SUM(E29:E32)</f>
        <v>2176.5648206658202</v>
      </c>
      <c r="F33" s="66">
        <f t="shared" si="6"/>
        <v>327.71566594310201</v>
      </c>
      <c r="G33" s="64">
        <f t="shared" si="7"/>
        <v>54.099597562480248</v>
      </c>
      <c r="H33" s="65">
        <f t="shared" si="8"/>
        <v>6.0576359290772803</v>
      </c>
    </row>
    <row r="34" spans="1:8" ht="15" customHeight="1" x14ac:dyDescent="0.3">
      <c r="A34" s="5"/>
      <c r="B34" s="5" t="s">
        <v>4</v>
      </c>
      <c r="C34" s="67">
        <v>646.28496238322805</v>
      </c>
      <c r="D34" s="67">
        <v>230.81869868804901</v>
      </c>
      <c r="E34" s="68">
        <v>4435.5276136443599</v>
      </c>
      <c r="F34" s="69">
        <f t="shared" si="6"/>
        <v>357.14694310213622</v>
      </c>
      <c r="G34" s="67">
        <f t="shared" si="7"/>
        <v>52.038611591102594</v>
      </c>
      <c r="H34" s="68">
        <f t="shared" si="8"/>
        <v>6.8631143718523058</v>
      </c>
    </row>
    <row r="35" spans="1:8" ht="15" customHeight="1" x14ac:dyDescent="0.3">
      <c r="A35" s="6"/>
      <c r="B35" s="6" t="s">
        <v>63</v>
      </c>
      <c r="C35" s="7">
        <v>2.0604168134170531E-2</v>
      </c>
      <c r="D35" s="7">
        <v>1.3375021494503841E-2</v>
      </c>
      <c r="E35" s="8">
        <v>2.0445033389036079E-2</v>
      </c>
      <c r="F35" s="70"/>
      <c r="G35" s="71"/>
      <c r="H35" s="72"/>
    </row>
    <row r="36" spans="1:8" ht="15" customHeight="1" x14ac:dyDescent="0.3">
      <c r="A36" s="161" t="s">
        <v>116</v>
      </c>
      <c r="B36" s="161"/>
      <c r="C36" s="161"/>
      <c r="D36" s="161"/>
      <c r="E36" s="161"/>
      <c r="F36" s="1"/>
    </row>
    <row r="39" spans="1:8" ht="15" customHeight="1" x14ac:dyDescent="0.3">
      <c r="A39" s="157" t="s">
        <v>123</v>
      </c>
      <c r="B39" s="157"/>
      <c r="C39" s="157"/>
      <c r="D39" s="157"/>
      <c r="E39" s="157"/>
      <c r="F39" s="157"/>
      <c r="G39" s="157"/>
      <c r="H39" s="157"/>
    </row>
    <row r="40" spans="1:8" ht="30.6" x14ac:dyDescent="0.3">
      <c r="A40" s="96" t="s">
        <v>54</v>
      </c>
      <c r="B40" s="97" t="s">
        <v>55</v>
      </c>
      <c r="C40" s="97" t="s">
        <v>56</v>
      </c>
      <c r="D40" s="97" t="s">
        <v>57</v>
      </c>
      <c r="E40" s="98" t="s">
        <v>58</v>
      </c>
      <c r="F40" s="97" t="s">
        <v>71</v>
      </c>
      <c r="G40" s="97" t="s">
        <v>72</v>
      </c>
      <c r="H40" s="97" t="s">
        <v>59</v>
      </c>
    </row>
    <row r="41" spans="1:8" ht="15" customHeight="1" x14ac:dyDescent="0.3">
      <c r="A41" s="158" t="s">
        <v>79</v>
      </c>
      <c r="B41" s="53" t="s">
        <v>60</v>
      </c>
      <c r="C41" s="54">
        <v>47.805696297151897</v>
      </c>
      <c r="D41" s="54">
        <v>50.816199119639997</v>
      </c>
      <c r="E41" s="55">
        <v>444.15143600686503</v>
      </c>
      <c r="F41" s="56">
        <f>D41/C41*1000</f>
        <v>1062.9737260550571</v>
      </c>
      <c r="G41" s="54">
        <f>D41/E41*1000</f>
        <v>114.41187622064686</v>
      </c>
      <c r="H41" s="55">
        <f>F41/G41</f>
        <v>9.2907638714452965</v>
      </c>
    </row>
    <row r="42" spans="1:8" ht="15" customHeight="1" x14ac:dyDescent="0.3">
      <c r="A42" s="159"/>
      <c r="B42" s="10" t="s">
        <v>61</v>
      </c>
      <c r="C42" s="47">
        <v>48.200161691295797</v>
      </c>
      <c r="D42" s="47">
        <v>31.165815735188598</v>
      </c>
      <c r="E42" s="57">
        <v>460.54507536153397</v>
      </c>
      <c r="F42" s="58">
        <f t="shared" ref="F42:F46" si="9">D42/C42*1000</f>
        <v>646.59151840182858</v>
      </c>
      <c r="G42" s="47">
        <f t="shared" ref="G42:G46" si="10">D42/E42*1000</f>
        <v>67.671586132417161</v>
      </c>
      <c r="H42" s="57">
        <f t="shared" ref="H42:H46" si="11">F42/G42</f>
        <v>9.5548450295904566</v>
      </c>
    </row>
    <row r="43" spans="1:8" ht="15" customHeight="1" x14ac:dyDescent="0.3">
      <c r="A43" s="159"/>
      <c r="B43" s="59" t="s">
        <v>65</v>
      </c>
      <c r="C43" s="60">
        <v>38.320720636892098</v>
      </c>
      <c r="D43" s="60">
        <v>27.366891036255101</v>
      </c>
      <c r="E43" s="61">
        <v>288.08383647663101</v>
      </c>
      <c r="F43" s="62">
        <f t="shared" si="9"/>
        <v>714.15387240678524</v>
      </c>
      <c r="G43" s="60">
        <f t="shared" si="10"/>
        <v>94.996273900549326</v>
      </c>
      <c r="H43" s="61">
        <f t="shared" si="11"/>
        <v>7.5177040433651738</v>
      </c>
    </row>
    <row r="44" spans="1:8" ht="15" customHeight="1" x14ac:dyDescent="0.3">
      <c r="A44" s="159"/>
      <c r="B44" s="10" t="s">
        <v>66</v>
      </c>
      <c r="C44" s="47">
        <v>2.8339591276645502</v>
      </c>
      <c r="D44" s="47">
        <v>0.56160485529117998</v>
      </c>
      <c r="E44" s="57">
        <v>6.8045097897933502</v>
      </c>
      <c r="F44" s="58">
        <f t="shared" si="9"/>
        <v>198.16970887438148</v>
      </c>
      <c r="G44" s="47">
        <f t="shared" si="10"/>
        <v>82.534212256344716</v>
      </c>
      <c r="H44" s="57">
        <f t="shared" si="11"/>
        <v>2.4010613714817084</v>
      </c>
    </row>
    <row r="45" spans="1:8" ht="15" customHeight="1" x14ac:dyDescent="0.3">
      <c r="A45" s="160"/>
      <c r="B45" s="63" t="s">
        <v>62</v>
      </c>
      <c r="C45" s="64">
        <f>C46-SUM(C41:C44)</f>
        <v>136.72788992144564</v>
      </c>
      <c r="D45" s="64">
        <f>D46-SUM(D41:D44)</f>
        <v>69.092936294103126</v>
      </c>
      <c r="E45" s="65">
        <f>E46-SUM(E41:E44)</f>
        <v>1210.5658493347964</v>
      </c>
      <c r="F45" s="66">
        <f t="shared" si="9"/>
        <v>505.33169446116034</v>
      </c>
      <c r="G45" s="64">
        <f t="shared" si="10"/>
        <v>57.074909499610918</v>
      </c>
      <c r="H45" s="65">
        <f t="shared" si="11"/>
        <v>8.8538326016023774</v>
      </c>
    </row>
    <row r="46" spans="1:8" ht="15" customHeight="1" x14ac:dyDescent="0.3">
      <c r="A46" s="5"/>
      <c r="B46" s="5" t="s">
        <v>4</v>
      </c>
      <c r="C46" s="67">
        <v>273.88842767444999</v>
      </c>
      <c r="D46" s="67">
        <v>179.00344704047799</v>
      </c>
      <c r="E46" s="68">
        <v>2410.1507069696199</v>
      </c>
      <c r="F46" s="69">
        <f t="shared" si="9"/>
        <v>653.5633818499465</v>
      </c>
      <c r="G46" s="67">
        <f t="shared" si="10"/>
        <v>74.270644787000165</v>
      </c>
      <c r="H46" s="68">
        <f t="shared" si="11"/>
        <v>8.7997537078652357</v>
      </c>
    </row>
    <row r="47" spans="1:8" ht="15" customHeight="1" x14ac:dyDescent="0.3">
      <c r="A47" s="6"/>
      <c r="B47" s="6" t="s">
        <v>63</v>
      </c>
      <c r="C47" s="7">
        <v>1.672511321723822E-2</v>
      </c>
      <c r="D47" s="7">
        <v>1.7331154553070216E-2</v>
      </c>
      <c r="E47" s="8">
        <v>1.8348029091587448E-2</v>
      </c>
      <c r="F47" s="70"/>
      <c r="G47" s="71"/>
      <c r="H47" s="72"/>
    </row>
    <row r="48" spans="1:8" ht="15" customHeight="1" x14ac:dyDescent="0.3">
      <c r="A48" s="161" t="s">
        <v>116</v>
      </c>
      <c r="B48" s="161"/>
      <c r="C48" s="161"/>
      <c r="D48" s="161"/>
      <c r="E48" s="161"/>
      <c r="F48" s="1"/>
    </row>
    <row r="51" spans="1:8" ht="15" customHeight="1" x14ac:dyDescent="0.3">
      <c r="A51" s="157" t="s">
        <v>106</v>
      </c>
      <c r="B51" s="157"/>
      <c r="C51" s="157"/>
      <c r="D51" s="157"/>
      <c r="E51" s="157"/>
      <c r="F51" s="157"/>
      <c r="G51" s="157"/>
      <c r="H51" s="157"/>
    </row>
    <row r="52" spans="1:8" ht="30.6" x14ac:dyDescent="0.3">
      <c r="A52" s="96" t="s">
        <v>54</v>
      </c>
      <c r="B52" s="97" t="s">
        <v>55</v>
      </c>
      <c r="C52" s="97" t="s">
        <v>56</v>
      </c>
      <c r="D52" s="97" t="s">
        <v>57</v>
      </c>
      <c r="E52" s="98" t="s">
        <v>58</v>
      </c>
      <c r="F52" s="97" t="s">
        <v>71</v>
      </c>
      <c r="G52" s="97" t="s">
        <v>72</v>
      </c>
      <c r="H52" s="97" t="s">
        <v>59</v>
      </c>
    </row>
    <row r="53" spans="1:8" ht="15" customHeight="1" x14ac:dyDescent="0.3">
      <c r="A53" s="158" t="s">
        <v>79</v>
      </c>
      <c r="B53" s="53" t="s">
        <v>60</v>
      </c>
      <c r="C53" s="54">
        <v>30.376999999999999</v>
      </c>
      <c r="D53" s="54">
        <v>24.382295200000005</v>
      </c>
      <c r="E53" s="55">
        <v>284.09100000000001</v>
      </c>
      <c r="F53" s="56">
        <f>D53/C53*1000</f>
        <v>802.65645718800431</v>
      </c>
      <c r="G53" s="54">
        <f>D53/E53*1000</f>
        <v>85.825651639791488</v>
      </c>
      <c r="H53" s="55">
        <f>F53/G53</f>
        <v>9.3521743424301285</v>
      </c>
    </row>
    <row r="54" spans="1:8" ht="15" customHeight="1" x14ac:dyDescent="0.3">
      <c r="A54" s="159"/>
      <c r="B54" s="10" t="s">
        <v>61</v>
      </c>
      <c r="C54" s="47">
        <v>25.068999999999999</v>
      </c>
      <c r="D54" s="47">
        <v>17.728744700000004</v>
      </c>
      <c r="E54" s="57">
        <v>318.25099999999998</v>
      </c>
      <c r="F54" s="58">
        <f t="shared" ref="F54:F58" si="12">D54/C54*1000</f>
        <v>707.19792173600877</v>
      </c>
      <c r="G54" s="47">
        <f t="shared" ref="G54:G58" si="13">D54/E54*1000</f>
        <v>55.706799664415833</v>
      </c>
      <c r="H54" s="57">
        <f t="shared" ref="H54:H58" si="14">F54/G54</f>
        <v>12.695001795045675</v>
      </c>
    </row>
    <row r="55" spans="1:8" ht="15" customHeight="1" x14ac:dyDescent="0.3">
      <c r="A55" s="159"/>
      <c r="B55" s="59" t="s">
        <v>65</v>
      </c>
      <c r="C55" s="60">
        <v>13.691000000000001</v>
      </c>
      <c r="D55" s="60">
        <v>5.8419804999999974</v>
      </c>
      <c r="E55" s="61">
        <v>95.635999999999996</v>
      </c>
      <c r="F55" s="62">
        <f t="shared" si="12"/>
        <v>426.70224965305653</v>
      </c>
      <c r="G55" s="60">
        <f t="shared" si="13"/>
        <v>61.08557969802164</v>
      </c>
      <c r="H55" s="61">
        <f t="shared" si="14"/>
        <v>6.9853188225841789</v>
      </c>
    </row>
    <row r="56" spans="1:8" ht="15" customHeight="1" x14ac:dyDescent="0.3">
      <c r="A56" s="159"/>
      <c r="B56" s="10" t="s">
        <v>66</v>
      </c>
      <c r="C56" s="47">
        <v>5.9160000000000004</v>
      </c>
      <c r="D56" s="47">
        <v>3.0836298000000002</v>
      </c>
      <c r="E56" s="57">
        <v>40.594999999999999</v>
      </c>
      <c r="F56" s="58">
        <f t="shared" si="12"/>
        <v>521.23559837728192</v>
      </c>
      <c r="G56" s="47">
        <f t="shared" si="13"/>
        <v>75.960827688138949</v>
      </c>
      <c r="H56" s="57">
        <f t="shared" si="14"/>
        <v>6.8618999323867458</v>
      </c>
    </row>
    <row r="57" spans="1:8" ht="15" customHeight="1" x14ac:dyDescent="0.3">
      <c r="A57" s="160"/>
      <c r="B57" s="63" t="s">
        <v>62</v>
      </c>
      <c r="C57" s="64">
        <f>C58-SUM(C53:C56)</f>
        <v>100.96100000000001</v>
      </c>
      <c r="D57" s="64">
        <f>D58-SUM(D53:D56)</f>
        <v>35.724160499999989</v>
      </c>
      <c r="E57" s="65">
        <f>E58-SUM(E53:E56)</f>
        <v>626.67300000000012</v>
      </c>
      <c r="F57" s="66">
        <f t="shared" si="12"/>
        <v>353.84119115301934</v>
      </c>
      <c r="G57" s="64">
        <f t="shared" si="13"/>
        <v>57.006062970640158</v>
      </c>
      <c r="H57" s="65">
        <f t="shared" si="14"/>
        <v>6.2070799615693195</v>
      </c>
    </row>
    <row r="58" spans="1:8" ht="15" customHeight="1" x14ac:dyDescent="0.3">
      <c r="A58" s="5"/>
      <c r="B58" s="5" t="s">
        <v>4</v>
      </c>
      <c r="C58" s="67">
        <v>176.01400000000001</v>
      </c>
      <c r="D58" s="67">
        <v>86.760810699999993</v>
      </c>
      <c r="E58" s="68">
        <v>1365.2460000000001</v>
      </c>
      <c r="F58" s="69">
        <f t="shared" si="12"/>
        <v>492.91994216369147</v>
      </c>
      <c r="G58" s="67">
        <f t="shared" si="13"/>
        <v>63.549580588406762</v>
      </c>
      <c r="H58" s="68">
        <f t="shared" si="14"/>
        <v>7.7564625541150143</v>
      </c>
    </row>
    <row r="59" spans="1:8" ht="15" customHeight="1" x14ac:dyDescent="0.3">
      <c r="A59" s="6"/>
      <c r="B59" s="6" t="s">
        <v>63</v>
      </c>
      <c r="C59" s="7">
        <v>2.1238240561378581E-2</v>
      </c>
      <c r="D59" s="7">
        <v>2.0130437771364865E-2</v>
      </c>
      <c r="E59" s="8">
        <v>2.1314195708088228E-2</v>
      </c>
      <c r="F59" s="70"/>
      <c r="G59" s="71"/>
      <c r="H59" s="72"/>
    </row>
    <row r="60" spans="1:8" ht="15" customHeight="1" x14ac:dyDescent="0.3">
      <c r="A60" s="161" t="s">
        <v>116</v>
      </c>
      <c r="B60" s="161"/>
      <c r="C60" s="161"/>
      <c r="D60" s="161"/>
      <c r="E60" s="161"/>
      <c r="F60" s="1"/>
    </row>
    <row r="63" spans="1:8" ht="15" customHeight="1" x14ac:dyDescent="0.3">
      <c r="A63" s="157" t="s">
        <v>104</v>
      </c>
      <c r="B63" s="157"/>
      <c r="C63" s="157"/>
      <c r="D63" s="157"/>
      <c r="E63" s="157"/>
      <c r="F63" s="157"/>
      <c r="G63" s="157"/>
      <c r="H63" s="157"/>
    </row>
    <row r="64" spans="1:8" ht="30.6" x14ac:dyDescent="0.3">
      <c r="A64" s="96" t="s">
        <v>54</v>
      </c>
      <c r="B64" s="97" t="s">
        <v>55</v>
      </c>
      <c r="C64" s="97" t="s">
        <v>56</v>
      </c>
      <c r="D64" s="97" t="s">
        <v>57</v>
      </c>
      <c r="E64" s="98" t="s">
        <v>58</v>
      </c>
      <c r="F64" s="97" t="s">
        <v>71</v>
      </c>
      <c r="G64" s="97" t="s">
        <v>72</v>
      </c>
      <c r="H64" s="97" t="s">
        <v>59</v>
      </c>
    </row>
    <row r="65" spans="1:8" ht="15" customHeight="1" x14ac:dyDescent="0.3">
      <c r="A65" s="158" t="s">
        <v>79</v>
      </c>
      <c r="B65" s="53" t="s">
        <v>65</v>
      </c>
      <c r="C65" s="54">
        <v>109.899</v>
      </c>
      <c r="D65" s="54">
        <v>64.836282600000004</v>
      </c>
      <c r="E65" s="55">
        <v>701.05200000000002</v>
      </c>
      <c r="F65" s="56">
        <f>D65/C65*1000</f>
        <v>589.96244369830481</v>
      </c>
      <c r="G65" s="54">
        <f>D65/E65*1000</f>
        <v>92.484270211054252</v>
      </c>
      <c r="H65" s="55">
        <f>F65/G65</f>
        <v>6.3790571342778364</v>
      </c>
    </row>
    <row r="66" spans="1:8" ht="15" customHeight="1" x14ac:dyDescent="0.3">
      <c r="A66" s="159"/>
      <c r="B66" s="10" t="s">
        <v>60</v>
      </c>
      <c r="C66" s="47">
        <v>130.86199999999999</v>
      </c>
      <c r="D66" s="47">
        <v>101.90857499999997</v>
      </c>
      <c r="E66" s="57">
        <v>1152.242</v>
      </c>
      <c r="F66" s="58">
        <f t="shared" ref="F66:F70" si="15">D66/C66*1000</f>
        <v>778.7484143601655</v>
      </c>
      <c r="G66" s="47">
        <f t="shared" ref="G66:G70" si="16">D66/E66*1000</f>
        <v>88.443725363248319</v>
      </c>
      <c r="H66" s="57">
        <f t="shared" ref="H66:H70" si="17">F66/G66</f>
        <v>8.805015971022911</v>
      </c>
    </row>
    <row r="67" spans="1:8" ht="15" customHeight="1" x14ac:dyDescent="0.3">
      <c r="A67" s="159"/>
      <c r="B67" s="59" t="s">
        <v>61</v>
      </c>
      <c r="C67" s="60">
        <v>64.373999999999995</v>
      </c>
      <c r="D67" s="60">
        <v>33.415644299999997</v>
      </c>
      <c r="E67" s="61">
        <v>623.40300000000002</v>
      </c>
      <c r="F67" s="62">
        <f t="shared" si="15"/>
        <v>519.08603318109795</v>
      </c>
      <c r="G67" s="60">
        <f t="shared" si="16"/>
        <v>53.601994696849381</v>
      </c>
      <c r="H67" s="61">
        <f t="shared" si="17"/>
        <v>9.6840805294062839</v>
      </c>
    </row>
    <row r="68" spans="1:8" ht="15" customHeight="1" x14ac:dyDescent="0.3">
      <c r="A68" s="159"/>
      <c r="B68" s="10" t="s">
        <v>66</v>
      </c>
      <c r="C68" s="47">
        <v>32.274999999999999</v>
      </c>
      <c r="D68" s="47">
        <v>18.197839099999999</v>
      </c>
      <c r="E68" s="57">
        <v>306.72500000000002</v>
      </c>
      <c r="F68" s="58">
        <f t="shared" si="15"/>
        <v>563.83699767621999</v>
      </c>
      <c r="G68" s="47">
        <f t="shared" si="16"/>
        <v>59.329494172304173</v>
      </c>
      <c r="H68" s="57">
        <f t="shared" si="17"/>
        <v>9.50348567002324</v>
      </c>
    </row>
    <row r="69" spans="1:8" ht="15" customHeight="1" x14ac:dyDescent="0.3">
      <c r="A69" s="160"/>
      <c r="B69" s="63" t="s">
        <v>62</v>
      </c>
      <c r="C69" s="64">
        <f>C70-SUM(C65:C68)</f>
        <v>468.88800000000003</v>
      </c>
      <c r="D69" s="64">
        <f>D70-SUM(D65:D68)</f>
        <v>136.68325099999993</v>
      </c>
      <c r="E69" s="65">
        <f>E70-SUM(E65:E68)</f>
        <v>2105.2320000000004</v>
      </c>
      <c r="F69" s="66">
        <f t="shared" si="15"/>
        <v>291.50511636041</v>
      </c>
      <c r="G69" s="64">
        <f t="shared" si="16"/>
        <v>64.925505122475755</v>
      </c>
      <c r="H69" s="65">
        <f t="shared" si="17"/>
        <v>4.4898397911654824</v>
      </c>
    </row>
    <row r="70" spans="1:8" ht="15" customHeight="1" x14ac:dyDescent="0.3">
      <c r="A70" s="5"/>
      <c r="B70" s="5" t="s">
        <v>4</v>
      </c>
      <c r="C70" s="67">
        <v>806.298</v>
      </c>
      <c r="D70" s="67">
        <v>355.04159199999992</v>
      </c>
      <c r="E70" s="68">
        <v>4888.6540000000005</v>
      </c>
      <c r="F70" s="69">
        <f t="shared" si="15"/>
        <v>440.33544917635902</v>
      </c>
      <c r="G70" s="67">
        <f t="shared" si="16"/>
        <v>72.625633149738121</v>
      </c>
      <c r="H70" s="68">
        <f t="shared" si="17"/>
        <v>6.0630858565939647</v>
      </c>
    </row>
    <row r="71" spans="1:8" ht="15" customHeight="1" x14ac:dyDescent="0.3">
      <c r="A71" s="6"/>
      <c r="B71" s="6" t="s">
        <v>63</v>
      </c>
      <c r="C71" s="7">
        <v>2.2004109699996704E-2</v>
      </c>
      <c r="D71" s="7">
        <v>2.0081633825362492E-2</v>
      </c>
      <c r="E71" s="8">
        <v>2.1029752443453571E-2</v>
      </c>
      <c r="F71" s="70"/>
      <c r="G71" s="71"/>
      <c r="H71" s="72"/>
    </row>
    <row r="72" spans="1:8" ht="15" customHeight="1" x14ac:dyDescent="0.3">
      <c r="A72" s="161" t="s">
        <v>116</v>
      </c>
      <c r="B72" s="161"/>
      <c r="C72" s="161"/>
      <c r="D72" s="161"/>
      <c r="E72" s="161"/>
      <c r="F72" s="1"/>
    </row>
    <row r="75" spans="1:8" ht="15" customHeight="1" x14ac:dyDescent="0.3">
      <c r="A75" s="157" t="s">
        <v>100</v>
      </c>
      <c r="B75" s="157"/>
      <c r="C75" s="157"/>
      <c r="D75" s="157"/>
      <c r="E75" s="157"/>
      <c r="F75" s="157"/>
      <c r="G75" s="157"/>
      <c r="H75" s="157"/>
    </row>
    <row r="76" spans="1:8" ht="30.6" x14ac:dyDescent="0.3">
      <c r="A76" s="96" t="s">
        <v>54</v>
      </c>
      <c r="B76" s="97" t="s">
        <v>55</v>
      </c>
      <c r="C76" s="97" t="s">
        <v>56</v>
      </c>
      <c r="D76" s="97" t="s">
        <v>57</v>
      </c>
      <c r="E76" s="98" t="s">
        <v>58</v>
      </c>
      <c r="F76" s="97" t="s">
        <v>71</v>
      </c>
      <c r="G76" s="97" t="s">
        <v>72</v>
      </c>
      <c r="H76" s="97" t="s">
        <v>59</v>
      </c>
    </row>
    <row r="77" spans="1:8" ht="15" customHeight="1" x14ac:dyDescent="0.3">
      <c r="A77" s="158" t="s">
        <v>79</v>
      </c>
      <c r="B77" s="53" t="s">
        <v>65</v>
      </c>
      <c r="C77" s="54">
        <v>119.077</v>
      </c>
      <c r="D77" s="54">
        <v>61.816924599999986</v>
      </c>
      <c r="E77" s="55">
        <v>821.42499999999995</v>
      </c>
      <c r="F77" s="56">
        <f>D77/C77*1000</f>
        <v>519.13404435785242</v>
      </c>
      <c r="G77" s="54">
        <f>D77/E77*1000</f>
        <v>75.255713668320283</v>
      </c>
      <c r="H77" s="55">
        <f>F77/G77</f>
        <v>6.8982675075791295</v>
      </c>
    </row>
    <row r="78" spans="1:8" ht="15" customHeight="1" x14ac:dyDescent="0.3">
      <c r="A78" s="159"/>
      <c r="B78" s="10" t="s">
        <v>60</v>
      </c>
      <c r="C78" s="47">
        <v>99.507000000000005</v>
      </c>
      <c r="D78" s="47">
        <v>66.190019000000007</v>
      </c>
      <c r="E78" s="57">
        <v>857.84400000000005</v>
      </c>
      <c r="F78" s="58">
        <f t="shared" ref="F78:F82" si="18">D78/C78*1000</f>
        <v>665.17952505853862</v>
      </c>
      <c r="G78" s="47">
        <f t="shared" ref="G78:G82" si="19">D78/E78*1000</f>
        <v>77.158573120520757</v>
      </c>
      <c r="H78" s="57">
        <f t="shared" ref="H78:H82" si="20">F78/G78</f>
        <v>8.6209412403147514</v>
      </c>
    </row>
    <row r="79" spans="1:8" ht="15" customHeight="1" x14ac:dyDescent="0.3">
      <c r="A79" s="159"/>
      <c r="B79" s="59" t="s">
        <v>61</v>
      </c>
      <c r="C79" s="60">
        <v>67.100999999999999</v>
      </c>
      <c r="D79" s="60">
        <v>41.522223500000003</v>
      </c>
      <c r="E79" s="61">
        <v>648.67899999999997</v>
      </c>
      <c r="F79" s="62">
        <f t="shared" si="18"/>
        <v>618.8018583925724</v>
      </c>
      <c r="G79" s="60">
        <f t="shared" si="19"/>
        <v>64.010432741001338</v>
      </c>
      <c r="H79" s="61">
        <f t="shared" si="20"/>
        <v>9.667203171338727</v>
      </c>
    </row>
    <row r="80" spans="1:8" ht="15" customHeight="1" x14ac:dyDescent="0.3">
      <c r="A80" s="159"/>
      <c r="B80" s="10" t="s">
        <v>66</v>
      </c>
      <c r="C80" s="47">
        <v>29.46</v>
      </c>
      <c r="D80" s="47">
        <v>6.9884779000000004</v>
      </c>
      <c r="E80" s="57">
        <v>153.51499999999999</v>
      </c>
      <c r="F80" s="58">
        <f t="shared" si="18"/>
        <v>237.21920909708081</v>
      </c>
      <c r="G80" s="47">
        <f t="shared" si="19"/>
        <v>45.523094811581934</v>
      </c>
      <c r="H80" s="57">
        <f t="shared" si="20"/>
        <v>5.2109640190088253</v>
      </c>
    </row>
    <row r="81" spans="1:8" ht="15" customHeight="1" x14ac:dyDescent="0.3">
      <c r="A81" s="160"/>
      <c r="B81" s="63" t="s">
        <v>62</v>
      </c>
      <c r="C81" s="64">
        <f>C82-SUM(C77:C80)</f>
        <v>359.82400000000007</v>
      </c>
      <c r="D81" s="64">
        <f>D82-SUM(D77:D80)</f>
        <v>93.934193599999929</v>
      </c>
      <c r="E81" s="65">
        <f>E82-SUM(E77:E80)</f>
        <v>1735.6040000000003</v>
      </c>
      <c r="F81" s="66">
        <f t="shared" si="18"/>
        <v>261.05594290542018</v>
      </c>
      <c r="G81" s="64">
        <f t="shared" si="19"/>
        <v>54.121904305359934</v>
      </c>
      <c r="H81" s="65">
        <f t="shared" si="20"/>
        <v>4.8234803681799985</v>
      </c>
    </row>
    <row r="82" spans="1:8" ht="15" customHeight="1" x14ac:dyDescent="0.3">
      <c r="A82" s="5"/>
      <c r="B82" s="5" t="s">
        <v>4</v>
      </c>
      <c r="C82" s="67">
        <v>674.96900000000005</v>
      </c>
      <c r="D82" s="67">
        <v>270.45183859999992</v>
      </c>
      <c r="E82" s="68">
        <v>4217.067</v>
      </c>
      <c r="F82" s="69">
        <f t="shared" si="18"/>
        <v>400.68779247639509</v>
      </c>
      <c r="G82" s="67">
        <f t="shared" si="19"/>
        <v>64.132687149623166</v>
      </c>
      <c r="H82" s="68">
        <f t="shared" si="20"/>
        <v>6.24779360237285</v>
      </c>
    </row>
    <row r="83" spans="1:8" ht="15" customHeight="1" x14ac:dyDescent="0.3">
      <c r="A83" s="6"/>
      <c r="B83" s="6" t="s">
        <v>63</v>
      </c>
      <c r="C83" s="7">
        <v>1.9378364615421851E-2</v>
      </c>
      <c r="D83" s="7">
        <v>1.7277750670242033E-2</v>
      </c>
      <c r="E83" s="8">
        <v>1.8576405570734564E-2</v>
      </c>
      <c r="F83" s="70"/>
      <c r="G83" s="71"/>
      <c r="H83" s="72"/>
    </row>
    <row r="84" spans="1:8" ht="15" customHeight="1" x14ac:dyDescent="0.3">
      <c r="A84" s="161" t="s">
        <v>116</v>
      </c>
      <c r="B84" s="161"/>
      <c r="C84" s="161"/>
      <c r="D84" s="161"/>
      <c r="E84" s="161"/>
      <c r="F84" s="1"/>
    </row>
    <row r="87" spans="1:8" ht="15" customHeight="1" x14ac:dyDescent="0.3">
      <c r="A87" s="157" t="s">
        <v>76</v>
      </c>
      <c r="B87" s="157"/>
      <c r="C87" s="157"/>
      <c r="D87" s="157"/>
      <c r="E87" s="157"/>
      <c r="F87" s="157"/>
      <c r="G87" s="157"/>
      <c r="H87" s="157"/>
    </row>
    <row r="88" spans="1:8" ht="30.6" x14ac:dyDescent="0.3">
      <c r="A88" s="96" t="s">
        <v>54</v>
      </c>
      <c r="B88" s="97" t="s">
        <v>55</v>
      </c>
      <c r="C88" s="97" t="s">
        <v>56</v>
      </c>
      <c r="D88" s="97" t="s">
        <v>57</v>
      </c>
      <c r="E88" s="98" t="s">
        <v>58</v>
      </c>
      <c r="F88" s="97" t="s">
        <v>71</v>
      </c>
      <c r="G88" s="97" t="s">
        <v>72</v>
      </c>
      <c r="H88" s="97" t="s">
        <v>59</v>
      </c>
    </row>
    <row r="89" spans="1:8" ht="15" customHeight="1" x14ac:dyDescent="0.3">
      <c r="A89" s="158" t="s">
        <v>79</v>
      </c>
      <c r="B89" s="53" t="s">
        <v>65</v>
      </c>
      <c r="C89" s="54">
        <v>109.131</v>
      </c>
      <c r="D89" s="54">
        <v>46.447490800000004</v>
      </c>
      <c r="E89" s="55">
        <v>859.17499999999995</v>
      </c>
      <c r="F89" s="56">
        <f>D89/C89*1000</f>
        <v>425.61225316362908</v>
      </c>
      <c r="G89" s="54">
        <f>D89/E89*1000</f>
        <v>54.06057066371811</v>
      </c>
      <c r="H89" s="55">
        <f>F89/G89</f>
        <v>7.8728775508334019</v>
      </c>
    </row>
    <row r="90" spans="1:8" ht="15" customHeight="1" x14ac:dyDescent="0.3">
      <c r="A90" s="159"/>
      <c r="B90" s="10" t="s">
        <v>60</v>
      </c>
      <c r="C90" s="47">
        <v>97.372</v>
      </c>
      <c r="D90" s="47">
        <v>66.035908100000015</v>
      </c>
      <c r="E90" s="57">
        <v>811.36199999999997</v>
      </c>
      <c r="F90" s="58">
        <f t="shared" ref="F90:F94" si="21">D90/C90*1000</f>
        <v>678.18169597009421</v>
      </c>
      <c r="G90" s="47">
        <f t="shared" ref="G90:G94" si="22">D90/E90*1000</f>
        <v>81.388958442717339</v>
      </c>
      <c r="H90" s="57">
        <f t="shared" ref="H90:H94" si="23">F90/G90</f>
        <v>8.3326007476481934</v>
      </c>
    </row>
    <row r="91" spans="1:8" ht="15" customHeight="1" x14ac:dyDescent="0.3">
      <c r="A91" s="159"/>
      <c r="B91" s="59" t="s">
        <v>61</v>
      </c>
      <c r="C91" s="60">
        <v>92.162000000000006</v>
      </c>
      <c r="D91" s="60">
        <v>52.237157600000003</v>
      </c>
      <c r="E91" s="61">
        <v>899.70799999999997</v>
      </c>
      <c r="F91" s="62">
        <f t="shared" si="21"/>
        <v>566.79713547883068</v>
      </c>
      <c r="G91" s="60">
        <f t="shared" si="22"/>
        <v>58.060123506737746</v>
      </c>
      <c r="H91" s="61">
        <f t="shared" si="23"/>
        <v>9.7622447429526247</v>
      </c>
    </row>
    <row r="92" spans="1:8" ht="15" customHeight="1" x14ac:dyDescent="0.3">
      <c r="A92" s="159"/>
      <c r="B92" s="10" t="s">
        <v>66</v>
      </c>
      <c r="C92" s="47">
        <v>40.298000000000002</v>
      </c>
      <c r="D92" s="47">
        <v>11.3147872</v>
      </c>
      <c r="E92" s="57">
        <v>291.71899999999999</v>
      </c>
      <c r="F92" s="58">
        <f t="shared" si="21"/>
        <v>280.77788475854879</v>
      </c>
      <c r="G92" s="47">
        <f t="shared" si="22"/>
        <v>38.786596690650931</v>
      </c>
      <c r="H92" s="57">
        <f t="shared" si="23"/>
        <v>7.2390441212963426</v>
      </c>
    </row>
    <row r="93" spans="1:8" ht="15" customHeight="1" x14ac:dyDescent="0.3">
      <c r="A93" s="160"/>
      <c r="B93" s="63" t="s">
        <v>62</v>
      </c>
      <c r="C93" s="64">
        <v>354.71199999999999</v>
      </c>
      <c r="D93" s="64">
        <v>113.64391699999993</v>
      </c>
      <c r="E93" s="65">
        <v>2164.576</v>
      </c>
      <c r="F93" s="66">
        <f t="shared" si="21"/>
        <v>320.38362671688566</v>
      </c>
      <c r="G93" s="64">
        <f t="shared" si="22"/>
        <v>52.501698716053369</v>
      </c>
      <c r="H93" s="65">
        <f t="shared" si="23"/>
        <v>6.1023478202034331</v>
      </c>
    </row>
    <row r="94" spans="1:8" ht="15" customHeight="1" x14ac:dyDescent="0.3">
      <c r="A94" s="5"/>
      <c r="B94" s="5" t="s">
        <v>4</v>
      </c>
      <c r="C94" s="67">
        <f>SUM(C89:C93)</f>
        <v>693.67499999999995</v>
      </c>
      <c r="D94" s="67">
        <f>SUM(D89:D93)</f>
        <v>289.67926069999999</v>
      </c>
      <c r="E94" s="68">
        <f>SUM(E89:E93)</f>
        <v>5026.54</v>
      </c>
      <c r="F94" s="69">
        <f t="shared" si="21"/>
        <v>417.60083713554621</v>
      </c>
      <c r="G94" s="67">
        <f t="shared" si="22"/>
        <v>57.629952352910749</v>
      </c>
      <c r="H94" s="68">
        <f t="shared" si="23"/>
        <v>7.2462464410566918</v>
      </c>
    </row>
    <row r="95" spans="1:8" ht="15" customHeight="1" x14ac:dyDescent="0.3">
      <c r="A95" s="6"/>
      <c r="B95" s="6" t="s">
        <v>63</v>
      </c>
      <c r="C95" s="7">
        <v>2.2361229098935707E-2</v>
      </c>
      <c r="D95" s="7">
        <v>2.039641148800837E-2</v>
      </c>
      <c r="E95" s="8">
        <v>2.3952440157878896E-2</v>
      </c>
      <c r="F95" s="70"/>
      <c r="G95" s="71"/>
      <c r="H95" s="72"/>
    </row>
    <row r="96" spans="1:8" ht="15" customHeight="1" x14ac:dyDescent="0.3">
      <c r="A96" s="161" t="s">
        <v>116</v>
      </c>
      <c r="B96" s="161"/>
      <c r="C96" s="161"/>
      <c r="D96" s="161"/>
      <c r="E96" s="161"/>
      <c r="F96" s="1"/>
    </row>
    <row r="99" spans="1:8" ht="15" customHeight="1" x14ac:dyDescent="0.3">
      <c r="A99" s="157" t="s">
        <v>64</v>
      </c>
      <c r="B99" s="157"/>
      <c r="C99" s="157"/>
      <c r="D99" s="157"/>
      <c r="E99" s="157"/>
      <c r="F99" s="157"/>
      <c r="G99" s="157"/>
      <c r="H99" s="157"/>
    </row>
    <row r="100" spans="1:8" ht="30.6" x14ac:dyDescent="0.3">
      <c r="A100" s="96" t="s">
        <v>54</v>
      </c>
      <c r="B100" s="97" t="s">
        <v>55</v>
      </c>
      <c r="C100" s="97" t="s">
        <v>56</v>
      </c>
      <c r="D100" s="97" t="s">
        <v>57</v>
      </c>
      <c r="E100" s="98" t="s">
        <v>58</v>
      </c>
      <c r="F100" s="97" t="s">
        <v>71</v>
      </c>
      <c r="G100" s="97" t="s">
        <v>72</v>
      </c>
      <c r="H100" s="97" t="s">
        <v>59</v>
      </c>
    </row>
    <row r="101" spans="1:8" ht="15" customHeight="1" x14ac:dyDescent="0.3">
      <c r="A101" s="158" t="s">
        <v>79</v>
      </c>
      <c r="B101" s="53" t="s">
        <v>60</v>
      </c>
      <c r="C101" s="54">
        <v>113.33799999999999</v>
      </c>
      <c r="D101" s="54">
        <v>81.805613300000076</v>
      </c>
      <c r="E101" s="55">
        <v>1077.749</v>
      </c>
      <c r="F101" s="56">
        <f>D101/C101*1000</f>
        <v>721.78451446117003</v>
      </c>
      <c r="G101" s="54">
        <f>D101/E101*1000</f>
        <v>75.904142151836908</v>
      </c>
      <c r="H101" s="55">
        <f>F101/G101</f>
        <v>9.5091584464169134</v>
      </c>
    </row>
    <row r="102" spans="1:8" ht="15" customHeight="1" x14ac:dyDescent="0.3">
      <c r="A102" s="159"/>
      <c r="B102" s="10" t="s">
        <v>65</v>
      </c>
      <c r="C102" s="47">
        <v>100.783</v>
      </c>
      <c r="D102" s="47">
        <v>51.718538100000011</v>
      </c>
      <c r="E102" s="57">
        <v>791.38499999999999</v>
      </c>
      <c r="F102" s="58">
        <f t="shared" ref="F102:F106" si="24">D102/C102*1000</f>
        <v>513.16728118829576</v>
      </c>
      <c r="G102" s="47">
        <f t="shared" ref="G102:G105" si="25">D102/E102*1000</f>
        <v>65.351931234481341</v>
      </c>
      <c r="H102" s="57">
        <f t="shared" ref="H102:H106" si="26">F102/G102</f>
        <v>7.8523659744202883</v>
      </c>
    </row>
    <row r="103" spans="1:8" ht="15" customHeight="1" x14ac:dyDescent="0.3">
      <c r="A103" s="159"/>
      <c r="B103" s="59" t="s">
        <v>61</v>
      </c>
      <c r="C103" s="60">
        <v>62.582999999999998</v>
      </c>
      <c r="D103" s="60">
        <v>32.406060300000007</v>
      </c>
      <c r="E103" s="61">
        <v>839.56</v>
      </c>
      <c r="F103" s="62">
        <f t="shared" si="24"/>
        <v>517.80931403096702</v>
      </c>
      <c r="G103" s="60">
        <f t="shared" si="25"/>
        <v>38.598861665634395</v>
      </c>
      <c r="H103" s="61">
        <f t="shared" si="26"/>
        <v>13.415144687854527</v>
      </c>
    </row>
    <row r="104" spans="1:8" ht="15" customHeight="1" x14ac:dyDescent="0.3">
      <c r="A104" s="159"/>
      <c r="B104" s="10" t="s">
        <v>66</v>
      </c>
      <c r="C104" s="47">
        <v>53.872</v>
      </c>
      <c r="D104" s="47">
        <v>18.636931399999995</v>
      </c>
      <c r="E104" s="57">
        <v>317.82499999999999</v>
      </c>
      <c r="F104" s="58">
        <f t="shared" si="24"/>
        <v>345.94838506088502</v>
      </c>
      <c r="G104" s="47">
        <f t="shared" si="25"/>
        <v>58.638972390466435</v>
      </c>
      <c r="H104" s="57">
        <f t="shared" si="26"/>
        <v>5.8996324621324634</v>
      </c>
    </row>
    <row r="105" spans="1:8" ht="15" customHeight="1" x14ac:dyDescent="0.3">
      <c r="A105" s="160"/>
      <c r="B105" s="63" t="s">
        <v>62</v>
      </c>
      <c r="C105" s="64">
        <v>383.75299999999993</v>
      </c>
      <c r="D105" s="64">
        <v>116.86098180000027</v>
      </c>
      <c r="E105" s="65">
        <v>2094.1600000000003</v>
      </c>
      <c r="F105" s="66">
        <f t="shared" si="24"/>
        <v>304.52135045198418</v>
      </c>
      <c r="G105" s="64">
        <f t="shared" si="25"/>
        <v>55.803272815830816</v>
      </c>
      <c r="H105" s="65">
        <f t="shared" si="26"/>
        <v>5.4570518015494356</v>
      </c>
    </row>
    <row r="106" spans="1:8" ht="15" customHeight="1" x14ac:dyDescent="0.3">
      <c r="A106" s="5"/>
      <c r="B106" s="5" t="s">
        <v>4</v>
      </c>
      <c r="C106" s="67">
        <f>SUM(C101:C105)</f>
        <v>714.32899999999995</v>
      </c>
      <c r="D106" s="67">
        <f>SUM(D101:D105)</f>
        <v>301.42812490000034</v>
      </c>
      <c r="E106" s="68">
        <f>SUM(E101:E105)</f>
        <v>5120.6790000000001</v>
      </c>
      <c r="F106" s="69">
        <f t="shared" si="24"/>
        <v>421.97380324752368</v>
      </c>
      <c r="G106" s="67">
        <f>D106/E106*1000</f>
        <v>58.86487415047894</v>
      </c>
      <c r="H106" s="68">
        <f t="shared" si="26"/>
        <v>7.1685161879190122</v>
      </c>
    </row>
    <row r="107" spans="1:8" ht="15" customHeight="1" x14ac:dyDescent="0.3">
      <c r="A107" s="6"/>
      <c r="B107" s="6" t="s">
        <v>63</v>
      </c>
      <c r="C107" s="7">
        <v>2.5173835315106488E-2</v>
      </c>
      <c r="D107" s="7">
        <v>2.3642764238001251E-2</v>
      </c>
      <c r="E107" s="8">
        <v>2.6894064838370452E-2</v>
      </c>
      <c r="F107" s="70"/>
      <c r="G107" s="71"/>
      <c r="H107" s="72"/>
    </row>
    <row r="108" spans="1:8" ht="15" customHeight="1" x14ac:dyDescent="0.3">
      <c r="A108" s="161" t="s">
        <v>116</v>
      </c>
      <c r="B108" s="161"/>
      <c r="C108" s="161"/>
      <c r="D108" s="161"/>
      <c r="E108" s="161"/>
      <c r="F108" s="1"/>
    </row>
  </sheetData>
  <mergeCells count="27">
    <mergeCell ref="A3:H3"/>
    <mergeCell ref="A5:A9"/>
    <mergeCell ref="A12:E12"/>
    <mergeCell ref="A15:H15"/>
    <mergeCell ref="A17:A21"/>
    <mergeCell ref="A24:E24"/>
    <mergeCell ref="A27:H27"/>
    <mergeCell ref="A29:A33"/>
    <mergeCell ref="A36:E36"/>
    <mergeCell ref="A39:H39"/>
    <mergeCell ref="A41:A45"/>
    <mergeCell ref="A48:E48"/>
    <mergeCell ref="A51:H51"/>
    <mergeCell ref="A53:A57"/>
    <mergeCell ref="A60:E60"/>
    <mergeCell ref="A63:H63"/>
    <mergeCell ref="A65:A69"/>
    <mergeCell ref="A72:E72"/>
    <mergeCell ref="A108:E108"/>
    <mergeCell ref="A87:H87"/>
    <mergeCell ref="A89:A93"/>
    <mergeCell ref="A96:E96"/>
    <mergeCell ref="A75:H75"/>
    <mergeCell ref="A77:A81"/>
    <mergeCell ref="A84:E84"/>
    <mergeCell ref="A99:H99"/>
    <mergeCell ref="A101:A105"/>
  </mergeCells>
  <pageMargins left="0.70866141732283472" right="0.70866141732283472" top="0.74803149606299213" bottom="0.74803149606299213" header="0.31496062992125984" footer="0.31496062992125984"/>
  <pageSetup paperSize="9" scale="93" orientation="landscape" r:id="rId1"/>
  <headerFooter>
    <oddHeader>&amp;R&amp;G</oddHeader>
    <oddFooter>&amp;L&amp;F&amp;C&amp;P / &amp;N&amp;R&amp;A</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3:P24"/>
  <sheetViews>
    <sheetView showGridLines="0" zoomScaleNormal="100" workbookViewId="0">
      <pane xSplit="1" topLeftCell="B1" activePane="topRight" state="frozen"/>
      <selection sqref="A1:XFD1048576"/>
      <selection pane="topRight" activeCell="P5" sqref="P5:P10"/>
    </sheetView>
  </sheetViews>
  <sheetFormatPr defaultRowHeight="15" customHeight="1" x14ac:dyDescent="0.3"/>
  <cols>
    <col min="1" max="1" width="22.5546875" style="9" customWidth="1"/>
    <col min="2" max="16384" width="8.88671875" style="9"/>
  </cols>
  <sheetData>
    <row r="3" spans="1:16" ht="15" customHeight="1" x14ac:dyDescent="0.3">
      <c r="A3" s="157" t="s">
        <v>155</v>
      </c>
      <c r="B3" s="157"/>
      <c r="C3" s="157"/>
      <c r="D3" s="157"/>
      <c r="E3" s="157"/>
      <c r="F3" s="157"/>
      <c r="G3" s="157"/>
      <c r="H3" s="157"/>
      <c r="I3" s="157"/>
      <c r="J3" s="157"/>
      <c r="K3" s="157"/>
      <c r="L3" s="157"/>
      <c r="M3" s="157"/>
      <c r="N3" s="157"/>
      <c r="O3" s="157"/>
      <c r="P3" s="157"/>
    </row>
    <row r="4" spans="1:16" ht="15" customHeight="1" x14ac:dyDescent="0.3">
      <c r="A4" s="99"/>
      <c r="B4" s="100">
        <v>2010</v>
      </c>
      <c r="C4" s="100">
        <v>2011</v>
      </c>
      <c r="D4" s="100">
        <v>2012</v>
      </c>
      <c r="E4" s="100">
        <v>2013</v>
      </c>
      <c r="F4" s="100">
        <v>2014</v>
      </c>
      <c r="G4" s="100">
        <v>2015</v>
      </c>
      <c r="H4" s="100">
        <v>2016</v>
      </c>
      <c r="I4" s="100">
        <v>2017</v>
      </c>
      <c r="J4" s="100">
        <v>2018</v>
      </c>
      <c r="K4" s="100">
        <v>2019</v>
      </c>
      <c r="L4" s="100">
        <v>2020</v>
      </c>
      <c r="M4" s="100">
        <v>2021</v>
      </c>
      <c r="N4" s="100">
        <v>2022</v>
      </c>
      <c r="O4" s="100">
        <v>2023</v>
      </c>
      <c r="P4" s="100">
        <v>2024</v>
      </c>
    </row>
    <row r="5" spans="1:16" ht="30.6" x14ac:dyDescent="0.3">
      <c r="A5" s="43" t="s">
        <v>103</v>
      </c>
      <c r="B5" s="44">
        <v>19.807707499999964</v>
      </c>
      <c r="C5" s="44">
        <v>20.588502499999962</v>
      </c>
      <c r="D5" s="44">
        <v>16.898517499999986</v>
      </c>
      <c r="E5" s="44">
        <v>12.819700000000005</v>
      </c>
      <c r="F5" s="44">
        <v>13.061617500000008</v>
      </c>
      <c r="G5" s="44">
        <v>19.958282499999992</v>
      </c>
      <c r="H5" s="45">
        <v>23.070962500000007</v>
      </c>
      <c r="I5" s="45">
        <v>26.668272499999961</v>
      </c>
      <c r="J5" s="45">
        <f>22002.0575/1000</f>
        <v>22.002057499999999</v>
      </c>
      <c r="K5" s="45">
        <v>20.408292499999998</v>
      </c>
      <c r="L5" s="45">
        <v>19.322867500000026</v>
      </c>
      <c r="M5" s="45">
        <v>20.40755023807408</v>
      </c>
      <c r="N5" s="45">
        <v>25.154851541092462</v>
      </c>
      <c r="O5" s="45">
        <v>22.118104547913997</v>
      </c>
      <c r="P5" s="45">
        <v>19.136444578659027</v>
      </c>
    </row>
    <row r="6" spans="1:16" ht="15" customHeight="1" x14ac:dyDescent="0.3">
      <c r="A6" s="46" t="s">
        <v>80</v>
      </c>
      <c r="B6" s="47">
        <f>B7-B5</f>
        <v>273.4785274999997</v>
      </c>
      <c r="C6" s="47">
        <f t="shared" ref="C6:J6" si="0">C7-C5</f>
        <v>246.83059249999997</v>
      </c>
      <c r="D6" s="47">
        <f t="shared" si="0"/>
        <v>230.56555749999984</v>
      </c>
      <c r="E6" s="47">
        <f t="shared" si="0"/>
        <v>222.64657750000168</v>
      </c>
      <c r="F6" s="47">
        <f t="shared" si="0"/>
        <v>220.43980999999803</v>
      </c>
      <c r="G6" s="47">
        <f t="shared" si="0"/>
        <v>209.8075875000014</v>
      </c>
      <c r="H6" s="47">
        <f t="shared" si="0"/>
        <v>209.5855275000001</v>
      </c>
      <c r="I6" s="47">
        <f t="shared" si="0"/>
        <v>224.24652750000081</v>
      </c>
      <c r="J6" s="47">
        <f t="shared" si="0"/>
        <v>231.25063000000273</v>
      </c>
      <c r="K6" s="47">
        <v>232.83965499999914</v>
      </c>
      <c r="L6" s="47">
        <f>L7-L5</f>
        <v>232.74822250000113</v>
      </c>
      <c r="M6" s="47">
        <f>M7-M5</f>
        <v>237.24529751134014</v>
      </c>
      <c r="N6" s="47">
        <f>N7-N5</f>
        <v>244.42676948339664</v>
      </c>
      <c r="O6" s="47">
        <f>O7-O5</f>
        <v>238.00536189390547</v>
      </c>
      <c r="P6" s="47">
        <f>P7-P5</f>
        <v>239.48738560444875</v>
      </c>
    </row>
    <row r="7" spans="1:16" ht="15" customHeight="1" x14ac:dyDescent="0.3">
      <c r="A7" s="48" t="s">
        <v>81</v>
      </c>
      <c r="B7" s="44">
        <v>293.28623499999964</v>
      </c>
      <c r="C7" s="44">
        <v>267.41909499999991</v>
      </c>
      <c r="D7" s="44">
        <v>247.46407499999984</v>
      </c>
      <c r="E7" s="44">
        <v>235.46627750000169</v>
      </c>
      <c r="F7" s="44">
        <v>233.50142749999804</v>
      </c>
      <c r="G7" s="44">
        <v>229.7658700000014</v>
      </c>
      <c r="H7" s="45">
        <v>232.6564900000001</v>
      </c>
      <c r="I7" s="45">
        <v>250.91480000000078</v>
      </c>
      <c r="J7" s="45">
        <v>253.25268750000274</v>
      </c>
      <c r="K7" s="45">
        <v>253.24794749999913</v>
      </c>
      <c r="L7" s="45">
        <v>252.07109000000116</v>
      </c>
      <c r="M7" s="45">
        <v>257.65284774941421</v>
      </c>
      <c r="N7" s="45">
        <v>269.5816210244891</v>
      </c>
      <c r="O7" s="45">
        <v>260.12346644181946</v>
      </c>
      <c r="P7" s="45">
        <v>258.62383018310777</v>
      </c>
    </row>
    <row r="8" spans="1:16" ht="15" customHeight="1" x14ac:dyDescent="0.3">
      <c r="A8" s="101" t="s">
        <v>82</v>
      </c>
      <c r="B8" s="102">
        <v>4389.7539024999469</v>
      </c>
      <c r="C8" s="102">
        <v>4054.3311224999634</v>
      </c>
      <c r="D8" s="102">
        <v>3694.9760949999863</v>
      </c>
      <c r="E8" s="102">
        <v>3513.1972749999732</v>
      </c>
      <c r="F8" s="102">
        <v>3536.2398724999625</v>
      </c>
      <c r="G8" s="102">
        <v>3610.6925649999803</v>
      </c>
      <c r="H8" s="102">
        <v>3673.5592624999863</v>
      </c>
      <c r="I8" s="102">
        <v>3752.6738349998004</v>
      </c>
      <c r="J8" s="102">
        <v>3828.0211174997803</v>
      </c>
      <c r="K8" s="102">
        <v>3911.0299925000186</v>
      </c>
      <c r="L8" s="102">
        <v>3875.4790050002653</v>
      </c>
      <c r="M8" s="139">
        <v>3927.9804227906716</v>
      </c>
      <c r="N8" s="139">
        <v>4140.6331686931735</v>
      </c>
      <c r="O8" s="139">
        <v>4193.4603782170425</v>
      </c>
      <c r="P8" s="139">
        <v>4275.9529162760173</v>
      </c>
    </row>
    <row r="9" spans="1:16" ht="20.399999999999999" x14ac:dyDescent="0.3">
      <c r="A9" s="43" t="s">
        <v>107</v>
      </c>
      <c r="B9" s="49">
        <f t="shared" ref="B9:I9" si="1">B5/B7</f>
        <v>6.7537119496931003E-2</v>
      </c>
      <c r="C9" s="49">
        <f t="shared" si="1"/>
        <v>7.6989649897663326E-2</v>
      </c>
      <c r="D9" s="49">
        <f t="shared" si="1"/>
        <v>6.8286750309110508E-2</v>
      </c>
      <c r="E9" s="49">
        <f t="shared" si="1"/>
        <v>5.4443889528936529E-2</v>
      </c>
      <c r="F9" s="49">
        <f t="shared" si="1"/>
        <v>5.5938062734113767E-2</v>
      </c>
      <c r="G9" s="49">
        <f t="shared" si="1"/>
        <v>8.6863564636470464E-2</v>
      </c>
      <c r="H9" s="50">
        <f t="shared" si="1"/>
        <v>9.91632019377581E-2</v>
      </c>
      <c r="I9" s="50">
        <f t="shared" si="1"/>
        <v>0.10628417494703334</v>
      </c>
      <c r="J9" s="50">
        <f t="shared" ref="J9:K9" si="2">J5/J7</f>
        <v>8.6877883576259238E-2</v>
      </c>
      <c r="K9" s="50">
        <f t="shared" si="2"/>
        <v>8.0586210871462519E-2</v>
      </c>
      <c r="L9" s="50">
        <f>L5/L7</f>
        <v>7.6656420615311083E-2</v>
      </c>
      <c r="M9" s="50">
        <f>M5/M7</f>
        <v>7.9205607142840043E-2</v>
      </c>
      <c r="N9" s="50">
        <f>N5/N7</f>
        <v>9.3310706588589615E-2</v>
      </c>
      <c r="O9" s="50">
        <f>O5/O7</f>
        <v>8.5029254955208147E-2</v>
      </c>
      <c r="P9" s="50">
        <f>P5/P7</f>
        <v>7.3993353841795131E-2</v>
      </c>
    </row>
    <row r="10" spans="1:16" ht="30.6" x14ac:dyDescent="0.3">
      <c r="A10" s="51" t="s">
        <v>108</v>
      </c>
      <c r="B10" s="52">
        <f>B6/B7</f>
        <v>0.93246288050306914</v>
      </c>
      <c r="C10" s="52">
        <f t="shared" ref="C10:I10" si="3">C6/C7</f>
        <v>0.92301035010233679</v>
      </c>
      <c r="D10" s="52">
        <f t="shared" si="3"/>
        <v>0.93171324969088942</v>
      </c>
      <c r="E10" s="52">
        <f t="shared" si="3"/>
        <v>0.94555611047106347</v>
      </c>
      <c r="F10" s="52">
        <f t="shared" si="3"/>
        <v>0.94406193726588628</v>
      </c>
      <c r="G10" s="52">
        <f t="shared" si="3"/>
        <v>0.91313643536352951</v>
      </c>
      <c r="H10" s="52">
        <f t="shared" si="3"/>
        <v>0.90083679806224193</v>
      </c>
      <c r="I10" s="52">
        <f t="shared" si="3"/>
        <v>0.89371582505296665</v>
      </c>
      <c r="J10" s="52">
        <f t="shared" ref="J10:K10" si="4">J6/J7</f>
        <v>0.91312211642374075</v>
      </c>
      <c r="K10" s="52">
        <f t="shared" si="4"/>
        <v>0.91941378912853755</v>
      </c>
      <c r="L10" s="52">
        <f>L6/L7</f>
        <v>0.92334357938468892</v>
      </c>
      <c r="M10" s="52">
        <f>M6/M7</f>
        <v>0.92079439285716003</v>
      </c>
      <c r="N10" s="52">
        <f>N6/N7</f>
        <v>0.90668929341141047</v>
      </c>
      <c r="O10" s="52">
        <f>O6/O7</f>
        <v>0.91497074504479192</v>
      </c>
      <c r="P10" s="52">
        <f>P6/P7</f>
        <v>0.92600664615820494</v>
      </c>
    </row>
    <row r="11" spans="1:16" ht="15" customHeight="1" x14ac:dyDescent="0.3">
      <c r="A11" s="164" t="s">
        <v>117</v>
      </c>
      <c r="B11" s="164"/>
      <c r="C11" s="164"/>
      <c r="D11" s="164"/>
      <c r="E11" s="164"/>
      <c r="F11" s="164"/>
      <c r="G11" s="164"/>
      <c r="H11" s="164"/>
    </row>
    <row r="12" spans="1:16" ht="15" customHeight="1" x14ac:dyDescent="0.3">
      <c r="A12" s="163" t="s">
        <v>114</v>
      </c>
      <c r="B12" s="163"/>
      <c r="C12" s="163"/>
      <c r="D12" s="163"/>
      <c r="E12" s="163"/>
      <c r="F12" s="163"/>
      <c r="G12" s="163"/>
      <c r="H12" s="163"/>
      <c r="I12" s="163"/>
      <c r="J12" s="163"/>
      <c r="K12" s="93"/>
      <c r="L12" s="93"/>
      <c r="M12" s="93"/>
      <c r="N12" s="93"/>
      <c r="O12" s="93"/>
      <c r="P12" s="93"/>
    </row>
    <row r="13" spans="1:16" s="34" customFormat="1" ht="35.4" customHeight="1" x14ac:dyDescent="0.3">
      <c r="A13" s="162" t="s">
        <v>115</v>
      </c>
      <c r="B13" s="162"/>
      <c r="C13" s="162"/>
      <c r="D13" s="162"/>
      <c r="E13" s="162"/>
      <c r="F13" s="162"/>
      <c r="G13" s="162"/>
      <c r="H13" s="162"/>
      <c r="I13" s="162"/>
      <c r="J13" s="162"/>
      <c r="K13" s="162"/>
      <c r="L13" s="162"/>
      <c r="M13" s="95"/>
      <c r="N13" s="95"/>
      <c r="O13" s="95"/>
      <c r="P13" s="95"/>
    </row>
    <row r="14" spans="1:16" ht="15" customHeight="1" x14ac:dyDescent="0.3">
      <c r="A14" s="94"/>
      <c r="B14" s="94"/>
      <c r="C14" s="94"/>
      <c r="D14" s="94"/>
      <c r="E14" s="94"/>
      <c r="F14" s="94"/>
      <c r="G14" s="94"/>
      <c r="H14" s="94"/>
      <c r="I14" s="94"/>
      <c r="J14" s="94"/>
      <c r="K14" s="95"/>
      <c r="L14" s="95"/>
      <c r="M14" s="95"/>
      <c r="N14" s="95"/>
      <c r="O14" s="95"/>
      <c r="P14" s="95"/>
    </row>
    <row r="15" spans="1:16" ht="15" customHeight="1" x14ac:dyDescent="0.3">
      <c r="A15" s="162"/>
      <c r="B15" s="162"/>
      <c r="C15" s="162"/>
      <c r="D15" s="162"/>
      <c r="E15" s="162"/>
      <c r="F15" s="162"/>
      <c r="G15" s="162"/>
      <c r="H15" s="162"/>
      <c r="I15" s="162"/>
      <c r="J15" s="162"/>
      <c r="K15" s="95"/>
      <c r="L15" s="95"/>
      <c r="M15" s="95"/>
      <c r="N15" s="95"/>
      <c r="O15" s="95"/>
      <c r="P15" s="95"/>
    </row>
    <row r="16" spans="1:16" ht="15" customHeight="1" x14ac:dyDescent="0.3">
      <c r="A16" s="162"/>
      <c r="B16" s="162"/>
      <c r="C16" s="162"/>
      <c r="D16" s="162"/>
      <c r="E16" s="162"/>
      <c r="F16" s="162"/>
      <c r="G16" s="162"/>
      <c r="H16" s="162"/>
      <c r="I16" s="162"/>
      <c r="J16" s="162"/>
      <c r="K16" s="95"/>
      <c r="L16" s="95"/>
      <c r="M16" s="95"/>
      <c r="N16" s="95"/>
      <c r="O16" s="95"/>
      <c r="P16" s="95"/>
    </row>
    <row r="17" spans="1:16" ht="15" customHeight="1" x14ac:dyDescent="0.3">
      <c r="A17" s="162"/>
      <c r="B17" s="162"/>
      <c r="C17" s="162"/>
      <c r="D17" s="162"/>
      <c r="E17" s="162"/>
      <c r="F17" s="162"/>
      <c r="G17" s="162"/>
      <c r="H17" s="162"/>
      <c r="I17" s="162"/>
      <c r="J17" s="162"/>
      <c r="K17" s="95"/>
      <c r="L17" s="95"/>
      <c r="M17" s="95"/>
      <c r="N17" s="95"/>
      <c r="O17" s="95"/>
      <c r="P17" s="95"/>
    </row>
    <row r="18" spans="1:16" ht="15" customHeight="1" x14ac:dyDescent="0.3">
      <c r="A18" s="162"/>
      <c r="B18" s="162"/>
      <c r="C18" s="162"/>
      <c r="D18" s="162"/>
      <c r="E18" s="162"/>
      <c r="F18" s="162"/>
      <c r="G18" s="162"/>
      <c r="H18" s="162"/>
      <c r="I18" s="162"/>
      <c r="J18" s="162"/>
      <c r="K18" s="95"/>
      <c r="L18" s="95"/>
      <c r="M18" s="95"/>
      <c r="N18" s="95"/>
      <c r="O18" s="95"/>
      <c r="P18" s="95"/>
    </row>
    <row r="19" spans="1:16" ht="15" customHeight="1" x14ac:dyDescent="0.3">
      <c r="A19" s="162"/>
      <c r="B19" s="163"/>
      <c r="C19" s="163"/>
      <c r="D19" s="163"/>
    </row>
    <row r="20" spans="1:16" ht="15" customHeight="1" x14ac:dyDescent="0.3">
      <c r="A20" s="162"/>
      <c r="B20" s="162"/>
      <c r="C20" s="162"/>
      <c r="D20" s="162"/>
      <c r="E20" s="162"/>
      <c r="F20" s="162"/>
      <c r="G20" s="162"/>
      <c r="H20" s="162"/>
    </row>
    <row r="21" spans="1:16" ht="15" customHeight="1" x14ac:dyDescent="0.3">
      <c r="A21" s="162"/>
      <c r="B21" s="162"/>
      <c r="C21" s="162"/>
      <c r="D21" s="162"/>
      <c r="E21" s="162"/>
      <c r="F21" s="162"/>
      <c r="G21" s="162"/>
      <c r="H21" s="162"/>
    </row>
    <row r="22" spans="1:16" ht="15" customHeight="1" x14ac:dyDescent="0.3">
      <c r="A22" s="162"/>
      <c r="B22" s="162"/>
      <c r="C22" s="162"/>
      <c r="D22" s="162"/>
      <c r="E22" s="162"/>
      <c r="F22" s="162"/>
      <c r="G22" s="162"/>
      <c r="H22" s="162"/>
    </row>
    <row r="23" spans="1:16" ht="15" customHeight="1" x14ac:dyDescent="0.3">
      <c r="A23" s="162"/>
      <c r="B23" s="162"/>
      <c r="C23" s="162"/>
      <c r="D23" s="162"/>
      <c r="E23" s="162"/>
      <c r="F23" s="162"/>
      <c r="G23" s="162"/>
      <c r="H23" s="162"/>
    </row>
    <row r="24" spans="1:16" ht="15" customHeight="1" x14ac:dyDescent="0.3">
      <c r="A24" s="162"/>
      <c r="B24" s="162"/>
      <c r="C24" s="162"/>
      <c r="D24" s="162"/>
      <c r="E24" s="162"/>
      <c r="F24" s="162"/>
      <c r="G24" s="162"/>
      <c r="H24" s="162"/>
    </row>
  </sheetData>
  <mergeCells count="8">
    <mergeCell ref="A3:P3"/>
    <mergeCell ref="A13:L13"/>
    <mergeCell ref="A19:D19"/>
    <mergeCell ref="A20:H21"/>
    <mergeCell ref="A22:H24"/>
    <mergeCell ref="A11:H11"/>
    <mergeCell ref="A15:J18"/>
    <mergeCell ref="A12:J12"/>
  </mergeCells>
  <pageMargins left="0.70866141732283472" right="0.70866141732283472" top="0.74803149606299213" bottom="0.74803149606299213" header="0.31496062992125984" footer="0.31496062992125984"/>
  <pageSetup paperSize="9" orientation="landscape" r:id="rId1"/>
  <headerFooter>
    <oddHeader>&amp;R&amp;G</oddHeader>
    <oddFooter>&amp;L&amp;F&amp;C&amp;P/ &amp;N&amp;R&amp;A</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70C0"/>
  </sheetPr>
  <dimension ref="A3:H324"/>
  <sheetViews>
    <sheetView showGridLines="0" zoomScaleNormal="100" workbookViewId="0">
      <selection activeCell="C18" sqref="C18:G20"/>
    </sheetView>
  </sheetViews>
  <sheetFormatPr defaultRowHeight="15" customHeight="1" x14ac:dyDescent="0.3"/>
  <cols>
    <col min="1" max="1" width="22.88671875" style="9" customWidth="1"/>
    <col min="2" max="2" width="8.6640625" style="9" bestFit="1" customWidth="1"/>
    <col min="3" max="8" width="7.33203125" style="9" customWidth="1"/>
    <col min="9" max="9" width="8.88671875" style="9"/>
    <col min="10" max="10" width="10.88671875" style="9" customWidth="1"/>
    <col min="11" max="11" width="8.6640625" style="9" bestFit="1" customWidth="1"/>
    <col min="12" max="12" width="10.6640625" style="9" bestFit="1" customWidth="1"/>
    <col min="13" max="15" width="6.109375" style="9" bestFit="1" customWidth="1"/>
    <col min="16" max="16" width="7.33203125" style="9" bestFit="1" customWidth="1"/>
    <col min="17" max="17" width="6.109375" style="9" bestFit="1" customWidth="1"/>
    <col min="18" max="18" width="8" style="9" bestFit="1" customWidth="1"/>
    <col min="19" max="16384" width="8.88671875" style="9"/>
  </cols>
  <sheetData>
    <row r="3" spans="1:8" ht="15" customHeight="1" x14ac:dyDescent="0.3">
      <c r="A3" s="165" t="s">
        <v>83</v>
      </c>
      <c r="B3" s="165"/>
      <c r="C3" s="165"/>
      <c r="D3" s="165"/>
      <c r="E3" s="165"/>
      <c r="F3" s="165"/>
      <c r="G3" s="165"/>
      <c r="H3" s="165"/>
    </row>
    <row r="4" spans="1:8" ht="15" customHeight="1" x14ac:dyDescent="0.3">
      <c r="A4" s="165" t="s">
        <v>148</v>
      </c>
      <c r="B4" s="165"/>
      <c r="C4" s="165"/>
      <c r="D4" s="165"/>
      <c r="E4" s="165"/>
      <c r="F4" s="165"/>
      <c r="G4" s="165"/>
      <c r="H4" s="165"/>
    </row>
    <row r="5" spans="1:8" ht="15" customHeight="1" x14ac:dyDescent="0.3">
      <c r="A5" s="103" t="s">
        <v>50</v>
      </c>
      <c r="B5" s="104"/>
      <c r="C5" s="104" t="s">
        <v>45</v>
      </c>
      <c r="D5" s="104" t="s">
        <v>46</v>
      </c>
      <c r="E5" s="104" t="s">
        <v>47</v>
      </c>
      <c r="F5" s="104" t="s">
        <v>48</v>
      </c>
      <c r="G5" s="104" t="s">
        <v>3</v>
      </c>
      <c r="H5" s="104" t="s">
        <v>49</v>
      </c>
    </row>
    <row r="6" spans="1:8" ht="15" customHeight="1" x14ac:dyDescent="0.3">
      <c r="A6" s="166" t="s">
        <v>8</v>
      </c>
      <c r="B6" s="141" t="s">
        <v>0</v>
      </c>
      <c r="C6" s="142">
        <v>2</v>
      </c>
      <c r="D6" s="142">
        <v>8</v>
      </c>
      <c r="E6" s="142">
        <v>12</v>
      </c>
      <c r="F6" s="142">
        <v>12</v>
      </c>
      <c r="G6" s="142">
        <v>1</v>
      </c>
      <c r="H6" s="144">
        <f>SUM(C6:G6)</f>
        <v>35</v>
      </c>
    </row>
    <row r="7" spans="1:8" ht="15" customHeight="1" x14ac:dyDescent="0.3">
      <c r="A7" s="166"/>
      <c r="B7" s="141" t="s">
        <v>1</v>
      </c>
      <c r="C7" s="142">
        <v>80</v>
      </c>
      <c r="D7" s="142">
        <v>266</v>
      </c>
      <c r="E7" s="142">
        <v>336</v>
      </c>
      <c r="F7" s="142">
        <v>174</v>
      </c>
      <c r="G7" s="142">
        <v>12</v>
      </c>
      <c r="H7" s="144">
        <f t="shared" ref="H7:H20" si="0">SUM(C7:G7)</f>
        <v>868</v>
      </c>
    </row>
    <row r="8" spans="1:8" ht="15" customHeight="1" x14ac:dyDescent="0.3">
      <c r="A8" s="166"/>
      <c r="B8" s="141" t="s">
        <v>2</v>
      </c>
      <c r="C8" s="142">
        <v>178</v>
      </c>
      <c r="D8" s="142">
        <v>580</v>
      </c>
      <c r="E8" s="142">
        <v>662</v>
      </c>
      <c r="F8" s="142">
        <v>309</v>
      </c>
      <c r="G8" s="142">
        <v>24</v>
      </c>
      <c r="H8" s="144">
        <f t="shared" si="0"/>
        <v>1753</v>
      </c>
    </row>
    <row r="9" spans="1:8" ht="15" customHeight="1" x14ac:dyDescent="0.3">
      <c r="A9" s="167" t="s">
        <v>10</v>
      </c>
      <c r="B9" s="145" t="s">
        <v>0</v>
      </c>
      <c r="C9" s="143">
        <v>2</v>
      </c>
      <c r="D9" s="143">
        <v>2</v>
      </c>
      <c r="E9" s="143">
        <v>12</v>
      </c>
      <c r="F9" s="143">
        <v>10</v>
      </c>
      <c r="G9" s="143">
        <v>9</v>
      </c>
      <c r="H9" s="146">
        <f t="shared" si="0"/>
        <v>35</v>
      </c>
    </row>
    <row r="10" spans="1:8" ht="15" customHeight="1" x14ac:dyDescent="0.3">
      <c r="A10" s="167"/>
      <c r="B10" s="145" t="s">
        <v>1</v>
      </c>
      <c r="C10" s="143">
        <v>224</v>
      </c>
      <c r="D10" s="143">
        <v>82</v>
      </c>
      <c r="E10" s="143">
        <v>537</v>
      </c>
      <c r="F10" s="143">
        <v>283</v>
      </c>
      <c r="G10" s="143">
        <v>158</v>
      </c>
      <c r="H10" s="146">
        <f t="shared" si="0"/>
        <v>1284</v>
      </c>
    </row>
    <row r="11" spans="1:8" ht="15" customHeight="1" x14ac:dyDescent="0.3">
      <c r="A11" s="167"/>
      <c r="B11" s="145" t="s">
        <v>2</v>
      </c>
      <c r="C11" s="143">
        <v>433</v>
      </c>
      <c r="D11" s="143">
        <v>137</v>
      </c>
      <c r="E11" s="143">
        <v>1025</v>
      </c>
      <c r="F11" s="143">
        <v>525</v>
      </c>
      <c r="G11" s="143">
        <v>358</v>
      </c>
      <c r="H11" s="146">
        <f t="shared" si="0"/>
        <v>2478</v>
      </c>
    </row>
    <row r="12" spans="1:8" ht="15" customHeight="1" x14ac:dyDescent="0.3">
      <c r="A12" s="166" t="s">
        <v>11</v>
      </c>
      <c r="B12" s="141" t="s">
        <v>0</v>
      </c>
      <c r="C12" s="142">
        <v>11</v>
      </c>
      <c r="D12" s="142">
        <v>66</v>
      </c>
      <c r="E12" s="142">
        <v>65</v>
      </c>
      <c r="F12" s="142">
        <v>75</v>
      </c>
      <c r="G12" s="142">
        <v>25</v>
      </c>
      <c r="H12" s="144">
        <f t="shared" si="0"/>
        <v>242</v>
      </c>
    </row>
    <row r="13" spans="1:8" ht="15" customHeight="1" x14ac:dyDescent="0.3">
      <c r="A13" s="166"/>
      <c r="B13" s="141" t="s">
        <v>1</v>
      </c>
      <c r="C13" s="142">
        <v>230</v>
      </c>
      <c r="D13" s="142">
        <v>1351</v>
      </c>
      <c r="E13" s="142">
        <v>1076</v>
      </c>
      <c r="F13" s="142">
        <v>1469</v>
      </c>
      <c r="G13" s="142">
        <v>445</v>
      </c>
      <c r="H13" s="144">
        <f t="shared" si="0"/>
        <v>4571</v>
      </c>
    </row>
    <row r="14" spans="1:8" ht="15" customHeight="1" x14ac:dyDescent="0.3">
      <c r="A14" s="166"/>
      <c r="B14" s="141" t="s">
        <v>2</v>
      </c>
      <c r="C14" s="142">
        <v>445</v>
      </c>
      <c r="D14" s="142">
        <v>2740</v>
      </c>
      <c r="E14" s="142">
        <v>2137</v>
      </c>
      <c r="F14" s="142">
        <v>2868</v>
      </c>
      <c r="G14" s="142">
        <v>884</v>
      </c>
      <c r="H14" s="144">
        <f t="shared" si="0"/>
        <v>9074</v>
      </c>
    </row>
    <row r="15" spans="1:8" ht="15" customHeight="1" x14ac:dyDescent="0.3">
      <c r="A15" s="167" t="s">
        <v>124</v>
      </c>
      <c r="B15" s="145" t="s">
        <v>0</v>
      </c>
      <c r="C15" s="143">
        <v>11</v>
      </c>
      <c r="D15" s="143">
        <v>30</v>
      </c>
      <c r="E15" s="143">
        <v>29</v>
      </c>
      <c r="F15" s="143">
        <v>56</v>
      </c>
      <c r="G15" s="143">
        <v>22</v>
      </c>
      <c r="H15" s="146">
        <f t="shared" si="0"/>
        <v>148</v>
      </c>
    </row>
    <row r="16" spans="1:8" ht="15" customHeight="1" x14ac:dyDescent="0.3">
      <c r="A16" s="167"/>
      <c r="B16" s="145" t="s">
        <v>1</v>
      </c>
      <c r="C16" s="143">
        <v>958</v>
      </c>
      <c r="D16" s="143">
        <v>1678</v>
      </c>
      <c r="E16" s="143">
        <v>1004</v>
      </c>
      <c r="F16" s="143">
        <v>1575</v>
      </c>
      <c r="G16" s="143">
        <v>400</v>
      </c>
      <c r="H16" s="146">
        <f t="shared" si="0"/>
        <v>5615</v>
      </c>
    </row>
    <row r="17" spans="1:8" ht="15" customHeight="1" x14ac:dyDescent="0.3">
      <c r="A17" s="167"/>
      <c r="B17" s="145" t="s">
        <v>2</v>
      </c>
      <c r="C17" s="143">
        <v>2055</v>
      </c>
      <c r="D17" s="143">
        <v>3343</v>
      </c>
      <c r="E17" s="143">
        <v>1970</v>
      </c>
      <c r="F17" s="143">
        <v>3059</v>
      </c>
      <c r="G17" s="143">
        <v>778</v>
      </c>
      <c r="H17" s="146">
        <f t="shared" si="0"/>
        <v>11205</v>
      </c>
    </row>
    <row r="18" spans="1:8" ht="15" customHeight="1" x14ac:dyDescent="0.3">
      <c r="A18" s="166" t="s">
        <v>9</v>
      </c>
      <c r="B18" s="141" t="s">
        <v>0</v>
      </c>
      <c r="C18" s="142">
        <v>3</v>
      </c>
      <c r="D18" s="142">
        <v>10</v>
      </c>
      <c r="E18" s="142">
        <v>34</v>
      </c>
      <c r="F18" s="142">
        <v>22</v>
      </c>
      <c r="G18" s="142">
        <v>5</v>
      </c>
      <c r="H18" s="144">
        <f t="shared" si="0"/>
        <v>74</v>
      </c>
    </row>
    <row r="19" spans="1:8" ht="15" customHeight="1" x14ac:dyDescent="0.3">
      <c r="A19" s="166"/>
      <c r="B19" s="141" t="s">
        <v>1</v>
      </c>
      <c r="C19" s="142">
        <v>194</v>
      </c>
      <c r="D19" s="142">
        <v>784</v>
      </c>
      <c r="E19" s="142">
        <v>924</v>
      </c>
      <c r="F19" s="142">
        <v>369</v>
      </c>
      <c r="G19" s="142">
        <v>55</v>
      </c>
      <c r="H19" s="144">
        <f t="shared" si="0"/>
        <v>2326</v>
      </c>
    </row>
    <row r="20" spans="1:8" ht="15" customHeight="1" x14ac:dyDescent="0.3">
      <c r="A20" s="166"/>
      <c r="B20" s="141" t="s">
        <v>2</v>
      </c>
      <c r="C20" s="142">
        <v>421</v>
      </c>
      <c r="D20" s="142">
        <v>1513</v>
      </c>
      <c r="E20" s="142">
        <v>1811</v>
      </c>
      <c r="F20" s="142">
        <v>727</v>
      </c>
      <c r="G20" s="142">
        <v>138</v>
      </c>
      <c r="H20" s="144">
        <f t="shared" si="0"/>
        <v>4610</v>
      </c>
    </row>
    <row r="21" spans="1:8" ht="15" customHeight="1" x14ac:dyDescent="0.3">
      <c r="A21" s="168" t="s">
        <v>4</v>
      </c>
      <c r="B21" s="105" t="s">
        <v>0</v>
      </c>
      <c r="C21" s="106">
        <f>SUMIF($B$30:$B$44,$B$30,C6:G20)</f>
        <v>29</v>
      </c>
      <c r="D21" s="106">
        <f t="shared" ref="D21:D23" si="1">SUMIF($B$30:$B$44,$B$30,D6:H20)</f>
        <v>116</v>
      </c>
      <c r="E21" s="106">
        <f t="shared" ref="E21:E23" si="2">SUMIF($B$30:$B$44,$B$30,E6:I20)</f>
        <v>152</v>
      </c>
      <c r="F21" s="106">
        <f t="shared" ref="F21:F23" si="3">SUMIF($B$30:$B$44,$B$30,F6:J20)</f>
        <v>175</v>
      </c>
      <c r="G21" s="106">
        <f t="shared" ref="G21:G23" si="4">SUMIF($B$30:$B$44,$B$30,G6:K20)</f>
        <v>62</v>
      </c>
      <c r="H21" s="106">
        <f t="shared" ref="H21:H23" si="5">SUMIF($B$30:$B$44,$B$30,H6:L20)</f>
        <v>534</v>
      </c>
    </row>
    <row r="22" spans="1:8" ht="15" customHeight="1" x14ac:dyDescent="0.3">
      <c r="A22" s="168"/>
      <c r="B22" s="105" t="s">
        <v>1</v>
      </c>
      <c r="C22" s="106">
        <f t="shared" ref="C22:C23" si="6">SUMIF($B$30:$B$44,$B$30,C7:G21)</f>
        <v>1686</v>
      </c>
      <c r="D22" s="106">
        <f t="shared" si="1"/>
        <v>4161</v>
      </c>
      <c r="E22" s="106">
        <f t="shared" si="2"/>
        <v>3877</v>
      </c>
      <c r="F22" s="106">
        <f t="shared" si="3"/>
        <v>3870</v>
      </c>
      <c r="G22" s="106">
        <f t="shared" si="4"/>
        <v>1070</v>
      </c>
      <c r="H22" s="106">
        <f t="shared" si="5"/>
        <v>14664</v>
      </c>
    </row>
    <row r="23" spans="1:8" ht="15" customHeight="1" x14ac:dyDescent="0.3">
      <c r="A23" s="168"/>
      <c r="B23" s="105" t="s">
        <v>2</v>
      </c>
      <c r="C23" s="106">
        <f t="shared" si="6"/>
        <v>3532</v>
      </c>
      <c r="D23" s="106">
        <f t="shared" si="1"/>
        <v>8313</v>
      </c>
      <c r="E23" s="106">
        <f t="shared" si="2"/>
        <v>7605</v>
      </c>
      <c r="F23" s="106">
        <f t="shared" si="3"/>
        <v>7488</v>
      </c>
      <c r="G23" s="106">
        <f t="shared" si="4"/>
        <v>2182</v>
      </c>
      <c r="H23" s="106">
        <f t="shared" si="5"/>
        <v>29120</v>
      </c>
    </row>
    <row r="24" spans="1:8" ht="15" customHeight="1" x14ac:dyDescent="0.3">
      <c r="A24" s="3" t="s">
        <v>118</v>
      </c>
      <c r="B24" s="91"/>
      <c r="C24" s="91"/>
      <c r="D24" s="91"/>
      <c r="E24" s="91"/>
      <c r="F24" s="91"/>
      <c r="G24" s="91"/>
      <c r="H24" s="91"/>
    </row>
    <row r="27" spans="1:8" ht="15" customHeight="1" x14ac:dyDescent="0.3">
      <c r="A27" s="165" t="s">
        <v>83</v>
      </c>
      <c r="B27" s="165"/>
      <c r="C27" s="165"/>
      <c r="D27" s="165"/>
      <c r="E27" s="165"/>
      <c r="F27" s="165"/>
      <c r="G27" s="165"/>
      <c r="H27" s="165"/>
    </row>
    <row r="28" spans="1:8" ht="15" customHeight="1" x14ac:dyDescent="0.3">
      <c r="A28" s="165" t="s">
        <v>131</v>
      </c>
      <c r="B28" s="165"/>
      <c r="C28" s="165"/>
      <c r="D28" s="165"/>
      <c r="E28" s="165"/>
      <c r="F28" s="165"/>
      <c r="G28" s="165"/>
      <c r="H28" s="165"/>
    </row>
    <row r="29" spans="1:8" ht="15" customHeight="1" x14ac:dyDescent="0.3">
      <c r="A29" s="103" t="s">
        <v>50</v>
      </c>
      <c r="B29" s="104"/>
      <c r="C29" s="104" t="s">
        <v>45</v>
      </c>
      <c r="D29" s="104" t="s">
        <v>46</v>
      </c>
      <c r="E29" s="104" t="s">
        <v>47</v>
      </c>
      <c r="F29" s="104" t="s">
        <v>48</v>
      </c>
      <c r="G29" s="104" t="s">
        <v>3</v>
      </c>
      <c r="H29" s="104" t="s">
        <v>49</v>
      </c>
    </row>
    <row r="30" spans="1:8" ht="15" customHeight="1" x14ac:dyDescent="0.3">
      <c r="A30" s="166" t="s">
        <v>8</v>
      </c>
      <c r="B30" s="141" t="s">
        <v>0</v>
      </c>
      <c r="C30" s="142">
        <v>2</v>
      </c>
      <c r="D30" s="142">
        <v>8</v>
      </c>
      <c r="E30" s="142">
        <v>9</v>
      </c>
      <c r="F30" s="142">
        <v>12</v>
      </c>
      <c r="G30" s="142">
        <v>1</v>
      </c>
      <c r="H30" s="144">
        <f>SUM(C30:G30)</f>
        <v>32</v>
      </c>
    </row>
    <row r="31" spans="1:8" ht="15" customHeight="1" x14ac:dyDescent="0.3">
      <c r="A31" s="166"/>
      <c r="B31" s="141" t="s">
        <v>1</v>
      </c>
      <c r="C31" s="142">
        <v>80</v>
      </c>
      <c r="D31" s="142">
        <v>266</v>
      </c>
      <c r="E31" s="142">
        <v>213</v>
      </c>
      <c r="F31" s="142">
        <v>181</v>
      </c>
      <c r="G31" s="142">
        <v>12</v>
      </c>
      <c r="H31" s="144">
        <f t="shared" ref="H31:H44" si="7">SUM(C31:G31)</f>
        <v>752</v>
      </c>
    </row>
    <row r="32" spans="1:8" ht="15" customHeight="1" x14ac:dyDescent="0.3">
      <c r="A32" s="166"/>
      <c r="B32" s="141" t="s">
        <v>2</v>
      </c>
      <c r="C32" s="142">
        <v>178</v>
      </c>
      <c r="D32" s="142">
        <v>580</v>
      </c>
      <c r="E32" s="142">
        <v>424</v>
      </c>
      <c r="F32" s="142">
        <v>319</v>
      </c>
      <c r="G32" s="142">
        <v>24</v>
      </c>
      <c r="H32" s="144">
        <f t="shared" si="7"/>
        <v>1525</v>
      </c>
    </row>
    <row r="33" spans="1:8" ht="15" customHeight="1" x14ac:dyDescent="0.3">
      <c r="A33" s="167" t="s">
        <v>10</v>
      </c>
      <c r="B33" s="145" t="s">
        <v>0</v>
      </c>
      <c r="C33" s="143">
        <v>2</v>
      </c>
      <c r="D33" s="143">
        <v>2</v>
      </c>
      <c r="E33" s="143">
        <v>12</v>
      </c>
      <c r="F33" s="143">
        <v>11</v>
      </c>
      <c r="G33" s="143">
        <v>9</v>
      </c>
      <c r="H33" s="146">
        <f t="shared" si="7"/>
        <v>36</v>
      </c>
    </row>
    <row r="34" spans="1:8" ht="15" customHeight="1" x14ac:dyDescent="0.3">
      <c r="A34" s="167"/>
      <c r="B34" s="145" t="s">
        <v>1</v>
      </c>
      <c r="C34" s="143">
        <v>224</v>
      </c>
      <c r="D34" s="143">
        <v>82</v>
      </c>
      <c r="E34" s="143">
        <v>533</v>
      </c>
      <c r="F34" s="143">
        <v>291</v>
      </c>
      <c r="G34" s="143">
        <v>158</v>
      </c>
      <c r="H34" s="146">
        <f t="shared" si="7"/>
        <v>1288</v>
      </c>
    </row>
    <row r="35" spans="1:8" ht="15" customHeight="1" x14ac:dyDescent="0.3">
      <c r="A35" s="167"/>
      <c r="B35" s="145" t="s">
        <v>2</v>
      </c>
      <c r="C35" s="143">
        <v>433</v>
      </c>
      <c r="D35" s="143">
        <v>137</v>
      </c>
      <c r="E35" s="143">
        <v>1016</v>
      </c>
      <c r="F35" s="143">
        <v>540</v>
      </c>
      <c r="G35" s="143">
        <v>358</v>
      </c>
      <c r="H35" s="146">
        <f t="shared" si="7"/>
        <v>2484</v>
      </c>
    </row>
    <row r="36" spans="1:8" ht="15" customHeight="1" x14ac:dyDescent="0.3">
      <c r="A36" s="166" t="s">
        <v>11</v>
      </c>
      <c r="B36" s="141" t="s">
        <v>0</v>
      </c>
      <c r="C36" s="142">
        <v>11</v>
      </c>
      <c r="D36" s="142">
        <v>69</v>
      </c>
      <c r="E36" s="142">
        <v>60</v>
      </c>
      <c r="F36" s="142">
        <v>77</v>
      </c>
      <c r="G36" s="142">
        <v>26</v>
      </c>
      <c r="H36" s="144">
        <f t="shared" si="7"/>
        <v>243</v>
      </c>
    </row>
    <row r="37" spans="1:8" ht="15" customHeight="1" x14ac:dyDescent="0.3">
      <c r="A37" s="166"/>
      <c r="B37" s="141" t="s">
        <v>1</v>
      </c>
      <c r="C37" s="142">
        <v>230</v>
      </c>
      <c r="D37" s="142">
        <v>1247</v>
      </c>
      <c r="E37" s="142">
        <v>1087</v>
      </c>
      <c r="F37" s="142">
        <v>1518</v>
      </c>
      <c r="G37" s="142">
        <v>465</v>
      </c>
      <c r="H37" s="144">
        <f t="shared" si="7"/>
        <v>4547</v>
      </c>
    </row>
    <row r="38" spans="1:8" ht="15" customHeight="1" x14ac:dyDescent="0.3">
      <c r="A38" s="166"/>
      <c r="B38" s="141" t="s">
        <v>2</v>
      </c>
      <c r="C38" s="142">
        <v>445</v>
      </c>
      <c r="D38" s="142">
        <v>2523</v>
      </c>
      <c r="E38" s="142">
        <v>2122</v>
      </c>
      <c r="F38" s="142">
        <v>2961</v>
      </c>
      <c r="G38" s="142">
        <v>925</v>
      </c>
      <c r="H38" s="144">
        <f t="shared" si="7"/>
        <v>8976</v>
      </c>
    </row>
    <row r="39" spans="1:8" ht="15" customHeight="1" x14ac:dyDescent="0.3">
      <c r="A39" s="167" t="s">
        <v>124</v>
      </c>
      <c r="B39" s="145" t="s">
        <v>0</v>
      </c>
      <c r="C39" s="143">
        <v>11</v>
      </c>
      <c r="D39" s="143">
        <v>29</v>
      </c>
      <c r="E39" s="143">
        <v>29</v>
      </c>
      <c r="F39" s="143">
        <v>56</v>
      </c>
      <c r="G39" s="143">
        <v>21</v>
      </c>
      <c r="H39" s="146">
        <f t="shared" si="7"/>
        <v>146</v>
      </c>
    </row>
    <row r="40" spans="1:8" ht="15" customHeight="1" x14ac:dyDescent="0.3">
      <c r="A40" s="167"/>
      <c r="B40" s="145" t="s">
        <v>1</v>
      </c>
      <c r="C40" s="143">
        <v>944</v>
      </c>
      <c r="D40" s="143">
        <v>1640</v>
      </c>
      <c r="E40" s="143">
        <v>1007</v>
      </c>
      <c r="F40" s="143">
        <v>1581</v>
      </c>
      <c r="G40" s="143">
        <v>388</v>
      </c>
      <c r="H40" s="146">
        <f t="shared" si="7"/>
        <v>5560</v>
      </c>
    </row>
    <row r="41" spans="1:8" ht="15" customHeight="1" x14ac:dyDescent="0.3">
      <c r="A41" s="167"/>
      <c r="B41" s="145" t="s">
        <v>2</v>
      </c>
      <c r="C41" s="143">
        <v>2015</v>
      </c>
      <c r="D41" s="143">
        <v>3271</v>
      </c>
      <c r="E41" s="143">
        <v>1977</v>
      </c>
      <c r="F41" s="143">
        <v>3062</v>
      </c>
      <c r="G41" s="143">
        <v>754</v>
      </c>
      <c r="H41" s="146">
        <f t="shared" si="7"/>
        <v>11079</v>
      </c>
    </row>
    <row r="42" spans="1:8" ht="15" customHeight="1" x14ac:dyDescent="0.3">
      <c r="A42" s="166" t="s">
        <v>9</v>
      </c>
      <c r="B42" s="141" t="s">
        <v>0</v>
      </c>
      <c r="C42" s="142">
        <v>3</v>
      </c>
      <c r="D42" s="142">
        <v>10</v>
      </c>
      <c r="E42" s="142">
        <v>34</v>
      </c>
      <c r="F42" s="142">
        <v>22</v>
      </c>
      <c r="G42" s="142">
        <v>6</v>
      </c>
      <c r="H42" s="144">
        <f t="shared" si="7"/>
        <v>75</v>
      </c>
    </row>
    <row r="43" spans="1:8" ht="15" customHeight="1" x14ac:dyDescent="0.3">
      <c r="A43" s="166"/>
      <c r="B43" s="141" t="s">
        <v>1</v>
      </c>
      <c r="C43" s="142">
        <v>194</v>
      </c>
      <c r="D43" s="142">
        <v>784</v>
      </c>
      <c r="E43" s="142">
        <v>924</v>
      </c>
      <c r="F43" s="142">
        <v>363</v>
      </c>
      <c r="G43" s="142">
        <v>59</v>
      </c>
      <c r="H43" s="144">
        <f t="shared" si="7"/>
        <v>2324</v>
      </c>
    </row>
    <row r="44" spans="1:8" ht="15" customHeight="1" x14ac:dyDescent="0.3">
      <c r="A44" s="166"/>
      <c r="B44" s="141" t="s">
        <v>2</v>
      </c>
      <c r="C44" s="142">
        <v>421</v>
      </c>
      <c r="D44" s="142">
        <v>1513</v>
      </c>
      <c r="E44" s="142">
        <v>1811</v>
      </c>
      <c r="F44" s="142">
        <v>727</v>
      </c>
      <c r="G44" s="142">
        <v>160</v>
      </c>
      <c r="H44" s="144">
        <f t="shared" si="7"/>
        <v>4632</v>
      </c>
    </row>
    <row r="45" spans="1:8" ht="15" customHeight="1" x14ac:dyDescent="0.3">
      <c r="A45" s="168" t="s">
        <v>4</v>
      </c>
      <c r="B45" s="105" t="s">
        <v>0</v>
      </c>
      <c r="C45" s="106">
        <f>SUMIF($B$30:$B$44,$B$30,C30:G44)</f>
        <v>29</v>
      </c>
      <c r="D45" s="106">
        <f t="shared" ref="D45:H47" si="8">SUMIF($B$30:$B$44,$B$30,D30:H44)</f>
        <v>118</v>
      </c>
      <c r="E45" s="106">
        <f t="shared" si="8"/>
        <v>144</v>
      </c>
      <c r="F45" s="106">
        <f t="shared" si="8"/>
        <v>178</v>
      </c>
      <c r="G45" s="106">
        <f t="shared" si="8"/>
        <v>63</v>
      </c>
      <c r="H45" s="106">
        <f t="shared" si="8"/>
        <v>532</v>
      </c>
    </row>
    <row r="46" spans="1:8" ht="15" customHeight="1" x14ac:dyDescent="0.3">
      <c r="A46" s="168"/>
      <c r="B46" s="105" t="s">
        <v>1</v>
      </c>
      <c r="C46" s="106">
        <f t="shared" ref="C46:C47" si="9">SUMIF($B$30:$B$44,$B$30,C31:G45)</f>
        <v>1672</v>
      </c>
      <c r="D46" s="106">
        <f t="shared" si="8"/>
        <v>4019</v>
      </c>
      <c r="E46" s="106">
        <f t="shared" si="8"/>
        <v>3764</v>
      </c>
      <c r="F46" s="106">
        <f t="shared" si="8"/>
        <v>3934</v>
      </c>
      <c r="G46" s="106">
        <f t="shared" si="8"/>
        <v>1082</v>
      </c>
      <c r="H46" s="106">
        <f t="shared" si="8"/>
        <v>14471</v>
      </c>
    </row>
    <row r="47" spans="1:8" ht="15" customHeight="1" x14ac:dyDescent="0.3">
      <c r="A47" s="168"/>
      <c r="B47" s="105" t="s">
        <v>2</v>
      </c>
      <c r="C47" s="106">
        <f t="shared" si="9"/>
        <v>3492</v>
      </c>
      <c r="D47" s="106">
        <f t="shared" si="8"/>
        <v>8024</v>
      </c>
      <c r="E47" s="106">
        <f t="shared" si="8"/>
        <v>7350</v>
      </c>
      <c r="F47" s="106">
        <f t="shared" si="8"/>
        <v>7609</v>
      </c>
      <c r="G47" s="106">
        <f t="shared" si="8"/>
        <v>2221</v>
      </c>
      <c r="H47" s="106">
        <f t="shared" si="8"/>
        <v>28696</v>
      </c>
    </row>
    <row r="48" spans="1:8" ht="15" customHeight="1" x14ac:dyDescent="0.3">
      <c r="A48" s="3" t="s">
        <v>118</v>
      </c>
      <c r="B48" s="91"/>
      <c r="C48" s="91"/>
      <c r="D48" s="91"/>
      <c r="E48" s="91"/>
      <c r="F48" s="91"/>
      <c r="G48" s="91"/>
      <c r="H48" s="91"/>
    </row>
    <row r="51" spans="1:8" ht="15" customHeight="1" x14ac:dyDescent="0.3">
      <c r="A51" s="165" t="s">
        <v>83</v>
      </c>
      <c r="B51" s="165"/>
      <c r="C51" s="165"/>
      <c r="D51" s="165"/>
      <c r="E51" s="165"/>
      <c r="F51" s="165"/>
      <c r="G51" s="165"/>
      <c r="H51" s="165"/>
    </row>
    <row r="52" spans="1:8" ht="15" customHeight="1" x14ac:dyDescent="0.3">
      <c r="A52" s="165" t="s">
        <v>125</v>
      </c>
      <c r="B52" s="165"/>
      <c r="C52" s="165"/>
      <c r="D52" s="165"/>
      <c r="E52" s="165"/>
      <c r="F52" s="165"/>
      <c r="G52" s="165"/>
      <c r="H52" s="165"/>
    </row>
    <row r="53" spans="1:8" ht="15" customHeight="1" x14ac:dyDescent="0.3">
      <c r="A53" s="103" t="s">
        <v>50</v>
      </c>
      <c r="B53" s="104"/>
      <c r="C53" s="104" t="s">
        <v>45</v>
      </c>
      <c r="D53" s="104" t="s">
        <v>46</v>
      </c>
      <c r="E53" s="104" t="s">
        <v>47</v>
      </c>
      <c r="F53" s="104" t="s">
        <v>48</v>
      </c>
      <c r="G53" s="104" t="s">
        <v>3</v>
      </c>
      <c r="H53" s="104" t="s">
        <v>49</v>
      </c>
    </row>
    <row r="54" spans="1:8" ht="15" customHeight="1" x14ac:dyDescent="0.3">
      <c r="A54" s="166" t="s">
        <v>8</v>
      </c>
      <c r="B54" s="141" t="s">
        <v>0</v>
      </c>
      <c r="C54" s="142">
        <v>2</v>
      </c>
      <c r="D54" s="142">
        <v>8</v>
      </c>
      <c r="E54" s="142">
        <v>9</v>
      </c>
      <c r="F54" s="142">
        <v>14</v>
      </c>
      <c r="G54" s="142">
        <v>2</v>
      </c>
      <c r="H54" s="144">
        <f>SUM(C54:G54)</f>
        <v>35</v>
      </c>
    </row>
    <row r="55" spans="1:8" ht="15" customHeight="1" x14ac:dyDescent="0.3">
      <c r="A55" s="166"/>
      <c r="B55" s="141" t="s">
        <v>1</v>
      </c>
      <c r="C55" s="142">
        <v>80</v>
      </c>
      <c r="D55" s="142">
        <v>266</v>
      </c>
      <c r="E55" s="142">
        <v>258</v>
      </c>
      <c r="F55" s="142">
        <v>291</v>
      </c>
      <c r="G55" s="142">
        <v>64</v>
      </c>
      <c r="H55" s="144">
        <f t="shared" ref="H55:H68" si="10">SUM(C55:G55)</f>
        <v>959</v>
      </c>
    </row>
    <row r="56" spans="1:8" ht="15" customHeight="1" x14ac:dyDescent="0.3">
      <c r="A56" s="166"/>
      <c r="B56" s="141" t="s">
        <v>2</v>
      </c>
      <c r="C56" s="142">
        <v>178</v>
      </c>
      <c r="D56" s="142">
        <v>580</v>
      </c>
      <c r="E56" s="142">
        <v>508</v>
      </c>
      <c r="F56" s="142">
        <v>528</v>
      </c>
      <c r="G56" s="142">
        <v>154</v>
      </c>
      <c r="H56" s="144">
        <f t="shared" si="10"/>
        <v>1948</v>
      </c>
    </row>
    <row r="57" spans="1:8" ht="15" customHeight="1" x14ac:dyDescent="0.3">
      <c r="A57" s="167" t="s">
        <v>10</v>
      </c>
      <c r="B57" s="145" t="s">
        <v>0</v>
      </c>
      <c r="C57" s="143">
        <v>2</v>
      </c>
      <c r="D57" s="143">
        <v>2</v>
      </c>
      <c r="E57" s="143">
        <v>12</v>
      </c>
      <c r="F57" s="143">
        <v>13</v>
      </c>
      <c r="G57" s="143">
        <v>9</v>
      </c>
      <c r="H57" s="146">
        <f t="shared" si="10"/>
        <v>38</v>
      </c>
    </row>
    <row r="58" spans="1:8" ht="15" customHeight="1" x14ac:dyDescent="0.3">
      <c r="A58" s="167"/>
      <c r="B58" s="145" t="s">
        <v>1</v>
      </c>
      <c r="C58" s="143">
        <v>224</v>
      </c>
      <c r="D58" s="143">
        <v>82</v>
      </c>
      <c r="E58" s="143">
        <v>526</v>
      </c>
      <c r="F58" s="143">
        <v>381</v>
      </c>
      <c r="G58" s="143">
        <v>160</v>
      </c>
      <c r="H58" s="146">
        <f t="shared" si="10"/>
        <v>1373</v>
      </c>
    </row>
    <row r="59" spans="1:8" ht="15" customHeight="1" x14ac:dyDescent="0.3">
      <c r="A59" s="167"/>
      <c r="B59" s="145" t="s">
        <v>2</v>
      </c>
      <c r="C59" s="143">
        <v>433</v>
      </c>
      <c r="D59" s="143">
        <v>137</v>
      </c>
      <c r="E59" s="143">
        <v>1016</v>
      </c>
      <c r="F59" s="143">
        <v>691</v>
      </c>
      <c r="G59" s="143">
        <v>356</v>
      </c>
      <c r="H59" s="146">
        <f t="shared" si="10"/>
        <v>2633</v>
      </c>
    </row>
    <row r="60" spans="1:8" ht="15" customHeight="1" x14ac:dyDescent="0.3">
      <c r="A60" s="166" t="s">
        <v>11</v>
      </c>
      <c r="B60" s="141" t="s">
        <v>0</v>
      </c>
      <c r="C60" s="142">
        <v>12</v>
      </c>
      <c r="D60" s="142">
        <v>69</v>
      </c>
      <c r="E60" s="142">
        <v>63</v>
      </c>
      <c r="F60" s="142">
        <v>80</v>
      </c>
      <c r="G60" s="142">
        <v>30</v>
      </c>
      <c r="H60" s="144">
        <f t="shared" si="10"/>
        <v>254</v>
      </c>
    </row>
    <row r="61" spans="1:8" ht="15" customHeight="1" x14ac:dyDescent="0.3">
      <c r="A61" s="166"/>
      <c r="B61" s="141" t="s">
        <v>1</v>
      </c>
      <c r="C61" s="142">
        <v>263</v>
      </c>
      <c r="D61" s="142">
        <v>1173</v>
      </c>
      <c r="E61" s="142">
        <v>1162</v>
      </c>
      <c r="F61" s="142">
        <v>1548</v>
      </c>
      <c r="G61" s="142">
        <v>531</v>
      </c>
      <c r="H61" s="144">
        <f t="shared" si="10"/>
        <v>4677</v>
      </c>
    </row>
    <row r="62" spans="1:8" ht="15" customHeight="1" x14ac:dyDescent="0.3">
      <c r="A62" s="166"/>
      <c r="B62" s="141" t="s">
        <v>2</v>
      </c>
      <c r="C62" s="142">
        <v>497</v>
      </c>
      <c r="D62" s="142">
        <v>2383</v>
      </c>
      <c r="E62" s="142">
        <v>2276</v>
      </c>
      <c r="F62" s="142">
        <v>3001</v>
      </c>
      <c r="G62" s="142">
        <v>1051</v>
      </c>
      <c r="H62" s="144">
        <f t="shared" si="10"/>
        <v>9208</v>
      </c>
    </row>
    <row r="63" spans="1:8" ht="15" customHeight="1" x14ac:dyDescent="0.3">
      <c r="A63" s="167" t="s">
        <v>124</v>
      </c>
      <c r="B63" s="145" t="s">
        <v>0</v>
      </c>
      <c r="C63" s="143">
        <v>11</v>
      </c>
      <c r="D63" s="143">
        <v>29</v>
      </c>
      <c r="E63" s="143">
        <v>29</v>
      </c>
      <c r="F63" s="143">
        <v>57</v>
      </c>
      <c r="G63" s="143">
        <v>21</v>
      </c>
      <c r="H63" s="146">
        <f t="shared" si="10"/>
        <v>147</v>
      </c>
    </row>
    <row r="64" spans="1:8" ht="15" customHeight="1" x14ac:dyDescent="0.3">
      <c r="A64" s="167"/>
      <c r="B64" s="145" t="s">
        <v>1</v>
      </c>
      <c r="C64" s="143">
        <v>919</v>
      </c>
      <c r="D64" s="143">
        <v>1630</v>
      </c>
      <c r="E64" s="143">
        <v>1054</v>
      </c>
      <c r="F64" s="143">
        <v>1551</v>
      </c>
      <c r="G64" s="143">
        <v>388</v>
      </c>
      <c r="H64" s="146">
        <f t="shared" si="10"/>
        <v>5542</v>
      </c>
    </row>
    <row r="65" spans="1:8" ht="15" customHeight="1" x14ac:dyDescent="0.3">
      <c r="A65" s="167"/>
      <c r="B65" s="145" t="s">
        <v>2</v>
      </c>
      <c r="C65" s="143">
        <v>1948</v>
      </c>
      <c r="D65" s="143">
        <v>3264</v>
      </c>
      <c r="E65" s="143">
        <v>2068</v>
      </c>
      <c r="F65" s="143">
        <v>3024</v>
      </c>
      <c r="G65" s="143">
        <v>754</v>
      </c>
      <c r="H65" s="146">
        <f t="shared" si="10"/>
        <v>11058</v>
      </c>
    </row>
    <row r="66" spans="1:8" ht="15" customHeight="1" x14ac:dyDescent="0.3">
      <c r="A66" s="166" t="s">
        <v>9</v>
      </c>
      <c r="B66" s="141" t="s">
        <v>0</v>
      </c>
      <c r="C66" s="142">
        <v>3</v>
      </c>
      <c r="D66" s="142">
        <v>11</v>
      </c>
      <c r="E66" s="142">
        <v>32</v>
      </c>
      <c r="F66" s="142">
        <v>22</v>
      </c>
      <c r="G66" s="142">
        <v>6</v>
      </c>
      <c r="H66" s="144">
        <f t="shared" si="10"/>
        <v>74</v>
      </c>
    </row>
    <row r="67" spans="1:8" ht="15" customHeight="1" x14ac:dyDescent="0.3">
      <c r="A67" s="166"/>
      <c r="B67" s="141" t="s">
        <v>1</v>
      </c>
      <c r="C67" s="142">
        <v>165</v>
      </c>
      <c r="D67" s="142">
        <v>809</v>
      </c>
      <c r="E67" s="142">
        <v>884</v>
      </c>
      <c r="F67" s="142">
        <v>363</v>
      </c>
      <c r="G67" s="142">
        <v>59</v>
      </c>
      <c r="H67" s="144">
        <f t="shared" si="10"/>
        <v>2280</v>
      </c>
    </row>
    <row r="68" spans="1:8" ht="15" customHeight="1" x14ac:dyDescent="0.3">
      <c r="A68" s="166"/>
      <c r="B68" s="141" t="s">
        <v>2</v>
      </c>
      <c r="C68" s="142">
        <v>354</v>
      </c>
      <c r="D68" s="142">
        <v>1563</v>
      </c>
      <c r="E68" s="142">
        <v>1728</v>
      </c>
      <c r="F68" s="142">
        <v>727</v>
      </c>
      <c r="G68" s="142">
        <v>160</v>
      </c>
      <c r="H68" s="144">
        <f t="shared" si="10"/>
        <v>4532</v>
      </c>
    </row>
    <row r="69" spans="1:8" ht="15" customHeight="1" x14ac:dyDescent="0.3">
      <c r="A69" s="168" t="s">
        <v>4</v>
      </c>
      <c r="B69" s="105" t="s">
        <v>0</v>
      </c>
      <c r="C69" s="106">
        <f>SUMIF($B$30:$B$44,$B$30,C54:G68)</f>
        <v>30</v>
      </c>
      <c r="D69" s="106">
        <f t="shared" ref="D69:D71" si="11">SUMIF($B$30:$B$44,$B$30,D54:H68)</f>
        <v>119</v>
      </c>
      <c r="E69" s="106">
        <f t="shared" ref="E69:E71" si="12">SUMIF($B$30:$B$44,$B$30,E54:I68)</f>
        <v>145</v>
      </c>
      <c r="F69" s="106">
        <f t="shared" ref="F69:F71" si="13">SUMIF($B$30:$B$44,$B$30,F54:J68)</f>
        <v>186</v>
      </c>
      <c r="G69" s="106">
        <f t="shared" ref="G69:G71" si="14">SUMIF($B$30:$B$44,$B$30,G54:K68)</f>
        <v>68</v>
      </c>
      <c r="H69" s="106">
        <f t="shared" ref="H69:H71" si="15">SUMIF($B$30:$B$44,$B$30,H54:L68)</f>
        <v>548</v>
      </c>
    </row>
    <row r="70" spans="1:8" ht="15" customHeight="1" x14ac:dyDescent="0.3">
      <c r="A70" s="168"/>
      <c r="B70" s="105" t="s">
        <v>1</v>
      </c>
      <c r="C70" s="106">
        <f t="shared" ref="C70:C71" si="16">SUMIF($B$30:$B$44,$B$30,C55:G69)</f>
        <v>1651</v>
      </c>
      <c r="D70" s="106">
        <f t="shared" si="11"/>
        <v>3960</v>
      </c>
      <c r="E70" s="106">
        <f t="shared" si="12"/>
        <v>3884</v>
      </c>
      <c r="F70" s="106">
        <f t="shared" si="13"/>
        <v>4134</v>
      </c>
      <c r="G70" s="106">
        <f t="shared" si="14"/>
        <v>1202</v>
      </c>
      <c r="H70" s="106">
        <f t="shared" si="15"/>
        <v>14831</v>
      </c>
    </row>
    <row r="71" spans="1:8" ht="15" customHeight="1" x14ac:dyDescent="0.3">
      <c r="A71" s="168"/>
      <c r="B71" s="105" t="s">
        <v>2</v>
      </c>
      <c r="C71" s="106">
        <f t="shared" si="16"/>
        <v>3410</v>
      </c>
      <c r="D71" s="106">
        <f t="shared" si="11"/>
        <v>7927</v>
      </c>
      <c r="E71" s="106">
        <f t="shared" si="12"/>
        <v>7596</v>
      </c>
      <c r="F71" s="106">
        <f t="shared" si="13"/>
        <v>7971</v>
      </c>
      <c r="G71" s="106">
        <f t="shared" si="14"/>
        <v>2475</v>
      </c>
      <c r="H71" s="106">
        <f t="shared" si="15"/>
        <v>29379</v>
      </c>
    </row>
    <row r="72" spans="1:8" ht="15" customHeight="1" x14ac:dyDescent="0.3">
      <c r="A72" s="3" t="s">
        <v>118</v>
      </c>
      <c r="B72" s="91"/>
      <c r="C72" s="91"/>
      <c r="D72" s="91"/>
      <c r="E72" s="91"/>
      <c r="F72" s="91"/>
      <c r="G72" s="91"/>
      <c r="H72" s="91"/>
    </row>
    <row r="75" spans="1:8" ht="15" customHeight="1" x14ac:dyDescent="0.3">
      <c r="A75" s="165" t="s">
        <v>83</v>
      </c>
      <c r="B75" s="165"/>
      <c r="C75" s="165"/>
      <c r="D75" s="165"/>
      <c r="E75" s="165"/>
      <c r="F75" s="165"/>
      <c r="G75" s="165"/>
      <c r="H75" s="165"/>
    </row>
    <row r="76" spans="1:8" ht="15" customHeight="1" x14ac:dyDescent="0.3">
      <c r="A76" s="165" t="s">
        <v>122</v>
      </c>
      <c r="B76" s="165"/>
      <c r="C76" s="165"/>
      <c r="D76" s="165"/>
      <c r="E76" s="165"/>
      <c r="F76" s="165"/>
      <c r="G76" s="165"/>
      <c r="H76" s="165"/>
    </row>
    <row r="77" spans="1:8" ht="15" customHeight="1" x14ac:dyDescent="0.3">
      <c r="A77" s="103" t="s">
        <v>50</v>
      </c>
      <c r="B77" s="104"/>
      <c r="C77" s="104" t="s">
        <v>45</v>
      </c>
      <c r="D77" s="104" t="s">
        <v>46</v>
      </c>
      <c r="E77" s="104" t="s">
        <v>47</v>
      </c>
      <c r="F77" s="104" t="s">
        <v>48</v>
      </c>
      <c r="G77" s="104" t="s">
        <v>3</v>
      </c>
      <c r="H77" s="104" t="s">
        <v>49</v>
      </c>
    </row>
    <row r="78" spans="1:8" ht="15" customHeight="1" x14ac:dyDescent="0.3">
      <c r="A78" s="169" t="s">
        <v>8</v>
      </c>
      <c r="B78" s="10" t="s">
        <v>0</v>
      </c>
      <c r="C78" s="41">
        <v>2</v>
      </c>
      <c r="D78" s="41">
        <v>8</v>
      </c>
      <c r="E78" s="41">
        <v>9</v>
      </c>
      <c r="F78" s="41">
        <v>14</v>
      </c>
      <c r="G78" s="41">
        <v>2</v>
      </c>
      <c r="H78" s="42">
        <f>SUM(C78:G78)</f>
        <v>35</v>
      </c>
    </row>
    <row r="79" spans="1:8" ht="15" customHeight="1" x14ac:dyDescent="0.3">
      <c r="A79" s="169"/>
      <c r="B79" s="10" t="s">
        <v>1</v>
      </c>
      <c r="C79" s="41">
        <v>80</v>
      </c>
      <c r="D79" s="41">
        <v>248</v>
      </c>
      <c r="E79" s="41">
        <v>258</v>
      </c>
      <c r="F79" s="41">
        <v>291</v>
      </c>
      <c r="G79" s="41">
        <v>64</v>
      </c>
      <c r="H79" s="42">
        <f t="shared" ref="H79:H89" si="17">SUM(C79:G79)</f>
        <v>941</v>
      </c>
    </row>
    <row r="80" spans="1:8" ht="15" customHeight="1" x14ac:dyDescent="0.3">
      <c r="A80" s="169"/>
      <c r="B80" s="10" t="s">
        <v>2</v>
      </c>
      <c r="C80" s="41">
        <v>178</v>
      </c>
      <c r="D80" s="41">
        <v>526</v>
      </c>
      <c r="E80" s="41">
        <v>508</v>
      </c>
      <c r="F80" s="41">
        <v>528</v>
      </c>
      <c r="G80" s="41">
        <v>154</v>
      </c>
      <c r="H80" s="42">
        <f t="shared" si="17"/>
        <v>1894</v>
      </c>
    </row>
    <row r="81" spans="1:8" ht="15" customHeight="1" x14ac:dyDescent="0.3">
      <c r="A81" s="170" t="s">
        <v>10</v>
      </c>
      <c r="B81" s="9" t="s">
        <v>0</v>
      </c>
      <c r="C81" s="39">
        <v>2</v>
      </c>
      <c r="D81" s="39">
        <v>2</v>
      </c>
      <c r="E81" s="39">
        <v>11</v>
      </c>
      <c r="F81" s="39">
        <v>13</v>
      </c>
      <c r="G81" s="39">
        <v>10</v>
      </c>
      <c r="H81" s="40">
        <f t="shared" si="17"/>
        <v>38</v>
      </c>
    </row>
    <row r="82" spans="1:8" ht="15" customHeight="1" x14ac:dyDescent="0.3">
      <c r="A82" s="170"/>
      <c r="B82" s="9" t="s">
        <v>1</v>
      </c>
      <c r="C82" s="39">
        <v>224</v>
      </c>
      <c r="D82" s="39">
        <v>82</v>
      </c>
      <c r="E82" s="39">
        <v>433</v>
      </c>
      <c r="F82" s="39">
        <v>381</v>
      </c>
      <c r="G82" s="39">
        <v>173</v>
      </c>
      <c r="H82" s="40">
        <f t="shared" si="17"/>
        <v>1293</v>
      </c>
    </row>
    <row r="83" spans="1:8" ht="15" customHeight="1" x14ac:dyDescent="0.3">
      <c r="A83" s="170"/>
      <c r="B83" s="9" t="s">
        <v>2</v>
      </c>
      <c r="C83" s="39">
        <v>433</v>
      </c>
      <c r="D83" s="39">
        <v>137</v>
      </c>
      <c r="E83" s="39">
        <v>840</v>
      </c>
      <c r="F83" s="39">
        <v>691</v>
      </c>
      <c r="G83" s="39">
        <v>380</v>
      </c>
      <c r="H83" s="40">
        <f t="shared" si="17"/>
        <v>2481</v>
      </c>
    </row>
    <row r="84" spans="1:8" ht="15" customHeight="1" x14ac:dyDescent="0.3">
      <c r="A84" s="169" t="s">
        <v>11</v>
      </c>
      <c r="B84" s="10" t="s">
        <v>0</v>
      </c>
      <c r="C84" s="41">
        <v>22</v>
      </c>
      <c r="D84" s="41">
        <v>100</v>
      </c>
      <c r="E84" s="41">
        <v>93</v>
      </c>
      <c r="F84" s="41">
        <v>138</v>
      </c>
      <c r="G84" s="41">
        <v>50</v>
      </c>
      <c r="H84" s="42">
        <f t="shared" si="17"/>
        <v>403</v>
      </c>
    </row>
    <row r="85" spans="1:8" ht="15" customHeight="1" x14ac:dyDescent="0.3">
      <c r="A85" s="169"/>
      <c r="B85" s="10" t="s">
        <v>1</v>
      </c>
      <c r="C85" s="41">
        <v>1116</v>
      </c>
      <c r="D85" s="41">
        <v>2678</v>
      </c>
      <c r="E85" s="41">
        <v>2296</v>
      </c>
      <c r="F85" s="41">
        <v>3151</v>
      </c>
      <c r="G85" s="41">
        <v>894</v>
      </c>
      <c r="H85" s="42">
        <f t="shared" si="17"/>
        <v>10135</v>
      </c>
    </row>
    <row r="86" spans="1:8" ht="15" customHeight="1" x14ac:dyDescent="0.3">
      <c r="A86" s="169"/>
      <c r="B86" s="10" t="s">
        <v>2</v>
      </c>
      <c r="C86" s="41">
        <v>2302</v>
      </c>
      <c r="D86" s="41">
        <v>5411</v>
      </c>
      <c r="E86" s="41">
        <v>4559</v>
      </c>
      <c r="F86" s="41">
        <v>6137</v>
      </c>
      <c r="G86" s="41">
        <v>1761</v>
      </c>
      <c r="H86" s="42">
        <f t="shared" si="17"/>
        <v>20170</v>
      </c>
    </row>
    <row r="87" spans="1:8" ht="15" customHeight="1" x14ac:dyDescent="0.3">
      <c r="A87" s="170" t="s">
        <v>9</v>
      </c>
      <c r="B87" s="9" t="s">
        <v>0</v>
      </c>
      <c r="C87" s="39">
        <v>3</v>
      </c>
      <c r="D87" s="39">
        <v>13</v>
      </c>
      <c r="E87" s="39">
        <v>28</v>
      </c>
      <c r="F87" s="39">
        <v>22</v>
      </c>
      <c r="G87" s="39">
        <v>8</v>
      </c>
      <c r="H87" s="40">
        <f t="shared" si="17"/>
        <v>74</v>
      </c>
    </row>
    <row r="88" spans="1:8" ht="15" customHeight="1" x14ac:dyDescent="0.3">
      <c r="A88" s="170"/>
      <c r="B88" s="9" t="s">
        <v>1</v>
      </c>
      <c r="C88" s="39">
        <v>59</v>
      </c>
      <c r="D88" s="39">
        <v>938</v>
      </c>
      <c r="E88" s="39">
        <v>794</v>
      </c>
      <c r="F88" s="39">
        <v>359</v>
      </c>
      <c r="G88" s="39">
        <v>124</v>
      </c>
      <c r="H88" s="40">
        <f t="shared" si="17"/>
        <v>2274</v>
      </c>
    </row>
    <row r="89" spans="1:8" ht="15" customHeight="1" x14ac:dyDescent="0.3">
      <c r="A89" s="170"/>
      <c r="B89" s="9" t="s">
        <v>2</v>
      </c>
      <c r="C89" s="39">
        <v>132</v>
      </c>
      <c r="D89" s="39">
        <v>1835</v>
      </c>
      <c r="E89" s="39">
        <v>1549</v>
      </c>
      <c r="F89" s="39">
        <v>723</v>
      </c>
      <c r="G89" s="39">
        <v>403</v>
      </c>
      <c r="H89" s="40">
        <f t="shared" si="17"/>
        <v>4642</v>
      </c>
    </row>
    <row r="90" spans="1:8" ht="15" customHeight="1" x14ac:dyDescent="0.3">
      <c r="A90" s="168" t="s">
        <v>4</v>
      </c>
      <c r="B90" s="105" t="s">
        <v>0</v>
      </c>
      <c r="C90" s="106">
        <f>SUMIF($B$30:$B$44,$B$30,C75:G89)</f>
        <v>29</v>
      </c>
      <c r="D90" s="106">
        <f t="shared" ref="D90:D92" si="18">SUMIF($B$30:$B$44,$B$30,D75:H89)</f>
        <v>123</v>
      </c>
      <c r="E90" s="106">
        <f t="shared" ref="E90:E92" si="19">SUMIF($B$30:$B$44,$B$30,E75:I89)</f>
        <v>141</v>
      </c>
      <c r="F90" s="106">
        <f t="shared" ref="F90:F92" si="20">SUMIF($B$30:$B$44,$B$30,F75:J89)</f>
        <v>187</v>
      </c>
      <c r="G90" s="106">
        <f t="shared" ref="G90:G92" si="21">SUMIF($B$30:$B$44,$B$30,G75:K89)</f>
        <v>70</v>
      </c>
      <c r="H90" s="106">
        <f t="shared" ref="H90:H92" si="22">SUMIF($B$30:$B$44,$B$30,H75:L89)</f>
        <v>550</v>
      </c>
    </row>
    <row r="91" spans="1:8" ht="15" customHeight="1" x14ac:dyDescent="0.3">
      <c r="A91" s="168"/>
      <c r="B91" s="105" t="s">
        <v>1</v>
      </c>
      <c r="C91" s="106">
        <f t="shared" ref="C91:C92" si="23">SUMIF($B$30:$B$44,$B$30,C76:G90)</f>
        <v>1479</v>
      </c>
      <c r="D91" s="106">
        <f t="shared" si="18"/>
        <v>3946</v>
      </c>
      <c r="E91" s="106">
        <f t="shared" si="19"/>
        <v>3781</v>
      </c>
      <c r="F91" s="106">
        <f t="shared" si="20"/>
        <v>4182</v>
      </c>
      <c r="G91" s="106">
        <f t="shared" si="21"/>
        <v>1255</v>
      </c>
      <c r="H91" s="106">
        <f t="shared" si="22"/>
        <v>14643</v>
      </c>
    </row>
    <row r="92" spans="1:8" ht="15" customHeight="1" x14ac:dyDescent="0.3">
      <c r="A92" s="168"/>
      <c r="B92" s="105" t="s">
        <v>2</v>
      </c>
      <c r="C92" s="106">
        <f t="shared" si="23"/>
        <v>3045</v>
      </c>
      <c r="D92" s="106">
        <f t="shared" si="18"/>
        <v>7909</v>
      </c>
      <c r="E92" s="106">
        <f t="shared" si="19"/>
        <v>7456</v>
      </c>
      <c r="F92" s="106">
        <f t="shared" si="20"/>
        <v>8079</v>
      </c>
      <c r="G92" s="106">
        <f t="shared" si="21"/>
        <v>2698</v>
      </c>
      <c r="H92" s="106">
        <f t="shared" si="22"/>
        <v>29187</v>
      </c>
    </row>
    <row r="93" spans="1:8" ht="15" customHeight="1" x14ac:dyDescent="0.3">
      <c r="A93" s="3" t="s">
        <v>118</v>
      </c>
      <c r="B93" s="91"/>
      <c r="C93" s="91"/>
      <c r="D93" s="91"/>
      <c r="E93" s="91"/>
      <c r="F93" s="91"/>
      <c r="G93" s="91"/>
      <c r="H93" s="91"/>
    </row>
    <row r="96" spans="1:8" ht="15" customHeight="1" x14ac:dyDescent="0.3">
      <c r="A96" s="165" t="s">
        <v>83</v>
      </c>
      <c r="B96" s="165"/>
      <c r="C96" s="165"/>
      <c r="D96" s="165"/>
      <c r="E96" s="165"/>
      <c r="F96" s="165"/>
      <c r="G96" s="165"/>
      <c r="H96" s="165"/>
    </row>
    <row r="97" spans="1:8" ht="15" customHeight="1" x14ac:dyDescent="0.3">
      <c r="A97" s="165" t="s">
        <v>105</v>
      </c>
      <c r="B97" s="165"/>
      <c r="C97" s="165"/>
      <c r="D97" s="165"/>
      <c r="E97" s="165"/>
      <c r="F97" s="165"/>
      <c r="G97" s="165"/>
      <c r="H97" s="165"/>
    </row>
    <row r="98" spans="1:8" ht="15" customHeight="1" x14ac:dyDescent="0.3">
      <c r="A98" s="103" t="s">
        <v>50</v>
      </c>
      <c r="B98" s="104"/>
      <c r="C98" s="104" t="s">
        <v>45</v>
      </c>
      <c r="D98" s="104" t="s">
        <v>46</v>
      </c>
      <c r="E98" s="104" t="s">
        <v>47</v>
      </c>
      <c r="F98" s="104" t="s">
        <v>48</v>
      </c>
      <c r="G98" s="104" t="s">
        <v>3</v>
      </c>
      <c r="H98" s="104" t="s">
        <v>49</v>
      </c>
    </row>
    <row r="99" spans="1:8" ht="15" customHeight="1" x14ac:dyDescent="0.3">
      <c r="A99" s="169" t="s">
        <v>8</v>
      </c>
      <c r="B99" s="10" t="s">
        <v>0</v>
      </c>
      <c r="C99" s="41">
        <v>2</v>
      </c>
      <c r="D99" s="41">
        <v>8</v>
      </c>
      <c r="E99" s="41">
        <v>9</v>
      </c>
      <c r="F99" s="41">
        <v>14</v>
      </c>
      <c r="G99" s="41">
        <v>2</v>
      </c>
      <c r="H99" s="42">
        <f>SUM(C99:G99)</f>
        <v>35</v>
      </c>
    </row>
    <row r="100" spans="1:8" ht="15" customHeight="1" x14ac:dyDescent="0.3">
      <c r="A100" s="169"/>
      <c r="B100" s="10" t="s">
        <v>1</v>
      </c>
      <c r="C100" s="41">
        <v>80</v>
      </c>
      <c r="D100" s="41">
        <v>248</v>
      </c>
      <c r="E100" s="41">
        <v>258</v>
      </c>
      <c r="F100" s="41">
        <v>291</v>
      </c>
      <c r="G100" s="41">
        <v>64</v>
      </c>
      <c r="H100" s="42">
        <f t="shared" ref="H100:H110" si="24">SUM(C100:G100)</f>
        <v>941</v>
      </c>
    </row>
    <row r="101" spans="1:8" ht="15" customHeight="1" x14ac:dyDescent="0.3">
      <c r="A101" s="169"/>
      <c r="B101" s="10" t="s">
        <v>2</v>
      </c>
      <c r="C101" s="41">
        <v>178</v>
      </c>
      <c r="D101" s="41">
        <v>526</v>
      </c>
      <c r="E101" s="41">
        <v>508</v>
      </c>
      <c r="F101" s="41">
        <v>528</v>
      </c>
      <c r="G101" s="41">
        <v>154</v>
      </c>
      <c r="H101" s="42">
        <f t="shared" si="24"/>
        <v>1894</v>
      </c>
    </row>
    <row r="102" spans="1:8" ht="15" customHeight="1" x14ac:dyDescent="0.3">
      <c r="A102" s="170" t="s">
        <v>10</v>
      </c>
      <c r="B102" s="9" t="s">
        <v>0</v>
      </c>
      <c r="C102" s="39">
        <v>2</v>
      </c>
      <c r="D102" s="39">
        <v>2</v>
      </c>
      <c r="E102" s="39">
        <v>10</v>
      </c>
      <c r="F102" s="39">
        <v>13</v>
      </c>
      <c r="G102" s="39">
        <v>11</v>
      </c>
      <c r="H102" s="40">
        <f t="shared" si="24"/>
        <v>38</v>
      </c>
    </row>
    <row r="103" spans="1:8" ht="15" customHeight="1" x14ac:dyDescent="0.3">
      <c r="A103" s="170"/>
      <c r="B103" s="9" t="s">
        <v>1</v>
      </c>
      <c r="C103" s="39">
        <v>224</v>
      </c>
      <c r="D103" s="39">
        <v>82</v>
      </c>
      <c r="E103" s="39">
        <v>423</v>
      </c>
      <c r="F103" s="39">
        <v>383</v>
      </c>
      <c r="G103" s="39">
        <v>262</v>
      </c>
      <c r="H103" s="40">
        <f t="shared" si="24"/>
        <v>1374</v>
      </c>
    </row>
    <row r="104" spans="1:8" ht="15" customHeight="1" x14ac:dyDescent="0.3">
      <c r="A104" s="170"/>
      <c r="B104" s="9" t="s">
        <v>2</v>
      </c>
      <c r="C104" s="39">
        <v>433</v>
      </c>
      <c r="D104" s="39">
        <v>137</v>
      </c>
      <c r="E104" s="39">
        <v>818</v>
      </c>
      <c r="F104" s="39">
        <v>692</v>
      </c>
      <c r="G104" s="39">
        <v>540</v>
      </c>
      <c r="H104" s="40">
        <f t="shared" si="24"/>
        <v>2620</v>
      </c>
    </row>
    <row r="105" spans="1:8" ht="15" customHeight="1" x14ac:dyDescent="0.3">
      <c r="A105" s="169" t="s">
        <v>11</v>
      </c>
      <c r="B105" s="10" t="s">
        <v>0</v>
      </c>
      <c r="C105" s="41">
        <v>23</v>
      </c>
      <c r="D105" s="41">
        <v>99</v>
      </c>
      <c r="E105" s="41">
        <v>90</v>
      </c>
      <c r="F105" s="41">
        <v>141</v>
      </c>
      <c r="G105" s="41">
        <v>51</v>
      </c>
      <c r="H105" s="42">
        <f t="shared" si="24"/>
        <v>404</v>
      </c>
    </row>
    <row r="106" spans="1:8" ht="15" customHeight="1" x14ac:dyDescent="0.3">
      <c r="A106" s="169"/>
      <c r="B106" s="10" t="s">
        <v>1</v>
      </c>
      <c r="C106" s="41">
        <v>1134</v>
      </c>
      <c r="D106" s="41">
        <v>2588</v>
      </c>
      <c r="E106" s="41">
        <v>2298</v>
      </c>
      <c r="F106" s="41">
        <v>3206</v>
      </c>
      <c r="G106" s="41">
        <v>912</v>
      </c>
      <c r="H106" s="42">
        <f t="shared" si="24"/>
        <v>10138</v>
      </c>
    </row>
    <row r="107" spans="1:8" ht="15" customHeight="1" x14ac:dyDescent="0.3">
      <c r="A107" s="169"/>
      <c r="B107" s="10" t="s">
        <v>2</v>
      </c>
      <c r="C107" s="41">
        <v>2321</v>
      </c>
      <c r="D107" s="41">
        <v>5209</v>
      </c>
      <c r="E107" s="41">
        <v>4588</v>
      </c>
      <c r="F107" s="41">
        <v>6208</v>
      </c>
      <c r="G107" s="41">
        <v>1797</v>
      </c>
      <c r="H107" s="42">
        <f t="shared" si="24"/>
        <v>20123</v>
      </c>
    </row>
    <row r="108" spans="1:8" ht="15" customHeight="1" x14ac:dyDescent="0.3">
      <c r="A108" s="170" t="s">
        <v>9</v>
      </c>
      <c r="B108" s="9" t="s">
        <v>0</v>
      </c>
      <c r="C108" s="39">
        <v>3</v>
      </c>
      <c r="D108" s="39">
        <v>13</v>
      </c>
      <c r="E108" s="39">
        <v>30</v>
      </c>
      <c r="F108" s="39">
        <v>22</v>
      </c>
      <c r="G108" s="39">
        <v>7</v>
      </c>
      <c r="H108" s="40">
        <f t="shared" si="24"/>
        <v>75</v>
      </c>
    </row>
    <row r="109" spans="1:8" ht="15" customHeight="1" x14ac:dyDescent="0.3">
      <c r="A109" s="170"/>
      <c r="B109" s="9" t="s">
        <v>1</v>
      </c>
      <c r="C109" s="39">
        <v>59</v>
      </c>
      <c r="D109" s="39">
        <v>938</v>
      </c>
      <c r="E109" s="39">
        <v>871</v>
      </c>
      <c r="F109" s="39">
        <v>370</v>
      </c>
      <c r="G109" s="39">
        <v>67</v>
      </c>
      <c r="H109" s="40">
        <f t="shared" si="24"/>
        <v>2305</v>
      </c>
    </row>
    <row r="110" spans="1:8" ht="15" customHeight="1" x14ac:dyDescent="0.3">
      <c r="A110" s="170"/>
      <c r="B110" s="9" t="s">
        <v>2</v>
      </c>
      <c r="C110" s="39">
        <v>132</v>
      </c>
      <c r="D110" s="39">
        <v>1835</v>
      </c>
      <c r="E110" s="39">
        <v>1692</v>
      </c>
      <c r="F110" s="39">
        <v>729</v>
      </c>
      <c r="G110" s="39">
        <v>175</v>
      </c>
      <c r="H110" s="40">
        <f t="shared" si="24"/>
        <v>4563</v>
      </c>
    </row>
    <row r="111" spans="1:8" ht="15" customHeight="1" x14ac:dyDescent="0.3">
      <c r="A111" s="168" t="s">
        <v>4</v>
      </c>
      <c r="B111" s="105" t="s">
        <v>0</v>
      </c>
      <c r="C111" s="106">
        <f>SUMIF($B$30:$B$44,$B$30,C96:G110)</f>
        <v>30</v>
      </c>
      <c r="D111" s="106">
        <f t="shared" ref="D111:D113" si="25">SUMIF($B$30:$B$44,$B$30,D96:H110)</f>
        <v>122</v>
      </c>
      <c r="E111" s="106">
        <f t="shared" ref="E111:E113" si="26">SUMIF($B$30:$B$44,$B$30,E96:I110)</f>
        <v>139</v>
      </c>
      <c r="F111" s="106">
        <f t="shared" ref="F111:F113" si="27">SUMIF($B$30:$B$44,$B$30,F96:J110)</f>
        <v>190</v>
      </c>
      <c r="G111" s="106">
        <f t="shared" ref="G111:G113" si="28">SUMIF($B$30:$B$44,$B$30,G96:K110)</f>
        <v>71</v>
      </c>
      <c r="H111" s="106">
        <f t="shared" ref="H111:H113" si="29">SUMIF($B$30:$B$44,$B$30,H96:L110)</f>
        <v>552</v>
      </c>
    </row>
    <row r="112" spans="1:8" ht="15" customHeight="1" x14ac:dyDescent="0.3">
      <c r="A112" s="168"/>
      <c r="B112" s="105" t="s">
        <v>1</v>
      </c>
      <c r="C112" s="106">
        <f t="shared" ref="C112:C113" si="30">SUMIF($B$30:$B$44,$B$30,C97:G111)</f>
        <v>1497</v>
      </c>
      <c r="D112" s="106">
        <f t="shared" si="25"/>
        <v>3856</v>
      </c>
      <c r="E112" s="106">
        <f t="shared" si="26"/>
        <v>3850</v>
      </c>
      <c r="F112" s="106">
        <f t="shared" si="27"/>
        <v>4250</v>
      </c>
      <c r="G112" s="106">
        <f t="shared" si="28"/>
        <v>1305</v>
      </c>
      <c r="H112" s="106">
        <f t="shared" si="29"/>
        <v>14758</v>
      </c>
    </row>
    <row r="113" spans="1:8" ht="15" customHeight="1" x14ac:dyDescent="0.3">
      <c r="A113" s="168"/>
      <c r="B113" s="105" t="s">
        <v>2</v>
      </c>
      <c r="C113" s="106">
        <f t="shared" si="30"/>
        <v>3064</v>
      </c>
      <c r="D113" s="106">
        <f t="shared" si="25"/>
        <v>7707</v>
      </c>
      <c r="E113" s="106">
        <f t="shared" si="26"/>
        <v>7606</v>
      </c>
      <c r="F113" s="106">
        <f t="shared" si="27"/>
        <v>8157</v>
      </c>
      <c r="G113" s="106">
        <f t="shared" si="28"/>
        <v>2666</v>
      </c>
      <c r="H113" s="106">
        <f t="shared" si="29"/>
        <v>29200</v>
      </c>
    </row>
    <row r="114" spans="1:8" ht="15" customHeight="1" x14ac:dyDescent="0.3">
      <c r="A114" s="3" t="s">
        <v>118</v>
      </c>
      <c r="B114" s="91"/>
      <c r="C114" s="91"/>
      <c r="D114" s="91"/>
      <c r="E114" s="91"/>
      <c r="F114" s="91"/>
      <c r="G114" s="91"/>
      <c r="H114" s="91"/>
    </row>
    <row r="117" spans="1:8" ht="15" customHeight="1" x14ac:dyDescent="0.3">
      <c r="A117" s="165" t="s">
        <v>83</v>
      </c>
      <c r="B117" s="165"/>
      <c r="C117" s="165"/>
      <c r="D117" s="165"/>
      <c r="E117" s="165"/>
      <c r="F117" s="165"/>
      <c r="G117" s="165"/>
      <c r="H117" s="165"/>
    </row>
    <row r="118" spans="1:8" ht="15" customHeight="1" x14ac:dyDescent="0.3">
      <c r="A118" s="165" t="s">
        <v>102</v>
      </c>
      <c r="B118" s="165"/>
      <c r="C118" s="165"/>
      <c r="D118" s="165"/>
      <c r="E118" s="165"/>
      <c r="F118" s="165"/>
      <c r="G118" s="165"/>
      <c r="H118" s="165"/>
    </row>
    <row r="119" spans="1:8" ht="15" customHeight="1" x14ac:dyDescent="0.3">
      <c r="A119" s="103" t="s">
        <v>50</v>
      </c>
      <c r="B119" s="104"/>
      <c r="C119" s="104" t="s">
        <v>45</v>
      </c>
      <c r="D119" s="104" t="s">
        <v>46</v>
      </c>
      <c r="E119" s="104" t="s">
        <v>47</v>
      </c>
      <c r="F119" s="104" t="s">
        <v>48</v>
      </c>
      <c r="G119" s="104" t="s">
        <v>3</v>
      </c>
      <c r="H119" s="104" t="s">
        <v>49</v>
      </c>
    </row>
    <row r="120" spans="1:8" ht="15" customHeight="1" x14ac:dyDescent="0.3">
      <c r="A120" s="169" t="s">
        <v>8</v>
      </c>
      <c r="B120" s="10" t="s">
        <v>0</v>
      </c>
      <c r="C120" s="41">
        <v>2</v>
      </c>
      <c r="D120" s="41">
        <v>7</v>
      </c>
      <c r="E120" s="41">
        <v>10</v>
      </c>
      <c r="F120" s="41">
        <v>14</v>
      </c>
      <c r="G120" s="41">
        <v>2</v>
      </c>
      <c r="H120" s="42">
        <f>SUM(C120:G120)</f>
        <v>35</v>
      </c>
    </row>
    <row r="121" spans="1:8" ht="15" customHeight="1" x14ac:dyDescent="0.3">
      <c r="A121" s="169"/>
      <c r="B121" s="10" t="s">
        <v>1</v>
      </c>
      <c r="C121" s="41">
        <v>80</v>
      </c>
      <c r="D121" s="41">
        <v>228</v>
      </c>
      <c r="E121" s="41">
        <v>278</v>
      </c>
      <c r="F121" s="41">
        <v>291</v>
      </c>
      <c r="G121" s="41">
        <v>64</v>
      </c>
      <c r="H121" s="42">
        <f t="shared" ref="H121:H131" si="31">SUM(C121:G121)</f>
        <v>941</v>
      </c>
    </row>
    <row r="122" spans="1:8" ht="15" customHeight="1" x14ac:dyDescent="0.3">
      <c r="A122" s="169"/>
      <c r="B122" s="10" t="s">
        <v>2</v>
      </c>
      <c r="C122" s="41">
        <v>178</v>
      </c>
      <c r="D122" s="41">
        <v>481</v>
      </c>
      <c r="E122" s="41">
        <v>553</v>
      </c>
      <c r="F122" s="41">
        <v>528</v>
      </c>
      <c r="G122" s="41">
        <v>154</v>
      </c>
      <c r="H122" s="42">
        <f t="shared" si="31"/>
        <v>1894</v>
      </c>
    </row>
    <row r="123" spans="1:8" ht="15" customHeight="1" x14ac:dyDescent="0.3">
      <c r="A123" s="170" t="s">
        <v>10</v>
      </c>
      <c r="B123" s="9" t="s">
        <v>0</v>
      </c>
      <c r="C123" s="39">
        <v>2</v>
      </c>
      <c r="D123" s="39">
        <v>2</v>
      </c>
      <c r="E123" s="39">
        <v>11</v>
      </c>
      <c r="F123" s="39">
        <v>13</v>
      </c>
      <c r="G123" s="39">
        <v>11</v>
      </c>
      <c r="H123" s="40">
        <f t="shared" si="31"/>
        <v>39</v>
      </c>
    </row>
    <row r="124" spans="1:8" ht="15" customHeight="1" x14ac:dyDescent="0.3">
      <c r="A124" s="170"/>
      <c r="B124" s="9" t="s">
        <v>1</v>
      </c>
      <c r="C124" s="39">
        <v>224</v>
      </c>
      <c r="D124" s="39">
        <v>77</v>
      </c>
      <c r="E124" s="39">
        <v>472</v>
      </c>
      <c r="F124" s="39">
        <v>383</v>
      </c>
      <c r="G124" s="39">
        <v>250</v>
      </c>
      <c r="H124" s="40">
        <f t="shared" si="31"/>
        <v>1406</v>
      </c>
    </row>
    <row r="125" spans="1:8" ht="15" customHeight="1" x14ac:dyDescent="0.3">
      <c r="A125" s="170"/>
      <c r="B125" s="9" t="s">
        <v>2</v>
      </c>
      <c r="C125" s="39">
        <v>433</v>
      </c>
      <c r="D125" s="39">
        <v>134</v>
      </c>
      <c r="E125" s="39">
        <v>905</v>
      </c>
      <c r="F125" s="39">
        <v>692</v>
      </c>
      <c r="G125" s="39">
        <v>518</v>
      </c>
      <c r="H125" s="40">
        <f t="shared" si="31"/>
        <v>2682</v>
      </c>
    </row>
    <row r="126" spans="1:8" ht="15" customHeight="1" x14ac:dyDescent="0.3">
      <c r="A126" s="169" t="s">
        <v>11</v>
      </c>
      <c r="B126" s="10" t="s">
        <v>0</v>
      </c>
      <c r="C126" s="41">
        <v>22</v>
      </c>
      <c r="D126" s="41">
        <v>95</v>
      </c>
      <c r="E126" s="41">
        <v>90</v>
      </c>
      <c r="F126" s="41">
        <v>144</v>
      </c>
      <c r="G126" s="41">
        <v>54</v>
      </c>
      <c r="H126" s="42">
        <f t="shared" si="31"/>
        <v>405</v>
      </c>
    </row>
    <row r="127" spans="1:8" ht="15" customHeight="1" x14ac:dyDescent="0.3">
      <c r="A127" s="169"/>
      <c r="B127" s="10" t="s">
        <v>1</v>
      </c>
      <c r="C127" s="41">
        <v>1124</v>
      </c>
      <c r="D127" s="41">
        <v>2417</v>
      </c>
      <c r="E127" s="41">
        <v>2346</v>
      </c>
      <c r="F127" s="41">
        <v>3283</v>
      </c>
      <c r="G127" s="41">
        <v>970</v>
      </c>
      <c r="H127" s="42">
        <f t="shared" si="31"/>
        <v>10140</v>
      </c>
    </row>
    <row r="128" spans="1:8" ht="15" customHeight="1" x14ac:dyDescent="0.3">
      <c r="A128" s="169"/>
      <c r="B128" s="10" t="s">
        <v>2</v>
      </c>
      <c r="C128" s="41">
        <v>2295</v>
      </c>
      <c r="D128" s="41">
        <v>4884</v>
      </c>
      <c r="E128" s="41">
        <v>4684</v>
      </c>
      <c r="F128" s="41">
        <v>6360</v>
      </c>
      <c r="G128" s="41">
        <v>1904</v>
      </c>
      <c r="H128" s="42">
        <f t="shared" si="31"/>
        <v>20127</v>
      </c>
    </row>
    <row r="129" spans="1:8" ht="15" customHeight="1" x14ac:dyDescent="0.3">
      <c r="A129" s="170" t="s">
        <v>9</v>
      </c>
      <c r="B129" s="9" t="s">
        <v>0</v>
      </c>
      <c r="C129" s="39">
        <v>3</v>
      </c>
      <c r="D129" s="39">
        <v>12</v>
      </c>
      <c r="E129" s="39">
        <v>30</v>
      </c>
      <c r="F129" s="39">
        <v>24</v>
      </c>
      <c r="G129" s="39">
        <v>7</v>
      </c>
      <c r="H129" s="40">
        <f t="shared" si="31"/>
        <v>76</v>
      </c>
    </row>
    <row r="130" spans="1:8" ht="15" customHeight="1" x14ac:dyDescent="0.3">
      <c r="A130" s="170"/>
      <c r="B130" s="9" t="s">
        <v>1</v>
      </c>
      <c r="C130" s="39">
        <v>59</v>
      </c>
      <c r="D130" s="39">
        <v>860</v>
      </c>
      <c r="E130" s="39">
        <v>887</v>
      </c>
      <c r="F130" s="39">
        <v>393</v>
      </c>
      <c r="G130" s="39">
        <v>67</v>
      </c>
      <c r="H130" s="40">
        <f t="shared" si="31"/>
        <v>2266</v>
      </c>
    </row>
    <row r="131" spans="1:8" ht="15" customHeight="1" x14ac:dyDescent="0.3">
      <c r="A131" s="170"/>
      <c r="B131" s="9" t="s">
        <v>2</v>
      </c>
      <c r="C131" s="39">
        <v>132</v>
      </c>
      <c r="D131" s="39">
        <v>1688</v>
      </c>
      <c r="E131" s="39">
        <v>1723</v>
      </c>
      <c r="F131" s="39">
        <v>772</v>
      </c>
      <c r="G131" s="39">
        <v>175</v>
      </c>
      <c r="H131" s="40">
        <f t="shared" si="31"/>
        <v>4490</v>
      </c>
    </row>
    <row r="132" spans="1:8" ht="15" customHeight="1" x14ac:dyDescent="0.3">
      <c r="A132" s="168" t="s">
        <v>4</v>
      </c>
      <c r="B132" s="105" t="s">
        <v>0</v>
      </c>
      <c r="C132" s="106">
        <f>SUMIF($B$30:$B$44,$B$30,C117:G131)</f>
        <v>29</v>
      </c>
      <c r="D132" s="106">
        <f t="shared" ref="D132:D134" si="32">SUMIF($B$30:$B$44,$B$30,D117:H131)</f>
        <v>116</v>
      </c>
      <c r="E132" s="106">
        <f t="shared" ref="E132:E134" si="33">SUMIF($B$30:$B$44,$B$30,E117:I131)</f>
        <v>141</v>
      </c>
      <c r="F132" s="106">
        <f t="shared" ref="F132:F134" si="34">SUMIF($B$30:$B$44,$B$30,F117:J131)</f>
        <v>195</v>
      </c>
      <c r="G132" s="106">
        <f t="shared" ref="G132:G134" si="35">SUMIF($B$30:$B$44,$B$30,G117:K131)</f>
        <v>74</v>
      </c>
      <c r="H132" s="106">
        <f t="shared" ref="H132:H134" si="36">SUMIF($B$30:$B$44,$B$30,H117:L131)</f>
        <v>555</v>
      </c>
    </row>
    <row r="133" spans="1:8" ht="15" customHeight="1" x14ac:dyDescent="0.3">
      <c r="A133" s="168"/>
      <c r="B133" s="105" t="s">
        <v>1</v>
      </c>
      <c r="C133" s="106">
        <f t="shared" ref="C133:C134" si="37">SUMIF($B$30:$B$44,$B$30,C118:G132)</f>
        <v>1487</v>
      </c>
      <c r="D133" s="106">
        <f t="shared" si="32"/>
        <v>3582</v>
      </c>
      <c r="E133" s="106">
        <f t="shared" si="33"/>
        <v>3983</v>
      </c>
      <c r="F133" s="106">
        <f t="shared" si="34"/>
        <v>4350</v>
      </c>
      <c r="G133" s="106">
        <f t="shared" si="35"/>
        <v>1351</v>
      </c>
      <c r="H133" s="106">
        <f t="shared" si="36"/>
        <v>14753</v>
      </c>
    </row>
    <row r="134" spans="1:8" ht="15" customHeight="1" x14ac:dyDescent="0.3">
      <c r="A134" s="168"/>
      <c r="B134" s="105" t="s">
        <v>2</v>
      </c>
      <c r="C134" s="106">
        <f t="shared" si="37"/>
        <v>3038</v>
      </c>
      <c r="D134" s="106">
        <f t="shared" si="32"/>
        <v>7187</v>
      </c>
      <c r="E134" s="106">
        <f t="shared" si="33"/>
        <v>7865</v>
      </c>
      <c r="F134" s="106">
        <f t="shared" si="34"/>
        <v>8352</v>
      </c>
      <c r="G134" s="106">
        <f t="shared" si="35"/>
        <v>2751</v>
      </c>
      <c r="H134" s="106">
        <f t="shared" si="36"/>
        <v>29193</v>
      </c>
    </row>
    <row r="135" spans="1:8" ht="15" customHeight="1" x14ac:dyDescent="0.3">
      <c r="A135" s="3" t="s">
        <v>118</v>
      </c>
      <c r="B135" s="91"/>
      <c r="C135" s="91"/>
      <c r="D135" s="91"/>
      <c r="E135" s="91"/>
      <c r="F135" s="91"/>
      <c r="G135" s="91"/>
      <c r="H135" s="91"/>
    </row>
    <row r="138" spans="1:8" ht="15" customHeight="1" x14ac:dyDescent="0.3">
      <c r="A138" s="165" t="s">
        <v>83</v>
      </c>
      <c r="B138" s="165"/>
      <c r="C138" s="165"/>
      <c r="D138" s="165"/>
      <c r="E138" s="165"/>
      <c r="F138" s="165"/>
      <c r="G138" s="165"/>
      <c r="H138" s="165"/>
    </row>
    <row r="139" spans="1:8" ht="15" customHeight="1" x14ac:dyDescent="0.3">
      <c r="A139" s="165" t="s">
        <v>99</v>
      </c>
      <c r="B139" s="165"/>
      <c r="C139" s="165"/>
      <c r="D139" s="165"/>
      <c r="E139" s="165"/>
      <c r="F139" s="165"/>
      <c r="G139" s="165"/>
      <c r="H139" s="165"/>
    </row>
    <row r="140" spans="1:8" ht="15" customHeight="1" x14ac:dyDescent="0.3">
      <c r="A140" s="103" t="s">
        <v>50</v>
      </c>
      <c r="B140" s="104"/>
      <c r="C140" s="104" t="s">
        <v>45</v>
      </c>
      <c r="D140" s="104" t="s">
        <v>46</v>
      </c>
      <c r="E140" s="104" t="s">
        <v>47</v>
      </c>
      <c r="F140" s="104" t="s">
        <v>48</v>
      </c>
      <c r="G140" s="104" t="s">
        <v>3</v>
      </c>
      <c r="H140" s="104" t="s">
        <v>49</v>
      </c>
    </row>
    <row r="141" spans="1:8" ht="15" customHeight="1" x14ac:dyDescent="0.3">
      <c r="A141" s="169" t="s">
        <v>8</v>
      </c>
      <c r="B141" s="10" t="s">
        <v>0</v>
      </c>
      <c r="C141" s="41">
        <v>2</v>
      </c>
      <c r="D141" s="41">
        <v>7</v>
      </c>
      <c r="E141" s="41">
        <v>9</v>
      </c>
      <c r="F141" s="41">
        <v>14</v>
      </c>
      <c r="G141" s="41">
        <v>1</v>
      </c>
      <c r="H141" s="42">
        <f>SUM(C141:G141)</f>
        <v>33</v>
      </c>
    </row>
    <row r="142" spans="1:8" ht="15" customHeight="1" x14ac:dyDescent="0.3">
      <c r="A142" s="169"/>
      <c r="B142" s="10" t="s">
        <v>1</v>
      </c>
      <c r="C142" s="41">
        <v>80</v>
      </c>
      <c r="D142" s="41">
        <v>228</v>
      </c>
      <c r="E142" s="41">
        <v>257</v>
      </c>
      <c r="F142" s="41">
        <v>291</v>
      </c>
      <c r="G142" s="41">
        <v>52</v>
      </c>
      <c r="H142" s="42">
        <f t="shared" ref="H142:H152" si="38">SUM(C142:G142)</f>
        <v>908</v>
      </c>
    </row>
    <row r="143" spans="1:8" ht="15" customHeight="1" x14ac:dyDescent="0.3">
      <c r="A143" s="169"/>
      <c r="B143" s="10" t="s">
        <v>2</v>
      </c>
      <c r="C143" s="41">
        <v>178</v>
      </c>
      <c r="D143" s="41">
        <v>481</v>
      </c>
      <c r="E143" s="41">
        <v>518</v>
      </c>
      <c r="F143" s="41">
        <v>528</v>
      </c>
      <c r="G143" s="41">
        <v>130</v>
      </c>
      <c r="H143" s="42">
        <f t="shared" si="38"/>
        <v>1835</v>
      </c>
    </row>
    <row r="144" spans="1:8" ht="15" customHeight="1" x14ac:dyDescent="0.3">
      <c r="A144" s="170" t="s">
        <v>10</v>
      </c>
      <c r="B144" s="9" t="s">
        <v>0</v>
      </c>
      <c r="C144" s="39">
        <v>2</v>
      </c>
      <c r="D144" s="39">
        <v>2</v>
      </c>
      <c r="E144" s="39">
        <v>14</v>
      </c>
      <c r="F144" s="39">
        <v>14</v>
      </c>
      <c r="G144" s="39">
        <v>10</v>
      </c>
      <c r="H144" s="40">
        <f t="shared" si="38"/>
        <v>42</v>
      </c>
    </row>
    <row r="145" spans="1:8" ht="15" customHeight="1" x14ac:dyDescent="0.3">
      <c r="A145" s="170"/>
      <c r="B145" s="9" t="s">
        <v>1</v>
      </c>
      <c r="C145" s="39">
        <v>224</v>
      </c>
      <c r="D145" s="39">
        <v>78</v>
      </c>
      <c r="E145" s="39">
        <v>558</v>
      </c>
      <c r="F145" s="39">
        <v>393</v>
      </c>
      <c r="G145" s="39">
        <v>237</v>
      </c>
      <c r="H145" s="40">
        <f t="shared" si="38"/>
        <v>1490</v>
      </c>
    </row>
    <row r="146" spans="1:8" ht="15" customHeight="1" x14ac:dyDescent="0.3">
      <c r="A146" s="170"/>
      <c r="B146" s="9" t="s">
        <v>2</v>
      </c>
      <c r="C146" s="39">
        <v>433</v>
      </c>
      <c r="D146" s="39">
        <v>135</v>
      </c>
      <c r="E146" s="39">
        <v>1075</v>
      </c>
      <c r="F146" s="39">
        <v>710</v>
      </c>
      <c r="G146" s="39">
        <v>448</v>
      </c>
      <c r="H146" s="40">
        <f t="shared" si="38"/>
        <v>2801</v>
      </c>
    </row>
    <row r="147" spans="1:8" ht="15" customHeight="1" x14ac:dyDescent="0.3">
      <c r="A147" s="169" t="s">
        <v>11</v>
      </c>
      <c r="B147" s="10" t="s">
        <v>0</v>
      </c>
      <c r="C147" s="41">
        <v>22</v>
      </c>
      <c r="D147" s="41">
        <v>96</v>
      </c>
      <c r="E147" s="41">
        <v>84</v>
      </c>
      <c r="F147" s="41">
        <v>148</v>
      </c>
      <c r="G147" s="41">
        <v>53</v>
      </c>
      <c r="H147" s="42">
        <f t="shared" si="38"/>
        <v>403</v>
      </c>
    </row>
    <row r="148" spans="1:8" ht="15" customHeight="1" x14ac:dyDescent="0.3">
      <c r="A148" s="169"/>
      <c r="B148" s="10" t="s">
        <v>1</v>
      </c>
      <c r="C148" s="41">
        <v>1079</v>
      </c>
      <c r="D148" s="41">
        <v>2410</v>
      </c>
      <c r="E148" s="41">
        <v>2183</v>
      </c>
      <c r="F148" s="41">
        <v>3387</v>
      </c>
      <c r="G148" s="41">
        <v>943</v>
      </c>
      <c r="H148" s="42">
        <f t="shared" si="38"/>
        <v>10002</v>
      </c>
    </row>
    <row r="149" spans="1:8" ht="15" customHeight="1" x14ac:dyDescent="0.3">
      <c r="A149" s="169"/>
      <c r="B149" s="10" t="s">
        <v>2</v>
      </c>
      <c r="C149" s="41">
        <v>2200</v>
      </c>
      <c r="D149" s="41">
        <v>4867</v>
      </c>
      <c r="E149" s="41">
        <v>4351</v>
      </c>
      <c r="F149" s="41">
        <v>6544</v>
      </c>
      <c r="G149" s="41">
        <v>1833</v>
      </c>
      <c r="H149" s="42">
        <f t="shared" si="38"/>
        <v>19795</v>
      </c>
    </row>
    <row r="150" spans="1:8" ht="15" customHeight="1" x14ac:dyDescent="0.3">
      <c r="A150" s="170" t="s">
        <v>9</v>
      </c>
      <c r="B150" s="9" t="s">
        <v>0</v>
      </c>
      <c r="C150" s="39">
        <v>3</v>
      </c>
      <c r="D150" s="39">
        <v>12</v>
      </c>
      <c r="E150" s="39">
        <v>30</v>
      </c>
      <c r="F150" s="39">
        <v>24</v>
      </c>
      <c r="G150" s="39">
        <v>5</v>
      </c>
      <c r="H150" s="40">
        <f t="shared" si="38"/>
        <v>74</v>
      </c>
    </row>
    <row r="151" spans="1:8" ht="15" customHeight="1" x14ac:dyDescent="0.3">
      <c r="A151" s="170"/>
      <c r="B151" s="9" t="s">
        <v>1</v>
      </c>
      <c r="C151" s="39">
        <v>59</v>
      </c>
      <c r="D151" s="39">
        <v>860</v>
      </c>
      <c r="E151" s="39">
        <v>887</v>
      </c>
      <c r="F151" s="39">
        <v>393</v>
      </c>
      <c r="G151" s="39">
        <v>57</v>
      </c>
      <c r="H151" s="40">
        <f t="shared" si="38"/>
        <v>2256</v>
      </c>
    </row>
    <row r="152" spans="1:8" ht="15" customHeight="1" x14ac:dyDescent="0.3">
      <c r="A152" s="170"/>
      <c r="B152" s="9" t="s">
        <v>2</v>
      </c>
      <c r="C152" s="39">
        <v>132</v>
      </c>
      <c r="D152" s="39">
        <v>1688</v>
      </c>
      <c r="E152" s="39">
        <v>1674</v>
      </c>
      <c r="F152" s="39">
        <v>772</v>
      </c>
      <c r="G152" s="39">
        <v>127</v>
      </c>
      <c r="H152" s="40">
        <f t="shared" si="38"/>
        <v>4393</v>
      </c>
    </row>
    <row r="153" spans="1:8" ht="15" customHeight="1" x14ac:dyDescent="0.3">
      <c r="A153" s="168" t="s">
        <v>4</v>
      </c>
      <c r="B153" s="105" t="s">
        <v>0</v>
      </c>
      <c r="C153" s="106">
        <f>SUMIF($B$30:$B$44,$B$30,C138:G152)</f>
        <v>29</v>
      </c>
      <c r="D153" s="106">
        <f t="shared" ref="D153:D155" si="39">SUMIF($B$30:$B$44,$B$30,D138:H152)</f>
        <v>117</v>
      </c>
      <c r="E153" s="106">
        <f t="shared" ref="E153:E155" si="40">SUMIF($B$30:$B$44,$B$30,E138:I152)</f>
        <v>137</v>
      </c>
      <c r="F153" s="106">
        <f t="shared" ref="F153:F155" si="41">SUMIF($B$30:$B$44,$B$30,F138:J152)</f>
        <v>200</v>
      </c>
      <c r="G153" s="106">
        <f t="shared" ref="G153:G155" si="42">SUMIF($B$30:$B$44,$B$30,G138:K152)</f>
        <v>69</v>
      </c>
      <c r="H153" s="106">
        <f t="shared" ref="H153:H155" si="43">SUMIF($B$30:$B$44,$B$30,H138:L152)</f>
        <v>552</v>
      </c>
    </row>
    <row r="154" spans="1:8" ht="15" customHeight="1" x14ac:dyDescent="0.3">
      <c r="A154" s="168"/>
      <c r="B154" s="105" t="s">
        <v>1</v>
      </c>
      <c r="C154" s="106">
        <f t="shared" ref="C154:C155" si="44">SUMIF($B$30:$B$44,$B$30,C139:G153)</f>
        <v>1442</v>
      </c>
      <c r="D154" s="106">
        <f t="shared" si="39"/>
        <v>3576</v>
      </c>
      <c r="E154" s="106">
        <f t="shared" si="40"/>
        <v>3885</v>
      </c>
      <c r="F154" s="106">
        <f t="shared" si="41"/>
        <v>4464</v>
      </c>
      <c r="G154" s="106">
        <f t="shared" si="42"/>
        <v>1289</v>
      </c>
      <c r="H154" s="106">
        <f t="shared" si="43"/>
        <v>14656</v>
      </c>
    </row>
    <row r="155" spans="1:8" ht="15" customHeight="1" x14ac:dyDescent="0.3">
      <c r="A155" s="168"/>
      <c r="B155" s="105" t="s">
        <v>2</v>
      </c>
      <c r="C155" s="106">
        <f t="shared" si="44"/>
        <v>2943</v>
      </c>
      <c r="D155" s="106">
        <f t="shared" si="39"/>
        <v>7171</v>
      </c>
      <c r="E155" s="106">
        <f t="shared" si="40"/>
        <v>7618</v>
      </c>
      <c r="F155" s="106">
        <f t="shared" si="41"/>
        <v>8554</v>
      </c>
      <c r="G155" s="106">
        <f t="shared" si="42"/>
        <v>2538</v>
      </c>
      <c r="H155" s="106">
        <f t="shared" si="43"/>
        <v>28824</v>
      </c>
    </row>
    <row r="156" spans="1:8" ht="15" customHeight="1" x14ac:dyDescent="0.3">
      <c r="A156" s="3" t="s">
        <v>118</v>
      </c>
      <c r="B156" s="91"/>
      <c r="C156" s="91"/>
      <c r="D156" s="91"/>
      <c r="E156" s="91"/>
      <c r="F156" s="91"/>
      <c r="G156" s="91"/>
      <c r="H156" s="91"/>
    </row>
    <row r="159" spans="1:8" ht="15" customHeight="1" x14ac:dyDescent="0.3">
      <c r="A159" s="165" t="s">
        <v>83</v>
      </c>
      <c r="B159" s="165"/>
      <c r="C159" s="165"/>
      <c r="D159" s="165"/>
      <c r="E159" s="165"/>
      <c r="F159" s="165"/>
      <c r="G159" s="165"/>
      <c r="H159" s="165"/>
    </row>
    <row r="160" spans="1:8" ht="15" customHeight="1" x14ac:dyDescent="0.3">
      <c r="A160" s="165" t="s">
        <v>84</v>
      </c>
      <c r="B160" s="165"/>
      <c r="C160" s="165"/>
      <c r="D160" s="165"/>
      <c r="E160" s="165"/>
      <c r="F160" s="165"/>
      <c r="G160" s="165"/>
      <c r="H160" s="165"/>
    </row>
    <row r="161" spans="1:8" ht="15" customHeight="1" x14ac:dyDescent="0.3">
      <c r="A161" s="103" t="s">
        <v>50</v>
      </c>
      <c r="B161" s="104"/>
      <c r="C161" s="104" t="s">
        <v>45</v>
      </c>
      <c r="D161" s="104" t="s">
        <v>46</v>
      </c>
      <c r="E161" s="104" t="s">
        <v>47</v>
      </c>
      <c r="F161" s="104" t="s">
        <v>48</v>
      </c>
      <c r="G161" s="104" t="s">
        <v>3</v>
      </c>
      <c r="H161" s="104" t="s">
        <v>49</v>
      </c>
    </row>
    <row r="162" spans="1:8" ht="15" customHeight="1" x14ac:dyDescent="0.3">
      <c r="A162" s="169" t="s">
        <v>8</v>
      </c>
      <c r="B162" s="10" t="s">
        <v>0</v>
      </c>
      <c r="C162" s="41">
        <v>2</v>
      </c>
      <c r="D162" s="41">
        <v>7</v>
      </c>
      <c r="E162" s="41">
        <v>10</v>
      </c>
      <c r="F162" s="41">
        <v>15</v>
      </c>
      <c r="G162" s="41">
        <v>2</v>
      </c>
      <c r="H162" s="42">
        <f>SUM(C162:G162)</f>
        <v>36</v>
      </c>
    </row>
    <row r="163" spans="1:8" ht="15" customHeight="1" x14ac:dyDescent="0.3">
      <c r="A163" s="169"/>
      <c r="B163" s="10" t="s">
        <v>1</v>
      </c>
      <c r="C163" s="41">
        <v>80</v>
      </c>
      <c r="D163" s="41">
        <v>222</v>
      </c>
      <c r="E163" s="41">
        <v>279</v>
      </c>
      <c r="F163" s="41">
        <v>303</v>
      </c>
      <c r="G163" s="41">
        <v>85</v>
      </c>
      <c r="H163" s="42">
        <f t="shared" ref="H163:H173" si="45">SUM(C163:G163)</f>
        <v>969</v>
      </c>
    </row>
    <row r="164" spans="1:8" ht="15" customHeight="1" x14ac:dyDescent="0.3">
      <c r="A164" s="169"/>
      <c r="B164" s="10" t="s">
        <v>2</v>
      </c>
      <c r="C164" s="41">
        <v>178</v>
      </c>
      <c r="D164" s="41">
        <v>471</v>
      </c>
      <c r="E164" s="41">
        <v>562</v>
      </c>
      <c r="F164" s="41">
        <v>557</v>
      </c>
      <c r="G164" s="41">
        <v>192</v>
      </c>
      <c r="H164" s="42">
        <f t="shared" si="45"/>
        <v>1960</v>
      </c>
    </row>
    <row r="165" spans="1:8" ht="15" customHeight="1" x14ac:dyDescent="0.3">
      <c r="A165" s="170" t="s">
        <v>10</v>
      </c>
      <c r="B165" s="9" t="s">
        <v>0</v>
      </c>
      <c r="C165" s="39">
        <v>2</v>
      </c>
      <c r="D165" s="39">
        <v>2</v>
      </c>
      <c r="E165" s="39">
        <v>12</v>
      </c>
      <c r="F165" s="39">
        <v>16</v>
      </c>
      <c r="G165" s="39">
        <v>10</v>
      </c>
      <c r="H165" s="40">
        <f t="shared" si="45"/>
        <v>42</v>
      </c>
    </row>
    <row r="166" spans="1:8" ht="15" customHeight="1" x14ac:dyDescent="0.3">
      <c r="A166" s="170"/>
      <c r="B166" s="9" t="s">
        <v>1</v>
      </c>
      <c r="C166" s="39">
        <v>224</v>
      </c>
      <c r="D166" s="39">
        <v>78</v>
      </c>
      <c r="E166" s="39">
        <v>453</v>
      </c>
      <c r="F166" s="39">
        <v>498</v>
      </c>
      <c r="G166" s="39">
        <v>237</v>
      </c>
      <c r="H166" s="40">
        <f t="shared" si="45"/>
        <v>1490</v>
      </c>
    </row>
    <row r="167" spans="1:8" ht="15" customHeight="1" x14ac:dyDescent="0.3">
      <c r="A167" s="170"/>
      <c r="B167" s="9" t="s">
        <v>2</v>
      </c>
      <c r="C167" s="39">
        <v>433</v>
      </c>
      <c r="D167" s="39">
        <v>135</v>
      </c>
      <c r="E167" s="39">
        <v>881</v>
      </c>
      <c r="F167" s="39">
        <v>904</v>
      </c>
      <c r="G167" s="39">
        <v>448</v>
      </c>
      <c r="H167" s="40">
        <f t="shared" si="45"/>
        <v>2801</v>
      </c>
    </row>
    <row r="168" spans="1:8" ht="15" customHeight="1" x14ac:dyDescent="0.3">
      <c r="A168" s="169" t="s">
        <v>11</v>
      </c>
      <c r="B168" s="10" t="s">
        <v>0</v>
      </c>
      <c r="C168" s="41">
        <v>21</v>
      </c>
      <c r="D168" s="41">
        <v>98</v>
      </c>
      <c r="E168" s="41">
        <v>83</v>
      </c>
      <c r="F168" s="41">
        <v>157</v>
      </c>
      <c r="G168" s="41">
        <v>59</v>
      </c>
      <c r="H168" s="42">
        <f t="shared" si="45"/>
        <v>418</v>
      </c>
    </row>
    <row r="169" spans="1:8" ht="15" customHeight="1" x14ac:dyDescent="0.3">
      <c r="A169" s="169"/>
      <c r="B169" s="10" t="s">
        <v>1</v>
      </c>
      <c r="C169" s="41">
        <v>972</v>
      </c>
      <c r="D169" s="41">
        <v>2352</v>
      </c>
      <c r="E169" s="41">
        <v>2217</v>
      </c>
      <c r="F169" s="41">
        <v>3579</v>
      </c>
      <c r="G169" s="41">
        <v>1067</v>
      </c>
      <c r="H169" s="42">
        <f t="shared" si="45"/>
        <v>10187</v>
      </c>
    </row>
    <row r="170" spans="1:8" ht="15" customHeight="1" x14ac:dyDescent="0.3">
      <c r="A170" s="169"/>
      <c r="B170" s="10" t="s">
        <v>2</v>
      </c>
      <c r="C170" s="41">
        <v>1971</v>
      </c>
      <c r="D170" s="41">
        <v>4749</v>
      </c>
      <c r="E170" s="41">
        <v>4437</v>
      </c>
      <c r="F170" s="41">
        <v>6892</v>
      </c>
      <c r="G170" s="41">
        <v>2088</v>
      </c>
      <c r="H170" s="42">
        <f t="shared" si="45"/>
        <v>20137</v>
      </c>
    </row>
    <row r="171" spans="1:8" ht="15" customHeight="1" x14ac:dyDescent="0.3">
      <c r="A171" s="170" t="s">
        <v>9</v>
      </c>
      <c r="B171" s="9" t="s">
        <v>0</v>
      </c>
      <c r="C171" s="39">
        <v>3</v>
      </c>
      <c r="D171" s="39">
        <v>12</v>
      </c>
      <c r="E171" s="39">
        <v>30</v>
      </c>
      <c r="F171" s="39">
        <v>24</v>
      </c>
      <c r="G171" s="39">
        <v>5</v>
      </c>
      <c r="H171" s="40">
        <f t="shared" si="45"/>
        <v>74</v>
      </c>
    </row>
    <row r="172" spans="1:8" ht="15" customHeight="1" x14ac:dyDescent="0.3">
      <c r="A172" s="170"/>
      <c r="B172" s="9" t="s">
        <v>1</v>
      </c>
      <c r="C172" s="39">
        <v>59</v>
      </c>
      <c r="D172" s="39">
        <v>830</v>
      </c>
      <c r="E172" s="39">
        <v>934</v>
      </c>
      <c r="F172" s="39">
        <v>393</v>
      </c>
      <c r="G172" s="39">
        <v>66</v>
      </c>
      <c r="H172" s="40">
        <f t="shared" si="45"/>
        <v>2282</v>
      </c>
    </row>
    <row r="173" spans="1:8" ht="15" customHeight="1" x14ac:dyDescent="0.3">
      <c r="A173" s="170"/>
      <c r="B173" s="9" t="s">
        <v>2</v>
      </c>
      <c r="C173" s="39">
        <v>132</v>
      </c>
      <c r="D173" s="39">
        <v>1631</v>
      </c>
      <c r="E173" s="39">
        <v>1778</v>
      </c>
      <c r="F173" s="39">
        <v>771</v>
      </c>
      <c r="G173" s="39">
        <v>123</v>
      </c>
      <c r="H173" s="40">
        <f t="shared" si="45"/>
        <v>4435</v>
      </c>
    </row>
    <row r="174" spans="1:8" ht="15" customHeight="1" x14ac:dyDescent="0.3">
      <c r="A174" s="168" t="s">
        <v>4</v>
      </c>
      <c r="B174" s="105" t="s">
        <v>0</v>
      </c>
      <c r="C174" s="106">
        <f>SUMIF($B$30:$B$44,$B$30,C159:G173)</f>
        <v>28</v>
      </c>
      <c r="D174" s="106">
        <f t="shared" ref="D174:D176" si="46">SUMIF($B$30:$B$44,$B$30,D159:H173)</f>
        <v>119</v>
      </c>
      <c r="E174" s="106">
        <f t="shared" ref="E174:E176" si="47">SUMIF($B$30:$B$44,$B$30,E159:I173)</f>
        <v>135</v>
      </c>
      <c r="F174" s="106">
        <f t="shared" ref="F174:F176" si="48">SUMIF($B$30:$B$44,$B$30,F159:J173)</f>
        <v>212</v>
      </c>
      <c r="G174" s="106">
        <f t="shared" ref="G174:G176" si="49">SUMIF($B$30:$B$44,$B$30,G159:K173)</f>
        <v>76</v>
      </c>
      <c r="H174" s="106">
        <f t="shared" ref="H174:H176" si="50">SUMIF($B$30:$B$44,$B$30,H159:L173)</f>
        <v>570</v>
      </c>
    </row>
    <row r="175" spans="1:8" ht="15" customHeight="1" x14ac:dyDescent="0.3">
      <c r="A175" s="168"/>
      <c r="B175" s="105" t="s">
        <v>1</v>
      </c>
      <c r="C175" s="106">
        <f t="shared" ref="C175:C176" si="51">SUMIF($B$30:$B$44,$B$30,C160:G174)</f>
        <v>1335</v>
      </c>
      <c r="D175" s="106">
        <f t="shared" si="46"/>
        <v>3482</v>
      </c>
      <c r="E175" s="106">
        <f t="shared" si="47"/>
        <v>3883</v>
      </c>
      <c r="F175" s="106">
        <f t="shared" si="48"/>
        <v>4773</v>
      </c>
      <c r="G175" s="106">
        <f t="shared" si="49"/>
        <v>1455</v>
      </c>
      <c r="H175" s="106">
        <f t="shared" si="50"/>
        <v>14928</v>
      </c>
    </row>
    <row r="176" spans="1:8" ht="15" customHeight="1" x14ac:dyDescent="0.3">
      <c r="A176" s="168"/>
      <c r="B176" s="105" t="s">
        <v>2</v>
      </c>
      <c r="C176" s="106">
        <f t="shared" si="51"/>
        <v>2714</v>
      </c>
      <c r="D176" s="106">
        <f t="shared" si="46"/>
        <v>6986</v>
      </c>
      <c r="E176" s="106">
        <f t="shared" si="47"/>
        <v>7658</v>
      </c>
      <c r="F176" s="106">
        <f t="shared" si="48"/>
        <v>9124</v>
      </c>
      <c r="G176" s="106">
        <f t="shared" si="49"/>
        <v>2851</v>
      </c>
      <c r="H176" s="106">
        <f t="shared" si="50"/>
        <v>29333</v>
      </c>
    </row>
    <row r="177" spans="1:8" ht="15" customHeight="1" x14ac:dyDescent="0.3">
      <c r="A177" s="3" t="s">
        <v>118</v>
      </c>
      <c r="B177" s="91"/>
      <c r="C177" s="91"/>
      <c r="D177" s="91"/>
      <c r="E177" s="91"/>
      <c r="F177" s="91"/>
      <c r="G177" s="91"/>
      <c r="H177" s="91"/>
    </row>
    <row r="180" spans="1:8" ht="15" customHeight="1" x14ac:dyDescent="0.3">
      <c r="A180" s="165" t="s">
        <v>83</v>
      </c>
      <c r="B180" s="165"/>
      <c r="C180" s="165"/>
      <c r="D180" s="165"/>
      <c r="E180" s="165"/>
      <c r="F180" s="165"/>
      <c r="G180" s="165"/>
      <c r="H180" s="165"/>
    </row>
    <row r="181" spans="1:8" ht="15" customHeight="1" x14ac:dyDescent="0.3">
      <c r="A181" s="165" t="s">
        <v>87</v>
      </c>
      <c r="B181" s="165"/>
      <c r="C181" s="165"/>
      <c r="D181" s="165"/>
      <c r="E181" s="165"/>
      <c r="F181" s="165"/>
      <c r="G181" s="165"/>
      <c r="H181" s="165"/>
    </row>
    <row r="182" spans="1:8" ht="15" customHeight="1" x14ac:dyDescent="0.3">
      <c r="A182" s="103" t="s">
        <v>50</v>
      </c>
      <c r="B182" s="104"/>
      <c r="C182" s="104" t="s">
        <v>45</v>
      </c>
      <c r="D182" s="104" t="s">
        <v>46</v>
      </c>
      <c r="E182" s="104" t="s">
        <v>47</v>
      </c>
      <c r="F182" s="104" t="s">
        <v>48</v>
      </c>
      <c r="G182" s="104" t="s">
        <v>3</v>
      </c>
      <c r="H182" s="104" t="s">
        <v>49</v>
      </c>
    </row>
    <row r="183" spans="1:8" ht="15" customHeight="1" x14ac:dyDescent="0.3">
      <c r="A183" s="169" t="s">
        <v>8</v>
      </c>
      <c r="B183" s="10" t="s">
        <v>0</v>
      </c>
      <c r="C183" s="41">
        <v>2</v>
      </c>
      <c r="D183" s="41">
        <v>7</v>
      </c>
      <c r="E183" s="41">
        <v>9</v>
      </c>
      <c r="F183" s="41">
        <v>15</v>
      </c>
      <c r="G183" s="41">
        <v>2</v>
      </c>
      <c r="H183" s="42">
        <f>SUM(C183:G183)</f>
        <v>35</v>
      </c>
    </row>
    <row r="184" spans="1:8" ht="15" customHeight="1" x14ac:dyDescent="0.3">
      <c r="A184" s="169"/>
      <c r="B184" s="10" t="s">
        <v>1</v>
      </c>
      <c r="C184" s="41">
        <v>80</v>
      </c>
      <c r="D184" s="41">
        <v>217</v>
      </c>
      <c r="E184" s="41">
        <v>259</v>
      </c>
      <c r="F184" s="41">
        <v>303</v>
      </c>
      <c r="G184" s="41">
        <v>85</v>
      </c>
      <c r="H184" s="42">
        <f t="shared" ref="H184:H194" si="52">SUM(C184:G184)</f>
        <v>944</v>
      </c>
    </row>
    <row r="185" spans="1:8" ht="15" customHeight="1" x14ac:dyDescent="0.3">
      <c r="A185" s="169"/>
      <c r="B185" s="10" t="s">
        <v>2</v>
      </c>
      <c r="C185" s="41">
        <v>178</v>
      </c>
      <c r="D185" s="41">
        <v>462</v>
      </c>
      <c r="E185" s="41">
        <v>517</v>
      </c>
      <c r="F185" s="41">
        <v>557</v>
      </c>
      <c r="G185" s="41">
        <v>192</v>
      </c>
      <c r="H185" s="42">
        <f t="shared" si="52"/>
        <v>1906</v>
      </c>
    </row>
    <row r="186" spans="1:8" ht="15" customHeight="1" x14ac:dyDescent="0.3">
      <c r="A186" s="170" t="s">
        <v>10</v>
      </c>
      <c r="B186" s="9" t="s">
        <v>0</v>
      </c>
      <c r="C186" s="39">
        <v>2</v>
      </c>
      <c r="D186" s="39">
        <v>1</v>
      </c>
      <c r="E186" s="39">
        <v>13</v>
      </c>
      <c r="F186" s="39">
        <v>16</v>
      </c>
      <c r="G186" s="39">
        <v>9</v>
      </c>
      <c r="H186" s="40">
        <f t="shared" si="52"/>
        <v>41</v>
      </c>
    </row>
    <row r="187" spans="1:8" ht="15" customHeight="1" x14ac:dyDescent="0.3">
      <c r="A187" s="170"/>
      <c r="B187" s="9" t="s">
        <v>1</v>
      </c>
      <c r="C187" s="39">
        <v>224</v>
      </c>
      <c r="D187" s="39">
        <v>24</v>
      </c>
      <c r="E187" s="39">
        <v>507</v>
      </c>
      <c r="F187" s="39">
        <v>498</v>
      </c>
      <c r="G187" s="39">
        <v>213</v>
      </c>
      <c r="H187" s="40">
        <f t="shared" si="52"/>
        <v>1466</v>
      </c>
    </row>
    <row r="188" spans="1:8" ht="15" customHeight="1" x14ac:dyDescent="0.3">
      <c r="A188" s="170"/>
      <c r="B188" s="9" t="s">
        <v>2</v>
      </c>
      <c r="C188" s="39">
        <v>433</v>
      </c>
      <c r="D188" s="39">
        <v>46</v>
      </c>
      <c r="E188" s="39">
        <v>970</v>
      </c>
      <c r="F188" s="39">
        <v>904</v>
      </c>
      <c r="G188" s="39">
        <v>396</v>
      </c>
      <c r="H188" s="40">
        <f t="shared" si="52"/>
        <v>2749</v>
      </c>
    </row>
    <row r="189" spans="1:8" ht="15" customHeight="1" x14ac:dyDescent="0.3">
      <c r="A189" s="169" t="s">
        <v>11</v>
      </c>
      <c r="B189" s="10" t="s">
        <v>0</v>
      </c>
      <c r="C189" s="41">
        <v>19</v>
      </c>
      <c r="D189" s="41">
        <v>99</v>
      </c>
      <c r="E189" s="41">
        <v>80</v>
      </c>
      <c r="F189" s="41">
        <v>160</v>
      </c>
      <c r="G189" s="41">
        <v>61</v>
      </c>
      <c r="H189" s="42">
        <f t="shared" si="52"/>
        <v>419</v>
      </c>
    </row>
    <row r="190" spans="1:8" ht="15" customHeight="1" x14ac:dyDescent="0.3">
      <c r="A190" s="169"/>
      <c r="B190" s="10" t="s">
        <v>1</v>
      </c>
      <c r="C190" s="41">
        <v>895</v>
      </c>
      <c r="D190" s="41">
        <v>2313</v>
      </c>
      <c r="E190" s="41">
        <v>2112</v>
      </c>
      <c r="F190" s="41">
        <v>3756</v>
      </c>
      <c r="G190" s="41">
        <v>1091</v>
      </c>
      <c r="H190" s="42">
        <f t="shared" si="52"/>
        <v>10167</v>
      </c>
    </row>
    <row r="191" spans="1:8" ht="15" customHeight="1" x14ac:dyDescent="0.3">
      <c r="A191" s="169"/>
      <c r="B191" s="10" t="s">
        <v>2</v>
      </c>
      <c r="C191" s="41">
        <v>1802</v>
      </c>
      <c r="D191" s="41">
        <v>4671</v>
      </c>
      <c r="E191" s="41">
        <v>4247</v>
      </c>
      <c r="F191" s="41">
        <v>7209</v>
      </c>
      <c r="G191" s="41">
        <v>2140</v>
      </c>
      <c r="H191" s="42">
        <f t="shared" si="52"/>
        <v>20069</v>
      </c>
    </row>
    <row r="192" spans="1:8" ht="15" customHeight="1" x14ac:dyDescent="0.3">
      <c r="A192" s="170" t="s">
        <v>9</v>
      </c>
      <c r="B192" s="9" t="s">
        <v>0</v>
      </c>
      <c r="C192" s="39">
        <v>3</v>
      </c>
      <c r="D192" s="39">
        <v>10</v>
      </c>
      <c r="E192" s="39">
        <v>30</v>
      </c>
      <c r="F192" s="39">
        <v>25</v>
      </c>
      <c r="G192" s="39">
        <v>5</v>
      </c>
      <c r="H192" s="40">
        <f t="shared" si="52"/>
        <v>73</v>
      </c>
    </row>
    <row r="193" spans="1:8" ht="15" customHeight="1" x14ac:dyDescent="0.3">
      <c r="A193" s="170"/>
      <c r="B193" s="9" t="s">
        <v>1</v>
      </c>
      <c r="C193" s="39">
        <v>59</v>
      </c>
      <c r="D193" s="39">
        <v>788</v>
      </c>
      <c r="E193" s="39">
        <v>902</v>
      </c>
      <c r="F193" s="39">
        <v>434</v>
      </c>
      <c r="G193" s="39">
        <v>66</v>
      </c>
      <c r="H193" s="40">
        <f t="shared" si="52"/>
        <v>2249</v>
      </c>
    </row>
    <row r="194" spans="1:8" ht="15" customHeight="1" x14ac:dyDescent="0.3">
      <c r="A194" s="170"/>
      <c r="B194" s="9" t="s">
        <v>2</v>
      </c>
      <c r="C194" s="39">
        <v>132</v>
      </c>
      <c r="D194" s="39">
        <v>1549</v>
      </c>
      <c r="E194" s="39">
        <v>1720</v>
      </c>
      <c r="F194" s="39">
        <v>853</v>
      </c>
      <c r="G194" s="39">
        <v>123</v>
      </c>
      <c r="H194" s="40">
        <f t="shared" si="52"/>
        <v>4377</v>
      </c>
    </row>
    <row r="195" spans="1:8" ht="15" customHeight="1" x14ac:dyDescent="0.3">
      <c r="A195" s="168" t="s">
        <v>4</v>
      </c>
      <c r="B195" s="105" t="s">
        <v>0</v>
      </c>
      <c r="C195" s="106">
        <f>SUMIF($B$30:$B$44,$B$30,C180:G194)</f>
        <v>26</v>
      </c>
      <c r="D195" s="106">
        <f t="shared" ref="D195:D197" si="53">SUMIF($B$30:$B$44,$B$30,D180:H194)</f>
        <v>117</v>
      </c>
      <c r="E195" s="106">
        <f t="shared" ref="E195:E197" si="54">SUMIF($B$30:$B$44,$B$30,E180:I194)</f>
        <v>132</v>
      </c>
      <c r="F195" s="106">
        <f t="shared" ref="F195:F197" si="55">SUMIF($B$30:$B$44,$B$30,F180:J194)</f>
        <v>216</v>
      </c>
      <c r="G195" s="106">
        <f t="shared" ref="G195:G197" si="56">SUMIF($B$30:$B$44,$B$30,G180:K194)</f>
        <v>77</v>
      </c>
      <c r="H195" s="106">
        <f t="shared" ref="H195:H197" si="57">SUMIF($B$30:$B$44,$B$30,H180:L194)</f>
        <v>568</v>
      </c>
    </row>
    <row r="196" spans="1:8" ht="15" customHeight="1" x14ac:dyDescent="0.3">
      <c r="A196" s="168"/>
      <c r="B196" s="105" t="s">
        <v>1</v>
      </c>
      <c r="C196" s="106">
        <f t="shared" ref="C196:C197" si="58">SUMIF($B$30:$B$44,$B$30,C181:G195)</f>
        <v>1258</v>
      </c>
      <c r="D196" s="106">
        <f t="shared" si="53"/>
        <v>3342</v>
      </c>
      <c r="E196" s="106">
        <f t="shared" si="54"/>
        <v>3780</v>
      </c>
      <c r="F196" s="106">
        <f t="shared" si="55"/>
        <v>4991</v>
      </c>
      <c r="G196" s="106">
        <f t="shared" si="56"/>
        <v>1455</v>
      </c>
      <c r="H196" s="106">
        <f t="shared" si="57"/>
        <v>14826</v>
      </c>
    </row>
    <row r="197" spans="1:8" ht="15" customHeight="1" x14ac:dyDescent="0.3">
      <c r="A197" s="168"/>
      <c r="B197" s="105" t="s">
        <v>2</v>
      </c>
      <c r="C197" s="106">
        <f t="shared" si="58"/>
        <v>2545</v>
      </c>
      <c r="D197" s="106">
        <f t="shared" si="53"/>
        <v>6728</v>
      </c>
      <c r="E197" s="106">
        <f t="shared" si="54"/>
        <v>7454</v>
      </c>
      <c r="F197" s="106">
        <f t="shared" si="55"/>
        <v>9523</v>
      </c>
      <c r="G197" s="106">
        <f t="shared" si="56"/>
        <v>2851</v>
      </c>
      <c r="H197" s="106">
        <f t="shared" si="57"/>
        <v>29101</v>
      </c>
    </row>
    <row r="198" spans="1:8" ht="15" customHeight="1" x14ac:dyDescent="0.3">
      <c r="A198" s="164" t="s">
        <v>118</v>
      </c>
      <c r="B198" s="164"/>
      <c r="C198" s="164"/>
      <c r="D198" s="164"/>
      <c r="E198" s="164"/>
      <c r="F198" s="164"/>
    </row>
    <row r="200" spans="1:8" ht="15" customHeight="1" x14ac:dyDescent="0.3">
      <c r="A200" s="92"/>
      <c r="B200" s="92"/>
      <c r="C200" s="92"/>
      <c r="D200" s="92"/>
    </row>
    <row r="201" spans="1:8" ht="15" customHeight="1" x14ac:dyDescent="0.3">
      <c r="A201" s="165" t="s">
        <v>83</v>
      </c>
      <c r="B201" s="165"/>
      <c r="C201" s="165"/>
      <c r="D201" s="165"/>
      <c r="E201" s="165"/>
      <c r="F201" s="165"/>
      <c r="G201" s="165"/>
      <c r="H201" s="165"/>
    </row>
    <row r="202" spans="1:8" ht="15" customHeight="1" x14ac:dyDescent="0.3">
      <c r="A202" s="165" t="s">
        <v>88</v>
      </c>
      <c r="B202" s="165"/>
      <c r="C202" s="165"/>
      <c r="D202" s="165"/>
      <c r="E202" s="165"/>
      <c r="F202" s="165"/>
      <c r="G202" s="165"/>
      <c r="H202" s="165"/>
    </row>
    <row r="203" spans="1:8" ht="15" customHeight="1" x14ac:dyDescent="0.3">
      <c r="A203" s="103" t="s">
        <v>50</v>
      </c>
      <c r="B203" s="104"/>
      <c r="C203" s="104" t="s">
        <v>45</v>
      </c>
      <c r="D203" s="104" t="s">
        <v>46</v>
      </c>
      <c r="E203" s="104" t="s">
        <v>47</v>
      </c>
      <c r="F203" s="104" t="s">
        <v>48</v>
      </c>
      <c r="G203" s="104" t="s">
        <v>3</v>
      </c>
      <c r="H203" s="104" t="s">
        <v>49</v>
      </c>
    </row>
    <row r="204" spans="1:8" ht="15" customHeight="1" x14ac:dyDescent="0.3">
      <c r="A204" s="169" t="s">
        <v>8</v>
      </c>
      <c r="B204" s="10" t="s">
        <v>0</v>
      </c>
      <c r="C204" s="41">
        <v>3</v>
      </c>
      <c r="D204" s="41">
        <v>5</v>
      </c>
      <c r="E204" s="41">
        <v>10</v>
      </c>
      <c r="F204" s="41">
        <v>16</v>
      </c>
      <c r="G204" s="41">
        <v>1</v>
      </c>
      <c r="H204" s="42">
        <f>SUM(C204:G204)</f>
        <v>35</v>
      </c>
    </row>
    <row r="205" spans="1:8" ht="15" customHeight="1" x14ac:dyDescent="0.3">
      <c r="A205" s="169"/>
      <c r="B205" s="10" t="s">
        <v>1</v>
      </c>
      <c r="C205" s="41">
        <v>130</v>
      </c>
      <c r="D205" s="41">
        <v>155</v>
      </c>
      <c r="E205" s="41">
        <v>274</v>
      </c>
      <c r="F205" s="41">
        <v>313</v>
      </c>
      <c r="G205" s="41">
        <v>52</v>
      </c>
      <c r="H205" s="42">
        <f t="shared" ref="H205:H215" si="59">SUM(C205:G205)</f>
        <v>924</v>
      </c>
    </row>
    <row r="206" spans="1:8" ht="15" customHeight="1" x14ac:dyDescent="0.3">
      <c r="A206" s="169"/>
      <c r="B206" s="10" t="s">
        <v>2</v>
      </c>
      <c r="C206" s="41">
        <v>295</v>
      </c>
      <c r="D206" s="41">
        <v>324</v>
      </c>
      <c r="E206" s="41">
        <v>545</v>
      </c>
      <c r="F206" s="41">
        <v>583</v>
      </c>
      <c r="G206" s="41">
        <v>130</v>
      </c>
      <c r="H206" s="42">
        <f t="shared" si="59"/>
        <v>1877</v>
      </c>
    </row>
    <row r="207" spans="1:8" ht="15" customHeight="1" x14ac:dyDescent="0.3">
      <c r="A207" s="170" t="s">
        <v>10</v>
      </c>
      <c r="B207" s="9" t="s">
        <v>0</v>
      </c>
      <c r="C207" s="39">
        <v>2</v>
      </c>
      <c r="D207" s="39">
        <v>0</v>
      </c>
      <c r="E207" s="39">
        <v>12</v>
      </c>
      <c r="F207" s="39">
        <v>18</v>
      </c>
      <c r="G207" s="39">
        <v>8</v>
      </c>
      <c r="H207" s="40">
        <f t="shared" si="59"/>
        <v>40</v>
      </c>
    </row>
    <row r="208" spans="1:8" ht="15" customHeight="1" x14ac:dyDescent="0.3">
      <c r="A208" s="170"/>
      <c r="B208" s="9" t="s">
        <v>1</v>
      </c>
      <c r="C208" s="39">
        <v>224</v>
      </c>
      <c r="D208" s="39">
        <v>0</v>
      </c>
      <c r="E208" s="39">
        <v>500</v>
      </c>
      <c r="F208" s="39">
        <v>526</v>
      </c>
      <c r="G208" s="39">
        <v>196</v>
      </c>
      <c r="H208" s="40">
        <f t="shared" si="59"/>
        <v>1446</v>
      </c>
    </row>
    <row r="209" spans="1:8" ht="15" customHeight="1" x14ac:dyDescent="0.3">
      <c r="A209" s="170"/>
      <c r="B209" s="9" t="s">
        <v>2</v>
      </c>
      <c r="C209" s="39">
        <v>433</v>
      </c>
      <c r="D209" s="39">
        <v>0</v>
      </c>
      <c r="E209" s="39">
        <v>946</v>
      </c>
      <c r="F209" s="39">
        <v>958</v>
      </c>
      <c r="G209" s="39">
        <v>346</v>
      </c>
      <c r="H209" s="40">
        <f t="shared" si="59"/>
        <v>2683</v>
      </c>
    </row>
    <row r="210" spans="1:8" ht="15" customHeight="1" x14ac:dyDescent="0.3">
      <c r="A210" s="169" t="s">
        <v>11</v>
      </c>
      <c r="B210" s="10" t="s">
        <v>0</v>
      </c>
      <c r="C210" s="41">
        <v>20</v>
      </c>
      <c r="D210" s="41">
        <v>95</v>
      </c>
      <c r="E210" s="41">
        <v>75</v>
      </c>
      <c r="F210" s="41">
        <v>167</v>
      </c>
      <c r="G210" s="41">
        <v>64</v>
      </c>
      <c r="H210" s="42">
        <f t="shared" si="59"/>
        <v>421</v>
      </c>
    </row>
    <row r="211" spans="1:8" ht="15" customHeight="1" x14ac:dyDescent="0.3">
      <c r="A211" s="169"/>
      <c r="B211" s="10" t="s">
        <v>1</v>
      </c>
      <c r="C211" s="41">
        <v>903</v>
      </c>
      <c r="D211" s="41">
        <v>2171</v>
      </c>
      <c r="E211" s="41">
        <v>2042</v>
      </c>
      <c r="F211" s="41">
        <v>3974</v>
      </c>
      <c r="G211" s="41">
        <v>1135</v>
      </c>
      <c r="H211" s="42">
        <f t="shared" si="59"/>
        <v>10225</v>
      </c>
    </row>
    <row r="212" spans="1:8" ht="15" customHeight="1" x14ac:dyDescent="0.3">
      <c r="A212" s="169"/>
      <c r="B212" s="10" t="s">
        <v>2</v>
      </c>
      <c r="C212" s="41">
        <v>1826</v>
      </c>
      <c r="D212" s="41">
        <v>4327</v>
      </c>
      <c r="E212" s="41">
        <v>4105</v>
      </c>
      <c r="F212" s="41">
        <v>7608</v>
      </c>
      <c r="G212" s="41">
        <v>2231</v>
      </c>
      <c r="H212" s="42">
        <f t="shared" si="59"/>
        <v>20097</v>
      </c>
    </row>
    <row r="213" spans="1:8" ht="15" customHeight="1" x14ac:dyDescent="0.3">
      <c r="A213" s="170" t="s">
        <v>9</v>
      </c>
      <c r="B213" s="9" t="s">
        <v>0</v>
      </c>
      <c r="C213" s="39">
        <v>3</v>
      </c>
      <c r="D213" s="39">
        <v>9</v>
      </c>
      <c r="E213" s="39">
        <v>32</v>
      </c>
      <c r="F213" s="39">
        <v>26</v>
      </c>
      <c r="G213" s="39">
        <v>5</v>
      </c>
      <c r="H213" s="40">
        <f t="shared" si="59"/>
        <v>75</v>
      </c>
    </row>
    <row r="214" spans="1:8" ht="15" customHeight="1" x14ac:dyDescent="0.3">
      <c r="A214" s="170"/>
      <c r="B214" s="9" t="s">
        <v>1</v>
      </c>
      <c r="C214" s="39">
        <v>59</v>
      </c>
      <c r="D214" s="39">
        <v>688</v>
      </c>
      <c r="E214" s="39">
        <v>985</v>
      </c>
      <c r="F214" s="39">
        <v>456</v>
      </c>
      <c r="G214" s="39">
        <v>66</v>
      </c>
      <c r="H214" s="40">
        <f t="shared" si="59"/>
        <v>2254</v>
      </c>
    </row>
    <row r="215" spans="1:8" ht="15" customHeight="1" x14ac:dyDescent="0.3">
      <c r="A215" s="170"/>
      <c r="B215" s="9" t="s">
        <v>2</v>
      </c>
      <c r="C215" s="39">
        <v>132</v>
      </c>
      <c r="D215" s="39">
        <v>1359</v>
      </c>
      <c r="E215" s="39">
        <v>1849</v>
      </c>
      <c r="F215" s="39">
        <v>896</v>
      </c>
      <c r="G215" s="39">
        <v>123</v>
      </c>
      <c r="H215" s="40">
        <f t="shared" si="59"/>
        <v>4359</v>
      </c>
    </row>
    <row r="216" spans="1:8" ht="15" customHeight="1" x14ac:dyDescent="0.3">
      <c r="A216" s="168" t="s">
        <v>4</v>
      </c>
      <c r="B216" s="105" t="s">
        <v>0</v>
      </c>
      <c r="C216" s="106">
        <f>SUMIF($B$30:$B$44,$B$30,C201:G215)</f>
        <v>28</v>
      </c>
      <c r="D216" s="106">
        <f t="shared" ref="D216:D218" si="60">SUMIF($B$30:$B$44,$B$30,D201:H215)</f>
        <v>109</v>
      </c>
      <c r="E216" s="106">
        <f t="shared" ref="E216:E218" si="61">SUMIF($B$30:$B$44,$B$30,E201:I215)</f>
        <v>129</v>
      </c>
      <c r="F216" s="106">
        <f t="shared" ref="F216:F218" si="62">SUMIF($B$30:$B$44,$B$30,F201:J215)</f>
        <v>227</v>
      </c>
      <c r="G216" s="106">
        <f t="shared" ref="G216:G218" si="63">SUMIF($B$30:$B$44,$B$30,G201:K215)</f>
        <v>78</v>
      </c>
      <c r="H216" s="106">
        <f t="shared" ref="H216:H218" si="64">SUMIF($B$30:$B$44,$B$30,H201:L215)</f>
        <v>571</v>
      </c>
    </row>
    <row r="217" spans="1:8" ht="15" customHeight="1" x14ac:dyDescent="0.3">
      <c r="A217" s="168"/>
      <c r="B217" s="105" t="s">
        <v>1</v>
      </c>
      <c r="C217" s="106">
        <f t="shared" ref="C217:C218" si="65">SUMIF($B$30:$B$44,$B$30,C202:G216)</f>
        <v>1316</v>
      </c>
      <c r="D217" s="106">
        <f t="shared" si="60"/>
        <v>3014</v>
      </c>
      <c r="E217" s="106">
        <f t="shared" si="61"/>
        <v>3801</v>
      </c>
      <c r="F217" s="106">
        <f t="shared" si="62"/>
        <v>5269</v>
      </c>
      <c r="G217" s="106">
        <f t="shared" si="63"/>
        <v>1449</v>
      </c>
      <c r="H217" s="106">
        <f t="shared" si="64"/>
        <v>14849</v>
      </c>
    </row>
    <row r="218" spans="1:8" ht="15" customHeight="1" x14ac:dyDescent="0.3">
      <c r="A218" s="168"/>
      <c r="B218" s="105" t="s">
        <v>2</v>
      </c>
      <c r="C218" s="106">
        <f t="shared" si="65"/>
        <v>2686</v>
      </c>
      <c r="D218" s="106">
        <f t="shared" si="60"/>
        <v>6010</v>
      </c>
      <c r="E218" s="106">
        <f t="shared" si="61"/>
        <v>7445</v>
      </c>
      <c r="F218" s="106">
        <f t="shared" si="62"/>
        <v>10045</v>
      </c>
      <c r="G218" s="106">
        <f t="shared" si="63"/>
        <v>2830</v>
      </c>
      <c r="H218" s="106">
        <f t="shared" si="64"/>
        <v>29016</v>
      </c>
    </row>
    <row r="219" spans="1:8" ht="15" customHeight="1" x14ac:dyDescent="0.3">
      <c r="A219" s="164" t="s">
        <v>118</v>
      </c>
      <c r="B219" s="164"/>
      <c r="C219" s="164"/>
      <c r="D219" s="164"/>
      <c r="E219" s="164"/>
      <c r="F219" s="164"/>
    </row>
    <row r="220" spans="1:8" ht="15" customHeight="1" x14ac:dyDescent="0.3">
      <c r="A220" s="92"/>
      <c r="B220" s="92"/>
      <c r="C220" s="92"/>
      <c r="D220" s="92"/>
    </row>
    <row r="221" spans="1:8" ht="15" customHeight="1" x14ac:dyDescent="0.3">
      <c r="A221" s="92"/>
      <c r="B221" s="92"/>
      <c r="C221" s="92"/>
      <c r="D221" s="92"/>
    </row>
    <row r="222" spans="1:8" ht="15" customHeight="1" x14ac:dyDescent="0.3">
      <c r="A222" s="165" t="s">
        <v>83</v>
      </c>
      <c r="B222" s="165"/>
      <c r="C222" s="165"/>
      <c r="D222" s="165"/>
      <c r="E222" s="165"/>
      <c r="F222" s="165"/>
      <c r="G222" s="165"/>
      <c r="H222" s="165"/>
    </row>
    <row r="223" spans="1:8" ht="15" customHeight="1" x14ac:dyDescent="0.3">
      <c r="A223" s="165" t="s">
        <v>89</v>
      </c>
      <c r="B223" s="165"/>
      <c r="C223" s="165"/>
      <c r="D223" s="165"/>
      <c r="E223" s="165"/>
      <c r="F223" s="165"/>
      <c r="G223" s="165"/>
      <c r="H223" s="165"/>
    </row>
    <row r="224" spans="1:8" ht="15" customHeight="1" x14ac:dyDescent="0.3">
      <c r="A224" s="103" t="s">
        <v>50</v>
      </c>
      <c r="B224" s="104"/>
      <c r="C224" s="104" t="s">
        <v>45</v>
      </c>
      <c r="D224" s="104" t="s">
        <v>46</v>
      </c>
      <c r="E224" s="104" t="s">
        <v>47</v>
      </c>
      <c r="F224" s="104" t="s">
        <v>48</v>
      </c>
      <c r="G224" s="104" t="s">
        <v>3</v>
      </c>
      <c r="H224" s="104" t="s">
        <v>49</v>
      </c>
    </row>
    <row r="225" spans="1:8" ht="15" customHeight="1" x14ac:dyDescent="0.3">
      <c r="A225" s="169" t="s">
        <v>8</v>
      </c>
      <c r="B225" s="10" t="s">
        <v>0</v>
      </c>
      <c r="C225" s="41">
        <v>3</v>
      </c>
      <c r="D225" s="41">
        <v>5</v>
      </c>
      <c r="E225" s="41">
        <v>11</v>
      </c>
      <c r="F225" s="41">
        <v>17</v>
      </c>
      <c r="G225" s="41">
        <v>1</v>
      </c>
      <c r="H225" s="42">
        <f>SUM(C225:G225)</f>
        <v>37</v>
      </c>
    </row>
    <row r="226" spans="1:8" ht="15" customHeight="1" x14ac:dyDescent="0.3">
      <c r="A226" s="169"/>
      <c r="B226" s="10" t="s">
        <v>1</v>
      </c>
      <c r="C226" s="41">
        <v>130</v>
      </c>
      <c r="D226" s="41">
        <v>155</v>
      </c>
      <c r="E226" s="41">
        <v>287</v>
      </c>
      <c r="F226" s="41">
        <v>325</v>
      </c>
      <c r="G226" s="41">
        <v>52</v>
      </c>
      <c r="H226" s="42">
        <f t="shared" ref="H226:H233" si="66">SUM(C226:G226)</f>
        <v>949</v>
      </c>
    </row>
    <row r="227" spans="1:8" ht="15" customHeight="1" x14ac:dyDescent="0.3">
      <c r="A227" s="169"/>
      <c r="B227" s="10" t="s">
        <v>2</v>
      </c>
      <c r="C227" s="41">
        <v>295</v>
      </c>
      <c r="D227" s="41">
        <v>324</v>
      </c>
      <c r="E227" s="41">
        <v>567</v>
      </c>
      <c r="F227" s="41">
        <v>607</v>
      </c>
      <c r="G227" s="41">
        <v>130</v>
      </c>
      <c r="H227" s="42">
        <f t="shared" si="66"/>
        <v>1923</v>
      </c>
    </row>
    <row r="228" spans="1:8" ht="15" customHeight="1" x14ac:dyDescent="0.3">
      <c r="A228" s="170" t="s">
        <v>10</v>
      </c>
      <c r="B228" s="9" t="s">
        <v>0</v>
      </c>
      <c r="C228" s="39">
        <v>2</v>
      </c>
      <c r="D228" s="39">
        <v>0</v>
      </c>
      <c r="E228" s="39">
        <v>12</v>
      </c>
      <c r="F228" s="39">
        <v>19</v>
      </c>
      <c r="G228" s="39">
        <v>8</v>
      </c>
      <c r="H228" s="40">
        <f t="shared" si="66"/>
        <v>41</v>
      </c>
    </row>
    <row r="229" spans="1:8" ht="15" customHeight="1" x14ac:dyDescent="0.3">
      <c r="A229" s="170"/>
      <c r="B229" s="9" t="s">
        <v>1</v>
      </c>
      <c r="C229" s="39">
        <v>224</v>
      </c>
      <c r="D229" s="39">
        <v>0</v>
      </c>
      <c r="E229" s="39">
        <v>500</v>
      </c>
      <c r="F229" s="39">
        <v>534</v>
      </c>
      <c r="G229" s="39">
        <v>196</v>
      </c>
      <c r="H229" s="40">
        <f t="shared" si="66"/>
        <v>1454</v>
      </c>
    </row>
    <row r="230" spans="1:8" ht="15" customHeight="1" x14ac:dyDescent="0.3">
      <c r="A230" s="170"/>
      <c r="B230" s="9" t="s">
        <v>2</v>
      </c>
      <c r="C230" s="39">
        <v>433</v>
      </c>
      <c r="D230" s="39">
        <v>0</v>
      </c>
      <c r="E230" s="39">
        <v>946</v>
      </c>
      <c r="F230" s="39">
        <v>974</v>
      </c>
      <c r="G230" s="39">
        <v>346</v>
      </c>
      <c r="H230" s="40">
        <f t="shared" si="66"/>
        <v>2699</v>
      </c>
    </row>
    <row r="231" spans="1:8" ht="15" customHeight="1" x14ac:dyDescent="0.3">
      <c r="A231" s="169" t="s">
        <v>11</v>
      </c>
      <c r="B231" s="10" t="s">
        <v>0</v>
      </c>
      <c r="C231" s="41">
        <v>20</v>
      </c>
      <c r="D231" s="41">
        <v>95</v>
      </c>
      <c r="E231" s="41">
        <v>74</v>
      </c>
      <c r="F231" s="41">
        <v>171</v>
      </c>
      <c r="G231" s="41">
        <v>64</v>
      </c>
      <c r="H231" s="42">
        <f t="shared" si="66"/>
        <v>424</v>
      </c>
    </row>
    <row r="232" spans="1:8" ht="15" customHeight="1" x14ac:dyDescent="0.3">
      <c r="A232" s="169"/>
      <c r="B232" s="10" t="s">
        <v>1</v>
      </c>
      <c r="C232" s="41">
        <v>903</v>
      </c>
      <c r="D232" s="41">
        <v>2159</v>
      </c>
      <c r="E232" s="41">
        <v>1943</v>
      </c>
      <c r="F232" s="41">
        <v>4106</v>
      </c>
      <c r="G232" s="41">
        <v>1135</v>
      </c>
      <c r="H232" s="42">
        <f t="shared" si="66"/>
        <v>10246</v>
      </c>
    </row>
    <row r="233" spans="1:8" ht="15" customHeight="1" x14ac:dyDescent="0.3">
      <c r="A233" s="169"/>
      <c r="B233" s="10" t="s">
        <v>2</v>
      </c>
      <c r="C233" s="41">
        <v>1826</v>
      </c>
      <c r="D233" s="41">
        <v>4289</v>
      </c>
      <c r="E233" s="41">
        <v>3929</v>
      </c>
      <c r="F233" s="41">
        <v>7855</v>
      </c>
      <c r="G233" s="41">
        <v>2231</v>
      </c>
      <c r="H233" s="42">
        <f t="shared" si="66"/>
        <v>20130</v>
      </c>
    </row>
    <row r="234" spans="1:8" ht="15" customHeight="1" x14ac:dyDescent="0.3">
      <c r="A234" s="170" t="s">
        <v>9</v>
      </c>
      <c r="B234" s="9" t="s">
        <v>0</v>
      </c>
      <c r="C234" s="39">
        <v>3</v>
      </c>
      <c r="D234" s="39">
        <v>8</v>
      </c>
      <c r="E234" s="39">
        <v>33</v>
      </c>
      <c r="F234" s="39">
        <v>26</v>
      </c>
      <c r="G234" s="39">
        <v>5</v>
      </c>
      <c r="H234" s="40">
        <f>SUM(C234:G234)</f>
        <v>75</v>
      </c>
    </row>
    <row r="235" spans="1:8" ht="15" customHeight="1" x14ac:dyDescent="0.3">
      <c r="A235" s="170"/>
      <c r="B235" s="9" t="s">
        <v>1</v>
      </c>
      <c r="C235" s="39">
        <v>59</v>
      </c>
      <c r="D235" s="39">
        <v>577</v>
      </c>
      <c r="E235" s="39">
        <v>1048</v>
      </c>
      <c r="F235" s="39">
        <v>456</v>
      </c>
      <c r="G235" s="39">
        <v>66</v>
      </c>
      <c r="H235" s="40">
        <f t="shared" ref="H235:H236" si="67">SUM(C235:G235)</f>
        <v>2206</v>
      </c>
    </row>
    <row r="236" spans="1:8" ht="15" customHeight="1" x14ac:dyDescent="0.3">
      <c r="A236" s="170"/>
      <c r="B236" s="9" t="s">
        <v>2</v>
      </c>
      <c r="C236" s="39">
        <v>132</v>
      </c>
      <c r="D236" s="39">
        <v>1127</v>
      </c>
      <c r="E236" s="39">
        <v>1964</v>
      </c>
      <c r="F236" s="39">
        <v>896</v>
      </c>
      <c r="G236" s="39">
        <v>123</v>
      </c>
      <c r="H236" s="40">
        <f t="shared" si="67"/>
        <v>4242</v>
      </c>
    </row>
    <row r="237" spans="1:8" ht="15" customHeight="1" x14ac:dyDescent="0.3">
      <c r="A237" s="168" t="s">
        <v>4</v>
      </c>
      <c r="B237" s="105" t="s">
        <v>0</v>
      </c>
      <c r="C237" s="106">
        <f>SUMIF($B$30:$B$44,$B$30,C222:G236)</f>
        <v>28</v>
      </c>
      <c r="D237" s="106">
        <f t="shared" ref="D237:D239" si="68">SUMIF($B$30:$B$44,$B$30,D222:H236)</f>
        <v>108</v>
      </c>
      <c r="E237" s="106">
        <f t="shared" ref="E237:E239" si="69">SUMIF($B$30:$B$44,$B$30,E222:I236)</f>
        <v>130</v>
      </c>
      <c r="F237" s="106">
        <f t="shared" ref="F237:F239" si="70">SUMIF($B$30:$B$44,$B$30,F222:J236)</f>
        <v>233</v>
      </c>
      <c r="G237" s="106">
        <f t="shared" ref="G237:G239" si="71">SUMIF($B$30:$B$44,$B$30,G222:K236)</f>
        <v>78</v>
      </c>
      <c r="H237" s="106">
        <f t="shared" ref="H237:H239" si="72">SUMIF($B$30:$B$44,$B$30,H222:L236)</f>
        <v>577</v>
      </c>
    </row>
    <row r="238" spans="1:8" ht="15" customHeight="1" x14ac:dyDescent="0.3">
      <c r="A238" s="168"/>
      <c r="B238" s="105" t="s">
        <v>1</v>
      </c>
      <c r="C238" s="106">
        <f t="shared" ref="C238:C239" si="73">SUMIF($B$30:$B$44,$B$30,C223:G237)</f>
        <v>1316</v>
      </c>
      <c r="D238" s="106">
        <f t="shared" si="68"/>
        <v>2891</v>
      </c>
      <c r="E238" s="106">
        <f t="shared" si="69"/>
        <v>3778</v>
      </c>
      <c r="F238" s="106">
        <f t="shared" si="70"/>
        <v>5421</v>
      </c>
      <c r="G238" s="106">
        <f t="shared" si="71"/>
        <v>1449</v>
      </c>
      <c r="H238" s="106">
        <f t="shared" si="72"/>
        <v>14855</v>
      </c>
    </row>
    <row r="239" spans="1:8" ht="15" customHeight="1" x14ac:dyDescent="0.3">
      <c r="A239" s="168"/>
      <c r="B239" s="105" t="s">
        <v>2</v>
      </c>
      <c r="C239" s="106">
        <f t="shared" si="73"/>
        <v>2686</v>
      </c>
      <c r="D239" s="106">
        <f t="shared" si="68"/>
        <v>5740</v>
      </c>
      <c r="E239" s="106">
        <f t="shared" si="69"/>
        <v>7406</v>
      </c>
      <c r="F239" s="106">
        <f t="shared" si="70"/>
        <v>10332</v>
      </c>
      <c r="G239" s="106">
        <f t="shared" si="71"/>
        <v>2830</v>
      </c>
      <c r="H239" s="106">
        <f t="shared" si="72"/>
        <v>28994</v>
      </c>
    </row>
    <row r="240" spans="1:8" ht="15" customHeight="1" x14ac:dyDescent="0.3">
      <c r="A240" s="164" t="s">
        <v>118</v>
      </c>
      <c r="B240" s="164"/>
      <c r="C240" s="164"/>
      <c r="D240" s="164"/>
      <c r="E240" s="164"/>
      <c r="F240" s="164"/>
    </row>
    <row r="243" spans="1:8" ht="15" customHeight="1" x14ac:dyDescent="0.3">
      <c r="A243" s="165" t="s">
        <v>83</v>
      </c>
      <c r="B243" s="165"/>
      <c r="C243" s="165"/>
      <c r="D243" s="165"/>
      <c r="E243" s="165"/>
      <c r="F243" s="165"/>
      <c r="G243" s="165"/>
      <c r="H243" s="165"/>
    </row>
    <row r="244" spans="1:8" ht="15" customHeight="1" x14ac:dyDescent="0.3">
      <c r="A244" s="165" t="s">
        <v>90</v>
      </c>
      <c r="B244" s="165"/>
      <c r="C244" s="165"/>
      <c r="D244" s="165"/>
      <c r="E244" s="165"/>
      <c r="F244" s="165"/>
      <c r="G244" s="165"/>
      <c r="H244" s="165"/>
    </row>
    <row r="245" spans="1:8" ht="15" customHeight="1" x14ac:dyDescent="0.3">
      <c r="A245" s="103" t="s">
        <v>50</v>
      </c>
      <c r="B245" s="104"/>
      <c r="C245" s="104" t="s">
        <v>45</v>
      </c>
      <c r="D245" s="104" t="s">
        <v>46</v>
      </c>
      <c r="E245" s="104" t="s">
        <v>47</v>
      </c>
      <c r="F245" s="104" t="s">
        <v>48</v>
      </c>
      <c r="G245" s="104" t="s">
        <v>3</v>
      </c>
      <c r="H245" s="104" t="s">
        <v>49</v>
      </c>
    </row>
    <row r="246" spans="1:8" ht="15" customHeight="1" x14ac:dyDescent="0.3">
      <c r="A246" s="169" t="s">
        <v>8</v>
      </c>
      <c r="B246" s="10" t="s">
        <v>0</v>
      </c>
      <c r="C246" s="41">
        <v>3</v>
      </c>
      <c r="D246" s="41">
        <v>4</v>
      </c>
      <c r="E246" s="41">
        <v>11</v>
      </c>
      <c r="F246" s="41">
        <v>17</v>
      </c>
      <c r="G246" s="41">
        <v>2</v>
      </c>
      <c r="H246" s="42">
        <f>SUM(C246:G246)</f>
        <v>37</v>
      </c>
    </row>
    <row r="247" spans="1:8" ht="15" customHeight="1" x14ac:dyDescent="0.3">
      <c r="A247" s="169"/>
      <c r="B247" s="10" t="s">
        <v>1</v>
      </c>
      <c r="C247" s="41">
        <v>130</v>
      </c>
      <c r="D247" s="41">
        <v>136</v>
      </c>
      <c r="E247" s="41">
        <v>287</v>
      </c>
      <c r="F247" s="41">
        <v>325</v>
      </c>
      <c r="G247" s="41">
        <v>85</v>
      </c>
      <c r="H247" s="42">
        <f t="shared" ref="H247:H257" si="74">SUM(C247:G247)</f>
        <v>963</v>
      </c>
    </row>
    <row r="248" spans="1:8" ht="15" customHeight="1" x14ac:dyDescent="0.3">
      <c r="A248" s="169"/>
      <c r="B248" s="10" t="s">
        <v>2</v>
      </c>
      <c r="C248" s="41">
        <v>295</v>
      </c>
      <c r="D248" s="41">
        <v>292</v>
      </c>
      <c r="E248" s="41">
        <v>567</v>
      </c>
      <c r="F248" s="41">
        <v>607</v>
      </c>
      <c r="G248" s="41">
        <v>192</v>
      </c>
      <c r="H248" s="42">
        <f t="shared" si="74"/>
        <v>1953</v>
      </c>
    </row>
    <row r="249" spans="1:8" ht="15" customHeight="1" x14ac:dyDescent="0.3">
      <c r="A249" s="170" t="s">
        <v>10</v>
      </c>
      <c r="B249" s="9" t="s">
        <v>0</v>
      </c>
      <c r="C249" s="39">
        <v>2</v>
      </c>
      <c r="D249" s="39">
        <v>0</v>
      </c>
      <c r="E249" s="39">
        <v>11</v>
      </c>
      <c r="F249" s="39">
        <v>19</v>
      </c>
      <c r="G249" s="39">
        <v>9</v>
      </c>
      <c r="H249" s="40">
        <f t="shared" si="74"/>
        <v>41</v>
      </c>
    </row>
    <row r="250" spans="1:8" ht="15" customHeight="1" x14ac:dyDescent="0.3">
      <c r="A250" s="170"/>
      <c r="B250" s="9" t="s">
        <v>1</v>
      </c>
      <c r="C250" s="39">
        <v>224</v>
      </c>
      <c r="D250" s="39">
        <v>0</v>
      </c>
      <c r="E250" s="39">
        <v>489</v>
      </c>
      <c r="F250" s="39">
        <v>534</v>
      </c>
      <c r="G250" s="39">
        <v>211</v>
      </c>
      <c r="H250" s="40">
        <f t="shared" si="74"/>
        <v>1458</v>
      </c>
    </row>
    <row r="251" spans="1:8" ht="15" customHeight="1" x14ac:dyDescent="0.3">
      <c r="A251" s="170"/>
      <c r="B251" s="9" t="s">
        <v>2</v>
      </c>
      <c r="C251" s="39">
        <v>433</v>
      </c>
      <c r="D251" s="39">
        <v>0</v>
      </c>
      <c r="E251" s="39">
        <v>921</v>
      </c>
      <c r="F251" s="39">
        <v>974</v>
      </c>
      <c r="G251" s="39">
        <v>374</v>
      </c>
      <c r="H251" s="40">
        <f t="shared" si="74"/>
        <v>2702</v>
      </c>
    </row>
    <row r="252" spans="1:8" ht="15" customHeight="1" x14ac:dyDescent="0.3">
      <c r="A252" s="169" t="s">
        <v>11</v>
      </c>
      <c r="B252" s="10" t="s">
        <v>0</v>
      </c>
      <c r="C252" s="41">
        <v>20</v>
      </c>
      <c r="D252" s="41">
        <v>94</v>
      </c>
      <c r="E252" s="41">
        <v>71</v>
      </c>
      <c r="F252" s="41">
        <v>169</v>
      </c>
      <c r="G252" s="41">
        <v>66</v>
      </c>
      <c r="H252" s="42">
        <f t="shared" si="74"/>
        <v>420</v>
      </c>
    </row>
    <row r="253" spans="1:8" ht="15" customHeight="1" x14ac:dyDescent="0.3">
      <c r="A253" s="169"/>
      <c r="B253" s="10" t="s">
        <v>1</v>
      </c>
      <c r="C253" s="41">
        <v>903</v>
      </c>
      <c r="D253" s="41">
        <v>1989</v>
      </c>
      <c r="E253" s="41">
        <v>1914</v>
      </c>
      <c r="F253" s="41">
        <v>4012</v>
      </c>
      <c r="G253" s="41">
        <v>1174</v>
      </c>
      <c r="H253" s="42">
        <f t="shared" si="74"/>
        <v>9992</v>
      </c>
    </row>
    <row r="254" spans="1:8" ht="15" customHeight="1" x14ac:dyDescent="0.3">
      <c r="A254" s="169"/>
      <c r="B254" s="10" t="s">
        <v>2</v>
      </c>
      <c r="C254" s="41">
        <v>1826</v>
      </c>
      <c r="D254" s="41">
        <v>3955</v>
      </c>
      <c r="E254" s="41">
        <v>3852</v>
      </c>
      <c r="F254" s="41">
        <v>7687</v>
      </c>
      <c r="G254" s="41">
        <v>2306</v>
      </c>
      <c r="H254" s="42">
        <f t="shared" si="74"/>
        <v>19626</v>
      </c>
    </row>
    <row r="255" spans="1:8" ht="15" customHeight="1" x14ac:dyDescent="0.3">
      <c r="A255" s="170" t="s">
        <v>9</v>
      </c>
      <c r="B255" s="9" t="s">
        <v>0</v>
      </c>
      <c r="C255" s="39">
        <v>3</v>
      </c>
      <c r="D255" s="39">
        <v>8</v>
      </c>
      <c r="E255" s="39">
        <v>33</v>
      </c>
      <c r="F255" s="39">
        <v>26</v>
      </c>
      <c r="G255" s="39">
        <v>5</v>
      </c>
      <c r="H255" s="40">
        <f t="shared" si="74"/>
        <v>75</v>
      </c>
    </row>
    <row r="256" spans="1:8" ht="15" customHeight="1" x14ac:dyDescent="0.3">
      <c r="A256" s="170"/>
      <c r="B256" s="9" t="s">
        <v>1</v>
      </c>
      <c r="C256" s="39">
        <v>59</v>
      </c>
      <c r="D256" s="39">
        <v>577</v>
      </c>
      <c r="E256" s="39">
        <v>1048</v>
      </c>
      <c r="F256" s="39">
        <v>456</v>
      </c>
      <c r="G256" s="39">
        <v>66</v>
      </c>
      <c r="H256" s="40">
        <f t="shared" si="74"/>
        <v>2206</v>
      </c>
    </row>
    <row r="257" spans="1:8" ht="15" customHeight="1" x14ac:dyDescent="0.3">
      <c r="A257" s="170"/>
      <c r="B257" s="9" t="s">
        <v>2</v>
      </c>
      <c r="C257" s="39">
        <v>132</v>
      </c>
      <c r="D257" s="39">
        <v>1127</v>
      </c>
      <c r="E257" s="39">
        <v>1964</v>
      </c>
      <c r="F257" s="39">
        <v>896</v>
      </c>
      <c r="G257" s="39">
        <v>123</v>
      </c>
      <c r="H257" s="40">
        <f t="shared" si="74"/>
        <v>4242</v>
      </c>
    </row>
    <row r="258" spans="1:8" ht="15" customHeight="1" x14ac:dyDescent="0.3">
      <c r="A258" s="168" t="s">
        <v>4</v>
      </c>
      <c r="B258" s="105" t="s">
        <v>0</v>
      </c>
      <c r="C258" s="106">
        <f>SUMIF($B$30:$B$44,$B$30,C243:G257)</f>
        <v>28</v>
      </c>
      <c r="D258" s="106">
        <f t="shared" ref="D258:D260" si="75">SUMIF($B$30:$B$44,$B$30,D243:H257)</f>
        <v>106</v>
      </c>
      <c r="E258" s="106">
        <f t="shared" ref="E258:E260" si="76">SUMIF($B$30:$B$44,$B$30,E243:I257)</f>
        <v>126</v>
      </c>
      <c r="F258" s="106">
        <f t="shared" ref="F258:F260" si="77">SUMIF($B$30:$B$44,$B$30,F243:J257)</f>
        <v>231</v>
      </c>
      <c r="G258" s="106">
        <f t="shared" ref="G258:G260" si="78">SUMIF($B$30:$B$44,$B$30,G243:K257)</f>
        <v>82</v>
      </c>
      <c r="H258" s="106">
        <f t="shared" ref="H258:H260" si="79">SUMIF($B$30:$B$44,$B$30,H243:L257)</f>
        <v>573</v>
      </c>
    </row>
    <row r="259" spans="1:8" ht="15" customHeight="1" x14ac:dyDescent="0.3">
      <c r="A259" s="168"/>
      <c r="B259" s="105" t="s">
        <v>1</v>
      </c>
      <c r="C259" s="106">
        <f t="shared" ref="C259:C260" si="80">SUMIF($B$30:$B$44,$B$30,C244:G258)</f>
        <v>1316</v>
      </c>
      <c r="D259" s="106">
        <f t="shared" si="75"/>
        <v>2702</v>
      </c>
      <c r="E259" s="106">
        <f t="shared" si="76"/>
        <v>3738</v>
      </c>
      <c r="F259" s="106">
        <f t="shared" si="77"/>
        <v>5327</v>
      </c>
      <c r="G259" s="106">
        <f t="shared" si="78"/>
        <v>1536</v>
      </c>
      <c r="H259" s="106">
        <f t="shared" si="79"/>
        <v>14619</v>
      </c>
    </row>
    <row r="260" spans="1:8" ht="15" customHeight="1" x14ac:dyDescent="0.3">
      <c r="A260" s="168"/>
      <c r="B260" s="105" t="s">
        <v>2</v>
      </c>
      <c r="C260" s="106">
        <f t="shared" si="80"/>
        <v>2686</v>
      </c>
      <c r="D260" s="106">
        <f t="shared" si="75"/>
        <v>5374</v>
      </c>
      <c r="E260" s="106">
        <f t="shared" si="76"/>
        <v>7304</v>
      </c>
      <c r="F260" s="106">
        <f t="shared" si="77"/>
        <v>10164</v>
      </c>
      <c r="G260" s="106">
        <f t="shared" si="78"/>
        <v>2995</v>
      </c>
      <c r="H260" s="106">
        <f t="shared" si="79"/>
        <v>28523</v>
      </c>
    </row>
    <row r="261" spans="1:8" ht="15" customHeight="1" x14ac:dyDescent="0.3">
      <c r="A261" s="164" t="s">
        <v>118</v>
      </c>
      <c r="B261" s="164"/>
      <c r="C261" s="164"/>
      <c r="D261" s="164"/>
      <c r="E261" s="164"/>
      <c r="F261" s="164"/>
    </row>
    <row r="264" spans="1:8" ht="15" customHeight="1" x14ac:dyDescent="0.3">
      <c r="A264" s="165" t="s">
        <v>83</v>
      </c>
      <c r="B264" s="165"/>
      <c r="C264" s="165"/>
      <c r="D264" s="165"/>
      <c r="E264" s="165"/>
      <c r="F264" s="165"/>
      <c r="G264" s="165"/>
      <c r="H264" s="165"/>
    </row>
    <row r="265" spans="1:8" ht="15" customHeight="1" x14ac:dyDescent="0.3">
      <c r="A265" s="165" t="s">
        <v>91</v>
      </c>
      <c r="B265" s="165"/>
      <c r="C265" s="165"/>
      <c r="D265" s="165"/>
      <c r="E265" s="165"/>
      <c r="F265" s="165"/>
      <c r="G265" s="165"/>
      <c r="H265" s="165"/>
    </row>
    <row r="266" spans="1:8" ht="15" customHeight="1" x14ac:dyDescent="0.3">
      <c r="A266" s="103" t="s">
        <v>50</v>
      </c>
      <c r="B266" s="104"/>
      <c r="C266" s="104" t="s">
        <v>45</v>
      </c>
      <c r="D266" s="104" t="s">
        <v>46</v>
      </c>
      <c r="E266" s="104" t="s">
        <v>47</v>
      </c>
      <c r="F266" s="104" t="s">
        <v>48</v>
      </c>
      <c r="G266" s="104" t="s">
        <v>3</v>
      </c>
      <c r="H266" s="104" t="s">
        <v>49</v>
      </c>
    </row>
    <row r="267" spans="1:8" ht="15" customHeight="1" x14ac:dyDescent="0.3">
      <c r="A267" s="169" t="s">
        <v>12</v>
      </c>
      <c r="B267" s="10" t="s">
        <v>0</v>
      </c>
      <c r="C267" s="41">
        <v>3</v>
      </c>
      <c r="D267" s="41">
        <v>4</v>
      </c>
      <c r="E267" s="41">
        <v>10</v>
      </c>
      <c r="F267" s="41">
        <v>18</v>
      </c>
      <c r="G267" s="41">
        <v>2</v>
      </c>
      <c r="H267" s="42">
        <f>SUM(C267:G267)</f>
        <v>37</v>
      </c>
    </row>
    <row r="268" spans="1:8" ht="15" customHeight="1" x14ac:dyDescent="0.3">
      <c r="A268" s="169"/>
      <c r="B268" s="10" t="s">
        <v>1</v>
      </c>
      <c r="C268" s="41">
        <v>130</v>
      </c>
      <c r="D268" s="41">
        <v>136</v>
      </c>
      <c r="E268" s="41">
        <v>266</v>
      </c>
      <c r="F268" s="41">
        <v>347</v>
      </c>
      <c r="G268" s="41">
        <v>85</v>
      </c>
      <c r="H268" s="42">
        <f t="shared" ref="H268:H278" si="81">SUM(C268:G268)</f>
        <v>964</v>
      </c>
    </row>
    <row r="269" spans="1:8" ht="15" customHeight="1" x14ac:dyDescent="0.3">
      <c r="A269" s="169"/>
      <c r="B269" s="10" t="s">
        <v>2</v>
      </c>
      <c r="C269" s="41">
        <v>295</v>
      </c>
      <c r="D269" s="41">
        <v>292</v>
      </c>
      <c r="E269" s="41">
        <v>520</v>
      </c>
      <c r="F269" s="41">
        <v>647</v>
      </c>
      <c r="G269" s="41">
        <v>192</v>
      </c>
      <c r="H269" s="42">
        <f t="shared" si="81"/>
        <v>1946</v>
      </c>
    </row>
    <row r="270" spans="1:8" ht="15" customHeight="1" x14ac:dyDescent="0.3">
      <c r="A270" s="170" t="s">
        <v>10</v>
      </c>
      <c r="B270" s="9" t="s">
        <v>0</v>
      </c>
      <c r="C270" s="39">
        <v>2</v>
      </c>
      <c r="D270" s="39">
        <v>0</v>
      </c>
      <c r="E270" s="39">
        <v>11</v>
      </c>
      <c r="F270" s="39">
        <v>21</v>
      </c>
      <c r="G270" s="39">
        <v>9</v>
      </c>
      <c r="H270" s="40">
        <f t="shared" si="81"/>
        <v>43</v>
      </c>
    </row>
    <row r="271" spans="1:8" ht="15" customHeight="1" x14ac:dyDescent="0.3">
      <c r="A271" s="170"/>
      <c r="B271" s="9" t="s">
        <v>1</v>
      </c>
      <c r="C271" s="39">
        <v>224</v>
      </c>
      <c r="D271" s="39">
        <v>0</v>
      </c>
      <c r="E271" s="39">
        <v>489</v>
      </c>
      <c r="F271" s="39">
        <v>579</v>
      </c>
      <c r="G271" s="39">
        <v>211</v>
      </c>
      <c r="H271" s="40">
        <f t="shared" si="81"/>
        <v>1503</v>
      </c>
    </row>
    <row r="272" spans="1:8" ht="15" customHeight="1" x14ac:dyDescent="0.3">
      <c r="A272" s="170"/>
      <c r="B272" s="9" t="s">
        <v>2</v>
      </c>
      <c r="C272" s="39">
        <v>433</v>
      </c>
      <c r="D272" s="39">
        <v>0</v>
      </c>
      <c r="E272" s="39">
        <v>921</v>
      </c>
      <c r="F272" s="39">
        <v>1052</v>
      </c>
      <c r="G272" s="39">
        <v>374</v>
      </c>
      <c r="H272" s="40">
        <f t="shared" si="81"/>
        <v>2780</v>
      </c>
    </row>
    <row r="273" spans="1:8" ht="15" customHeight="1" x14ac:dyDescent="0.3">
      <c r="A273" s="169" t="s">
        <v>11</v>
      </c>
      <c r="B273" s="10" t="s">
        <v>0</v>
      </c>
      <c r="C273" s="41">
        <v>20</v>
      </c>
      <c r="D273" s="41">
        <v>96</v>
      </c>
      <c r="E273" s="41">
        <v>67</v>
      </c>
      <c r="F273" s="41">
        <v>173</v>
      </c>
      <c r="G273" s="41">
        <v>65</v>
      </c>
      <c r="H273" s="42">
        <f t="shared" si="81"/>
        <v>421</v>
      </c>
    </row>
    <row r="274" spans="1:8" ht="15" customHeight="1" x14ac:dyDescent="0.3">
      <c r="A274" s="169"/>
      <c r="B274" s="10" t="s">
        <v>1</v>
      </c>
      <c r="C274" s="41">
        <v>869</v>
      </c>
      <c r="D274" s="41">
        <v>1979</v>
      </c>
      <c r="E274" s="41">
        <v>1747</v>
      </c>
      <c r="F274" s="41">
        <v>4156</v>
      </c>
      <c r="G274" s="41">
        <v>1131</v>
      </c>
      <c r="H274" s="42">
        <f t="shared" si="81"/>
        <v>9882</v>
      </c>
    </row>
    <row r="275" spans="1:8" ht="15" customHeight="1" x14ac:dyDescent="0.3">
      <c r="A275" s="169"/>
      <c r="B275" s="10" t="s">
        <v>2</v>
      </c>
      <c r="C275" s="41">
        <v>1740</v>
      </c>
      <c r="D275" s="41">
        <v>3940</v>
      </c>
      <c r="E275" s="41">
        <v>3502</v>
      </c>
      <c r="F275" s="41">
        <v>7946</v>
      </c>
      <c r="G275" s="41">
        <v>2240</v>
      </c>
      <c r="H275" s="42">
        <f t="shared" si="81"/>
        <v>19368</v>
      </c>
    </row>
    <row r="276" spans="1:8" ht="15" customHeight="1" x14ac:dyDescent="0.3">
      <c r="A276" s="170" t="s">
        <v>9</v>
      </c>
      <c r="B276" s="9" t="s">
        <v>0</v>
      </c>
      <c r="C276" s="39">
        <v>3</v>
      </c>
      <c r="D276" s="39">
        <v>8</v>
      </c>
      <c r="E276" s="39">
        <v>35</v>
      </c>
      <c r="F276" s="39">
        <v>31</v>
      </c>
      <c r="G276" s="39">
        <v>5</v>
      </c>
      <c r="H276" s="40">
        <f t="shared" si="81"/>
        <v>82</v>
      </c>
    </row>
    <row r="277" spans="1:8" ht="15" customHeight="1" x14ac:dyDescent="0.3">
      <c r="A277" s="170"/>
      <c r="B277" s="9" t="s">
        <v>1</v>
      </c>
      <c r="C277" s="39">
        <v>59</v>
      </c>
      <c r="D277" s="39">
        <v>577</v>
      </c>
      <c r="E277" s="39">
        <v>1082</v>
      </c>
      <c r="F277" s="39">
        <v>525</v>
      </c>
      <c r="G277" s="39">
        <v>66</v>
      </c>
      <c r="H277" s="40">
        <f t="shared" si="81"/>
        <v>2309</v>
      </c>
    </row>
    <row r="278" spans="1:8" ht="15" customHeight="1" x14ac:dyDescent="0.3">
      <c r="A278" s="170"/>
      <c r="B278" s="9" t="s">
        <v>2</v>
      </c>
      <c r="C278" s="39">
        <v>132</v>
      </c>
      <c r="D278" s="39">
        <v>1127</v>
      </c>
      <c r="E278" s="39">
        <v>2026</v>
      </c>
      <c r="F278" s="39">
        <v>1014</v>
      </c>
      <c r="G278" s="39">
        <v>123</v>
      </c>
      <c r="H278" s="40">
        <f t="shared" si="81"/>
        <v>4422</v>
      </c>
    </row>
    <row r="279" spans="1:8" ht="15" customHeight="1" x14ac:dyDescent="0.3">
      <c r="A279" s="168" t="s">
        <v>4</v>
      </c>
      <c r="B279" s="105" t="s">
        <v>0</v>
      </c>
      <c r="C279" s="106">
        <f>SUMIF($B$30:$B$44,$B$30,C264:G278)</f>
        <v>28</v>
      </c>
      <c r="D279" s="106">
        <f t="shared" ref="D279:D281" si="82">SUMIF($B$30:$B$44,$B$30,D264:H278)</f>
        <v>108</v>
      </c>
      <c r="E279" s="106">
        <f t="shared" ref="E279:E281" si="83">SUMIF($B$30:$B$44,$B$30,E264:I278)</f>
        <v>123</v>
      </c>
      <c r="F279" s="106">
        <f t="shared" ref="F279:F281" si="84">SUMIF($B$30:$B$44,$B$30,F264:J278)</f>
        <v>243</v>
      </c>
      <c r="G279" s="106">
        <f t="shared" ref="G279:G281" si="85">SUMIF($B$30:$B$44,$B$30,G264:K278)</f>
        <v>81</v>
      </c>
      <c r="H279" s="106">
        <f t="shared" ref="H279:H281" si="86">SUMIF($B$30:$B$44,$B$30,H264:L278)</f>
        <v>583</v>
      </c>
    </row>
    <row r="280" spans="1:8" ht="15" customHeight="1" x14ac:dyDescent="0.3">
      <c r="A280" s="168"/>
      <c r="B280" s="105" t="s">
        <v>1</v>
      </c>
      <c r="C280" s="106">
        <f t="shared" ref="C280:C281" si="87">SUMIF($B$30:$B$44,$B$30,C265:G279)</f>
        <v>1282</v>
      </c>
      <c r="D280" s="106">
        <f t="shared" si="82"/>
        <v>2692</v>
      </c>
      <c r="E280" s="106">
        <f t="shared" si="83"/>
        <v>3584</v>
      </c>
      <c r="F280" s="106">
        <f t="shared" si="84"/>
        <v>5607</v>
      </c>
      <c r="G280" s="106">
        <f t="shared" si="85"/>
        <v>1493</v>
      </c>
      <c r="H280" s="106">
        <f t="shared" si="86"/>
        <v>14658</v>
      </c>
    </row>
    <row r="281" spans="1:8" ht="15" customHeight="1" x14ac:dyDescent="0.3">
      <c r="A281" s="168"/>
      <c r="B281" s="105" t="s">
        <v>2</v>
      </c>
      <c r="C281" s="106">
        <f t="shared" si="87"/>
        <v>2600</v>
      </c>
      <c r="D281" s="106">
        <f t="shared" si="82"/>
        <v>5359</v>
      </c>
      <c r="E281" s="106">
        <f t="shared" si="83"/>
        <v>6969</v>
      </c>
      <c r="F281" s="106">
        <f t="shared" si="84"/>
        <v>10659</v>
      </c>
      <c r="G281" s="106">
        <f t="shared" si="85"/>
        <v>2929</v>
      </c>
      <c r="H281" s="106">
        <f t="shared" si="86"/>
        <v>28516</v>
      </c>
    </row>
    <row r="282" spans="1:8" ht="15" customHeight="1" x14ac:dyDescent="0.3">
      <c r="A282" s="164" t="s">
        <v>118</v>
      </c>
      <c r="B282" s="164"/>
      <c r="C282" s="164"/>
      <c r="D282" s="164"/>
      <c r="E282" s="164"/>
      <c r="F282" s="164"/>
    </row>
    <row r="285" spans="1:8" ht="15" customHeight="1" x14ac:dyDescent="0.3">
      <c r="A285" s="165" t="s">
        <v>83</v>
      </c>
      <c r="B285" s="165"/>
      <c r="C285" s="165"/>
      <c r="D285" s="165"/>
      <c r="E285" s="165"/>
      <c r="F285" s="165"/>
      <c r="G285" s="165"/>
      <c r="H285" s="165"/>
    </row>
    <row r="286" spans="1:8" ht="15" customHeight="1" x14ac:dyDescent="0.3">
      <c r="A286" s="165" t="s">
        <v>92</v>
      </c>
      <c r="B286" s="165"/>
      <c r="C286" s="165"/>
      <c r="D286" s="165"/>
      <c r="E286" s="165"/>
      <c r="F286" s="165"/>
      <c r="G286" s="165"/>
      <c r="H286" s="165"/>
    </row>
    <row r="287" spans="1:8" ht="15" customHeight="1" x14ac:dyDescent="0.3">
      <c r="A287" s="103" t="s">
        <v>50</v>
      </c>
      <c r="B287" s="104"/>
      <c r="C287" s="104" t="s">
        <v>45</v>
      </c>
      <c r="D287" s="104" t="s">
        <v>46</v>
      </c>
      <c r="E287" s="104" t="s">
        <v>47</v>
      </c>
      <c r="F287" s="104" t="s">
        <v>48</v>
      </c>
      <c r="G287" s="104" t="s">
        <v>3</v>
      </c>
      <c r="H287" s="104" t="s">
        <v>49</v>
      </c>
    </row>
    <row r="288" spans="1:8" ht="15" customHeight="1" x14ac:dyDescent="0.3">
      <c r="A288" s="169" t="s">
        <v>8</v>
      </c>
      <c r="B288" s="10" t="s">
        <v>0</v>
      </c>
      <c r="C288" s="41">
        <v>2</v>
      </c>
      <c r="D288" s="41">
        <v>4</v>
      </c>
      <c r="E288" s="41">
        <v>10</v>
      </c>
      <c r="F288" s="41">
        <v>18</v>
      </c>
      <c r="G288" s="41">
        <v>2</v>
      </c>
      <c r="H288" s="42">
        <f>SUM(C288:G288)</f>
        <v>36</v>
      </c>
    </row>
    <row r="289" spans="1:8" ht="15" customHeight="1" x14ac:dyDescent="0.3">
      <c r="A289" s="169"/>
      <c r="B289" s="10" t="s">
        <v>1</v>
      </c>
      <c r="C289" s="41">
        <v>121</v>
      </c>
      <c r="D289" s="41">
        <v>136</v>
      </c>
      <c r="E289" s="41">
        <v>266</v>
      </c>
      <c r="F289" s="41">
        <v>347</v>
      </c>
      <c r="G289" s="41">
        <v>85</v>
      </c>
      <c r="H289" s="42">
        <f t="shared" ref="H289:H299" si="88">SUM(C289:G289)</f>
        <v>955</v>
      </c>
    </row>
    <row r="290" spans="1:8" ht="15" customHeight="1" x14ac:dyDescent="0.3">
      <c r="A290" s="169"/>
      <c r="B290" s="10" t="s">
        <v>2</v>
      </c>
      <c r="C290" s="41">
        <v>277</v>
      </c>
      <c r="D290" s="41">
        <v>292</v>
      </c>
      <c r="E290" s="41">
        <v>520</v>
      </c>
      <c r="F290" s="41">
        <v>647</v>
      </c>
      <c r="G290" s="41">
        <v>192</v>
      </c>
      <c r="H290" s="42">
        <f t="shared" si="88"/>
        <v>1928</v>
      </c>
    </row>
    <row r="291" spans="1:8" ht="15" customHeight="1" x14ac:dyDescent="0.3">
      <c r="A291" s="170" t="s">
        <v>10</v>
      </c>
      <c r="B291" s="9" t="s">
        <v>0</v>
      </c>
      <c r="C291" s="39">
        <v>2</v>
      </c>
      <c r="D291" s="39">
        <v>0</v>
      </c>
      <c r="E291" s="39">
        <v>11</v>
      </c>
      <c r="F291" s="39">
        <v>22</v>
      </c>
      <c r="G291" s="39">
        <v>10</v>
      </c>
      <c r="H291" s="40">
        <f t="shared" si="88"/>
        <v>45</v>
      </c>
    </row>
    <row r="292" spans="1:8" ht="15" customHeight="1" x14ac:dyDescent="0.3">
      <c r="A292" s="170"/>
      <c r="B292" s="9" t="s">
        <v>1</v>
      </c>
      <c r="C292" s="39">
        <v>224</v>
      </c>
      <c r="D292" s="39">
        <v>0</v>
      </c>
      <c r="E292" s="39">
        <v>489</v>
      </c>
      <c r="F292" s="39">
        <v>582</v>
      </c>
      <c r="G292" s="39">
        <v>235</v>
      </c>
      <c r="H292" s="40">
        <f t="shared" si="88"/>
        <v>1530</v>
      </c>
    </row>
    <row r="293" spans="1:8" ht="15" customHeight="1" x14ac:dyDescent="0.3">
      <c r="A293" s="170"/>
      <c r="B293" s="9" t="s">
        <v>2</v>
      </c>
      <c r="C293" s="39">
        <v>433</v>
      </c>
      <c r="D293" s="39">
        <v>0</v>
      </c>
      <c r="E293" s="39">
        <v>921</v>
      </c>
      <c r="F293" s="39">
        <v>1057</v>
      </c>
      <c r="G293" s="39">
        <v>426</v>
      </c>
      <c r="H293" s="40">
        <f t="shared" si="88"/>
        <v>2837</v>
      </c>
    </row>
    <row r="294" spans="1:8" ht="15" customHeight="1" x14ac:dyDescent="0.3">
      <c r="A294" s="169" t="s">
        <v>11</v>
      </c>
      <c r="B294" s="10" t="s">
        <v>0</v>
      </c>
      <c r="C294" s="41">
        <v>19</v>
      </c>
      <c r="D294" s="41">
        <v>96</v>
      </c>
      <c r="E294" s="41">
        <v>68</v>
      </c>
      <c r="F294" s="41">
        <v>171</v>
      </c>
      <c r="G294" s="41">
        <v>66</v>
      </c>
      <c r="H294" s="42">
        <f t="shared" si="88"/>
        <v>420</v>
      </c>
    </row>
    <row r="295" spans="1:8" ht="15" customHeight="1" x14ac:dyDescent="0.3">
      <c r="A295" s="169"/>
      <c r="B295" s="10" t="s">
        <v>1</v>
      </c>
      <c r="C295" s="41">
        <v>801</v>
      </c>
      <c r="D295" s="41">
        <v>1978</v>
      </c>
      <c r="E295" s="41">
        <v>1793</v>
      </c>
      <c r="F295" s="41">
        <v>4124</v>
      </c>
      <c r="G295" s="41">
        <v>1139</v>
      </c>
      <c r="H295" s="42">
        <f t="shared" si="88"/>
        <v>9835</v>
      </c>
    </row>
    <row r="296" spans="1:8" ht="15" customHeight="1" x14ac:dyDescent="0.3">
      <c r="A296" s="169"/>
      <c r="B296" s="10" t="s">
        <v>2</v>
      </c>
      <c r="C296" s="41">
        <v>1586</v>
      </c>
      <c r="D296" s="41">
        <v>3937</v>
      </c>
      <c r="E296" s="41">
        <v>3586</v>
      </c>
      <c r="F296" s="41">
        <v>7891</v>
      </c>
      <c r="G296" s="41">
        <v>2256</v>
      </c>
      <c r="H296" s="42">
        <f t="shared" si="88"/>
        <v>19256</v>
      </c>
    </row>
    <row r="297" spans="1:8" ht="15" customHeight="1" x14ac:dyDescent="0.3">
      <c r="A297" s="170" t="s">
        <v>9</v>
      </c>
      <c r="B297" s="9" t="s">
        <v>0</v>
      </c>
      <c r="C297" s="39">
        <v>2</v>
      </c>
      <c r="D297" s="39">
        <v>8</v>
      </c>
      <c r="E297" s="39">
        <v>36</v>
      </c>
      <c r="F297" s="39">
        <v>28</v>
      </c>
      <c r="G297" s="39">
        <v>6</v>
      </c>
      <c r="H297" s="40">
        <f t="shared" si="88"/>
        <v>80</v>
      </c>
    </row>
    <row r="298" spans="1:8" ht="15" customHeight="1" x14ac:dyDescent="0.3">
      <c r="A298" s="170"/>
      <c r="B298" s="9" t="s">
        <v>1</v>
      </c>
      <c r="C298" s="39">
        <v>41</v>
      </c>
      <c r="D298" s="39">
        <v>577</v>
      </c>
      <c r="E298" s="39">
        <v>1096</v>
      </c>
      <c r="F298" s="39">
        <v>457</v>
      </c>
      <c r="G298" s="39">
        <v>72</v>
      </c>
      <c r="H298" s="40">
        <f t="shared" si="88"/>
        <v>2243</v>
      </c>
    </row>
    <row r="299" spans="1:8" ht="15" customHeight="1" x14ac:dyDescent="0.3">
      <c r="A299" s="170"/>
      <c r="B299" s="9" t="s">
        <v>2</v>
      </c>
      <c r="C299" s="39">
        <v>89</v>
      </c>
      <c r="D299" s="39">
        <v>1127</v>
      </c>
      <c r="E299" s="39">
        <v>2056</v>
      </c>
      <c r="F299" s="39">
        <v>878</v>
      </c>
      <c r="G299" s="39">
        <v>135</v>
      </c>
      <c r="H299" s="40">
        <f t="shared" si="88"/>
        <v>4285</v>
      </c>
    </row>
    <row r="300" spans="1:8" ht="15" customHeight="1" x14ac:dyDescent="0.3">
      <c r="A300" s="168" t="s">
        <v>4</v>
      </c>
      <c r="B300" s="105" t="s">
        <v>0</v>
      </c>
      <c r="C300" s="106">
        <f>SUMIF($B$30:$B$44,$B$30,C285:G299)</f>
        <v>25</v>
      </c>
      <c r="D300" s="106">
        <f t="shared" ref="D300:D302" si="89">SUMIF($B$30:$B$44,$B$30,D285:H299)</f>
        <v>108</v>
      </c>
      <c r="E300" s="106">
        <f t="shared" ref="E300:E302" si="90">SUMIF($B$30:$B$44,$B$30,E285:I299)</f>
        <v>125</v>
      </c>
      <c r="F300" s="106">
        <f t="shared" ref="F300:F302" si="91">SUMIF($B$30:$B$44,$B$30,F285:J299)</f>
        <v>239</v>
      </c>
      <c r="G300" s="106">
        <f t="shared" ref="G300:G302" si="92">SUMIF($B$30:$B$44,$B$30,G285:K299)</f>
        <v>84</v>
      </c>
      <c r="H300" s="106">
        <f t="shared" ref="H300:H302" si="93">SUMIF($B$30:$B$44,$B$30,H285:L299)</f>
        <v>581</v>
      </c>
    </row>
    <row r="301" spans="1:8" ht="15" customHeight="1" x14ac:dyDescent="0.3">
      <c r="A301" s="168"/>
      <c r="B301" s="105" t="s">
        <v>1</v>
      </c>
      <c r="C301" s="106">
        <f t="shared" ref="C301:C302" si="94">SUMIF($B$30:$B$44,$B$30,C286:G300)</f>
        <v>1187</v>
      </c>
      <c r="D301" s="106">
        <f t="shared" si="89"/>
        <v>2691</v>
      </c>
      <c r="E301" s="106">
        <f t="shared" si="90"/>
        <v>3644</v>
      </c>
      <c r="F301" s="106">
        <f t="shared" si="91"/>
        <v>5510</v>
      </c>
      <c r="G301" s="106">
        <f t="shared" si="92"/>
        <v>1531</v>
      </c>
      <c r="H301" s="106">
        <f t="shared" si="93"/>
        <v>14563</v>
      </c>
    </row>
    <row r="302" spans="1:8" ht="15" customHeight="1" x14ac:dyDescent="0.3">
      <c r="A302" s="168"/>
      <c r="B302" s="105" t="s">
        <v>2</v>
      </c>
      <c r="C302" s="106">
        <f t="shared" si="94"/>
        <v>2385</v>
      </c>
      <c r="D302" s="106">
        <f t="shared" si="89"/>
        <v>5356</v>
      </c>
      <c r="E302" s="106">
        <f t="shared" si="90"/>
        <v>7083</v>
      </c>
      <c r="F302" s="106">
        <f t="shared" si="91"/>
        <v>10473</v>
      </c>
      <c r="G302" s="106">
        <f t="shared" si="92"/>
        <v>3009</v>
      </c>
      <c r="H302" s="106">
        <f t="shared" si="93"/>
        <v>28306</v>
      </c>
    </row>
    <row r="303" spans="1:8" ht="15" customHeight="1" x14ac:dyDescent="0.3">
      <c r="A303" s="164" t="s">
        <v>118</v>
      </c>
      <c r="B303" s="164"/>
      <c r="C303" s="164"/>
      <c r="D303" s="164"/>
      <c r="E303" s="164"/>
      <c r="F303" s="164"/>
    </row>
    <row r="306" spans="1:8" ht="15" customHeight="1" x14ac:dyDescent="0.3">
      <c r="A306" s="165" t="s">
        <v>83</v>
      </c>
      <c r="B306" s="165"/>
      <c r="C306" s="165"/>
      <c r="D306" s="165"/>
      <c r="E306" s="165"/>
      <c r="F306" s="165"/>
      <c r="G306" s="165"/>
      <c r="H306" s="165"/>
    </row>
    <row r="307" spans="1:8" ht="15" customHeight="1" x14ac:dyDescent="0.3">
      <c r="A307" s="165" t="s">
        <v>93</v>
      </c>
      <c r="B307" s="165"/>
      <c r="C307" s="165"/>
      <c r="D307" s="165"/>
      <c r="E307" s="165"/>
      <c r="F307" s="165"/>
      <c r="G307" s="165"/>
      <c r="H307" s="165"/>
    </row>
    <row r="308" spans="1:8" ht="15" customHeight="1" x14ac:dyDescent="0.3">
      <c r="A308" s="103" t="s">
        <v>50</v>
      </c>
      <c r="B308" s="104"/>
      <c r="C308" s="104" t="s">
        <v>45</v>
      </c>
      <c r="D308" s="104" t="s">
        <v>46</v>
      </c>
      <c r="E308" s="104" t="s">
        <v>47</v>
      </c>
      <c r="F308" s="104" t="s">
        <v>48</v>
      </c>
      <c r="G308" s="104" t="s">
        <v>3</v>
      </c>
      <c r="H308" s="104" t="s">
        <v>49</v>
      </c>
    </row>
    <row r="309" spans="1:8" ht="15" customHeight="1" x14ac:dyDescent="0.3">
      <c r="A309" s="169" t="s">
        <v>12</v>
      </c>
      <c r="B309" s="10" t="s">
        <v>0</v>
      </c>
      <c r="C309" s="41">
        <v>1</v>
      </c>
      <c r="D309" s="41">
        <v>4</v>
      </c>
      <c r="E309" s="41">
        <v>9</v>
      </c>
      <c r="F309" s="41">
        <v>21</v>
      </c>
      <c r="G309" s="41">
        <v>2</v>
      </c>
      <c r="H309" s="42">
        <f>SUM(C309:G309)</f>
        <v>37</v>
      </c>
    </row>
    <row r="310" spans="1:8" ht="15" customHeight="1" x14ac:dyDescent="0.3">
      <c r="A310" s="169"/>
      <c r="B310" s="10" t="s">
        <v>1</v>
      </c>
      <c r="C310" s="41">
        <v>71</v>
      </c>
      <c r="D310" s="41">
        <v>136</v>
      </c>
      <c r="E310" s="41">
        <v>244</v>
      </c>
      <c r="F310" s="41">
        <v>373</v>
      </c>
      <c r="G310" s="41">
        <v>85</v>
      </c>
      <c r="H310" s="42">
        <f t="shared" ref="H310:H320" si="95">SUM(C310:G310)</f>
        <v>909</v>
      </c>
    </row>
    <row r="311" spans="1:8" ht="15" customHeight="1" x14ac:dyDescent="0.3">
      <c r="A311" s="169"/>
      <c r="B311" s="10" t="s">
        <v>2</v>
      </c>
      <c r="C311" s="41">
        <v>160</v>
      </c>
      <c r="D311" s="41">
        <v>292</v>
      </c>
      <c r="E311" s="41">
        <v>473</v>
      </c>
      <c r="F311" s="41">
        <v>699</v>
      </c>
      <c r="G311" s="41">
        <v>192</v>
      </c>
      <c r="H311" s="42">
        <f t="shared" si="95"/>
        <v>1816</v>
      </c>
    </row>
    <row r="312" spans="1:8" ht="15" customHeight="1" x14ac:dyDescent="0.3">
      <c r="A312" s="170" t="s">
        <v>10</v>
      </c>
      <c r="B312" s="9" t="s">
        <v>0</v>
      </c>
      <c r="C312" s="39">
        <v>2</v>
      </c>
      <c r="D312" s="39">
        <v>0</v>
      </c>
      <c r="E312" s="39">
        <v>12</v>
      </c>
      <c r="F312" s="39">
        <v>22</v>
      </c>
      <c r="G312" s="39">
        <v>10</v>
      </c>
      <c r="H312" s="40">
        <f t="shared" si="95"/>
        <v>46</v>
      </c>
    </row>
    <row r="313" spans="1:8" ht="15" customHeight="1" x14ac:dyDescent="0.3">
      <c r="A313" s="170"/>
      <c r="B313" s="9" t="s">
        <v>1</v>
      </c>
      <c r="C313" s="39">
        <v>224</v>
      </c>
      <c r="D313" s="39">
        <v>0</v>
      </c>
      <c r="E313" s="39">
        <v>573</v>
      </c>
      <c r="F313" s="39">
        <v>582</v>
      </c>
      <c r="G313" s="39">
        <v>235</v>
      </c>
      <c r="H313" s="40">
        <f t="shared" si="95"/>
        <v>1614</v>
      </c>
    </row>
    <row r="314" spans="1:8" ht="15" customHeight="1" x14ac:dyDescent="0.3">
      <c r="A314" s="170"/>
      <c r="B314" s="9" t="s">
        <v>2</v>
      </c>
      <c r="C314" s="39">
        <v>433</v>
      </c>
      <c r="D314" s="39">
        <v>0</v>
      </c>
      <c r="E314" s="39">
        <v>1071</v>
      </c>
      <c r="F314" s="39">
        <v>1057</v>
      </c>
      <c r="G314" s="39">
        <v>426</v>
      </c>
      <c r="H314" s="40">
        <f t="shared" si="95"/>
        <v>2987</v>
      </c>
    </row>
    <row r="315" spans="1:8" ht="15" customHeight="1" x14ac:dyDescent="0.3">
      <c r="A315" s="169" t="s">
        <v>11</v>
      </c>
      <c r="B315" s="10" t="s">
        <v>0</v>
      </c>
      <c r="C315" s="41">
        <v>18</v>
      </c>
      <c r="D315" s="41">
        <v>100</v>
      </c>
      <c r="E315" s="41">
        <v>68</v>
      </c>
      <c r="F315" s="41">
        <v>178</v>
      </c>
      <c r="G315" s="41">
        <v>70</v>
      </c>
      <c r="H315" s="42">
        <f t="shared" si="95"/>
        <v>434</v>
      </c>
    </row>
    <row r="316" spans="1:8" ht="15" customHeight="1" x14ac:dyDescent="0.3">
      <c r="A316" s="169"/>
      <c r="B316" s="10" t="s">
        <v>1</v>
      </c>
      <c r="C316" s="41">
        <v>796</v>
      </c>
      <c r="D316" s="41">
        <v>2216</v>
      </c>
      <c r="E316" s="41">
        <v>1761</v>
      </c>
      <c r="F316" s="41">
        <v>4287</v>
      </c>
      <c r="G316" s="41">
        <v>1194</v>
      </c>
      <c r="H316" s="42">
        <f t="shared" si="95"/>
        <v>10254</v>
      </c>
    </row>
    <row r="317" spans="1:8" ht="15" customHeight="1" x14ac:dyDescent="0.3">
      <c r="A317" s="169"/>
      <c r="B317" s="10" t="s">
        <v>2</v>
      </c>
      <c r="C317" s="41">
        <v>1576</v>
      </c>
      <c r="D317" s="41">
        <v>4420</v>
      </c>
      <c r="E317" s="41">
        <v>3507</v>
      </c>
      <c r="F317" s="41">
        <v>8196</v>
      </c>
      <c r="G317" s="41">
        <v>2365</v>
      </c>
      <c r="H317" s="42">
        <f t="shared" si="95"/>
        <v>20064</v>
      </c>
    </row>
    <row r="318" spans="1:8" ht="15" customHeight="1" x14ac:dyDescent="0.3">
      <c r="A318" s="170" t="s">
        <v>9</v>
      </c>
      <c r="B318" s="9" t="s">
        <v>0</v>
      </c>
      <c r="C318" s="39">
        <v>2</v>
      </c>
      <c r="D318" s="39">
        <v>8</v>
      </c>
      <c r="E318" s="39">
        <v>34</v>
      </c>
      <c r="F318" s="39">
        <v>29</v>
      </c>
      <c r="G318" s="39">
        <v>7</v>
      </c>
      <c r="H318" s="40">
        <f t="shared" si="95"/>
        <v>80</v>
      </c>
    </row>
    <row r="319" spans="1:8" ht="15" customHeight="1" x14ac:dyDescent="0.3">
      <c r="A319" s="170"/>
      <c r="B319" s="9" t="s">
        <v>1</v>
      </c>
      <c r="C319" s="39">
        <v>41</v>
      </c>
      <c r="D319" s="39">
        <v>577</v>
      </c>
      <c r="E319" s="39">
        <v>1048</v>
      </c>
      <c r="F319" s="39">
        <v>482</v>
      </c>
      <c r="G319" s="39">
        <v>82</v>
      </c>
      <c r="H319" s="40">
        <f t="shared" si="95"/>
        <v>2230</v>
      </c>
    </row>
    <row r="320" spans="1:8" ht="15" customHeight="1" x14ac:dyDescent="0.3">
      <c r="A320" s="170"/>
      <c r="B320" s="9" t="s">
        <v>2</v>
      </c>
      <c r="C320" s="39">
        <v>89</v>
      </c>
      <c r="D320" s="39">
        <v>1127</v>
      </c>
      <c r="E320" s="39">
        <v>1956</v>
      </c>
      <c r="F320" s="39">
        <v>951</v>
      </c>
      <c r="G320" s="39">
        <v>159</v>
      </c>
      <c r="H320" s="40">
        <f t="shared" si="95"/>
        <v>4282</v>
      </c>
    </row>
    <row r="321" spans="1:8" ht="15" customHeight="1" x14ac:dyDescent="0.3">
      <c r="A321" s="168" t="s">
        <v>4</v>
      </c>
      <c r="B321" s="105" t="s">
        <v>0</v>
      </c>
      <c r="C321" s="106">
        <f>SUMIF($B$30:$B$44,$B$30,C306:G320)</f>
        <v>23</v>
      </c>
      <c r="D321" s="106">
        <f t="shared" ref="D321:D323" si="96">SUMIF($B$30:$B$44,$B$30,D306:H320)</f>
        <v>112</v>
      </c>
      <c r="E321" s="106">
        <f t="shared" ref="E321:E323" si="97">SUMIF($B$30:$B$44,$B$30,E306:I320)</f>
        <v>123</v>
      </c>
      <c r="F321" s="106">
        <f t="shared" ref="F321:F323" si="98">SUMIF($B$30:$B$44,$B$30,F306:J320)</f>
        <v>250</v>
      </c>
      <c r="G321" s="106">
        <f t="shared" ref="G321:G323" si="99">SUMIF($B$30:$B$44,$B$30,G306:K320)</f>
        <v>89</v>
      </c>
      <c r="H321" s="106">
        <f t="shared" ref="H321:H323" si="100">SUMIF($B$30:$B$44,$B$30,H306:L320)</f>
        <v>597</v>
      </c>
    </row>
    <row r="322" spans="1:8" ht="15" customHeight="1" x14ac:dyDescent="0.3">
      <c r="A322" s="168"/>
      <c r="B322" s="105" t="s">
        <v>1</v>
      </c>
      <c r="C322" s="106">
        <f t="shared" ref="C322:C323" si="101">SUMIF($B$30:$B$44,$B$30,C307:G321)</f>
        <v>1132</v>
      </c>
      <c r="D322" s="106">
        <f t="shared" si="96"/>
        <v>2929</v>
      </c>
      <c r="E322" s="106">
        <f t="shared" si="97"/>
        <v>3626</v>
      </c>
      <c r="F322" s="106">
        <f t="shared" si="98"/>
        <v>5724</v>
      </c>
      <c r="G322" s="106">
        <f t="shared" si="99"/>
        <v>1596</v>
      </c>
      <c r="H322" s="106">
        <f t="shared" si="100"/>
        <v>15007</v>
      </c>
    </row>
    <row r="323" spans="1:8" ht="15" customHeight="1" x14ac:dyDescent="0.3">
      <c r="A323" s="168"/>
      <c r="B323" s="105" t="s">
        <v>2</v>
      </c>
      <c r="C323" s="106">
        <f t="shared" si="101"/>
        <v>2258</v>
      </c>
      <c r="D323" s="106">
        <f t="shared" si="96"/>
        <v>5839</v>
      </c>
      <c r="E323" s="106">
        <f t="shared" si="97"/>
        <v>7007</v>
      </c>
      <c r="F323" s="106">
        <f t="shared" si="98"/>
        <v>10903</v>
      </c>
      <c r="G323" s="106">
        <f t="shared" si="99"/>
        <v>3142</v>
      </c>
      <c r="H323" s="106">
        <f t="shared" si="100"/>
        <v>29149</v>
      </c>
    </row>
    <row r="324" spans="1:8" ht="15" customHeight="1" x14ac:dyDescent="0.3">
      <c r="A324" s="164" t="s">
        <v>118</v>
      </c>
      <c r="B324" s="164"/>
      <c r="C324" s="164"/>
      <c r="D324" s="164"/>
      <c r="E324" s="164"/>
      <c r="F324" s="164"/>
    </row>
  </sheetData>
  <mergeCells count="115">
    <mergeCell ref="A84:A86"/>
    <mergeCell ref="A39:A41"/>
    <mergeCell ref="A42:A44"/>
    <mergeCell ref="A45:A47"/>
    <mergeCell ref="A27:H27"/>
    <mergeCell ref="A28:H28"/>
    <mergeCell ref="A30:A32"/>
    <mergeCell ref="A33:A35"/>
    <mergeCell ref="A36:A38"/>
    <mergeCell ref="A66:A68"/>
    <mergeCell ref="A171:A173"/>
    <mergeCell ref="A174:A176"/>
    <mergeCell ref="A159:H159"/>
    <mergeCell ref="A160:H160"/>
    <mergeCell ref="A162:A164"/>
    <mergeCell ref="A165:A167"/>
    <mergeCell ref="A69:A71"/>
    <mergeCell ref="A63:A65"/>
    <mergeCell ref="A51:H51"/>
    <mergeCell ref="A52:H52"/>
    <mergeCell ref="A54:A56"/>
    <mergeCell ref="A57:A59"/>
    <mergeCell ref="A60:A62"/>
    <mergeCell ref="A108:A110"/>
    <mergeCell ref="A111:A113"/>
    <mergeCell ref="A96:H96"/>
    <mergeCell ref="A97:H97"/>
    <mergeCell ref="A99:A101"/>
    <mergeCell ref="A102:A104"/>
    <mergeCell ref="A105:A107"/>
    <mergeCell ref="A75:H75"/>
    <mergeCell ref="A76:H76"/>
    <mergeCell ref="A78:A80"/>
    <mergeCell ref="A81:A83"/>
    <mergeCell ref="A198:F198"/>
    <mergeCell ref="A219:F219"/>
    <mergeCell ref="A192:A194"/>
    <mergeCell ref="A195:A197"/>
    <mergeCell ref="A201:H201"/>
    <mergeCell ref="A202:H202"/>
    <mergeCell ref="A180:H180"/>
    <mergeCell ref="A181:H181"/>
    <mergeCell ref="A183:A185"/>
    <mergeCell ref="A186:A188"/>
    <mergeCell ref="A189:A191"/>
    <mergeCell ref="A261:F261"/>
    <mergeCell ref="A282:F282"/>
    <mergeCell ref="A222:H222"/>
    <mergeCell ref="A223:H223"/>
    <mergeCell ref="A204:A206"/>
    <mergeCell ref="A207:A209"/>
    <mergeCell ref="A210:A212"/>
    <mergeCell ref="A216:A218"/>
    <mergeCell ref="A213:A215"/>
    <mergeCell ref="A258:A260"/>
    <mergeCell ref="A243:H243"/>
    <mergeCell ref="A228:A230"/>
    <mergeCell ref="A231:A233"/>
    <mergeCell ref="A237:A239"/>
    <mergeCell ref="A225:A227"/>
    <mergeCell ref="A234:A236"/>
    <mergeCell ref="A255:A257"/>
    <mergeCell ref="A249:A251"/>
    <mergeCell ref="A252:A254"/>
    <mergeCell ref="A246:A248"/>
    <mergeCell ref="A264:H264"/>
    <mergeCell ref="A244:H244"/>
    <mergeCell ref="A126:A128"/>
    <mergeCell ref="A324:F324"/>
    <mergeCell ref="A265:H265"/>
    <mergeCell ref="A267:A269"/>
    <mergeCell ref="A270:A272"/>
    <mergeCell ref="A273:A275"/>
    <mergeCell ref="A297:A299"/>
    <mergeCell ref="A291:A293"/>
    <mergeCell ref="A294:A296"/>
    <mergeCell ref="A279:A281"/>
    <mergeCell ref="A285:H285"/>
    <mergeCell ref="A286:H286"/>
    <mergeCell ref="A307:H307"/>
    <mergeCell ref="A321:A323"/>
    <mergeCell ref="A288:A290"/>
    <mergeCell ref="A318:A320"/>
    <mergeCell ref="A300:A302"/>
    <mergeCell ref="A276:A278"/>
    <mergeCell ref="A309:A311"/>
    <mergeCell ref="A312:A314"/>
    <mergeCell ref="A315:A317"/>
    <mergeCell ref="A306:H306"/>
    <mergeCell ref="A303:F303"/>
    <mergeCell ref="A240:F240"/>
    <mergeCell ref="A3:H3"/>
    <mergeCell ref="A4:H4"/>
    <mergeCell ref="A6:A8"/>
    <mergeCell ref="A9:A11"/>
    <mergeCell ref="A12:A14"/>
    <mergeCell ref="A15:A17"/>
    <mergeCell ref="A18:A20"/>
    <mergeCell ref="A21:A23"/>
    <mergeCell ref="A168:A170"/>
    <mergeCell ref="A150:A152"/>
    <mergeCell ref="A153:A155"/>
    <mergeCell ref="A138:H138"/>
    <mergeCell ref="A139:H139"/>
    <mergeCell ref="A141:A143"/>
    <mergeCell ref="A144:A146"/>
    <mergeCell ref="A147:A149"/>
    <mergeCell ref="A87:A89"/>
    <mergeCell ref="A90:A92"/>
    <mergeCell ref="A129:A131"/>
    <mergeCell ref="A132:A134"/>
    <mergeCell ref="A117:H117"/>
    <mergeCell ref="A118:H118"/>
    <mergeCell ref="A120:A122"/>
    <mergeCell ref="A123:A125"/>
  </mergeCells>
  <pageMargins left="0.70866141732283472" right="0.70866141732283472" top="0.74803149606299213" bottom="0.74803149606299213" header="0.31496062992125984" footer="0.31496062992125984"/>
  <pageSetup paperSize="9" orientation="landscape" r:id="rId1"/>
  <headerFooter>
    <oddHeader>&amp;R&amp;G</oddHeader>
    <oddFooter>&amp;L&amp;F&amp;C&amp;P / &amp;N&amp;R&amp;A</oddFooter>
  </headerFooter>
  <rowBreaks count="9" manualBreakCount="9">
    <brk id="135" max="7" man="1"/>
    <brk id="156" max="7" man="1"/>
    <brk id="177" max="7" man="1"/>
    <brk id="198" max="7" man="1"/>
    <brk id="219" max="16383" man="1"/>
    <brk id="240" max="16383" man="1"/>
    <brk id="261" max="7" man="1"/>
    <brk id="282" max="7" man="1"/>
    <brk id="303" max="7" man="1"/>
  </rowBreaks>
  <colBreaks count="1" manualBreakCount="1">
    <brk id="8" max="1048575" man="1"/>
  </colBreaks>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B2B517-55B2-4B49-A5AB-754DCBCF6308}">
  <sheetPr>
    <tabColor theme="5" tint="0.39997558519241921"/>
  </sheetPr>
  <dimension ref="A3:AD66"/>
  <sheetViews>
    <sheetView showGridLines="0" workbookViewId="0">
      <selection sqref="A1:XFD1"/>
    </sheetView>
  </sheetViews>
  <sheetFormatPr defaultRowHeight="14.4" x14ac:dyDescent="0.3"/>
  <cols>
    <col min="1" max="1" width="22.77734375" customWidth="1"/>
    <col min="2" max="2" width="10.77734375" customWidth="1"/>
    <col min="3" max="8" width="9.77734375" customWidth="1"/>
    <col min="12" max="12" width="22.77734375" customWidth="1"/>
    <col min="13" max="13" width="10.77734375" customWidth="1"/>
    <col min="14" max="19" width="9.77734375" customWidth="1"/>
    <col min="23" max="23" width="22.77734375" customWidth="1"/>
    <col min="24" max="24" width="10.77734375" customWidth="1"/>
    <col min="25" max="30" width="9.77734375" customWidth="1"/>
  </cols>
  <sheetData>
    <row r="3" spans="1:30" x14ac:dyDescent="0.3">
      <c r="A3" s="171" t="s">
        <v>151</v>
      </c>
      <c r="B3" s="171"/>
      <c r="C3" s="171"/>
      <c r="D3" s="171"/>
      <c r="E3" s="171"/>
      <c r="F3" s="171"/>
      <c r="G3" s="171"/>
      <c r="H3" s="171"/>
      <c r="I3" s="148"/>
      <c r="J3" s="148"/>
      <c r="K3" s="148"/>
      <c r="L3" s="171" t="s">
        <v>149</v>
      </c>
      <c r="M3" s="171"/>
      <c r="N3" s="171"/>
      <c r="O3" s="171"/>
      <c r="P3" s="171"/>
      <c r="Q3" s="171"/>
      <c r="R3" s="171"/>
      <c r="S3" s="171"/>
      <c r="T3" s="148"/>
      <c r="U3" s="148"/>
      <c r="V3" s="148"/>
      <c r="W3" s="171" t="s">
        <v>150</v>
      </c>
      <c r="X3" s="171"/>
      <c r="Y3" s="171"/>
      <c r="Z3" s="171"/>
      <c r="AA3" s="171"/>
      <c r="AB3" s="171"/>
      <c r="AC3" s="171"/>
      <c r="AD3" s="171"/>
    </row>
    <row r="4" spans="1:30" x14ac:dyDescent="0.3">
      <c r="A4" s="149" t="s">
        <v>50</v>
      </c>
      <c r="B4" s="149" t="s">
        <v>132</v>
      </c>
      <c r="C4" s="149">
        <v>2019</v>
      </c>
      <c r="D4" s="149">
        <v>2020</v>
      </c>
      <c r="E4" s="149">
        <v>2021</v>
      </c>
      <c r="F4" s="149">
        <v>2022</v>
      </c>
      <c r="G4" s="149">
        <v>2023</v>
      </c>
      <c r="H4" s="149">
        <v>2024</v>
      </c>
      <c r="I4" s="148"/>
      <c r="J4" s="148"/>
      <c r="K4" s="148"/>
      <c r="L4" s="149" t="s">
        <v>50</v>
      </c>
      <c r="M4" s="149" t="s">
        <v>132</v>
      </c>
      <c r="N4" s="149">
        <v>2019</v>
      </c>
      <c r="O4" s="149">
        <v>2020</v>
      </c>
      <c r="P4" s="149">
        <v>2021</v>
      </c>
      <c r="Q4" s="149">
        <v>2022</v>
      </c>
      <c r="R4" s="149">
        <v>2023</v>
      </c>
      <c r="S4" s="149">
        <v>2024</v>
      </c>
      <c r="T4" s="148"/>
      <c r="U4" s="148"/>
      <c r="V4" s="148"/>
      <c r="W4" s="149" t="s">
        <v>50</v>
      </c>
      <c r="X4" s="149" t="s">
        <v>132</v>
      </c>
      <c r="Y4" s="149">
        <v>2019</v>
      </c>
      <c r="Z4" s="149">
        <v>2020</v>
      </c>
      <c r="AA4" s="149">
        <v>2021</v>
      </c>
      <c r="AB4" s="149">
        <v>2022</v>
      </c>
      <c r="AC4" s="149">
        <v>2023</v>
      </c>
      <c r="AD4" s="149">
        <v>2024</v>
      </c>
    </row>
    <row r="5" spans="1:30" x14ac:dyDescent="0.3">
      <c r="A5" s="172" t="s">
        <v>38</v>
      </c>
      <c r="B5" s="148" t="s">
        <v>133</v>
      </c>
      <c r="C5" s="150">
        <v>2548</v>
      </c>
      <c r="D5" s="150">
        <v>2725</v>
      </c>
      <c r="E5" s="150">
        <v>2890</v>
      </c>
      <c r="F5" s="150">
        <v>2998</v>
      </c>
      <c r="G5" s="150">
        <v>3607</v>
      </c>
      <c r="H5" s="150">
        <v>3876</v>
      </c>
      <c r="I5" s="148"/>
      <c r="J5" s="148"/>
      <c r="K5" s="148"/>
      <c r="L5" s="172" t="s">
        <v>38</v>
      </c>
      <c r="M5" s="148" t="s">
        <v>133</v>
      </c>
      <c r="N5" s="150">
        <v>4295</v>
      </c>
      <c r="O5" s="150">
        <v>4770</v>
      </c>
      <c r="P5" s="150">
        <v>5110</v>
      </c>
      <c r="Q5" s="150">
        <v>5140</v>
      </c>
      <c r="R5" s="150">
        <v>6420</v>
      </c>
      <c r="S5" s="150">
        <v>6865</v>
      </c>
      <c r="T5" s="148"/>
      <c r="U5" s="148"/>
      <c r="V5" s="148"/>
      <c r="W5" s="172" t="s">
        <v>38</v>
      </c>
      <c r="X5" s="148" t="s">
        <v>133</v>
      </c>
      <c r="Y5" s="150">
        <v>11828</v>
      </c>
      <c r="Z5" s="150">
        <v>12900</v>
      </c>
      <c r="AA5" s="150">
        <v>13609</v>
      </c>
      <c r="AB5" s="150">
        <v>13601</v>
      </c>
      <c r="AC5" s="150">
        <v>16065</v>
      </c>
      <c r="AD5" s="150">
        <v>16974</v>
      </c>
    </row>
    <row r="6" spans="1:30" x14ac:dyDescent="0.3">
      <c r="A6" s="172"/>
      <c r="B6" s="148" t="s">
        <v>134</v>
      </c>
      <c r="C6" s="150">
        <v>2412</v>
      </c>
      <c r="D6" s="150">
        <v>2964</v>
      </c>
      <c r="E6" s="150">
        <v>2848</v>
      </c>
      <c r="F6" s="150">
        <v>3032</v>
      </c>
      <c r="G6" s="150">
        <v>3635</v>
      </c>
      <c r="H6" s="150">
        <v>3910</v>
      </c>
      <c r="I6" s="148"/>
      <c r="J6" s="148"/>
      <c r="K6" s="148"/>
      <c r="L6" s="172"/>
      <c r="M6" s="148" t="s">
        <v>134</v>
      </c>
      <c r="N6" s="150">
        <v>4022</v>
      </c>
      <c r="O6" s="150">
        <v>5102</v>
      </c>
      <c r="P6" s="150">
        <v>5002</v>
      </c>
      <c r="Q6" s="150">
        <v>5185</v>
      </c>
      <c r="R6" s="150">
        <v>6462</v>
      </c>
      <c r="S6" s="150">
        <v>7028</v>
      </c>
      <c r="T6" s="148"/>
      <c r="U6" s="148"/>
      <c r="V6" s="148"/>
      <c r="W6" s="172"/>
      <c r="X6" s="148" t="s">
        <v>134</v>
      </c>
      <c r="Y6" s="150">
        <v>11086</v>
      </c>
      <c r="Z6" s="150">
        <v>13724</v>
      </c>
      <c r="AA6" s="150">
        <v>13434</v>
      </c>
      <c r="AB6" s="150">
        <v>13747</v>
      </c>
      <c r="AC6" s="150">
        <v>16134</v>
      </c>
      <c r="AD6" s="150">
        <v>17343</v>
      </c>
    </row>
    <row r="7" spans="1:30" x14ac:dyDescent="0.3">
      <c r="A7" s="172"/>
      <c r="B7" s="148" t="s">
        <v>135</v>
      </c>
      <c r="C7" s="150">
        <v>2458</v>
      </c>
      <c r="D7" s="150">
        <v>3009</v>
      </c>
      <c r="E7" s="150">
        <v>2940</v>
      </c>
      <c r="F7" s="150">
        <v>3090</v>
      </c>
      <c r="G7" s="150">
        <v>3750</v>
      </c>
      <c r="H7" s="150">
        <v>4061</v>
      </c>
      <c r="I7" s="148"/>
      <c r="J7" s="148"/>
      <c r="K7" s="148"/>
      <c r="L7" s="172"/>
      <c r="M7" s="148" t="s">
        <v>135</v>
      </c>
      <c r="N7" s="150">
        <v>4134</v>
      </c>
      <c r="O7" s="150">
        <v>5188</v>
      </c>
      <c r="P7" s="150">
        <v>5139</v>
      </c>
      <c r="Q7" s="150">
        <v>5263</v>
      </c>
      <c r="R7" s="150">
        <v>6658</v>
      </c>
      <c r="S7" s="150">
        <v>7281</v>
      </c>
      <c r="T7" s="148"/>
      <c r="U7" s="148"/>
      <c r="V7" s="148"/>
      <c r="W7" s="172"/>
      <c r="X7" s="148" t="s">
        <v>135</v>
      </c>
      <c r="Y7" s="150">
        <v>11399</v>
      </c>
      <c r="Z7" s="150">
        <v>13991</v>
      </c>
      <c r="AA7" s="150">
        <v>13839</v>
      </c>
      <c r="AB7" s="150">
        <v>13945</v>
      </c>
      <c r="AC7" s="150">
        <v>16580</v>
      </c>
      <c r="AD7" s="150">
        <v>17922</v>
      </c>
    </row>
    <row r="8" spans="1:30" x14ac:dyDescent="0.3">
      <c r="A8" s="172"/>
      <c r="B8" s="148" t="s">
        <v>136</v>
      </c>
      <c r="C8" s="150">
        <v>2542</v>
      </c>
      <c r="D8" s="150">
        <v>3004</v>
      </c>
      <c r="E8" s="150">
        <v>3030</v>
      </c>
      <c r="F8" s="150">
        <v>3279</v>
      </c>
      <c r="G8" s="150">
        <v>3884</v>
      </c>
      <c r="H8" s="150">
        <v>4129</v>
      </c>
      <c r="I8" s="148"/>
      <c r="J8" s="148"/>
      <c r="K8" s="148"/>
      <c r="L8" s="172"/>
      <c r="M8" s="148" t="s">
        <v>136</v>
      </c>
      <c r="N8" s="150">
        <v>4291</v>
      </c>
      <c r="O8" s="150">
        <v>5147</v>
      </c>
      <c r="P8" s="150">
        <v>5232</v>
      </c>
      <c r="Q8" s="150">
        <v>5482</v>
      </c>
      <c r="R8" s="150">
        <v>6893</v>
      </c>
      <c r="S8" s="150">
        <v>7367</v>
      </c>
      <c r="T8" s="148"/>
      <c r="U8" s="148"/>
      <c r="V8" s="148"/>
      <c r="W8" s="172"/>
      <c r="X8" s="148" t="s">
        <v>136</v>
      </c>
      <c r="Y8" s="150">
        <v>11758</v>
      </c>
      <c r="Z8" s="150">
        <v>13893</v>
      </c>
      <c r="AA8" s="150">
        <v>14122</v>
      </c>
      <c r="AB8" s="150">
        <v>14493</v>
      </c>
      <c r="AC8" s="150">
        <v>17118</v>
      </c>
      <c r="AD8" s="150">
        <v>18133</v>
      </c>
    </row>
    <row r="9" spans="1:30" x14ac:dyDescent="0.3">
      <c r="A9" s="172"/>
      <c r="B9" s="148" t="s">
        <v>137</v>
      </c>
      <c r="C9" s="150">
        <v>2557</v>
      </c>
      <c r="D9" s="150">
        <v>3093</v>
      </c>
      <c r="E9" s="150">
        <v>3170</v>
      </c>
      <c r="F9" s="150">
        <v>3420</v>
      </c>
      <c r="G9" s="150">
        <v>4026</v>
      </c>
      <c r="H9" s="150">
        <v>4269</v>
      </c>
      <c r="I9" s="148"/>
      <c r="J9" s="148"/>
      <c r="K9" s="148"/>
      <c r="L9" s="172"/>
      <c r="M9" s="148" t="s">
        <v>137</v>
      </c>
      <c r="N9" s="150">
        <v>4433</v>
      </c>
      <c r="O9" s="150">
        <v>5276</v>
      </c>
      <c r="P9" s="150">
        <v>5325</v>
      </c>
      <c r="Q9" s="150">
        <v>5729</v>
      </c>
      <c r="R9" s="150">
        <v>7156</v>
      </c>
      <c r="S9" s="150">
        <v>7567</v>
      </c>
      <c r="T9" s="148"/>
      <c r="U9" s="148"/>
      <c r="V9" s="148"/>
      <c r="W9" s="172"/>
      <c r="X9" s="148" t="s">
        <v>137</v>
      </c>
      <c r="Y9" s="150">
        <v>12004</v>
      </c>
      <c r="Z9" s="150">
        <v>14226</v>
      </c>
      <c r="AA9" s="150">
        <v>14385</v>
      </c>
      <c r="AB9" s="150">
        <v>15196</v>
      </c>
      <c r="AC9" s="150">
        <v>17712</v>
      </c>
      <c r="AD9" s="150">
        <v>18589</v>
      </c>
    </row>
    <row r="10" spans="1:30" x14ac:dyDescent="0.3">
      <c r="A10" s="172"/>
      <c r="B10" s="148" t="s">
        <v>138</v>
      </c>
      <c r="C10" s="150">
        <v>2639</v>
      </c>
      <c r="D10" s="150">
        <v>3166</v>
      </c>
      <c r="E10" s="150">
        <v>3285</v>
      </c>
      <c r="F10" s="150">
        <v>3781</v>
      </c>
      <c r="G10" s="150">
        <v>4204</v>
      </c>
      <c r="H10" s="150">
        <v>4374</v>
      </c>
      <c r="I10" s="148"/>
      <c r="J10" s="148"/>
      <c r="K10" s="148"/>
      <c r="L10" s="172"/>
      <c r="M10" s="148" t="s">
        <v>138</v>
      </c>
      <c r="N10" s="150">
        <v>4579</v>
      </c>
      <c r="O10" s="150">
        <v>5381</v>
      </c>
      <c r="P10" s="150">
        <v>5523</v>
      </c>
      <c r="Q10" s="150">
        <v>6227</v>
      </c>
      <c r="R10" s="150">
        <v>7491</v>
      </c>
      <c r="S10" s="150">
        <v>7803</v>
      </c>
      <c r="T10" s="148"/>
      <c r="U10" s="148"/>
      <c r="V10" s="148"/>
      <c r="W10" s="172"/>
      <c r="X10" s="148" t="s">
        <v>138</v>
      </c>
      <c r="Y10" s="150">
        <v>12431</v>
      </c>
      <c r="Z10" s="150">
        <v>14503</v>
      </c>
      <c r="AA10" s="150">
        <v>14809</v>
      </c>
      <c r="AB10" s="150">
        <v>16455</v>
      </c>
      <c r="AC10" s="150">
        <v>18382</v>
      </c>
      <c r="AD10" s="150">
        <v>19063</v>
      </c>
    </row>
    <row r="11" spans="1:30" x14ac:dyDescent="0.3">
      <c r="A11" s="172"/>
      <c r="B11" s="148" t="s">
        <v>139</v>
      </c>
      <c r="C11" s="150">
        <v>2733</v>
      </c>
      <c r="D11" s="150">
        <v>3209</v>
      </c>
      <c r="E11" s="150">
        <v>3298</v>
      </c>
      <c r="F11" s="150">
        <v>3958</v>
      </c>
      <c r="G11" s="150">
        <v>4331</v>
      </c>
      <c r="H11" s="150">
        <v>4508</v>
      </c>
      <c r="I11" s="148"/>
      <c r="J11" s="148"/>
      <c r="K11" s="148"/>
      <c r="L11" s="172"/>
      <c r="M11" s="148" t="s">
        <v>139</v>
      </c>
      <c r="N11" s="150">
        <v>4704</v>
      </c>
      <c r="O11" s="150">
        <v>5432</v>
      </c>
      <c r="P11" s="150">
        <v>5489</v>
      </c>
      <c r="Q11" s="150">
        <v>6777</v>
      </c>
      <c r="R11" s="150">
        <v>7678</v>
      </c>
      <c r="S11" s="150">
        <v>7996</v>
      </c>
      <c r="T11" s="148"/>
      <c r="U11" s="148"/>
      <c r="V11" s="148"/>
      <c r="W11" s="172"/>
      <c r="X11" s="148" t="s">
        <v>139</v>
      </c>
      <c r="Y11" s="150">
        <v>12859</v>
      </c>
      <c r="Z11" s="150">
        <v>14656</v>
      </c>
      <c r="AA11" s="150">
        <v>14737</v>
      </c>
      <c r="AB11" s="150">
        <v>17484</v>
      </c>
      <c r="AC11" s="150">
        <v>18884</v>
      </c>
      <c r="AD11" s="150">
        <v>19513</v>
      </c>
    </row>
    <row r="12" spans="1:30" x14ac:dyDescent="0.3">
      <c r="A12" s="172"/>
      <c r="B12" s="148" t="s">
        <v>140</v>
      </c>
      <c r="C12" s="150">
        <v>2796</v>
      </c>
      <c r="D12" s="150">
        <v>3224</v>
      </c>
      <c r="E12" s="150">
        <v>3149</v>
      </c>
      <c r="F12" s="150">
        <v>3876</v>
      </c>
      <c r="G12" s="150">
        <v>4286</v>
      </c>
      <c r="H12" s="150">
        <v>4475</v>
      </c>
      <c r="I12" s="148"/>
      <c r="J12" s="148"/>
      <c r="K12" s="148"/>
      <c r="L12" s="172"/>
      <c r="M12" s="148" t="s">
        <v>140</v>
      </c>
      <c r="N12" s="150">
        <v>4820</v>
      </c>
      <c r="O12" s="150">
        <v>5469</v>
      </c>
      <c r="P12" s="150">
        <v>5333</v>
      </c>
      <c r="Q12" s="150">
        <v>6797</v>
      </c>
      <c r="R12" s="150">
        <v>7577</v>
      </c>
      <c r="S12" s="150">
        <v>7909</v>
      </c>
      <c r="T12" s="148"/>
      <c r="U12" s="148"/>
      <c r="V12" s="148"/>
      <c r="W12" s="172"/>
      <c r="X12" s="148" t="s">
        <v>140</v>
      </c>
      <c r="Y12" s="150">
        <v>13111</v>
      </c>
      <c r="Z12" s="150">
        <v>14749</v>
      </c>
      <c r="AA12" s="150">
        <v>14268</v>
      </c>
      <c r="AB12" s="150">
        <v>16989</v>
      </c>
      <c r="AC12" s="150">
        <v>18636</v>
      </c>
      <c r="AD12" s="150">
        <v>19312</v>
      </c>
    </row>
    <row r="13" spans="1:30" x14ac:dyDescent="0.3">
      <c r="A13" s="172"/>
      <c r="B13" s="148" t="s">
        <v>141</v>
      </c>
      <c r="C13" s="150">
        <v>2805</v>
      </c>
      <c r="D13" s="150">
        <v>3280</v>
      </c>
      <c r="E13" s="150">
        <v>3264</v>
      </c>
      <c r="F13" s="150">
        <v>3814</v>
      </c>
      <c r="G13" s="150">
        <v>4254</v>
      </c>
      <c r="H13" s="150">
        <v>4459</v>
      </c>
      <c r="I13" s="148"/>
      <c r="J13" s="148"/>
      <c r="K13" s="148"/>
      <c r="L13" s="172"/>
      <c r="M13" s="148" t="s">
        <v>141</v>
      </c>
      <c r="N13" s="150">
        <v>4840</v>
      </c>
      <c r="O13" s="150">
        <v>5650</v>
      </c>
      <c r="P13" s="150">
        <v>5463</v>
      </c>
      <c r="Q13" s="150">
        <v>6673</v>
      </c>
      <c r="R13" s="150">
        <v>7542</v>
      </c>
      <c r="S13" s="150">
        <v>7859</v>
      </c>
      <c r="T13" s="148"/>
      <c r="U13" s="148"/>
      <c r="V13" s="148"/>
      <c r="W13" s="172"/>
      <c r="X13" s="148" t="s">
        <v>141</v>
      </c>
      <c r="Y13" s="150">
        <v>13150</v>
      </c>
      <c r="Z13" s="150">
        <v>15081</v>
      </c>
      <c r="AA13" s="150">
        <v>14569</v>
      </c>
      <c r="AB13" s="150">
        <v>16713</v>
      </c>
      <c r="AC13" s="150">
        <v>18455</v>
      </c>
      <c r="AD13" s="150">
        <v>19190</v>
      </c>
    </row>
    <row r="14" spans="1:30" x14ac:dyDescent="0.3">
      <c r="A14" s="172"/>
      <c r="B14" s="148" t="s">
        <v>142</v>
      </c>
      <c r="C14" s="150">
        <v>2724</v>
      </c>
      <c r="D14" s="150">
        <v>3126</v>
      </c>
      <c r="E14" s="150">
        <v>3150</v>
      </c>
      <c r="F14" s="150">
        <v>3701</v>
      </c>
      <c r="G14" s="150">
        <v>3957</v>
      </c>
      <c r="H14" s="150">
        <v>4288</v>
      </c>
      <c r="I14" s="148"/>
      <c r="J14" s="148"/>
      <c r="K14" s="148"/>
      <c r="L14" s="172"/>
      <c r="M14" s="148" t="s">
        <v>142</v>
      </c>
      <c r="N14" s="150">
        <v>4747</v>
      </c>
      <c r="O14" s="150">
        <v>5377</v>
      </c>
      <c r="P14" s="150">
        <v>5304</v>
      </c>
      <c r="Q14" s="150">
        <v>6584</v>
      </c>
      <c r="R14" s="150">
        <v>7050</v>
      </c>
      <c r="S14" s="150">
        <v>7596</v>
      </c>
      <c r="T14" s="148"/>
      <c r="U14" s="148"/>
      <c r="V14" s="148"/>
      <c r="W14" s="172"/>
      <c r="X14" s="148" t="s">
        <v>142</v>
      </c>
      <c r="Y14" s="150">
        <v>12865</v>
      </c>
      <c r="Z14" s="150">
        <v>14380</v>
      </c>
      <c r="AA14" s="150">
        <v>14072</v>
      </c>
      <c r="AB14" s="150">
        <v>16399</v>
      </c>
      <c r="AC14" s="150">
        <v>17361</v>
      </c>
      <c r="AD14" s="150">
        <v>18545</v>
      </c>
    </row>
    <row r="15" spans="1:30" x14ac:dyDescent="0.3">
      <c r="A15" s="172"/>
      <c r="B15" s="148" t="s">
        <v>143</v>
      </c>
      <c r="C15" s="150">
        <v>2586</v>
      </c>
      <c r="D15" s="150">
        <v>2973</v>
      </c>
      <c r="E15" s="150">
        <v>2940</v>
      </c>
      <c r="F15" s="150">
        <v>3500</v>
      </c>
      <c r="G15" s="150">
        <v>3769</v>
      </c>
      <c r="H15" s="150">
        <v>4077</v>
      </c>
      <c r="I15" s="148"/>
      <c r="J15" s="148"/>
      <c r="K15" s="148"/>
      <c r="L15" s="172"/>
      <c r="M15" s="148" t="s">
        <v>143</v>
      </c>
      <c r="N15" s="150">
        <v>4564</v>
      </c>
      <c r="O15" s="150">
        <v>5171</v>
      </c>
      <c r="P15" s="150">
        <v>5069</v>
      </c>
      <c r="Q15" s="150">
        <v>6249</v>
      </c>
      <c r="R15" s="150">
        <v>6736</v>
      </c>
      <c r="S15" s="150">
        <v>7270</v>
      </c>
      <c r="T15" s="148"/>
      <c r="U15" s="148"/>
      <c r="V15" s="148"/>
      <c r="W15" s="172"/>
      <c r="X15" s="148" t="s">
        <v>143</v>
      </c>
      <c r="Y15" s="150">
        <v>12390</v>
      </c>
      <c r="Z15" s="150">
        <v>13791</v>
      </c>
      <c r="AA15" s="150">
        <v>13395</v>
      </c>
      <c r="AB15" s="150">
        <v>15757</v>
      </c>
      <c r="AC15" s="150">
        <v>16727</v>
      </c>
      <c r="AD15" s="150">
        <v>17816</v>
      </c>
    </row>
    <row r="16" spans="1:30" x14ac:dyDescent="0.3">
      <c r="A16" s="172"/>
      <c r="B16" s="148" t="s">
        <v>144</v>
      </c>
      <c r="C16" s="150">
        <v>2647</v>
      </c>
      <c r="D16" s="150">
        <v>2878</v>
      </c>
      <c r="E16" s="150">
        <v>2863</v>
      </c>
      <c r="F16" s="150">
        <v>3546</v>
      </c>
      <c r="G16" s="150">
        <v>3841</v>
      </c>
      <c r="H16" s="150">
        <v>3995</v>
      </c>
      <c r="I16" s="148"/>
      <c r="J16" s="148"/>
      <c r="K16" s="148"/>
      <c r="L16" s="172"/>
      <c r="M16" s="148" t="s">
        <v>144</v>
      </c>
      <c r="N16" s="150">
        <v>4655</v>
      </c>
      <c r="O16" s="150">
        <v>5063</v>
      </c>
      <c r="P16" s="150">
        <v>4976</v>
      </c>
      <c r="Q16" s="150">
        <v>6334</v>
      </c>
      <c r="R16" s="150">
        <v>6826</v>
      </c>
      <c r="S16" s="150">
        <v>7147</v>
      </c>
      <c r="T16" s="148"/>
      <c r="U16" s="148"/>
      <c r="V16" s="148"/>
      <c r="W16" s="172"/>
      <c r="X16" s="148" t="s">
        <v>144</v>
      </c>
      <c r="Y16" s="150">
        <v>12586</v>
      </c>
      <c r="Z16" s="150">
        <v>13458</v>
      </c>
      <c r="AA16" s="150">
        <v>13168</v>
      </c>
      <c r="AB16" s="150">
        <v>15961</v>
      </c>
      <c r="AC16" s="150">
        <v>16938</v>
      </c>
      <c r="AD16" s="150">
        <v>17500</v>
      </c>
    </row>
    <row r="17" spans="1:30" x14ac:dyDescent="0.3">
      <c r="A17" s="173" t="s">
        <v>145</v>
      </c>
      <c r="B17" s="151" t="s">
        <v>133</v>
      </c>
      <c r="C17" s="152">
        <v>2671</v>
      </c>
      <c r="D17" s="152">
        <v>2394</v>
      </c>
      <c r="E17" s="152">
        <v>2715</v>
      </c>
      <c r="F17" s="152">
        <v>2576</v>
      </c>
      <c r="G17" s="152">
        <v>2905</v>
      </c>
      <c r="H17" s="152">
        <v>3135</v>
      </c>
      <c r="I17" s="148"/>
      <c r="J17" s="148"/>
      <c r="K17" s="148"/>
      <c r="L17" s="173" t="s">
        <v>145</v>
      </c>
      <c r="M17" s="151" t="s">
        <v>133</v>
      </c>
      <c r="N17" s="152">
        <v>3929</v>
      </c>
      <c r="O17" s="152">
        <v>3821</v>
      </c>
      <c r="P17" s="152">
        <v>4386</v>
      </c>
      <c r="Q17" s="152">
        <v>4188</v>
      </c>
      <c r="R17" s="152">
        <v>5035</v>
      </c>
      <c r="S17" s="152">
        <v>5300</v>
      </c>
      <c r="T17" s="148"/>
      <c r="U17" s="148"/>
      <c r="V17" s="148"/>
      <c r="W17" s="173" t="s">
        <v>145</v>
      </c>
      <c r="X17" s="151" t="s">
        <v>133</v>
      </c>
      <c r="Y17" s="152">
        <v>10689</v>
      </c>
      <c r="Z17" s="152">
        <v>10026</v>
      </c>
      <c r="AA17" s="152">
        <v>11204</v>
      </c>
      <c r="AB17" s="152">
        <v>10604</v>
      </c>
      <c r="AC17" s="152">
        <v>11763</v>
      </c>
      <c r="AD17" s="152">
        <v>12352</v>
      </c>
    </row>
    <row r="18" spans="1:30" x14ac:dyDescent="0.3">
      <c r="A18" s="173"/>
      <c r="B18" s="151" t="s">
        <v>134</v>
      </c>
      <c r="C18" s="152">
        <v>2607</v>
      </c>
      <c r="D18" s="152">
        <v>2695</v>
      </c>
      <c r="E18" s="152">
        <v>2760</v>
      </c>
      <c r="F18" s="152">
        <v>2702</v>
      </c>
      <c r="G18" s="152">
        <v>2989</v>
      </c>
      <c r="H18" s="152">
        <v>3304</v>
      </c>
      <c r="I18" s="148"/>
      <c r="J18" s="148"/>
      <c r="K18" s="148"/>
      <c r="L18" s="173"/>
      <c r="M18" s="151" t="s">
        <v>134</v>
      </c>
      <c r="N18" s="152">
        <v>3792</v>
      </c>
      <c r="O18" s="152">
        <v>4218</v>
      </c>
      <c r="P18" s="152">
        <v>4419</v>
      </c>
      <c r="Q18" s="152">
        <v>4354</v>
      </c>
      <c r="R18" s="152">
        <v>5124</v>
      </c>
      <c r="S18" s="152">
        <v>5569</v>
      </c>
      <c r="T18" s="148"/>
      <c r="U18" s="148"/>
      <c r="V18" s="148"/>
      <c r="W18" s="173"/>
      <c r="X18" s="151" t="s">
        <v>134</v>
      </c>
      <c r="Y18" s="152">
        <v>10265</v>
      </c>
      <c r="Z18" s="152">
        <v>11073</v>
      </c>
      <c r="AA18" s="152">
        <v>11327</v>
      </c>
      <c r="AB18" s="152">
        <v>11031</v>
      </c>
      <c r="AC18" s="152">
        <v>11959</v>
      </c>
      <c r="AD18" s="152">
        <v>12966</v>
      </c>
    </row>
    <row r="19" spans="1:30" x14ac:dyDescent="0.3">
      <c r="A19" s="173"/>
      <c r="B19" s="151" t="s">
        <v>135</v>
      </c>
      <c r="C19" s="152">
        <v>2605</v>
      </c>
      <c r="D19" s="152">
        <v>2740</v>
      </c>
      <c r="E19" s="152">
        <v>2826</v>
      </c>
      <c r="F19" s="152">
        <v>2830</v>
      </c>
      <c r="G19" s="152">
        <v>3137</v>
      </c>
      <c r="H19" s="152">
        <v>3439</v>
      </c>
      <c r="I19" s="148"/>
      <c r="J19" s="148"/>
      <c r="K19" s="148"/>
      <c r="L19" s="173"/>
      <c r="M19" s="151" t="s">
        <v>135</v>
      </c>
      <c r="N19" s="152">
        <v>3862</v>
      </c>
      <c r="O19" s="152">
        <v>4278</v>
      </c>
      <c r="P19" s="152">
        <v>4439</v>
      </c>
      <c r="Q19" s="152">
        <v>4496</v>
      </c>
      <c r="R19" s="152">
        <v>5345</v>
      </c>
      <c r="S19" s="152">
        <v>5784</v>
      </c>
      <c r="T19" s="148"/>
      <c r="U19" s="148"/>
      <c r="V19" s="148"/>
      <c r="W19" s="173"/>
      <c r="X19" s="151" t="s">
        <v>135</v>
      </c>
      <c r="Y19" s="152">
        <v>10440</v>
      </c>
      <c r="Z19" s="152">
        <v>11228</v>
      </c>
      <c r="AA19" s="152">
        <v>11513</v>
      </c>
      <c r="AB19" s="152">
        <v>11375</v>
      </c>
      <c r="AC19" s="152">
        <v>12410</v>
      </c>
      <c r="AD19" s="152">
        <v>13390</v>
      </c>
    </row>
    <row r="20" spans="1:30" x14ac:dyDescent="0.3">
      <c r="A20" s="173"/>
      <c r="B20" s="151" t="s">
        <v>136</v>
      </c>
      <c r="C20" s="152">
        <v>2525</v>
      </c>
      <c r="D20" s="152">
        <v>2824</v>
      </c>
      <c r="E20" s="152">
        <v>2877</v>
      </c>
      <c r="F20" s="152">
        <v>3007</v>
      </c>
      <c r="G20" s="152">
        <v>3235</v>
      </c>
      <c r="H20" s="152">
        <v>3615</v>
      </c>
      <c r="I20" s="148"/>
      <c r="J20" s="148"/>
      <c r="K20" s="148"/>
      <c r="L20" s="173"/>
      <c r="M20" s="151" t="s">
        <v>136</v>
      </c>
      <c r="N20" s="152">
        <v>3834</v>
      </c>
      <c r="O20" s="152">
        <v>4336</v>
      </c>
      <c r="P20" s="152">
        <v>4468</v>
      </c>
      <c r="Q20" s="152">
        <v>4686</v>
      </c>
      <c r="R20" s="152">
        <v>5468</v>
      </c>
      <c r="S20" s="152">
        <v>6027</v>
      </c>
      <c r="T20" s="148"/>
      <c r="U20" s="148"/>
      <c r="V20" s="148"/>
      <c r="W20" s="173"/>
      <c r="X20" s="151" t="s">
        <v>136</v>
      </c>
      <c r="Y20" s="152">
        <v>10274</v>
      </c>
      <c r="Z20" s="152">
        <v>11421</v>
      </c>
      <c r="AA20" s="152">
        <v>11616</v>
      </c>
      <c r="AB20" s="152">
        <v>11847</v>
      </c>
      <c r="AC20" s="152">
        <v>12705</v>
      </c>
      <c r="AD20" s="152">
        <v>13932</v>
      </c>
    </row>
    <row r="21" spans="1:30" x14ac:dyDescent="0.3">
      <c r="A21" s="173"/>
      <c r="B21" s="151" t="s">
        <v>137</v>
      </c>
      <c r="C21" s="152">
        <v>2553</v>
      </c>
      <c r="D21" s="152">
        <v>2886</v>
      </c>
      <c r="E21" s="152">
        <v>2942</v>
      </c>
      <c r="F21" s="152">
        <v>3106</v>
      </c>
      <c r="G21" s="152">
        <v>3404</v>
      </c>
      <c r="H21" s="152">
        <v>3745</v>
      </c>
      <c r="I21" s="148"/>
      <c r="J21" s="148"/>
      <c r="K21" s="148"/>
      <c r="L21" s="173"/>
      <c r="M21" s="151" t="s">
        <v>137</v>
      </c>
      <c r="N21" s="152">
        <v>3909</v>
      </c>
      <c r="O21" s="152">
        <v>4437</v>
      </c>
      <c r="P21" s="152">
        <v>4576</v>
      </c>
      <c r="Q21" s="152">
        <v>4915</v>
      </c>
      <c r="R21" s="152">
        <v>5715</v>
      </c>
      <c r="S21" s="152">
        <v>6233</v>
      </c>
      <c r="T21" s="148"/>
      <c r="U21" s="148"/>
      <c r="V21" s="148"/>
      <c r="W21" s="173"/>
      <c r="X21" s="151" t="s">
        <v>137</v>
      </c>
      <c r="Y21" s="152">
        <v>10341</v>
      </c>
      <c r="Z21" s="152">
        <v>11650</v>
      </c>
      <c r="AA21" s="152">
        <v>11844</v>
      </c>
      <c r="AB21" s="152">
        <v>12314</v>
      </c>
      <c r="AC21" s="152">
        <v>13232</v>
      </c>
      <c r="AD21" s="152">
        <v>14400</v>
      </c>
    </row>
    <row r="22" spans="1:30" x14ac:dyDescent="0.3">
      <c r="A22" s="173"/>
      <c r="B22" s="151" t="s">
        <v>138</v>
      </c>
      <c r="C22" s="152">
        <v>2723</v>
      </c>
      <c r="D22" s="152">
        <v>2926</v>
      </c>
      <c r="E22" s="152">
        <v>3044</v>
      </c>
      <c r="F22" s="152">
        <v>3448</v>
      </c>
      <c r="G22" s="152">
        <v>3575</v>
      </c>
      <c r="H22" s="152">
        <v>3881</v>
      </c>
      <c r="I22" s="148"/>
      <c r="J22" s="148"/>
      <c r="K22" s="148"/>
      <c r="L22" s="173"/>
      <c r="M22" s="151" t="s">
        <v>138</v>
      </c>
      <c r="N22" s="152">
        <v>4094</v>
      </c>
      <c r="O22" s="152">
        <v>4481</v>
      </c>
      <c r="P22" s="152">
        <v>4733</v>
      </c>
      <c r="Q22" s="152">
        <v>5250</v>
      </c>
      <c r="R22" s="152">
        <v>6048</v>
      </c>
      <c r="S22" s="152">
        <v>6435</v>
      </c>
      <c r="T22" s="148"/>
      <c r="U22" s="148"/>
      <c r="V22" s="148"/>
      <c r="W22" s="173"/>
      <c r="X22" s="151" t="s">
        <v>138</v>
      </c>
      <c r="Y22" s="152">
        <v>11017</v>
      </c>
      <c r="Z22" s="152">
        <v>11821</v>
      </c>
      <c r="AA22" s="152">
        <v>12159</v>
      </c>
      <c r="AB22" s="152">
        <v>13159</v>
      </c>
      <c r="AC22" s="152">
        <v>13901</v>
      </c>
      <c r="AD22" s="152">
        <v>14904</v>
      </c>
    </row>
    <row r="23" spans="1:30" x14ac:dyDescent="0.3">
      <c r="A23" s="173"/>
      <c r="B23" s="151" t="s">
        <v>139</v>
      </c>
      <c r="C23" s="152">
        <v>2805</v>
      </c>
      <c r="D23" s="152">
        <v>2961</v>
      </c>
      <c r="E23" s="152">
        <v>3100</v>
      </c>
      <c r="F23" s="152">
        <v>3494</v>
      </c>
      <c r="G23" s="152">
        <v>3731</v>
      </c>
      <c r="H23" s="152">
        <v>4013</v>
      </c>
      <c r="I23" s="148"/>
      <c r="J23" s="148"/>
      <c r="K23" s="148"/>
      <c r="L23" s="173"/>
      <c r="M23" s="151" t="s">
        <v>139</v>
      </c>
      <c r="N23" s="152">
        <v>4190</v>
      </c>
      <c r="O23" s="152">
        <v>4498</v>
      </c>
      <c r="P23" s="152">
        <v>4776</v>
      </c>
      <c r="Q23" s="152">
        <v>5656</v>
      </c>
      <c r="R23" s="152">
        <v>6251</v>
      </c>
      <c r="S23" s="152">
        <v>6656</v>
      </c>
      <c r="T23" s="148"/>
      <c r="U23" s="148"/>
      <c r="V23" s="148"/>
      <c r="W23" s="173"/>
      <c r="X23" s="151" t="s">
        <v>139</v>
      </c>
      <c r="Y23" s="152">
        <v>11326</v>
      </c>
      <c r="Z23" s="152">
        <v>11846</v>
      </c>
      <c r="AA23" s="152">
        <v>12310</v>
      </c>
      <c r="AB23" s="152">
        <v>13749</v>
      </c>
      <c r="AC23" s="152">
        <v>14441</v>
      </c>
      <c r="AD23" s="152">
        <v>15364</v>
      </c>
    </row>
    <row r="24" spans="1:30" x14ac:dyDescent="0.3">
      <c r="A24" s="173"/>
      <c r="B24" s="151" t="s">
        <v>140</v>
      </c>
      <c r="C24" s="152">
        <v>2835</v>
      </c>
      <c r="D24" s="152">
        <v>3020</v>
      </c>
      <c r="E24" s="152">
        <v>2929</v>
      </c>
      <c r="F24" s="152">
        <v>3387</v>
      </c>
      <c r="G24" s="152">
        <v>3716</v>
      </c>
      <c r="H24" s="152">
        <v>4030</v>
      </c>
      <c r="I24" s="148"/>
      <c r="J24" s="148"/>
      <c r="K24" s="148"/>
      <c r="L24" s="173"/>
      <c r="M24" s="151" t="s">
        <v>140</v>
      </c>
      <c r="N24" s="152">
        <v>4227</v>
      </c>
      <c r="O24" s="152">
        <v>4613</v>
      </c>
      <c r="P24" s="152">
        <v>4594</v>
      </c>
      <c r="Q24" s="152">
        <v>5620</v>
      </c>
      <c r="R24" s="152">
        <v>6182</v>
      </c>
      <c r="S24" s="152">
        <v>6701</v>
      </c>
      <c r="T24" s="148"/>
      <c r="U24" s="148"/>
      <c r="V24" s="148"/>
      <c r="W24" s="173"/>
      <c r="X24" s="151" t="s">
        <v>140</v>
      </c>
      <c r="Y24" s="152">
        <v>11365</v>
      </c>
      <c r="Z24" s="152">
        <v>12042</v>
      </c>
      <c r="AA24" s="152">
        <v>11836</v>
      </c>
      <c r="AB24" s="152">
        <v>13289</v>
      </c>
      <c r="AC24" s="152">
        <v>14294</v>
      </c>
      <c r="AD24" s="152">
        <v>15465</v>
      </c>
    </row>
    <row r="25" spans="1:30" x14ac:dyDescent="0.3">
      <c r="A25" s="173"/>
      <c r="B25" s="151" t="s">
        <v>141</v>
      </c>
      <c r="C25" s="152">
        <v>2754</v>
      </c>
      <c r="D25" s="152">
        <v>3107</v>
      </c>
      <c r="E25" s="152">
        <v>2983</v>
      </c>
      <c r="F25" s="152">
        <v>3333</v>
      </c>
      <c r="G25" s="152">
        <v>3676</v>
      </c>
      <c r="H25" s="152">
        <v>3995</v>
      </c>
      <c r="I25" s="148"/>
      <c r="J25" s="148"/>
      <c r="K25" s="148"/>
      <c r="L25" s="173"/>
      <c r="M25" s="151" t="s">
        <v>141</v>
      </c>
      <c r="N25" s="152">
        <v>4189</v>
      </c>
      <c r="O25" s="152">
        <v>4889</v>
      </c>
      <c r="P25" s="152">
        <v>4628</v>
      </c>
      <c r="Q25" s="152">
        <v>5555</v>
      </c>
      <c r="R25" s="152">
        <v>6105</v>
      </c>
      <c r="S25" s="152">
        <v>6600</v>
      </c>
      <c r="T25" s="148"/>
      <c r="U25" s="148"/>
      <c r="V25" s="148"/>
      <c r="W25" s="173"/>
      <c r="X25" s="151" t="s">
        <v>141</v>
      </c>
      <c r="Y25" s="152">
        <v>11151</v>
      </c>
      <c r="Z25" s="152">
        <v>12593</v>
      </c>
      <c r="AA25" s="152">
        <v>11901</v>
      </c>
      <c r="AB25" s="152">
        <v>13110</v>
      </c>
      <c r="AC25" s="152">
        <v>14081</v>
      </c>
      <c r="AD25" s="152">
        <v>15288</v>
      </c>
    </row>
    <row r="26" spans="1:30" x14ac:dyDescent="0.3">
      <c r="A26" s="173"/>
      <c r="B26" s="151" t="s">
        <v>142</v>
      </c>
      <c r="C26" s="152">
        <v>2547</v>
      </c>
      <c r="D26" s="152">
        <v>2866</v>
      </c>
      <c r="E26" s="152">
        <v>2760</v>
      </c>
      <c r="F26" s="152">
        <v>3082</v>
      </c>
      <c r="G26" s="152">
        <v>3389</v>
      </c>
      <c r="H26" s="152">
        <v>3728</v>
      </c>
      <c r="I26" s="148"/>
      <c r="J26" s="148"/>
      <c r="K26" s="148"/>
      <c r="L26" s="173"/>
      <c r="M26" s="151" t="s">
        <v>142</v>
      </c>
      <c r="N26" s="152">
        <v>3961</v>
      </c>
      <c r="O26" s="152">
        <v>4546</v>
      </c>
      <c r="P26" s="152">
        <v>4383</v>
      </c>
      <c r="Q26" s="152">
        <v>5210</v>
      </c>
      <c r="R26" s="152">
        <v>5712</v>
      </c>
      <c r="S26" s="152">
        <v>6260</v>
      </c>
      <c r="T26" s="148"/>
      <c r="U26" s="148"/>
      <c r="V26" s="148"/>
      <c r="W26" s="173"/>
      <c r="X26" s="151" t="s">
        <v>142</v>
      </c>
      <c r="Y26" s="152">
        <v>10474</v>
      </c>
      <c r="Z26" s="152">
        <v>11743</v>
      </c>
      <c r="AA26" s="152">
        <v>11204</v>
      </c>
      <c r="AB26" s="152">
        <v>12287</v>
      </c>
      <c r="AC26" s="152">
        <v>13250</v>
      </c>
      <c r="AD26" s="152">
        <v>14499</v>
      </c>
    </row>
    <row r="27" spans="1:30" x14ac:dyDescent="0.3">
      <c r="A27" s="173"/>
      <c r="B27" s="151" t="s">
        <v>143</v>
      </c>
      <c r="C27" s="152">
        <v>2258</v>
      </c>
      <c r="D27" s="152">
        <v>2556</v>
      </c>
      <c r="E27" s="152">
        <v>2443</v>
      </c>
      <c r="F27" s="152">
        <v>2654</v>
      </c>
      <c r="G27" s="152">
        <v>2920</v>
      </c>
      <c r="H27" s="152">
        <v>3158</v>
      </c>
      <c r="I27" s="148"/>
      <c r="J27" s="148"/>
      <c r="K27" s="148"/>
      <c r="L27" s="173"/>
      <c r="M27" s="151" t="s">
        <v>143</v>
      </c>
      <c r="N27" s="152">
        <v>3642</v>
      </c>
      <c r="O27" s="152">
        <v>4105</v>
      </c>
      <c r="P27" s="152">
        <v>4028</v>
      </c>
      <c r="Q27" s="152">
        <v>4601</v>
      </c>
      <c r="R27" s="152">
        <v>5034</v>
      </c>
      <c r="S27" s="152">
        <v>5460</v>
      </c>
      <c r="T27" s="148"/>
      <c r="U27" s="148"/>
      <c r="V27" s="148"/>
      <c r="W27" s="173"/>
      <c r="X27" s="151" t="s">
        <v>143</v>
      </c>
      <c r="Y27" s="152">
        <v>9544</v>
      </c>
      <c r="Z27" s="152">
        <v>10568</v>
      </c>
      <c r="AA27" s="152">
        <v>10213</v>
      </c>
      <c r="AB27" s="152">
        <v>10906</v>
      </c>
      <c r="AC27" s="152">
        <v>11768</v>
      </c>
      <c r="AD27" s="152">
        <v>12703</v>
      </c>
    </row>
    <row r="28" spans="1:30" x14ac:dyDescent="0.3">
      <c r="A28" s="173"/>
      <c r="B28" s="151" t="s">
        <v>144</v>
      </c>
      <c r="C28" s="152">
        <v>2280</v>
      </c>
      <c r="D28" s="152">
        <v>2534</v>
      </c>
      <c r="E28" s="152">
        <v>2387</v>
      </c>
      <c r="F28" s="152">
        <v>2676</v>
      </c>
      <c r="G28" s="152">
        <v>2978</v>
      </c>
      <c r="H28" s="152">
        <v>3296</v>
      </c>
      <c r="I28" s="148"/>
      <c r="J28" s="148"/>
      <c r="K28" s="148"/>
      <c r="L28" s="173"/>
      <c r="M28" s="151" t="s">
        <v>144</v>
      </c>
      <c r="N28" s="152">
        <v>3686</v>
      </c>
      <c r="O28" s="152">
        <v>4099</v>
      </c>
      <c r="P28" s="152">
        <v>3948</v>
      </c>
      <c r="Q28" s="152">
        <v>4619</v>
      </c>
      <c r="R28" s="152">
        <v>5120</v>
      </c>
      <c r="S28" s="152">
        <v>5658</v>
      </c>
      <c r="T28" s="148"/>
      <c r="U28" s="148"/>
      <c r="V28" s="148"/>
      <c r="W28" s="173"/>
      <c r="X28" s="151" t="s">
        <v>144</v>
      </c>
      <c r="Y28" s="152">
        <v>9597</v>
      </c>
      <c r="Z28" s="152">
        <v>10549</v>
      </c>
      <c r="AA28" s="152">
        <v>9988</v>
      </c>
      <c r="AB28" s="152">
        <v>10960</v>
      </c>
      <c r="AC28" s="152">
        <v>11912</v>
      </c>
      <c r="AD28" s="152">
        <v>13123</v>
      </c>
    </row>
    <row r="29" spans="1:30" x14ac:dyDescent="0.3">
      <c r="A29" s="172" t="s">
        <v>146</v>
      </c>
      <c r="B29" s="148" t="s">
        <v>133</v>
      </c>
      <c r="C29" s="150">
        <v>489</v>
      </c>
      <c r="D29" s="150">
        <v>827</v>
      </c>
      <c r="E29" s="150">
        <v>765</v>
      </c>
      <c r="F29" s="150">
        <v>866</v>
      </c>
      <c r="G29" s="150">
        <v>1099</v>
      </c>
      <c r="H29" s="150">
        <v>1363</v>
      </c>
      <c r="I29" s="148"/>
      <c r="J29" s="148"/>
      <c r="K29" s="148"/>
      <c r="L29" s="172" t="s">
        <v>146</v>
      </c>
      <c r="M29" s="148" t="s">
        <v>133</v>
      </c>
      <c r="N29" s="150">
        <v>761</v>
      </c>
      <c r="O29" s="150">
        <v>1421</v>
      </c>
      <c r="P29" s="150">
        <v>1292</v>
      </c>
      <c r="Q29" s="150">
        <v>1420</v>
      </c>
      <c r="R29" s="150">
        <v>1967</v>
      </c>
      <c r="S29" s="150">
        <v>2463</v>
      </c>
      <c r="T29" s="148"/>
      <c r="U29" s="148"/>
      <c r="V29" s="148"/>
      <c r="W29" s="172" t="s">
        <v>97</v>
      </c>
      <c r="X29" s="148" t="s">
        <v>133</v>
      </c>
      <c r="Y29" s="150">
        <v>2140</v>
      </c>
      <c r="Z29" s="150">
        <v>3873</v>
      </c>
      <c r="AA29" s="150">
        <v>3503</v>
      </c>
      <c r="AB29" s="150">
        <v>3858</v>
      </c>
      <c r="AC29" s="150">
        <v>4947</v>
      </c>
      <c r="AD29" s="150">
        <v>6173</v>
      </c>
    </row>
    <row r="30" spans="1:30" x14ac:dyDescent="0.3">
      <c r="A30" s="172"/>
      <c r="B30" s="148" t="s">
        <v>134</v>
      </c>
      <c r="C30" s="150">
        <v>586</v>
      </c>
      <c r="D30" s="150">
        <v>841</v>
      </c>
      <c r="E30" s="150">
        <v>766</v>
      </c>
      <c r="F30" s="150">
        <v>858</v>
      </c>
      <c r="G30" s="150">
        <v>1088</v>
      </c>
      <c r="H30" s="150">
        <v>1325</v>
      </c>
      <c r="I30" s="148"/>
      <c r="J30" s="148"/>
      <c r="K30" s="148"/>
      <c r="L30" s="172"/>
      <c r="M30" s="148" t="s">
        <v>134</v>
      </c>
      <c r="N30" s="150">
        <v>969</v>
      </c>
      <c r="O30" s="150">
        <v>1416</v>
      </c>
      <c r="P30" s="150">
        <v>1289</v>
      </c>
      <c r="Q30" s="150">
        <v>1418</v>
      </c>
      <c r="R30" s="150">
        <v>1943</v>
      </c>
      <c r="S30" s="150">
        <v>2406</v>
      </c>
      <c r="T30" s="148"/>
      <c r="U30" s="148"/>
      <c r="V30" s="148"/>
      <c r="W30" s="172"/>
      <c r="X30" s="148" t="s">
        <v>134</v>
      </c>
      <c r="Y30" s="150">
        <v>2609</v>
      </c>
      <c r="Z30" s="150">
        <v>3901</v>
      </c>
      <c r="AA30" s="150">
        <v>3496</v>
      </c>
      <c r="AB30" s="150">
        <v>3856</v>
      </c>
      <c r="AC30" s="150">
        <v>4944</v>
      </c>
      <c r="AD30" s="150">
        <v>6082</v>
      </c>
    </row>
    <row r="31" spans="1:30" x14ac:dyDescent="0.3">
      <c r="A31" s="172"/>
      <c r="B31" s="148" t="s">
        <v>135</v>
      </c>
      <c r="C31" s="150">
        <v>563</v>
      </c>
      <c r="D31" s="150">
        <v>855</v>
      </c>
      <c r="E31" s="150">
        <v>783</v>
      </c>
      <c r="F31" s="150">
        <v>859</v>
      </c>
      <c r="G31" s="150">
        <v>1101</v>
      </c>
      <c r="H31" s="150">
        <v>1353</v>
      </c>
      <c r="I31" s="148"/>
      <c r="J31" s="148"/>
      <c r="K31" s="148"/>
      <c r="L31" s="172"/>
      <c r="M31" s="148" t="s">
        <v>135</v>
      </c>
      <c r="N31" s="150">
        <v>920</v>
      </c>
      <c r="O31" s="150">
        <v>1423</v>
      </c>
      <c r="P31" s="150">
        <v>1294</v>
      </c>
      <c r="Q31" s="150">
        <v>1435</v>
      </c>
      <c r="R31" s="150">
        <v>1968</v>
      </c>
      <c r="S31" s="150">
        <v>2429</v>
      </c>
      <c r="T31" s="148"/>
      <c r="U31" s="148"/>
      <c r="V31" s="148"/>
      <c r="W31" s="172"/>
      <c r="X31" s="148" t="s">
        <v>135</v>
      </c>
      <c r="Y31" s="150">
        <v>2519</v>
      </c>
      <c r="Z31" s="150">
        <v>3937</v>
      </c>
      <c r="AA31" s="150">
        <v>3528</v>
      </c>
      <c r="AB31" s="150">
        <v>3907</v>
      </c>
      <c r="AC31" s="150">
        <v>5017</v>
      </c>
      <c r="AD31" s="150">
        <v>6176</v>
      </c>
    </row>
    <row r="32" spans="1:30" x14ac:dyDescent="0.3">
      <c r="A32" s="172"/>
      <c r="B32" s="148" t="s">
        <v>136</v>
      </c>
      <c r="C32" s="150">
        <v>590</v>
      </c>
      <c r="D32" s="150">
        <v>831</v>
      </c>
      <c r="E32" s="150">
        <v>771</v>
      </c>
      <c r="F32" s="150">
        <v>894</v>
      </c>
      <c r="G32" s="150">
        <v>1113</v>
      </c>
      <c r="H32" s="150">
        <v>1357</v>
      </c>
      <c r="I32" s="148"/>
      <c r="J32" s="148"/>
      <c r="K32" s="148"/>
      <c r="L32" s="172"/>
      <c r="M32" s="148" t="s">
        <v>136</v>
      </c>
      <c r="N32" s="150">
        <v>982</v>
      </c>
      <c r="O32" s="150">
        <v>1389</v>
      </c>
      <c r="P32" s="150">
        <v>1284</v>
      </c>
      <c r="Q32" s="150">
        <v>1473</v>
      </c>
      <c r="R32" s="150">
        <v>1971</v>
      </c>
      <c r="S32" s="150">
        <v>2428</v>
      </c>
      <c r="T32" s="148"/>
      <c r="U32" s="148"/>
      <c r="V32" s="148"/>
      <c r="W32" s="172"/>
      <c r="X32" s="148" t="s">
        <v>136</v>
      </c>
      <c r="Y32" s="150">
        <v>2672</v>
      </c>
      <c r="Z32" s="150">
        <v>3813</v>
      </c>
      <c r="AA32" s="150">
        <v>3510</v>
      </c>
      <c r="AB32" s="150">
        <v>4005</v>
      </c>
      <c r="AC32" s="150">
        <v>5030</v>
      </c>
      <c r="AD32" s="150">
        <v>6164</v>
      </c>
    </row>
    <row r="33" spans="1:30" x14ac:dyDescent="0.3">
      <c r="A33" s="172"/>
      <c r="B33" s="148" t="s">
        <v>137</v>
      </c>
      <c r="C33" s="150">
        <v>619</v>
      </c>
      <c r="D33" s="150">
        <v>823</v>
      </c>
      <c r="E33" s="150">
        <v>778</v>
      </c>
      <c r="F33" s="150">
        <v>890</v>
      </c>
      <c r="G33" s="150">
        <v>1125</v>
      </c>
      <c r="H33" s="150">
        <v>1370</v>
      </c>
      <c r="I33" s="148"/>
      <c r="J33" s="148"/>
      <c r="K33" s="148"/>
      <c r="L33" s="172"/>
      <c r="M33" s="148" t="s">
        <v>137</v>
      </c>
      <c r="N33" s="150">
        <v>1035</v>
      </c>
      <c r="O33" s="150">
        <v>1380</v>
      </c>
      <c r="P33" s="150">
        <v>1293</v>
      </c>
      <c r="Q33" s="150">
        <v>1479</v>
      </c>
      <c r="R33" s="150">
        <v>1998</v>
      </c>
      <c r="S33" s="150">
        <v>2453</v>
      </c>
      <c r="T33" s="148"/>
      <c r="U33" s="148"/>
      <c r="V33" s="148"/>
      <c r="W33" s="172"/>
      <c r="X33" s="148" t="s">
        <v>137</v>
      </c>
      <c r="Y33" s="150">
        <v>2789</v>
      </c>
      <c r="Z33" s="150">
        <v>3807</v>
      </c>
      <c r="AA33" s="150">
        <v>3530</v>
      </c>
      <c r="AB33" s="150">
        <v>3995</v>
      </c>
      <c r="AC33" s="150">
        <v>5087</v>
      </c>
      <c r="AD33" s="150">
        <v>6216</v>
      </c>
    </row>
    <row r="34" spans="1:30" x14ac:dyDescent="0.3">
      <c r="A34" s="172"/>
      <c r="B34" s="148" t="s">
        <v>138</v>
      </c>
      <c r="C34" s="150">
        <v>621</v>
      </c>
      <c r="D34" s="150">
        <v>820</v>
      </c>
      <c r="E34" s="150">
        <v>796</v>
      </c>
      <c r="F34" s="150">
        <v>937</v>
      </c>
      <c r="G34" s="150">
        <v>1133</v>
      </c>
      <c r="H34" s="150">
        <v>1355</v>
      </c>
      <c r="I34" s="148"/>
      <c r="J34" s="148"/>
      <c r="K34" s="148"/>
      <c r="L34" s="172"/>
      <c r="M34" s="148" t="s">
        <v>138</v>
      </c>
      <c r="N34" s="150">
        <v>1040</v>
      </c>
      <c r="O34" s="150">
        <v>1366</v>
      </c>
      <c r="P34" s="150">
        <v>1321</v>
      </c>
      <c r="Q34" s="150">
        <v>1551</v>
      </c>
      <c r="R34" s="150">
        <v>2032</v>
      </c>
      <c r="S34" s="150">
        <v>2426</v>
      </c>
      <c r="T34" s="148"/>
      <c r="U34" s="148"/>
      <c r="V34" s="148"/>
      <c r="W34" s="172"/>
      <c r="X34" s="148" t="s">
        <v>138</v>
      </c>
      <c r="Y34" s="150">
        <v>2814</v>
      </c>
      <c r="Z34" s="150">
        <v>3777</v>
      </c>
      <c r="AA34" s="150">
        <v>3583</v>
      </c>
      <c r="AB34" s="150">
        <v>4134</v>
      </c>
      <c r="AC34" s="150">
        <v>5136</v>
      </c>
      <c r="AD34" s="150">
        <v>6168</v>
      </c>
    </row>
    <row r="35" spans="1:30" x14ac:dyDescent="0.3">
      <c r="A35" s="172"/>
      <c r="B35" s="148" t="s">
        <v>139</v>
      </c>
      <c r="C35" s="150">
        <v>656</v>
      </c>
      <c r="D35" s="150">
        <v>833</v>
      </c>
      <c r="E35" s="150">
        <v>771</v>
      </c>
      <c r="F35" s="150">
        <v>982</v>
      </c>
      <c r="G35" s="150">
        <v>1142</v>
      </c>
      <c r="H35" s="150">
        <v>1357</v>
      </c>
      <c r="I35" s="148"/>
      <c r="J35" s="148"/>
      <c r="K35" s="148"/>
      <c r="L35" s="172"/>
      <c r="M35" s="148" t="s">
        <v>139</v>
      </c>
      <c r="N35" s="150">
        <v>1099</v>
      </c>
      <c r="O35" s="150">
        <v>1388</v>
      </c>
      <c r="P35" s="150">
        <v>1280</v>
      </c>
      <c r="Q35" s="150">
        <v>1681</v>
      </c>
      <c r="R35" s="150">
        <v>2032</v>
      </c>
      <c r="S35" s="150">
        <v>2433</v>
      </c>
      <c r="T35" s="148"/>
      <c r="U35" s="148"/>
      <c r="V35" s="148"/>
      <c r="W35" s="172"/>
      <c r="X35" s="148" t="s">
        <v>139</v>
      </c>
      <c r="Y35" s="150">
        <v>2991</v>
      </c>
      <c r="Z35" s="150">
        <v>3839</v>
      </c>
      <c r="AA35" s="150">
        <v>3503</v>
      </c>
      <c r="AB35" s="150">
        <v>4345</v>
      </c>
      <c r="AC35" s="150">
        <v>5158</v>
      </c>
      <c r="AD35" s="150">
        <v>6182</v>
      </c>
    </row>
    <row r="36" spans="1:30" x14ac:dyDescent="0.3">
      <c r="A36" s="172"/>
      <c r="B36" s="148" t="s">
        <v>140</v>
      </c>
      <c r="C36" s="150">
        <v>669</v>
      </c>
      <c r="D36" s="150">
        <v>832</v>
      </c>
      <c r="E36" s="150">
        <v>752</v>
      </c>
      <c r="F36" s="150">
        <v>962</v>
      </c>
      <c r="G36" s="150">
        <v>1135</v>
      </c>
      <c r="H36" s="150">
        <v>1349</v>
      </c>
      <c r="I36" s="148"/>
      <c r="J36" s="148"/>
      <c r="K36" s="148"/>
      <c r="L36" s="172"/>
      <c r="M36" s="148" t="s">
        <v>140</v>
      </c>
      <c r="N36" s="150">
        <v>1120</v>
      </c>
      <c r="O36" s="150">
        <v>1389</v>
      </c>
      <c r="P36" s="150">
        <v>1258</v>
      </c>
      <c r="Q36" s="150">
        <v>1675</v>
      </c>
      <c r="R36" s="150">
        <v>2034</v>
      </c>
      <c r="S36" s="150">
        <v>2409</v>
      </c>
      <c r="T36" s="148"/>
      <c r="U36" s="148"/>
      <c r="V36" s="148"/>
      <c r="W36" s="172"/>
      <c r="X36" s="148" t="s">
        <v>140</v>
      </c>
      <c r="Y36" s="150">
        <v>3035</v>
      </c>
      <c r="Z36" s="150">
        <v>3806</v>
      </c>
      <c r="AA36" s="150">
        <v>3424</v>
      </c>
      <c r="AB36" s="150">
        <v>4271</v>
      </c>
      <c r="AC36" s="150">
        <v>5161</v>
      </c>
      <c r="AD36" s="150">
        <v>6150</v>
      </c>
    </row>
    <row r="37" spans="1:30" x14ac:dyDescent="0.3">
      <c r="A37" s="172"/>
      <c r="B37" s="148" t="s">
        <v>141</v>
      </c>
      <c r="C37" s="150">
        <v>670</v>
      </c>
      <c r="D37" s="150">
        <v>820</v>
      </c>
      <c r="E37" s="150">
        <v>790</v>
      </c>
      <c r="F37" s="150">
        <v>954</v>
      </c>
      <c r="G37" s="150">
        <v>1129</v>
      </c>
      <c r="H37" s="150">
        <v>1358</v>
      </c>
      <c r="I37" s="148"/>
      <c r="J37" s="148"/>
      <c r="K37" s="148"/>
      <c r="L37" s="172"/>
      <c r="M37" s="148" t="s">
        <v>141</v>
      </c>
      <c r="N37" s="150">
        <v>1114</v>
      </c>
      <c r="O37" s="150">
        <v>1375</v>
      </c>
      <c r="P37" s="150">
        <v>1312</v>
      </c>
      <c r="Q37" s="150">
        <v>1677</v>
      </c>
      <c r="R37" s="150">
        <v>2028</v>
      </c>
      <c r="S37" s="150">
        <v>2427</v>
      </c>
      <c r="T37" s="148"/>
      <c r="U37" s="148"/>
      <c r="V37" s="148"/>
      <c r="W37" s="172"/>
      <c r="X37" s="148" t="s">
        <v>141</v>
      </c>
      <c r="Y37" s="150">
        <v>3039</v>
      </c>
      <c r="Z37" s="150">
        <v>3767</v>
      </c>
      <c r="AA37" s="150">
        <v>3576</v>
      </c>
      <c r="AB37" s="150">
        <v>4284</v>
      </c>
      <c r="AC37" s="150">
        <v>5139</v>
      </c>
      <c r="AD37" s="150">
        <v>6182</v>
      </c>
    </row>
    <row r="38" spans="1:30" x14ac:dyDescent="0.3">
      <c r="A38" s="172"/>
      <c r="B38" s="148" t="s">
        <v>142</v>
      </c>
      <c r="C38" s="150">
        <v>698</v>
      </c>
      <c r="D38" s="150">
        <v>800</v>
      </c>
      <c r="E38" s="150">
        <v>784</v>
      </c>
      <c r="F38" s="150">
        <v>959</v>
      </c>
      <c r="G38" s="150">
        <v>1170</v>
      </c>
      <c r="H38" s="150">
        <v>1380</v>
      </c>
      <c r="I38" s="148"/>
      <c r="J38" s="148"/>
      <c r="K38" s="148"/>
      <c r="L38" s="172"/>
      <c r="M38" s="148" t="s">
        <v>142</v>
      </c>
      <c r="N38" s="150">
        <v>1144</v>
      </c>
      <c r="O38" s="150">
        <v>1343</v>
      </c>
      <c r="P38" s="150">
        <v>1306</v>
      </c>
      <c r="Q38" s="150">
        <v>1684</v>
      </c>
      <c r="R38" s="150">
        <v>2121</v>
      </c>
      <c r="S38" s="150">
        <v>2487</v>
      </c>
      <c r="T38" s="148"/>
      <c r="U38" s="148"/>
      <c r="V38" s="148"/>
      <c r="W38" s="172"/>
      <c r="X38" s="148" t="s">
        <v>142</v>
      </c>
      <c r="Y38" s="150">
        <v>3160</v>
      </c>
      <c r="Z38" s="150">
        <v>3662</v>
      </c>
      <c r="AA38" s="150">
        <v>3541</v>
      </c>
      <c r="AB38" s="150">
        <v>4316</v>
      </c>
      <c r="AC38" s="150">
        <v>5342</v>
      </c>
      <c r="AD38" s="150">
        <v>6293</v>
      </c>
    </row>
    <row r="39" spans="1:30" x14ac:dyDescent="0.3">
      <c r="A39" s="172"/>
      <c r="B39" s="148" t="s">
        <v>143</v>
      </c>
      <c r="C39" s="150">
        <v>738</v>
      </c>
      <c r="D39" s="150">
        <v>784</v>
      </c>
      <c r="E39" s="150">
        <v>786</v>
      </c>
      <c r="F39" s="150">
        <v>1027</v>
      </c>
      <c r="G39" s="150">
        <v>1276</v>
      </c>
      <c r="H39" s="150">
        <v>1436</v>
      </c>
      <c r="I39" s="148"/>
      <c r="J39" s="148"/>
      <c r="K39" s="148"/>
      <c r="L39" s="172"/>
      <c r="M39" s="148" t="s">
        <v>143</v>
      </c>
      <c r="N39" s="150">
        <v>1245</v>
      </c>
      <c r="O39" s="150">
        <v>1317</v>
      </c>
      <c r="P39" s="150">
        <v>1315</v>
      </c>
      <c r="Q39" s="150">
        <v>1770</v>
      </c>
      <c r="R39" s="150">
        <v>2319</v>
      </c>
      <c r="S39" s="150">
        <v>2627</v>
      </c>
      <c r="T39" s="148"/>
      <c r="U39" s="148"/>
      <c r="V39" s="148"/>
      <c r="W39" s="172"/>
      <c r="X39" s="148" t="s">
        <v>143</v>
      </c>
      <c r="Y39" s="150">
        <v>3434</v>
      </c>
      <c r="Z39" s="150">
        <v>3585</v>
      </c>
      <c r="AA39" s="150">
        <v>3565</v>
      </c>
      <c r="AB39" s="150">
        <v>4618</v>
      </c>
      <c r="AC39" s="150">
        <v>5829</v>
      </c>
      <c r="AD39" s="150">
        <v>6603</v>
      </c>
    </row>
    <row r="40" spans="1:30" x14ac:dyDescent="0.3">
      <c r="A40" s="172"/>
      <c r="B40" s="148" t="s">
        <v>144</v>
      </c>
      <c r="C40" s="150">
        <v>740</v>
      </c>
      <c r="D40" s="150">
        <v>756</v>
      </c>
      <c r="E40" s="150">
        <v>852</v>
      </c>
      <c r="F40" s="150">
        <v>1119</v>
      </c>
      <c r="G40" s="150">
        <v>1383</v>
      </c>
      <c r="H40" s="150">
        <v>1509</v>
      </c>
      <c r="I40" s="148"/>
      <c r="J40" s="148"/>
      <c r="K40" s="148"/>
      <c r="L40" s="172"/>
      <c r="M40" s="148" t="s">
        <v>144</v>
      </c>
      <c r="N40" s="150">
        <v>1249</v>
      </c>
      <c r="O40" s="150">
        <v>1285</v>
      </c>
      <c r="P40" s="150">
        <v>1415</v>
      </c>
      <c r="Q40" s="150">
        <v>1908</v>
      </c>
      <c r="R40" s="150">
        <v>2501</v>
      </c>
      <c r="S40" s="150">
        <v>2748</v>
      </c>
      <c r="T40" s="148"/>
      <c r="U40" s="148"/>
      <c r="V40" s="148"/>
      <c r="W40" s="172"/>
      <c r="X40" s="148" t="s">
        <v>144</v>
      </c>
      <c r="Y40" s="150">
        <v>3456</v>
      </c>
      <c r="Z40" s="150">
        <v>3491</v>
      </c>
      <c r="AA40" s="150">
        <v>3825</v>
      </c>
      <c r="AB40" s="150">
        <v>4993</v>
      </c>
      <c r="AC40" s="150">
        <v>6263</v>
      </c>
      <c r="AD40" s="150">
        <v>6929</v>
      </c>
    </row>
    <row r="41" spans="1:30" x14ac:dyDescent="0.3">
      <c r="A41" s="173" t="s">
        <v>37</v>
      </c>
      <c r="B41" s="151" t="s">
        <v>133</v>
      </c>
      <c r="C41" s="152">
        <v>309</v>
      </c>
      <c r="D41" s="152">
        <v>346</v>
      </c>
      <c r="E41" s="152">
        <v>339</v>
      </c>
      <c r="F41" s="152">
        <v>372</v>
      </c>
      <c r="G41" s="152">
        <v>462</v>
      </c>
      <c r="H41" s="152">
        <v>548</v>
      </c>
      <c r="I41" s="148"/>
      <c r="J41" s="148"/>
      <c r="K41" s="148"/>
      <c r="L41" s="173" t="s">
        <v>37</v>
      </c>
      <c r="M41" s="151" t="s">
        <v>133</v>
      </c>
      <c r="N41" s="152">
        <v>452</v>
      </c>
      <c r="O41" s="152">
        <v>538</v>
      </c>
      <c r="P41" s="152">
        <v>527</v>
      </c>
      <c r="Q41" s="152">
        <v>567</v>
      </c>
      <c r="R41" s="152">
        <v>720</v>
      </c>
      <c r="S41" s="152">
        <v>830</v>
      </c>
      <c r="T41" s="148"/>
      <c r="U41" s="148"/>
      <c r="V41" s="148"/>
      <c r="W41" s="173" t="s">
        <v>37</v>
      </c>
      <c r="X41" s="151" t="s">
        <v>133</v>
      </c>
      <c r="Y41" s="152">
        <v>1322</v>
      </c>
      <c r="Z41" s="152">
        <v>1473</v>
      </c>
      <c r="AA41" s="152">
        <v>1471</v>
      </c>
      <c r="AB41" s="152">
        <v>1571</v>
      </c>
      <c r="AC41" s="152">
        <v>1897</v>
      </c>
      <c r="AD41" s="152">
        <v>2180</v>
      </c>
    </row>
    <row r="42" spans="1:30" x14ac:dyDescent="0.3">
      <c r="A42" s="173"/>
      <c r="B42" s="151" t="s">
        <v>134</v>
      </c>
      <c r="C42" s="152">
        <v>277</v>
      </c>
      <c r="D42" s="152">
        <v>370</v>
      </c>
      <c r="E42" s="152">
        <v>331</v>
      </c>
      <c r="F42" s="152">
        <v>379</v>
      </c>
      <c r="G42" s="152">
        <v>475</v>
      </c>
      <c r="H42" s="152">
        <v>573</v>
      </c>
      <c r="I42" s="148"/>
      <c r="J42" s="148"/>
      <c r="K42" s="148"/>
      <c r="L42" s="173"/>
      <c r="M42" s="151" t="s">
        <v>134</v>
      </c>
      <c r="N42" s="152">
        <v>400</v>
      </c>
      <c r="O42" s="152">
        <v>572</v>
      </c>
      <c r="P42" s="152">
        <v>513</v>
      </c>
      <c r="Q42" s="152">
        <v>582</v>
      </c>
      <c r="R42" s="152">
        <v>741</v>
      </c>
      <c r="S42" s="152">
        <v>867</v>
      </c>
      <c r="T42" s="148"/>
      <c r="U42" s="148"/>
      <c r="V42" s="148"/>
      <c r="W42" s="173"/>
      <c r="X42" s="151" t="s">
        <v>134</v>
      </c>
      <c r="Y42" s="152">
        <v>1172</v>
      </c>
      <c r="Z42" s="152">
        <v>1574</v>
      </c>
      <c r="AA42" s="152">
        <v>1435</v>
      </c>
      <c r="AB42" s="152">
        <v>1603</v>
      </c>
      <c r="AC42" s="152">
        <v>1958</v>
      </c>
      <c r="AD42" s="152">
        <v>2262</v>
      </c>
    </row>
    <row r="43" spans="1:30" x14ac:dyDescent="0.3">
      <c r="A43" s="173"/>
      <c r="B43" s="151" t="s">
        <v>135</v>
      </c>
      <c r="C43" s="152">
        <v>285</v>
      </c>
      <c r="D43" s="152">
        <v>374</v>
      </c>
      <c r="E43" s="152">
        <v>342</v>
      </c>
      <c r="F43" s="152">
        <v>395</v>
      </c>
      <c r="G43" s="152">
        <v>481</v>
      </c>
      <c r="H43" s="152">
        <v>603</v>
      </c>
      <c r="I43" s="148"/>
      <c r="J43" s="148"/>
      <c r="K43" s="148"/>
      <c r="L43" s="173"/>
      <c r="M43" s="151" t="s">
        <v>135</v>
      </c>
      <c r="N43" s="152">
        <v>412</v>
      </c>
      <c r="O43" s="152">
        <v>582</v>
      </c>
      <c r="P43" s="152">
        <v>522</v>
      </c>
      <c r="Q43" s="152">
        <v>597</v>
      </c>
      <c r="R43" s="152">
        <v>749</v>
      </c>
      <c r="S43" s="152">
        <v>910</v>
      </c>
      <c r="T43" s="148"/>
      <c r="U43" s="148"/>
      <c r="V43" s="148"/>
      <c r="W43" s="173"/>
      <c r="X43" s="151" t="s">
        <v>135</v>
      </c>
      <c r="Y43" s="152">
        <v>1206</v>
      </c>
      <c r="Z43" s="152">
        <v>1597</v>
      </c>
      <c r="AA43" s="152">
        <v>1480</v>
      </c>
      <c r="AB43" s="152">
        <v>1640</v>
      </c>
      <c r="AC43" s="152">
        <v>1976</v>
      </c>
      <c r="AD43" s="152">
        <v>2343</v>
      </c>
    </row>
    <row r="44" spans="1:30" x14ac:dyDescent="0.3">
      <c r="A44" s="173"/>
      <c r="B44" s="151" t="s">
        <v>136</v>
      </c>
      <c r="C44" s="152">
        <v>281</v>
      </c>
      <c r="D44" s="152">
        <v>370</v>
      </c>
      <c r="E44" s="152">
        <v>353</v>
      </c>
      <c r="F44" s="152">
        <v>398</v>
      </c>
      <c r="G44" s="152">
        <v>500</v>
      </c>
      <c r="H44" s="152">
        <v>618</v>
      </c>
      <c r="I44" s="148"/>
      <c r="J44" s="148"/>
      <c r="K44" s="148"/>
      <c r="L44" s="173"/>
      <c r="M44" s="151" t="s">
        <v>136</v>
      </c>
      <c r="N44" s="152">
        <v>406</v>
      </c>
      <c r="O44" s="152">
        <v>577</v>
      </c>
      <c r="P44" s="152">
        <v>536</v>
      </c>
      <c r="Q44" s="152">
        <v>599</v>
      </c>
      <c r="R44" s="152">
        <v>770</v>
      </c>
      <c r="S44" s="152">
        <v>944</v>
      </c>
      <c r="T44" s="148"/>
      <c r="U44" s="148"/>
      <c r="V44" s="148"/>
      <c r="W44" s="173"/>
      <c r="X44" s="151" t="s">
        <v>136</v>
      </c>
      <c r="Y44" s="152">
        <v>1196</v>
      </c>
      <c r="Z44" s="152">
        <v>1576</v>
      </c>
      <c r="AA44" s="152">
        <v>1511</v>
      </c>
      <c r="AB44" s="152">
        <v>1651</v>
      </c>
      <c r="AC44" s="152">
        <v>2037</v>
      </c>
      <c r="AD44" s="152">
        <v>2436</v>
      </c>
    </row>
    <row r="45" spans="1:30" x14ac:dyDescent="0.3">
      <c r="A45" s="173"/>
      <c r="B45" s="151" t="s">
        <v>137</v>
      </c>
      <c r="C45" s="152">
        <v>307</v>
      </c>
      <c r="D45" s="152">
        <v>384</v>
      </c>
      <c r="E45" s="152">
        <v>360</v>
      </c>
      <c r="F45" s="152">
        <v>420</v>
      </c>
      <c r="G45" s="152">
        <v>529</v>
      </c>
      <c r="H45" s="152">
        <v>642</v>
      </c>
      <c r="I45" s="148"/>
      <c r="J45" s="148"/>
      <c r="K45" s="148"/>
      <c r="L45" s="173"/>
      <c r="M45" s="151" t="s">
        <v>137</v>
      </c>
      <c r="N45" s="152">
        <v>471</v>
      </c>
      <c r="O45" s="152">
        <v>595</v>
      </c>
      <c r="P45" s="152">
        <v>543</v>
      </c>
      <c r="Q45" s="152">
        <v>619</v>
      </c>
      <c r="R45" s="152">
        <v>811</v>
      </c>
      <c r="S45" s="152">
        <v>976</v>
      </c>
      <c r="T45" s="148"/>
      <c r="U45" s="148"/>
      <c r="V45" s="148"/>
      <c r="W45" s="173"/>
      <c r="X45" s="151" t="s">
        <v>137</v>
      </c>
      <c r="Y45" s="152">
        <v>1320</v>
      </c>
      <c r="Z45" s="152">
        <v>1628</v>
      </c>
      <c r="AA45" s="152">
        <v>1534</v>
      </c>
      <c r="AB45" s="152">
        <v>1716</v>
      </c>
      <c r="AC45" s="152">
        <v>2134</v>
      </c>
      <c r="AD45" s="152">
        <v>2507</v>
      </c>
    </row>
    <row r="46" spans="1:30" x14ac:dyDescent="0.3">
      <c r="A46" s="173"/>
      <c r="B46" s="151" t="s">
        <v>138</v>
      </c>
      <c r="C46" s="152">
        <v>335</v>
      </c>
      <c r="D46" s="152">
        <v>390</v>
      </c>
      <c r="E46" s="152">
        <v>398</v>
      </c>
      <c r="F46" s="152">
        <v>468</v>
      </c>
      <c r="G46" s="152">
        <v>563</v>
      </c>
      <c r="H46" s="152">
        <v>667</v>
      </c>
      <c r="I46" s="148"/>
      <c r="J46" s="148"/>
      <c r="K46" s="148"/>
      <c r="L46" s="173"/>
      <c r="M46" s="151" t="s">
        <v>138</v>
      </c>
      <c r="N46" s="152">
        <v>520</v>
      </c>
      <c r="O46" s="152">
        <v>602</v>
      </c>
      <c r="P46" s="152">
        <v>588</v>
      </c>
      <c r="Q46" s="152">
        <v>677</v>
      </c>
      <c r="R46" s="152">
        <v>876</v>
      </c>
      <c r="S46" s="152">
        <v>1020</v>
      </c>
      <c r="T46" s="148"/>
      <c r="U46" s="148"/>
      <c r="V46" s="148"/>
      <c r="W46" s="173"/>
      <c r="X46" s="151" t="s">
        <v>138</v>
      </c>
      <c r="Y46" s="152">
        <v>1451</v>
      </c>
      <c r="Z46" s="152">
        <v>1659</v>
      </c>
      <c r="AA46" s="152">
        <v>1671</v>
      </c>
      <c r="AB46" s="152">
        <v>1850</v>
      </c>
      <c r="AC46" s="152">
        <v>2232</v>
      </c>
      <c r="AD46" s="152">
        <v>2614</v>
      </c>
    </row>
    <row r="47" spans="1:30" x14ac:dyDescent="0.3">
      <c r="A47" s="173"/>
      <c r="B47" s="151" t="s">
        <v>139</v>
      </c>
      <c r="C47" s="152">
        <v>341</v>
      </c>
      <c r="D47" s="152">
        <v>397</v>
      </c>
      <c r="E47" s="152">
        <v>414</v>
      </c>
      <c r="F47" s="152">
        <v>518</v>
      </c>
      <c r="G47" s="152">
        <v>570</v>
      </c>
      <c r="H47" s="152">
        <v>698</v>
      </c>
      <c r="I47" s="148"/>
      <c r="J47" s="148"/>
      <c r="K47" s="148"/>
      <c r="L47" s="173"/>
      <c r="M47" s="151" t="s">
        <v>139</v>
      </c>
      <c r="N47" s="152">
        <v>543</v>
      </c>
      <c r="O47" s="152">
        <v>604</v>
      </c>
      <c r="P47" s="152">
        <v>602</v>
      </c>
      <c r="Q47" s="152">
        <v>791</v>
      </c>
      <c r="R47" s="152">
        <v>886</v>
      </c>
      <c r="S47" s="152">
        <v>1070</v>
      </c>
      <c r="T47" s="148"/>
      <c r="U47" s="148"/>
      <c r="V47" s="148"/>
      <c r="W47" s="173"/>
      <c r="X47" s="151" t="s">
        <v>139</v>
      </c>
      <c r="Y47" s="152">
        <v>1477</v>
      </c>
      <c r="Z47" s="152">
        <v>1693</v>
      </c>
      <c r="AA47" s="152">
        <v>1711</v>
      </c>
      <c r="AB47" s="152">
        <v>2096</v>
      </c>
      <c r="AC47" s="152">
        <v>2273</v>
      </c>
      <c r="AD47" s="152">
        <v>2711</v>
      </c>
    </row>
    <row r="48" spans="1:30" x14ac:dyDescent="0.3">
      <c r="A48" s="173"/>
      <c r="B48" s="151" t="s">
        <v>140</v>
      </c>
      <c r="C48" s="152">
        <v>347</v>
      </c>
      <c r="D48" s="152">
        <v>406</v>
      </c>
      <c r="E48" s="152">
        <v>415</v>
      </c>
      <c r="F48" s="152">
        <v>504</v>
      </c>
      <c r="G48" s="152">
        <v>565</v>
      </c>
      <c r="H48" s="152">
        <v>715</v>
      </c>
      <c r="I48" s="148"/>
      <c r="J48" s="148"/>
      <c r="K48" s="148"/>
      <c r="L48" s="173"/>
      <c r="M48" s="151" t="s">
        <v>140</v>
      </c>
      <c r="N48" s="152">
        <v>530</v>
      </c>
      <c r="O48" s="152">
        <v>621</v>
      </c>
      <c r="P48" s="152">
        <v>606</v>
      </c>
      <c r="Q48" s="152">
        <v>783</v>
      </c>
      <c r="R48" s="152">
        <v>849</v>
      </c>
      <c r="S48" s="152">
        <v>1096</v>
      </c>
      <c r="T48" s="148"/>
      <c r="U48" s="148"/>
      <c r="V48" s="148"/>
      <c r="W48" s="173"/>
      <c r="X48" s="151" t="s">
        <v>140</v>
      </c>
      <c r="Y48" s="152">
        <v>1475</v>
      </c>
      <c r="Z48" s="152">
        <v>1729</v>
      </c>
      <c r="AA48" s="152">
        <v>1706</v>
      </c>
      <c r="AB48" s="152">
        <v>2041</v>
      </c>
      <c r="AC48" s="152">
        <v>2212</v>
      </c>
      <c r="AD48" s="152">
        <v>2765</v>
      </c>
    </row>
    <row r="49" spans="1:30" x14ac:dyDescent="0.3">
      <c r="A49" s="173"/>
      <c r="B49" s="151" t="s">
        <v>141</v>
      </c>
      <c r="C49" s="152">
        <v>356</v>
      </c>
      <c r="D49" s="152">
        <v>406</v>
      </c>
      <c r="E49" s="152">
        <v>402</v>
      </c>
      <c r="F49" s="152">
        <v>488</v>
      </c>
      <c r="G49" s="152">
        <v>569</v>
      </c>
      <c r="H49" s="152">
        <v>717</v>
      </c>
      <c r="I49" s="148"/>
      <c r="J49" s="148"/>
      <c r="K49" s="148"/>
      <c r="L49" s="173"/>
      <c r="M49" s="151" t="s">
        <v>141</v>
      </c>
      <c r="N49" s="152">
        <v>550</v>
      </c>
      <c r="O49" s="152">
        <v>620</v>
      </c>
      <c r="P49" s="152">
        <v>596</v>
      </c>
      <c r="Q49" s="152">
        <v>751</v>
      </c>
      <c r="R49" s="152">
        <v>857</v>
      </c>
      <c r="S49" s="152">
        <v>1100</v>
      </c>
      <c r="T49" s="148"/>
      <c r="U49" s="148"/>
      <c r="V49" s="148"/>
      <c r="W49" s="173"/>
      <c r="X49" s="151" t="s">
        <v>141</v>
      </c>
      <c r="Y49" s="152">
        <v>1512</v>
      </c>
      <c r="Z49" s="152">
        <v>1732</v>
      </c>
      <c r="AA49" s="152">
        <v>1652</v>
      </c>
      <c r="AB49" s="152">
        <v>1960</v>
      </c>
      <c r="AC49" s="152">
        <v>2232</v>
      </c>
      <c r="AD49" s="152">
        <v>2774</v>
      </c>
    </row>
    <row r="50" spans="1:30" x14ac:dyDescent="0.3">
      <c r="A50" s="173"/>
      <c r="B50" s="151" t="s">
        <v>142</v>
      </c>
      <c r="C50" s="152">
        <v>346</v>
      </c>
      <c r="D50" s="152">
        <v>375</v>
      </c>
      <c r="E50" s="152">
        <v>383</v>
      </c>
      <c r="F50" s="152">
        <v>459</v>
      </c>
      <c r="G50" s="152">
        <v>566</v>
      </c>
      <c r="H50" s="152">
        <v>703</v>
      </c>
      <c r="I50" s="148"/>
      <c r="J50" s="148"/>
      <c r="K50" s="148"/>
      <c r="L50" s="173"/>
      <c r="M50" s="151" t="s">
        <v>142</v>
      </c>
      <c r="N50" s="152">
        <v>543</v>
      </c>
      <c r="O50" s="152">
        <v>578</v>
      </c>
      <c r="P50" s="152">
        <v>565</v>
      </c>
      <c r="Q50" s="152">
        <v>715</v>
      </c>
      <c r="R50" s="152">
        <v>854</v>
      </c>
      <c r="S50" s="152">
        <v>1071</v>
      </c>
      <c r="T50" s="148"/>
      <c r="U50" s="148"/>
      <c r="V50" s="148"/>
      <c r="W50" s="173"/>
      <c r="X50" s="151" t="s">
        <v>142</v>
      </c>
      <c r="Y50" s="152">
        <v>1479</v>
      </c>
      <c r="Z50" s="152">
        <v>1593</v>
      </c>
      <c r="AA50" s="152">
        <v>1557</v>
      </c>
      <c r="AB50" s="152">
        <v>1875</v>
      </c>
      <c r="AC50" s="152">
        <v>2228</v>
      </c>
      <c r="AD50" s="152">
        <v>2718</v>
      </c>
    </row>
    <row r="51" spans="1:30" x14ac:dyDescent="0.3">
      <c r="A51" s="173"/>
      <c r="B51" s="151" t="s">
        <v>143</v>
      </c>
      <c r="C51" s="152">
        <v>341</v>
      </c>
      <c r="D51" s="152">
        <v>343</v>
      </c>
      <c r="E51" s="152">
        <v>365</v>
      </c>
      <c r="F51" s="152">
        <v>446</v>
      </c>
      <c r="G51" s="152">
        <v>531</v>
      </c>
      <c r="H51" s="152">
        <v>687</v>
      </c>
      <c r="I51" s="148"/>
      <c r="J51" s="148"/>
      <c r="K51" s="148"/>
      <c r="L51" s="173"/>
      <c r="M51" s="151" t="s">
        <v>143</v>
      </c>
      <c r="N51" s="152">
        <v>534</v>
      </c>
      <c r="O51" s="152">
        <v>532</v>
      </c>
      <c r="P51" s="152">
        <v>551</v>
      </c>
      <c r="Q51" s="152">
        <v>698</v>
      </c>
      <c r="R51" s="152">
        <v>807</v>
      </c>
      <c r="S51" s="152">
        <v>1039</v>
      </c>
      <c r="T51" s="148"/>
      <c r="U51" s="148"/>
      <c r="V51" s="148"/>
      <c r="W51" s="173"/>
      <c r="X51" s="151" t="s">
        <v>143</v>
      </c>
      <c r="Y51" s="152">
        <v>1460</v>
      </c>
      <c r="Z51" s="152">
        <v>1492</v>
      </c>
      <c r="AA51" s="152">
        <v>1526</v>
      </c>
      <c r="AB51" s="152">
        <v>1847</v>
      </c>
      <c r="AC51" s="152">
        <v>2110</v>
      </c>
      <c r="AD51" s="152">
        <v>2662</v>
      </c>
    </row>
    <row r="52" spans="1:30" x14ac:dyDescent="0.3">
      <c r="A52" s="173"/>
      <c r="B52" s="151" t="s">
        <v>144</v>
      </c>
      <c r="C52" s="152">
        <v>346</v>
      </c>
      <c r="D52" s="152">
        <v>332</v>
      </c>
      <c r="E52" s="152">
        <v>370</v>
      </c>
      <c r="F52" s="152">
        <v>454</v>
      </c>
      <c r="G52" s="152">
        <v>540</v>
      </c>
      <c r="H52" s="152">
        <v>680</v>
      </c>
      <c r="I52" s="148"/>
      <c r="J52" s="148"/>
      <c r="K52" s="148"/>
      <c r="L52" s="173"/>
      <c r="M52" s="151" t="s">
        <v>144</v>
      </c>
      <c r="N52" s="152">
        <v>538</v>
      </c>
      <c r="O52" s="152">
        <v>518</v>
      </c>
      <c r="P52" s="152">
        <v>560</v>
      </c>
      <c r="Q52" s="152">
        <v>694</v>
      </c>
      <c r="R52" s="152">
        <v>816</v>
      </c>
      <c r="S52" s="152">
        <v>1032</v>
      </c>
      <c r="T52" s="148"/>
      <c r="U52" s="148"/>
      <c r="V52" s="148"/>
      <c r="W52" s="173"/>
      <c r="X52" s="151" t="s">
        <v>144</v>
      </c>
      <c r="Y52" s="152">
        <v>1468</v>
      </c>
      <c r="Z52" s="152">
        <v>1451</v>
      </c>
      <c r="AA52" s="152">
        <v>1554</v>
      </c>
      <c r="AB52" s="152">
        <v>1855</v>
      </c>
      <c r="AC52" s="152">
        <v>2141</v>
      </c>
      <c r="AD52" s="152">
        <v>2649</v>
      </c>
    </row>
    <row r="53" spans="1:30" x14ac:dyDescent="0.3">
      <c r="A53" s="172" t="s">
        <v>98</v>
      </c>
      <c r="B53" s="148" t="s">
        <v>133</v>
      </c>
      <c r="C53" s="150">
        <v>176</v>
      </c>
      <c r="D53" s="150">
        <v>196</v>
      </c>
      <c r="E53" s="150">
        <v>160</v>
      </c>
      <c r="F53" s="150">
        <v>162</v>
      </c>
      <c r="G53" s="150">
        <v>205</v>
      </c>
      <c r="H53" s="150">
        <v>217</v>
      </c>
      <c r="I53" s="148"/>
      <c r="J53" s="148"/>
      <c r="K53" s="148"/>
      <c r="L53" s="172" t="s">
        <v>98</v>
      </c>
      <c r="M53" s="148" t="s">
        <v>133</v>
      </c>
      <c r="N53" s="150">
        <v>222</v>
      </c>
      <c r="O53" s="150">
        <v>295</v>
      </c>
      <c r="P53" s="150">
        <v>242</v>
      </c>
      <c r="Q53" s="150">
        <v>232</v>
      </c>
      <c r="R53" s="150">
        <v>325</v>
      </c>
      <c r="S53" s="150">
        <v>349</v>
      </c>
      <c r="T53" s="148"/>
      <c r="U53" s="148"/>
      <c r="V53" s="148"/>
      <c r="W53" s="172" t="s">
        <v>98</v>
      </c>
      <c r="X53" s="148" t="s">
        <v>133</v>
      </c>
      <c r="Y53" s="150">
        <v>615</v>
      </c>
      <c r="Z53" s="150">
        <v>779</v>
      </c>
      <c r="AA53" s="150">
        <v>620</v>
      </c>
      <c r="AB53" s="150">
        <v>588</v>
      </c>
      <c r="AC53" s="150">
        <v>797</v>
      </c>
      <c r="AD53" s="150">
        <v>856</v>
      </c>
    </row>
    <row r="54" spans="1:30" x14ac:dyDescent="0.3">
      <c r="A54" s="172"/>
      <c r="B54" s="148" t="s">
        <v>134</v>
      </c>
      <c r="C54" s="150">
        <v>176</v>
      </c>
      <c r="D54" s="150">
        <v>185</v>
      </c>
      <c r="E54" s="150">
        <v>149</v>
      </c>
      <c r="F54" s="150">
        <v>162</v>
      </c>
      <c r="G54" s="150">
        <v>194</v>
      </c>
      <c r="H54" s="150">
        <v>219</v>
      </c>
      <c r="I54" s="148"/>
      <c r="J54" s="148"/>
      <c r="K54" s="148"/>
      <c r="L54" s="172"/>
      <c r="M54" s="148" t="s">
        <v>134</v>
      </c>
      <c r="N54" s="150">
        <v>238</v>
      </c>
      <c r="O54" s="150">
        <v>271</v>
      </c>
      <c r="P54" s="150">
        <v>226</v>
      </c>
      <c r="Q54" s="150">
        <v>237</v>
      </c>
      <c r="R54" s="150">
        <v>297</v>
      </c>
      <c r="S54" s="150">
        <v>345</v>
      </c>
      <c r="T54" s="148"/>
      <c r="U54" s="148"/>
      <c r="V54" s="148"/>
      <c r="W54" s="172"/>
      <c r="X54" s="148" t="s">
        <v>134</v>
      </c>
      <c r="Y54" s="150">
        <v>635</v>
      </c>
      <c r="Z54" s="150">
        <v>711</v>
      </c>
      <c r="AA54" s="150">
        <v>587</v>
      </c>
      <c r="AB54" s="150">
        <v>596</v>
      </c>
      <c r="AC54" s="150">
        <v>760</v>
      </c>
      <c r="AD54" s="150">
        <v>852</v>
      </c>
    </row>
    <row r="55" spans="1:30" x14ac:dyDescent="0.3">
      <c r="A55" s="172"/>
      <c r="B55" s="148" t="s">
        <v>135</v>
      </c>
      <c r="C55" s="150">
        <v>176</v>
      </c>
      <c r="D55" s="150">
        <v>186</v>
      </c>
      <c r="E55" s="150">
        <v>131</v>
      </c>
      <c r="F55" s="150">
        <v>155</v>
      </c>
      <c r="G55" s="150">
        <v>202</v>
      </c>
      <c r="H55" s="150">
        <v>230</v>
      </c>
      <c r="I55" s="148"/>
      <c r="J55" s="148"/>
      <c r="K55" s="148"/>
      <c r="L55" s="172"/>
      <c r="M55" s="148" t="s">
        <v>135</v>
      </c>
      <c r="N55" s="150">
        <v>238</v>
      </c>
      <c r="O55" s="150">
        <v>268</v>
      </c>
      <c r="P55" s="150">
        <v>205</v>
      </c>
      <c r="Q55" s="150">
        <v>223</v>
      </c>
      <c r="R55" s="150">
        <v>313</v>
      </c>
      <c r="S55" s="150">
        <v>365</v>
      </c>
      <c r="T55" s="148"/>
      <c r="U55" s="148"/>
      <c r="V55" s="148"/>
      <c r="W55" s="172"/>
      <c r="X55" s="148" t="s">
        <v>135</v>
      </c>
      <c r="Y55" s="150">
        <v>628</v>
      </c>
      <c r="Z55" s="150">
        <v>700</v>
      </c>
      <c r="AA55" s="150">
        <v>527</v>
      </c>
      <c r="AB55" s="150">
        <v>568</v>
      </c>
      <c r="AC55" s="150">
        <v>788</v>
      </c>
      <c r="AD55" s="150">
        <v>902</v>
      </c>
    </row>
    <row r="56" spans="1:30" x14ac:dyDescent="0.3">
      <c r="A56" s="172"/>
      <c r="B56" s="148" t="s">
        <v>136</v>
      </c>
      <c r="C56" s="150">
        <v>159</v>
      </c>
      <c r="D56" s="150">
        <v>187</v>
      </c>
      <c r="E56" s="150">
        <v>135</v>
      </c>
      <c r="F56" s="150">
        <v>164</v>
      </c>
      <c r="G56" s="150">
        <v>215</v>
      </c>
      <c r="H56" s="150">
        <v>240</v>
      </c>
      <c r="I56" s="148"/>
      <c r="J56" s="148"/>
      <c r="K56" s="148"/>
      <c r="L56" s="172"/>
      <c r="M56" s="148" t="s">
        <v>136</v>
      </c>
      <c r="N56" s="150">
        <v>222</v>
      </c>
      <c r="O56" s="150">
        <v>266</v>
      </c>
      <c r="P56" s="150">
        <v>208</v>
      </c>
      <c r="Q56" s="150">
        <v>233</v>
      </c>
      <c r="R56" s="150">
        <v>329</v>
      </c>
      <c r="S56" s="150">
        <v>388</v>
      </c>
      <c r="T56" s="148"/>
      <c r="U56" s="148"/>
      <c r="V56" s="148"/>
      <c r="W56" s="172"/>
      <c r="X56" s="148" t="s">
        <v>136</v>
      </c>
      <c r="Y56" s="150">
        <v>584</v>
      </c>
      <c r="Z56" s="150">
        <v>692</v>
      </c>
      <c r="AA56" s="150">
        <v>532</v>
      </c>
      <c r="AB56" s="150">
        <v>597</v>
      </c>
      <c r="AC56" s="150">
        <v>829</v>
      </c>
      <c r="AD56" s="150">
        <v>969</v>
      </c>
    </row>
    <row r="57" spans="1:30" x14ac:dyDescent="0.3">
      <c r="A57" s="172"/>
      <c r="B57" s="148" t="s">
        <v>137</v>
      </c>
      <c r="C57" s="150">
        <v>158</v>
      </c>
      <c r="D57" s="150">
        <v>177</v>
      </c>
      <c r="E57" s="150">
        <v>142</v>
      </c>
      <c r="F57" s="150">
        <v>163</v>
      </c>
      <c r="G57" s="150">
        <v>218</v>
      </c>
      <c r="H57" s="150">
        <v>244</v>
      </c>
      <c r="I57" s="148"/>
      <c r="J57" s="148"/>
      <c r="K57" s="148"/>
      <c r="L57" s="172"/>
      <c r="M57" s="148" t="s">
        <v>137</v>
      </c>
      <c r="N57" s="150">
        <v>226</v>
      </c>
      <c r="O57" s="150">
        <v>261</v>
      </c>
      <c r="P57" s="150">
        <v>218</v>
      </c>
      <c r="Q57" s="150">
        <v>237</v>
      </c>
      <c r="R57" s="150">
        <v>342</v>
      </c>
      <c r="S57" s="150">
        <v>395</v>
      </c>
      <c r="T57" s="148"/>
      <c r="U57" s="148"/>
      <c r="V57" s="148"/>
      <c r="W57" s="172"/>
      <c r="X57" s="148" t="s">
        <v>137</v>
      </c>
      <c r="Y57" s="150">
        <v>589</v>
      </c>
      <c r="Z57" s="150">
        <v>686</v>
      </c>
      <c r="AA57" s="150">
        <v>559</v>
      </c>
      <c r="AB57" s="150">
        <v>609</v>
      </c>
      <c r="AC57" s="150">
        <v>854</v>
      </c>
      <c r="AD57" s="150">
        <v>987</v>
      </c>
    </row>
    <row r="58" spans="1:30" x14ac:dyDescent="0.3">
      <c r="A58" s="172"/>
      <c r="B58" s="148" t="s">
        <v>138</v>
      </c>
      <c r="C58" s="150">
        <v>156</v>
      </c>
      <c r="D58" s="150">
        <v>171</v>
      </c>
      <c r="E58" s="150">
        <v>157</v>
      </c>
      <c r="F58" s="150">
        <v>173</v>
      </c>
      <c r="G58" s="150">
        <v>214</v>
      </c>
      <c r="H58" s="150">
        <v>242</v>
      </c>
      <c r="I58" s="148"/>
      <c r="J58" s="148"/>
      <c r="K58" s="148"/>
      <c r="L58" s="172"/>
      <c r="M58" s="148" t="s">
        <v>138</v>
      </c>
      <c r="N58" s="150">
        <v>223</v>
      </c>
      <c r="O58" s="150">
        <v>254</v>
      </c>
      <c r="P58" s="150">
        <v>230</v>
      </c>
      <c r="Q58" s="150">
        <v>256</v>
      </c>
      <c r="R58" s="150">
        <v>330</v>
      </c>
      <c r="S58" s="150">
        <v>389</v>
      </c>
      <c r="T58" s="148"/>
      <c r="U58" s="148"/>
      <c r="V58" s="148"/>
      <c r="W58" s="172"/>
      <c r="X58" s="148" t="s">
        <v>138</v>
      </c>
      <c r="Y58" s="150">
        <v>583</v>
      </c>
      <c r="Z58" s="150">
        <v>669</v>
      </c>
      <c r="AA58" s="150">
        <v>584</v>
      </c>
      <c r="AB58" s="150">
        <v>650</v>
      </c>
      <c r="AC58" s="150">
        <v>833</v>
      </c>
      <c r="AD58" s="150">
        <v>991</v>
      </c>
    </row>
    <row r="59" spans="1:30" x14ac:dyDescent="0.3">
      <c r="A59" s="172"/>
      <c r="B59" s="148" t="s">
        <v>139</v>
      </c>
      <c r="C59" s="150">
        <v>165</v>
      </c>
      <c r="D59" s="150">
        <v>169</v>
      </c>
      <c r="E59" s="150">
        <v>158</v>
      </c>
      <c r="F59" s="150">
        <v>194</v>
      </c>
      <c r="G59" s="150">
        <v>209</v>
      </c>
      <c r="H59" s="150">
        <v>251</v>
      </c>
      <c r="I59" s="148"/>
      <c r="J59" s="148"/>
      <c r="K59" s="148"/>
      <c r="L59" s="172"/>
      <c r="M59" s="148" t="s">
        <v>139</v>
      </c>
      <c r="N59" s="150">
        <v>241</v>
      </c>
      <c r="O59" s="150">
        <v>252</v>
      </c>
      <c r="P59" s="150">
        <v>228</v>
      </c>
      <c r="Q59" s="150">
        <v>324</v>
      </c>
      <c r="R59" s="150">
        <v>323</v>
      </c>
      <c r="S59" s="150">
        <v>405</v>
      </c>
      <c r="T59" s="148"/>
      <c r="U59" s="148"/>
      <c r="V59" s="148"/>
      <c r="W59" s="172"/>
      <c r="X59" s="148" t="s">
        <v>139</v>
      </c>
      <c r="Y59" s="150">
        <v>643</v>
      </c>
      <c r="Z59" s="150">
        <v>654</v>
      </c>
      <c r="AA59" s="150">
        <v>583</v>
      </c>
      <c r="AB59" s="150">
        <v>772</v>
      </c>
      <c r="AC59" s="150">
        <v>815</v>
      </c>
      <c r="AD59" s="150">
        <v>1028</v>
      </c>
    </row>
    <row r="60" spans="1:30" x14ac:dyDescent="0.3">
      <c r="A60" s="172"/>
      <c r="B60" s="148" t="s">
        <v>140</v>
      </c>
      <c r="C60" s="150">
        <v>180</v>
      </c>
      <c r="D60" s="150">
        <v>175</v>
      </c>
      <c r="E60" s="150">
        <v>145</v>
      </c>
      <c r="F60" s="150">
        <v>196</v>
      </c>
      <c r="G60" s="150">
        <v>200</v>
      </c>
      <c r="H60" s="150">
        <v>258</v>
      </c>
      <c r="I60" s="148"/>
      <c r="J60" s="148"/>
      <c r="K60" s="148"/>
      <c r="L60" s="172"/>
      <c r="M60" s="148" t="s">
        <v>140</v>
      </c>
      <c r="N60" s="150">
        <v>256</v>
      </c>
      <c r="O60" s="150">
        <v>259</v>
      </c>
      <c r="P60" s="150">
        <v>215</v>
      </c>
      <c r="Q60" s="150">
        <v>338</v>
      </c>
      <c r="R60" s="150">
        <v>308</v>
      </c>
      <c r="S60" s="150">
        <v>412</v>
      </c>
      <c r="T60" s="148"/>
      <c r="U60" s="148"/>
      <c r="V60" s="148"/>
      <c r="W60" s="172"/>
      <c r="X60" s="148" t="s">
        <v>140</v>
      </c>
      <c r="Y60" s="150">
        <v>682</v>
      </c>
      <c r="Z60" s="150">
        <v>669</v>
      </c>
      <c r="AA60" s="150">
        <v>556</v>
      </c>
      <c r="AB60" s="150">
        <v>789</v>
      </c>
      <c r="AC60" s="150">
        <v>767</v>
      </c>
      <c r="AD60" s="150">
        <v>1052</v>
      </c>
    </row>
    <row r="61" spans="1:30" x14ac:dyDescent="0.3">
      <c r="A61" s="172"/>
      <c r="B61" s="148" t="s">
        <v>141</v>
      </c>
      <c r="C61" s="150">
        <v>188</v>
      </c>
      <c r="D61" s="150">
        <v>174</v>
      </c>
      <c r="E61" s="150">
        <v>164</v>
      </c>
      <c r="F61" s="150">
        <v>199</v>
      </c>
      <c r="G61" s="150">
        <v>204</v>
      </c>
      <c r="H61" s="150">
        <v>263</v>
      </c>
      <c r="I61" s="148"/>
      <c r="J61" s="148"/>
      <c r="K61" s="148"/>
      <c r="L61" s="172"/>
      <c r="M61" s="148" t="s">
        <v>141</v>
      </c>
      <c r="N61" s="150">
        <v>268</v>
      </c>
      <c r="O61" s="150">
        <v>262</v>
      </c>
      <c r="P61" s="150">
        <v>245</v>
      </c>
      <c r="Q61" s="150">
        <v>321</v>
      </c>
      <c r="R61" s="150">
        <v>318</v>
      </c>
      <c r="S61" s="150">
        <v>437</v>
      </c>
      <c r="T61" s="148"/>
      <c r="U61" s="148"/>
      <c r="V61" s="148"/>
      <c r="W61" s="172"/>
      <c r="X61" s="148" t="s">
        <v>141</v>
      </c>
      <c r="Y61" s="150">
        <v>700</v>
      </c>
      <c r="Z61" s="150">
        <v>665</v>
      </c>
      <c r="AA61" s="150">
        <v>622</v>
      </c>
      <c r="AB61" s="150">
        <v>760</v>
      </c>
      <c r="AC61" s="150">
        <v>784</v>
      </c>
      <c r="AD61" s="150">
        <v>1083</v>
      </c>
    </row>
    <row r="62" spans="1:30" x14ac:dyDescent="0.3">
      <c r="A62" s="172"/>
      <c r="B62" s="148" t="s">
        <v>142</v>
      </c>
      <c r="C62" s="150">
        <v>181</v>
      </c>
      <c r="D62" s="150">
        <v>173</v>
      </c>
      <c r="E62" s="150">
        <v>153</v>
      </c>
      <c r="F62" s="150">
        <v>200</v>
      </c>
      <c r="G62" s="150">
        <v>217</v>
      </c>
      <c r="H62" s="150">
        <v>265</v>
      </c>
      <c r="I62" s="148"/>
      <c r="J62" s="148"/>
      <c r="K62" s="148"/>
      <c r="L62" s="172"/>
      <c r="M62" s="148" t="s">
        <v>142</v>
      </c>
      <c r="N62" s="150">
        <v>272</v>
      </c>
      <c r="O62" s="150">
        <v>261</v>
      </c>
      <c r="P62" s="150">
        <v>230</v>
      </c>
      <c r="Q62" s="150">
        <v>317</v>
      </c>
      <c r="R62" s="150">
        <v>333</v>
      </c>
      <c r="S62" s="150">
        <v>418</v>
      </c>
      <c r="T62" s="148"/>
      <c r="U62" s="148"/>
      <c r="V62" s="148"/>
      <c r="W62" s="172"/>
      <c r="X62" s="148" t="s">
        <v>142</v>
      </c>
      <c r="Y62" s="150">
        <v>704</v>
      </c>
      <c r="Z62" s="150">
        <v>660</v>
      </c>
      <c r="AA62" s="150">
        <v>589</v>
      </c>
      <c r="AB62" s="150">
        <v>767</v>
      </c>
      <c r="AC62" s="150">
        <v>823</v>
      </c>
      <c r="AD62" s="150">
        <v>1057</v>
      </c>
    </row>
    <row r="63" spans="1:30" x14ac:dyDescent="0.3">
      <c r="A63" s="172"/>
      <c r="B63" s="148" t="s">
        <v>143</v>
      </c>
      <c r="C63" s="150">
        <v>194</v>
      </c>
      <c r="D63" s="150">
        <v>172</v>
      </c>
      <c r="E63" s="150">
        <v>139</v>
      </c>
      <c r="F63" s="150">
        <v>196</v>
      </c>
      <c r="G63" s="150">
        <v>216</v>
      </c>
      <c r="H63" s="150">
        <v>280</v>
      </c>
      <c r="I63" s="148"/>
      <c r="J63" s="148"/>
      <c r="K63" s="148"/>
      <c r="L63" s="172"/>
      <c r="M63" s="148" t="s">
        <v>143</v>
      </c>
      <c r="N63" s="150">
        <v>282</v>
      </c>
      <c r="O63" s="150">
        <v>259</v>
      </c>
      <c r="P63" s="150">
        <v>207</v>
      </c>
      <c r="Q63" s="150">
        <v>305</v>
      </c>
      <c r="R63" s="150">
        <v>337</v>
      </c>
      <c r="S63" s="150">
        <v>441</v>
      </c>
      <c r="T63" s="148"/>
      <c r="U63" s="148"/>
      <c r="V63" s="148"/>
      <c r="W63" s="172"/>
      <c r="X63" s="148" t="s">
        <v>143</v>
      </c>
      <c r="Y63" s="150">
        <v>736</v>
      </c>
      <c r="Z63" s="150">
        <v>655</v>
      </c>
      <c r="AA63" s="150">
        <v>539</v>
      </c>
      <c r="AB63" s="150">
        <v>755</v>
      </c>
      <c r="AC63" s="150">
        <v>825</v>
      </c>
      <c r="AD63" s="150">
        <v>1109</v>
      </c>
    </row>
    <row r="64" spans="1:30" x14ac:dyDescent="0.3">
      <c r="A64" s="172"/>
      <c r="B64" s="148" t="s">
        <v>144</v>
      </c>
      <c r="C64" s="150">
        <v>190</v>
      </c>
      <c r="D64" s="150">
        <v>159</v>
      </c>
      <c r="E64" s="150">
        <v>158</v>
      </c>
      <c r="F64" s="150">
        <v>205</v>
      </c>
      <c r="G64" s="150">
        <v>224</v>
      </c>
      <c r="H64" s="150">
        <v>283</v>
      </c>
      <c r="I64" s="148"/>
      <c r="J64" s="148"/>
      <c r="K64" s="148"/>
      <c r="L64" s="172"/>
      <c r="M64" s="148" t="s">
        <v>144</v>
      </c>
      <c r="N64" s="150">
        <v>284</v>
      </c>
      <c r="O64" s="150">
        <v>242</v>
      </c>
      <c r="P64" s="150">
        <v>233</v>
      </c>
      <c r="Q64" s="150">
        <v>308</v>
      </c>
      <c r="R64" s="150">
        <v>353</v>
      </c>
      <c r="S64" s="150">
        <v>441</v>
      </c>
      <c r="T64" s="148"/>
      <c r="U64" s="148"/>
      <c r="V64" s="148"/>
      <c r="W64" s="172"/>
      <c r="X64" s="148" t="s">
        <v>144</v>
      </c>
      <c r="Y64" s="150">
        <v>736</v>
      </c>
      <c r="Z64" s="150">
        <v>617</v>
      </c>
      <c r="AA64" s="150">
        <v>598</v>
      </c>
      <c r="AB64" s="150">
        <v>786</v>
      </c>
      <c r="AC64" s="150">
        <v>874</v>
      </c>
      <c r="AD64" s="150">
        <v>1117</v>
      </c>
    </row>
    <row r="65" spans="1:30" x14ac:dyDescent="0.3">
      <c r="A65" s="153" t="s">
        <v>152</v>
      </c>
      <c r="B65" s="148"/>
      <c r="C65" s="148"/>
      <c r="D65" s="148"/>
      <c r="E65" s="148"/>
      <c r="F65" s="148"/>
      <c r="G65" s="148"/>
      <c r="H65" s="148"/>
      <c r="I65" s="148"/>
      <c r="J65" s="148"/>
      <c r="K65" s="148"/>
      <c r="L65" s="153" t="s">
        <v>152</v>
      </c>
      <c r="M65" s="148"/>
      <c r="N65" s="148"/>
      <c r="O65" s="148"/>
      <c r="P65" s="148"/>
      <c r="Q65" s="148"/>
      <c r="R65" s="148"/>
      <c r="S65" s="148"/>
      <c r="T65" s="148"/>
      <c r="U65" s="148"/>
      <c r="V65" s="148"/>
      <c r="W65" s="153" t="s">
        <v>152</v>
      </c>
      <c r="X65" s="148"/>
      <c r="Y65" s="148"/>
      <c r="Z65" s="148"/>
      <c r="AA65" s="148"/>
      <c r="AB65" s="148"/>
      <c r="AC65" s="148"/>
      <c r="AD65" s="148"/>
    </row>
    <row r="66" spans="1:30" x14ac:dyDescent="0.3">
      <c r="A66" s="154" t="s">
        <v>147</v>
      </c>
      <c r="L66" s="154" t="s">
        <v>147</v>
      </c>
      <c r="W66" s="154" t="s">
        <v>147</v>
      </c>
    </row>
  </sheetData>
  <mergeCells count="18">
    <mergeCell ref="A41:A52"/>
    <mergeCell ref="W41:W52"/>
    <mergeCell ref="A53:A64"/>
    <mergeCell ref="W53:W64"/>
    <mergeCell ref="L29:L40"/>
    <mergeCell ref="L41:L52"/>
    <mergeCell ref="L53:L64"/>
    <mergeCell ref="A17:A28"/>
    <mergeCell ref="W17:W28"/>
    <mergeCell ref="L5:L16"/>
    <mergeCell ref="L17:L28"/>
    <mergeCell ref="A29:A40"/>
    <mergeCell ref="W29:W40"/>
    <mergeCell ref="L3:S3"/>
    <mergeCell ref="W3:AD3"/>
    <mergeCell ref="A3:H3"/>
    <mergeCell ref="A5:A16"/>
    <mergeCell ref="W5:W16"/>
  </mergeCells>
  <pageMargins left="0.7" right="0.7" top="0.75" bottom="0.75" header="0.3" footer="0.3"/>
  <ignoredErrors>
    <ignoredError sqref="B5:B64 X5:X64 M5:M64"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FEED3-80B6-430C-BE67-AD75C7DBE280}">
  <sheetPr>
    <tabColor theme="5" tint="-0.249977111117893"/>
  </sheetPr>
  <dimension ref="A3:H63"/>
  <sheetViews>
    <sheetView showGridLines="0" zoomScaleNormal="100" workbookViewId="0">
      <selection activeCell="E10" sqref="E10"/>
    </sheetView>
  </sheetViews>
  <sheetFormatPr defaultRowHeight="15" customHeight="1" x14ac:dyDescent="0.3"/>
  <cols>
    <col min="1" max="1" width="12.88671875" style="9" customWidth="1"/>
    <col min="2" max="16384" width="8.88671875" style="9"/>
  </cols>
  <sheetData>
    <row r="3" spans="1:7" ht="15" customHeight="1" x14ac:dyDescent="0.3">
      <c r="A3" s="165" t="s">
        <v>83</v>
      </c>
      <c r="B3" s="165"/>
      <c r="C3" s="165"/>
      <c r="D3" s="165"/>
      <c r="E3" s="165"/>
      <c r="F3" s="165"/>
      <c r="G3" s="165"/>
    </row>
    <row r="4" spans="1:7" ht="15" customHeight="1" x14ac:dyDescent="0.3">
      <c r="A4" s="165" t="s">
        <v>101</v>
      </c>
      <c r="B4" s="165"/>
      <c r="C4" s="165"/>
      <c r="D4" s="165"/>
      <c r="E4" s="165"/>
      <c r="F4" s="165"/>
      <c r="G4" s="165"/>
    </row>
    <row r="5" spans="1:7" ht="15" customHeight="1" x14ac:dyDescent="0.3">
      <c r="A5" s="107" t="s">
        <v>96</v>
      </c>
      <c r="B5" s="104"/>
      <c r="C5" s="104" t="s">
        <v>67</v>
      </c>
      <c r="D5" s="104" t="s">
        <v>68</v>
      </c>
      <c r="E5" s="104" t="s">
        <v>69</v>
      </c>
      <c r="F5" s="104" t="s">
        <v>70</v>
      </c>
      <c r="G5" s="104" t="s">
        <v>4</v>
      </c>
    </row>
    <row r="6" spans="1:7" ht="15" customHeight="1" x14ac:dyDescent="0.3">
      <c r="A6" s="170" t="s">
        <v>38</v>
      </c>
      <c r="B6" s="9" t="s">
        <v>0</v>
      </c>
      <c r="C6" s="15">
        <v>31</v>
      </c>
      <c r="D6" s="15">
        <v>301</v>
      </c>
      <c r="E6" s="15">
        <v>725</v>
      </c>
      <c r="F6" s="15">
        <v>273</v>
      </c>
      <c r="G6" s="36">
        <f>SUM(C6:F6)</f>
        <v>1330</v>
      </c>
    </row>
    <row r="7" spans="1:7" ht="15" customHeight="1" x14ac:dyDescent="0.3">
      <c r="A7" s="170"/>
      <c r="B7" s="9" t="s">
        <v>1</v>
      </c>
      <c r="C7" s="15">
        <v>268</v>
      </c>
      <c r="D7" s="15">
        <v>1744</v>
      </c>
      <c r="E7" s="15">
        <v>4788</v>
      </c>
      <c r="F7" s="15">
        <v>1705</v>
      </c>
      <c r="G7" s="36">
        <f>SUM(C7:F7)</f>
        <v>8505</v>
      </c>
    </row>
    <row r="8" spans="1:7" ht="15" customHeight="1" x14ac:dyDescent="0.3">
      <c r="A8" s="170"/>
      <c r="B8" s="9" t="s">
        <v>2</v>
      </c>
      <c r="C8" s="15">
        <v>740</v>
      </c>
      <c r="D8" s="15">
        <v>4389</v>
      </c>
      <c r="E8" s="15">
        <v>11099</v>
      </c>
      <c r="F8" s="15">
        <v>3809</v>
      </c>
      <c r="G8" s="36">
        <f>SUM(C8:F8)</f>
        <v>20037</v>
      </c>
    </row>
    <row r="9" spans="1:7" ht="15" customHeight="1" x14ac:dyDescent="0.3">
      <c r="A9" s="169" t="s">
        <v>37</v>
      </c>
      <c r="B9" s="10" t="s">
        <v>0</v>
      </c>
      <c r="C9" s="37">
        <v>5</v>
      </c>
      <c r="D9" s="37">
        <v>28</v>
      </c>
      <c r="E9" s="37">
        <v>136</v>
      </c>
      <c r="F9" s="37">
        <v>55</v>
      </c>
      <c r="G9" s="38">
        <f t="shared" ref="G9:G11" si="0">SUM(C9:F9)</f>
        <v>224</v>
      </c>
    </row>
    <row r="10" spans="1:7" ht="15" customHeight="1" x14ac:dyDescent="0.3">
      <c r="A10" s="169"/>
      <c r="B10" s="10" t="s">
        <v>1</v>
      </c>
      <c r="C10" s="37">
        <v>44</v>
      </c>
      <c r="D10" s="37">
        <v>196</v>
      </c>
      <c r="E10" s="37">
        <v>1001</v>
      </c>
      <c r="F10" s="37">
        <v>363</v>
      </c>
      <c r="G10" s="38">
        <f t="shared" si="0"/>
        <v>1604</v>
      </c>
    </row>
    <row r="11" spans="1:7" ht="15" customHeight="1" x14ac:dyDescent="0.3">
      <c r="A11" s="169"/>
      <c r="B11" s="10" t="s">
        <v>2</v>
      </c>
      <c r="C11" s="37">
        <v>133</v>
      </c>
      <c r="D11" s="37">
        <v>437</v>
      </c>
      <c r="E11" s="37">
        <v>2100</v>
      </c>
      <c r="F11" s="37">
        <v>740</v>
      </c>
      <c r="G11" s="38">
        <f t="shared" si="0"/>
        <v>3410</v>
      </c>
    </row>
    <row r="12" spans="1:7" ht="15" customHeight="1" x14ac:dyDescent="0.3">
      <c r="A12" s="170" t="s">
        <v>97</v>
      </c>
      <c r="B12" s="9" t="s">
        <v>0</v>
      </c>
      <c r="C12" s="15">
        <v>7</v>
      </c>
      <c r="D12" s="15">
        <v>27</v>
      </c>
      <c r="E12" s="15">
        <v>34</v>
      </c>
      <c r="F12" s="15">
        <v>13</v>
      </c>
      <c r="G12" s="36">
        <f>SUM(C12:F12)</f>
        <v>81</v>
      </c>
    </row>
    <row r="13" spans="1:7" ht="15" customHeight="1" x14ac:dyDescent="0.3">
      <c r="A13" s="170"/>
      <c r="B13" s="9" t="s">
        <v>1</v>
      </c>
      <c r="C13" s="15">
        <v>56</v>
      </c>
      <c r="D13" s="15">
        <v>210</v>
      </c>
      <c r="E13" s="15">
        <v>185</v>
      </c>
      <c r="F13" s="15">
        <v>63</v>
      </c>
      <c r="G13" s="36">
        <f t="shared" ref="G13:G14" si="1">SUM(C13:F13)</f>
        <v>514</v>
      </c>
    </row>
    <row r="14" spans="1:7" ht="15" customHeight="1" x14ac:dyDescent="0.3">
      <c r="A14" s="170"/>
      <c r="B14" s="9" t="s">
        <v>2</v>
      </c>
      <c r="C14" s="15">
        <v>136</v>
      </c>
      <c r="D14" s="15">
        <v>484</v>
      </c>
      <c r="E14" s="15">
        <v>445</v>
      </c>
      <c r="F14" s="15">
        <v>146</v>
      </c>
      <c r="G14" s="36">
        <f t="shared" si="1"/>
        <v>1211</v>
      </c>
    </row>
    <row r="15" spans="1:7" ht="15" customHeight="1" x14ac:dyDescent="0.3">
      <c r="A15" s="169" t="s">
        <v>98</v>
      </c>
      <c r="B15" s="10" t="s">
        <v>0</v>
      </c>
      <c r="C15" s="37">
        <v>5</v>
      </c>
      <c r="D15" s="37">
        <v>19</v>
      </c>
      <c r="E15" s="37">
        <v>27</v>
      </c>
      <c r="F15" s="37">
        <v>7</v>
      </c>
      <c r="G15" s="38">
        <f>SUM(C15:F15)</f>
        <v>58</v>
      </c>
    </row>
    <row r="16" spans="1:7" ht="15" customHeight="1" x14ac:dyDescent="0.3">
      <c r="A16" s="169"/>
      <c r="B16" s="10" t="s">
        <v>1</v>
      </c>
      <c r="C16" s="37">
        <v>33</v>
      </c>
      <c r="D16" s="37">
        <v>117</v>
      </c>
      <c r="E16" s="37">
        <v>122</v>
      </c>
      <c r="F16" s="37">
        <v>44</v>
      </c>
      <c r="G16" s="38">
        <f>SUM(C16:F16)</f>
        <v>316</v>
      </c>
    </row>
    <row r="17" spans="1:7" ht="15" customHeight="1" x14ac:dyDescent="0.3">
      <c r="A17" s="169"/>
      <c r="B17" s="10" t="s">
        <v>2</v>
      </c>
      <c r="C17" s="37">
        <v>80</v>
      </c>
      <c r="D17" s="37">
        <v>292</v>
      </c>
      <c r="E17" s="37">
        <v>257</v>
      </c>
      <c r="F17" s="37">
        <v>93</v>
      </c>
      <c r="G17" s="38">
        <f>SUM(C17:F17)</f>
        <v>722</v>
      </c>
    </row>
    <row r="18" spans="1:7" ht="15" customHeight="1" x14ac:dyDescent="0.3">
      <c r="A18" s="174" t="s">
        <v>4</v>
      </c>
      <c r="B18" s="105" t="s">
        <v>0</v>
      </c>
      <c r="C18" s="108">
        <f>SUMIF($B$6:$B$17,$B$6,C6:F17)</f>
        <v>48</v>
      </c>
      <c r="D18" s="108">
        <f t="shared" ref="D18:G20" si="2">SUMIF($B$6:$B$17,$B$6,D6:G17)</f>
        <v>375</v>
      </c>
      <c r="E18" s="108">
        <f t="shared" si="2"/>
        <v>922</v>
      </c>
      <c r="F18" s="108">
        <f t="shared" si="2"/>
        <v>348</v>
      </c>
      <c r="G18" s="108">
        <f t="shared" si="2"/>
        <v>1693</v>
      </c>
    </row>
    <row r="19" spans="1:7" ht="15" customHeight="1" x14ac:dyDescent="0.3">
      <c r="A19" s="174"/>
      <c r="B19" s="105" t="s">
        <v>1</v>
      </c>
      <c r="C19" s="108">
        <f t="shared" ref="C19:C20" si="3">SUMIF($B$6:$B$17,$B$6,C7:F18)</f>
        <v>401</v>
      </c>
      <c r="D19" s="108">
        <f t="shared" si="2"/>
        <v>2267</v>
      </c>
      <c r="E19" s="108">
        <f t="shared" si="2"/>
        <v>6096</v>
      </c>
      <c r="F19" s="108">
        <f t="shared" si="2"/>
        <v>2175</v>
      </c>
      <c r="G19" s="108">
        <f t="shared" si="2"/>
        <v>10939</v>
      </c>
    </row>
    <row r="20" spans="1:7" ht="15" customHeight="1" x14ac:dyDescent="0.3">
      <c r="A20" s="174"/>
      <c r="B20" s="105" t="s">
        <v>2</v>
      </c>
      <c r="C20" s="108">
        <f t="shared" si="3"/>
        <v>1089</v>
      </c>
      <c r="D20" s="108">
        <f t="shared" si="2"/>
        <v>5602</v>
      </c>
      <c r="E20" s="108">
        <f t="shared" si="2"/>
        <v>13901</v>
      </c>
      <c r="F20" s="108">
        <f t="shared" si="2"/>
        <v>4788</v>
      </c>
      <c r="G20" s="108">
        <f t="shared" si="2"/>
        <v>25380</v>
      </c>
    </row>
    <row r="21" spans="1:7" ht="15" customHeight="1" x14ac:dyDescent="0.3">
      <c r="A21" s="3" t="s">
        <v>119</v>
      </c>
      <c r="B21" s="3"/>
      <c r="C21" s="3"/>
      <c r="D21" s="3"/>
      <c r="E21" s="4"/>
      <c r="F21" s="4"/>
      <c r="G21" s="4"/>
    </row>
    <row r="24" spans="1:7" ht="15" customHeight="1" x14ac:dyDescent="0.3">
      <c r="A24" s="165" t="s">
        <v>83</v>
      </c>
      <c r="B24" s="165"/>
      <c r="C24" s="165"/>
      <c r="D24" s="165"/>
      <c r="E24" s="165"/>
      <c r="F24" s="165"/>
      <c r="G24" s="165"/>
    </row>
    <row r="25" spans="1:7" ht="15" customHeight="1" x14ac:dyDescent="0.3">
      <c r="A25" s="165" t="s">
        <v>95</v>
      </c>
      <c r="B25" s="165"/>
      <c r="C25" s="165"/>
      <c r="D25" s="165"/>
      <c r="E25" s="165"/>
      <c r="F25" s="165"/>
      <c r="G25" s="165"/>
    </row>
    <row r="26" spans="1:7" ht="15" customHeight="1" x14ac:dyDescent="0.3">
      <c r="A26" s="107" t="s">
        <v>96</v>
      </c>
      <c r="B26" s="104"/>
      <c r="C26" s="104" t="s">
        <v>67</v>
      </c>
      <c r="D26" s="104" t="s">
        <v>68</v>
      </c>
      <c r="E26" s="104" t="s">
        <v>69</v>
      </c>
      <c r="F26" s="104" t="s">
        <v>70</v>
      </c>
      <c r="G26" s="104" t="s">
        <v>4</v>
      </c>
    </row>
    <row r="27" spans="1:7" ht="15" customHeight="1" x14ac:dyDescent="0.3">
      <c r="A27" s="170" t="s">
        <v>38</v>
      </c>
      <c r="B27" s="9" t="s">
        <v>0</v>
      </c>
      <c r="C27" s="15">
        <v>37</v>
      </c>
      <c r="D27" s="15">
        <v>310</v>
      </c>
      <c r="E27" s="15">
        <v>751</v>
      </c>
      <c r="F27" s="15">
        <v>284</v>
      </c>
      <c r="G27" s="36">
        <f>SUM(C27:F27)</f>
        <v>1382</v>
      </c>
    </row>
    <row r="28" spans="1:7" ht="15" customHeight="1" x14ac:dyDescent="0.3">
      <c r="A28" s="170"/>
      <c r="B28" s="9" t="s">
        <v>1</v>
      </c>
      <c r="C28" s="15">
        <v>322</v>
      </c>
      <c r="D28" s="15">
        <v>1805</v>
      </c>
      <c r="E28" s="15">
        <v>4983</v>
      </c>
      <c r="F28" s="15">
        <v>1774</v>
      </c>
      <c r="G28" s="36">
        <f>SUM(C28:F28)</f>
        <v>8884</v>
      </c>
    </row>
    <row r="29" spans="1:7" ht="15" customHeight="1" x14ac:dyDescent="0.3">
      <c r="A29" s="170"/>
      <c r="B29" s="9" t="s">
        <v>2</v>
      </c>
      <c r="C29" s="15">
        <v>868</v>
      </c>
      <c r="D29" s="15">
        <v>4539</v>
      </c>
      <c r="E29" s="15">
        <v>11559</v>
      </c>
      <c r="F29" s="15">
        <v>3969</v>
      </c>
      <c r="G29" s="36">
        <f>SUM(C29:F29)</f>
        <v>20935</v>
      </c>
    </row>
    <row r="30" spans="1:7" ht="15" customHeight="1" x14ac:dyDescent="0.3">
      <c r="A30" s="169" t="s">
        <v>37</v>
      </c>
      <c r="B30" s="10" t="s">
        <v>0</v>
      </c>
      <c r="C30" s="37">
        <v>6</v>
      </c>
      <c r="D30" s="37">
        <v>29</v>
      </c>
      <c r="E30" s="37">
        <v>138</v>
      </c>
      <c r="F30" s="37">
        <v>55</v>
      </c>
      <c r="G30" s="38">
        <f t="shared" ref="G30:G32" si="4">SUM(C30:F30)</f>
        <v>228</v>
      </c>
    </row>
    <row r="31" spans="1:7" ht="15" customHeight="1" x14ac:dyDescent="0.3">
      <c r="A31" s="169"/>
      <c r="B31" s="10" t="s">
        <v>1</v>
      </c>
      <c r="C31" s="37">
        <v>48</v>
      </c>
      <c r="D31" s="37">
        <v>205</v>
      </c>
      <c r="E31" s="37">
        <v>1014</v>
      </c>
      <c r="F31" s="37">
        <v>363</v>
      </c>
      <c r="G31" s="38">
        <f t="shared" si="4"/>
        <v>1630</v>
      </c>
    </row>
    <row r="32" spans="1:7" ht="15" customHeight="1" x14ac:dyDescent="0.3">
      <c r="A32" s="169"/>
      <c r="B32" s="10" t="s">
        <v>2</v>
      </c>
      <c r="C32" s="37">
        <v>145</v>
      </c>
      <c r="D32" s="37">
        <v>458</v>
      </c>
      <c r="E32" s="37">
        <v>2126</v>
      </c>
      <c r="F32" s="37">
        <v>740</v>
      </c>
      <c r="G32" s="38">
        <f t="shared" si="4"/>
        <v>3469</v>
      </c>
    </row>
    <row r="33" spans="1:7" ht="15" customHeight="1" x14ac:dyDescent="0.3">
      <c r="A33" s="170" t="s">
        <v>97</v>
      </c>
      <c r="B33" s="9" t="s">
        <v>0</v>
      </c>
      <c r="C33" s="15">
        <v>8</v>
      </c>
      <c r="D33" s="15">
        <v>31</v>
      </c>
      <c r="E33" s="15">
        <v>37</v>
      </c>
      <c r="F33" s="15">
        <v>15</v>
      </c>
      <c r="G33" s="36">
        <f>SUM(C33:F33)</f>
        <v>91</v>
      </c>
    </row>
    <row r="34" spans="1:7" ht="15" customHeight="1" x14ac:dyDescent="0.3">
      <c r="A34" s="170"/>
      <c r="B34" s="9" t="s">
        <v>1</v>
      </c>
      <c r="C34" s="15">
        <v>62</v>
      </c>
      <c r="D34" s="15">
        <v>233</v>
      </c>
      <c r="E34" s="15">
        <v>197</v>
      </c>
      <c r="F34" s="15">
        <v>76</v>
      </c>
      <c r="G34" s="36">
        <f t="shared" ref="G34:G35" si="5">SUM(C34:F34)</f>
        <v>568</v>
      </c>
    </row>
    <row r="35" spans="1:7" ht="15" customHeight="1" x14ac:dyDescent="0.3">
      <c r="A35" s="170"/>
      <c r="B35" s="9" t="s">
        <v>2</v>
      </c>
      <c r="C35" s="15">
        <v>160</v>
      </c>
      <c r="D35" s="15">
        <v>541</v>
      </c>
      <c r="E35" s="15">
        <v>481</v>
      </c>
      <c r="F35" s="15">
        <v>169</v>
      </c>
      <c r="G35" s="36">
        <f t="shared" si="5"/>
        <v>1351</v>
      </c>
    </row>
    <row r="36" spans="1:7" ht="15" customHeight="1" x14ac:dyDescent="0.3">
      <c r="A36" s="169" t="s">
        <v>98</v>
      </c>
      <c r="B36" s="10" t="s">
        <v>0</v>
      </c>
      <c r="C36" s="37">
        <v>5</v>
      </c>
      <c r="D36" s="37">
        <v>20</v>
      </c>
      <c r="E36" s="37">
        <v>28</v>
      </c>
      <c r="F36" s="37">
        <v>7</v>
      </c>
      <c r="G36" s="38">
        <f>SUM(C36:F36)</f>
        <v>60</v>
      </c>
    </row>
    <row r="37" spans="1:7" ht="15" customHeight="1" x14ac:dyDescent="0.3">
      <c r="A37" s="169"/>
      <c r="B37" s="10" t="s">
        <v>1</v>
      </c>
      <c r="C37" s="37">
        <v>33</v>
      </c>
      <c r="D37" s="37">
        <v>121</v>
      </c>
      <c r="E37" s="37">
        <v>126</v>
      </c>
      <c r="F37" s="37">
        <v>44</v>
      </c>
      <c r="G37" s="38">
        <f>SUM(C37:F37)</f>
        <v>324</v>
      </c>
    </row>
    <row r="38" spans="1:7" ht="15" customHeight="1" x14ac:dyDescent="0.3">
      <c r="A38" s="169"/>
      <c r="B38" s="10" t="s">
        <v>2</v>
      </c>
      <c r="C38" s="37">
        <v>80</v>
      </c>
      <c r="D38" s="37">
        <v>298</v>
      </c>
      <c r="E38" s="37">
        <v>267</v>
      </c>
      <c r="F38" s="37">
        <v>93</v>
      </c>
      <c r="G38" s="38">
        <f>SUM(C38:F38)</f>
        <v>738</v>
      </c>
    </row>
    <row r="39" spans="1:7" ht="15" customHeight="1" x14ac:dyDescent="0.3">
      <c r="A39" s="174" t="s">
        <v>4</v>
      </c>
      <c r="B39" s="105" t="s">
        <v>0</v>
      </c>
      <c r="C39" s="108">
        <f>SUMIF($B$6:$B$17,$B$6,C27:F38)</f>
        <v>56</v>
      </c>
      <c r="D39" s="108">
        <f t="shared" ref="D39:D41" si="6">SUMIF($B$6:$B$17,$B$6,D27:G38)</f>
        <v>390</v>
      </c>
      <c r="E39" s="108">
        <f t="shared" ref="E39:E41" si="7">SUMIF($B$6:$B$17,$B$6,E27:H38)</f>
        <v>954</v>
      </c>
      <c r="F39" s="108">
        <f t="shared" ref="F39:F41" si="8">SUMIF($B$6:$B$17,$B$6,F27:I38)</f>
        <v>361</v>
      </c>
      <c r="G39" s="108">
        <f t="shared" ref="G39:G41" si="9">SUMIF($B$6:$B$17,$B$6,G27:J38)</f>
        <v>1761</v>
      </c>
    </row>
    <row r="40" spans="1:7" ht="15" customHeight="1" x14ac:dyDescent="0.3">
      <c r="A40" s="174"/>
      <c r="B40" s="105" t="s">
        <v>1</v>
      </c>
      <c r="C40" s="108">
        <f t="shared" ref="C40:C41" si="10">SUMIF($B$6:$B$17,$B$6,C28:F39)</f>
        <v>465</v>
      </c>
      <c r="D40" s="108">
        <f t="shared" si="6"/>
        <v>2364</v>
      </c>
      <c r="E40" s="108">
        <f t="shared" si="7"/>
        <v>6320</v>
      </c>
      <c r="F40" s="108">
        <f t="shared" si="8"/>
        <v>2257</v>
      </c>
      <c r="G40" s="108">
        <f t="shared" si="9"/>
        <v>11406</v>
      </c>
    </row>
    <row r="41" spans="1:7" ht="15" customHeight="1" x14ac:dyDescent="0.3">
      <c r="A41" s="174"/>
      <c r="B41" s="105" t="s">
        <v>2</v>
      </c>
      <c r="C41" s="108">
        <f t="shared" si="10"/>
        <v>1253</v>
      </c>
      <c r="D41" s="108">
        <f t="shared" si="6"/>
        <v>5836</v>
      </c>
      <c r="E41" s="108">
        <f t="shared" si="7"/>
        <v>14433</v>
      </c>
      <c r="F41" s="108">
        <f t="shared" si="8"/>
        <v>4971</v>
      </c>
      <c r="G41" s="108">
        <f t="shared" si="9"/>
        <v>26493</v>
      </c>
    </row>
    <row r="42" spans="1:7" ht="15" customHeight="1" x14ac:dyDescent="0.3">
      <c r="A42" s="3" t="s">
        <v>119</v>
      </c>
      <c r="B42" s="3"/>
      <c r="C42" s="3"/>
      <c r="D42" s="3"/>
      <c r="E42" s="4"/>
      <c r="F42" s="4"/>
      <c r="G42" s="4"/>
    </row>
    <row r="45" spans="1:7" ht="15" customHeight="1" x14ac:dyDescent="0.3">
      <c r="A45" s="165" t="s">
        <v>83</v>
      </c>
      <c r="B45" s="165"/>
      <c r="C45" s="165"/>
      <c r="D45" s="165"/>
      <c r="E45" s="165"/>
      <c r="F45" s="165"/>
      <c r="G45" s="165"/>
    </row>
    <row r="46" spans="1:7" ht="15" customHeight="1" x14ac:dyDescent="0.3">
      <c r="A46" s="165" t="s">
        <v>85</v>
      </c>
      <c r="B46" s="165"/>
      <c r="C46" s="165"/>
      <c r="D46" s="165"/>
      <c r="E46" s="165"/>
      <c r="F46" s="165"/>
      <c r="G46" s="165"/>
    </row>
    <row r="47" spans="1:7" ht="15" customHeight="1" x14ac:dyDescent="0.3">
      <c r="A47" s="107" t="s">
        <v>94</v>
      </c>
      <c r="B47" s="104"/>
      <c r="C47" s="104" t="s">
        <v>67</v>
      </c>
      <c r="D47" s="104" t="s">
        <v>68</v>
      </c>
      <c r="E47" s="104" t="s">
        <v>69</v>
      </c>
      <c r="F47" s="104" t="s">
        <v>70</v>
      </c>
      <c r="G47" s="104" t="s">
        <v>4</v>
      </c>
    </row>
    <row r="48" spans="1:7" ht="15" customHeight="1" x14ac:dyDescent="0.3">
      <c r="A48" s="170" t="s">
        <v>11</v>
      </c>
      <c r="B48" s="9" t="s">
        <v>0</v>
      </c>
      <c r="C48" s="15">
        <v>36</v>
      </c>
      <c r="D48" s="15">
        <v>310</v>
      </c>
      <c r="E48" s="15">
        <v>737</v>
      </c>
      <c r="F48" s="15">
        <v>293</v>
      </c>
      <c r="G48" s="36">
        <f t="shared" ref="G48:G54" si="11">SUM(C48:F48)</f>
        <v>1376</v>
      </c>
    </row>
    <row r="49" spans="1:8" ht="15" customHeight="1" x14ac:dyDescent="0.3">
      <c r="A49" s="170"/>
      <c r="B49" s="9" t="s">
        <v>1</v>
      </c>
      <c r="C49" s="15">
        <v>307</v>
      </c>
      <c r="D49" s="15">
        <v>1802</v>
      </c>
      <c r="E49" s="15">
        <v>4870</v>
      </c>
      <c r="F49" s="15">
        <v>1858</v>
      </c>
      <c r="G49" s="36">
        <f t="shared" si="11"/>
        <v>8837</v>
      </c>
    </row>
    <row r="50" spans="1:8" ht="15" customHeight="1" x14ac:dyDescent="0.3">
      <c r="A50" s="170"/>
      <c r="B50" s="9" t="s">
        <v>2</v>
      </c>
      <c r="C50" s="15">
        <v>838</v>
      </c>
      <c r="D50" s="15">
        <v>4528</v>
      </c>
      <c r="E50" s="15">
        <v>11290</v>
      </c>
      <c r="F50" s="15">
        <v>4134</v>
      </c>
      <c r="G50" s="36">
        <f t="shared" si="11"/>
        <v>20790</v>
      </c>
    </row>
    <row r="51" spans="1:8" ht="15" customHeight="1" x14ac:dyDescent="0.3">
      <c r="A51" s="169" t="s">
        <v>10</v>
      </c>
      <c r="B51" s="10" t="s">
        <v>0</v>
      </c>
      <c r="C51" s="37">
        <v>6</v>
      </c>
      <c r="D51" s="37">
        <v>29</v>
      </c>
      <c r="E51" s="37">
        <v>139</v>
      </c>
      <c r="F51" s="37">
        <v>55</v>
      </c>
      <c r="G51" s="38">
        <f t="shared" si="11"/>
        <v>229</v>
      </c>
    </row>
    <row r="52" spans="1:8" ht="15" customHeight="1" x14ac:dyDescent="0.3">
      <c r="A52" s="169"/>
      <c r="B52" s="10" t="s">
        <v>1</v>
      </c>
      <c r="C52" s="37">
        <v>48</v>
      </c>
      <c r="D52" s="37">
        <v>205</v>
      </c>
      <c r="E52" s="37">
        <v>1024</v>
      </c>
      <c r="F52" s="37">
        <v>363</v>
      </c>
      <c r="G52" s="38">
        <f t="shared" si="11"/>
        <v>1640</v>
      </c>
    </row>
    <row r="53" spans="1:8" ht="15" customHeight="1" x14ac:dyDescent="0.3">
      <c r="A53" s="169"/>
      <c r="B53" s="10" t="s">
        <v>2</v>
      </c>
      <c r="C53" s="37">
        <v>145</v>
      </c>
      <c r="D53" s="37">
        <v>458</v>
      </c>
      <c r="E53" s="37">
        <v>2146</v>
      </c>
      <c r="F53" s="37">
        <v>740</v>
      </c>
      <c r="G53" s="38">
        <f t="shared" si="11"/>
        <v>3489</v>
      </c>
    </row>
    <row r="54" spans="1:8" ht="15" customHeight="1" x14ac:dyDescent="0.3">
      <c r="A54" s="170" t="s">
        <v>9</v>
      </c>
      <c r="B54" s="9" t="s">
        <v>0</v>
      </c>
      <c r="C54" s="15">
        <v>9</v>
      </c>
      <c r="D54" s="15">
        <v>33</v>
      </c>
      <c r="E54" s="15">
        <v>36</v>
      </c>
      <c r="F54" s="15">
        <v>15</v>
      </c>
      <c r="G54" s="36">
        <f t="shared" si="11"/>
        <v>93</v>
      </c>
    </row>
    <row r="55" spans="1:8" ht="15" customHeight="1" x14ac:dyDescent="0.3">
      <c r="A55" s="170"/>
      <c r="B55" s="9" t="s">
        <v>1</v>
      </c>
      <c r="C55" s="15">
        <v>72</v>
      </c>
      <c r="D55" s="15">
        <v>243</v>
      </c>
      <c r="E55" s="15">
        <v>187</v>
      </c>
      <c r="F55" s="15">
        <v>76</v>
      </c>
      <c r="G55" s="36">
        <f t="shared" ref="G55:G56" si="12">SUM(C55:F55)</f>
        <v>578</v>
      </c>
    </row>
    <row r="56" spans="1:8" ht="15" customHeight="1" x14ac:dyDescent="0.3">
      <c r="A56" s="170"/>
      <c r="B56" s="9" t="s">
        <v>2</v>
      </c>
      <c r="C56" s="15">
        <v>179</v>
      </c>
      <c r="D56" s="15">
        <v>558</v>
      </c>
      <c r="E56" s="15">
        <v>461</v>
      </c>
      <c r="F56" s="15">
        <v>169</v>
      </c>
      <c r="G56" s="36">
        <f t="shared" si="12"/>
        <v>1367</v>
      </c>
    </row>
    <row r="57" spans="1:8" ht="15" customHeight="1" x14ac:dyDescent="0.3">
      <c r="A57" s="169" t="s">
        <v>8</v>
      </c>
      <c r="B57" s="10" t="s">
        <v>0</v>
      </c>
      <c r="C57" s="37">
        <v>5</v>
      </c>
      <c r="D57" s="37">
        <v>20</v>
      </c>
      <c r="E57" s="37">
        <v>32</v>
      </c>
      <c r="F57" s="37">
        <v>8</v>
      </c>
      <c r="G57" s="38">
        <f>SUM(C57:F57)</f>
        <v>65</v>
      </c>
    </row>
    <row r="58" spans="1:8" ht="15" customHeight="1" x14ac:dyDescent="0.3">
      <c r="A58" s="169"/>
      <c r="B58" s="10" t="s">
        <v>1</v>
      </c>
      <c r="C58" s="37">
        <v>33</v>
      </c>
      <c r="D58" s="37">
        <v>121</v>
      </c>
      <c r="E58" s="37">
        <v>156</v>
      </c>
      <c r="F58" s="37">
        <v>49</v>
      </c>
      <c r="G58" s="38">
        <f>SUM(C58:F58)</f>
        <v>359</v>
      </c>
    </row>
    <row r="59" spans="1:8" ht="15" customHeight="1" x14ac:dyDescent="0.3">
      <c r="A59" s="169"/>
      <c r="B59" s="10" t="s">
        <v>2</v>
      </c>
      <c r="C59" s="37">
        <v>80</v>
      </c>
      <c r="D59" s="37">
        <v>298</v>
      </c>
      <c r="E59" s="37">
        <v>383</v>
      </c>
      <c r="F59" s="37">
        <v>103</v>
      </c>
      <c r="G59" s="38">
        <f>SUM(C59:F59)</f>
        <v>864</v>
      </c>
    </row>
    <row r="60" spans="1:8" ht="15" customHeight="1" x14ac:dyDescent="0.3">
      <c r="A60" s="174" t="s">
        <v>4</v>
      </c>
      <c r="B60" s="105" t="s">
        <v>0</v>
      </c>
      <c r="C60" s="108">
        <f>SUMIF($B$6:$B$17,$B$6,C48:F59)</f>
        <v>56</v>
      </c>
      <c r="D60" s="108">
        <f t="shared" ref="D60:D62" si="13">SUMIF($B$6:$B$17,$B$6,D48:G59)</f>
        <v>392</v>
      </c>
      <c r="E60" s="108">
        <f t="shared" ref="E60:E62" si="14">SUMIF($B$6:$B$17,$B$6,E48:H59)</f>
        <v>944</v>
      </c>
      <c r="F60" s="108">
        <f t="shared" ref="F60:F62" si="15">SUMIF($B$6:$B$17,$B$6,F48:I59)</f>
        <v>371</v>
      </c>
      <c r="G60" s="108">
        <f t="shared" ref="G60:G62" si="16">SUMIF($B$6:$B$17,$B$6,G48:J59)</f>
        <v>1763</v>
      </c>
    </row>
    <row r="61" spans="1:8" ht="15" customHeight="1" x14ac:dyDescent="0.3">
      <c r="A61" s="174"/>
      <c r="B61" s="105" t="s">
        <v>1</v>
      </c>
      <c r="C61" s="108">
        <f t="shared" ref="C61:C62" si="17">SUMIF($B$6:$B$17,$B$6,C49:F60)</f>
        <v>460</v>
      </c>
      <c r="D61" s="108">
        <f t="shared" si="13"/>
        <v>2371</v>
      </c>
      <c r="E61" s="108">
        <f t="shared" si="14"/>
        <v>6237</v>
      </c>
      <c r="F61" s="108">
        <f t="shared" si="15"/>
        <v>2346</v>
      </c>
      <c r="G61" s="108">
        <f t="shared" si="16"/>
        <v>11414</v>
      </c>
    </row>
    <row r="62" spans="1:8" ht="15" customHeight="1" x14ac:dyDescent="0.3">
      <c r="A62" s="174"/>
      <c r="B62" s="105" t="s">
        <v>2</v>
      </c>
      <c r="C62" s="108">
        <f t="shared" si="17"/>
        <v>1242</v>
      </c>
      <c r="D62" s="108">
        <f t="shared" si="13"/>
        <v>5842</v>
      </c>
      <c r="E62" s="108">
        <f t="shared" si="14"/>
        <v>14280</v>
      </c>
      <c r="F62" s="108">
        <f t="shared" si="15"/>
        <v>5146</v>
      </c>
      <c r="G62" s="108">
        <f t="shared" si="16"/>
        <v>26510</v>
      </c>
    </row>
    <row r="63" spans="1:8" ht="15" customHeight="1" x14ac:dyDescent="0.3">
      <c r="A63" s="3" t="s">
        <v>119</v>
      </c>
      <c r="B63" s="90"/>
      <c r="C63" s="90"/>
      <c r="D63" s="90"/>
      <c r="E63" s="91"/>
      <c r="F63" s="91"/>
      <c r="G63" s="91"/>
      <c r="H63" s="91"/>
    </row>
  </sheetData>
  <mergeCells count="21">
    <mergeCell ref="A45:G45"/>
    <mergeCell ref="A46:G46"/>
    <mergeCell ref="A57:A59"/>
    <mergeCell ref="A51:A53"/>
    <mergeCell ref="A60:A62"/>
    <mergeCell ref="A48:A50"/>
    <mergeCell ref="A54:A56"/>
    <mergeCell ref="A36:A38"/>
    <mergeCell ref="A39:A41"/>
    <mergeCell ref="A24:G24"/>
    <mergeCell ref="A25:G25"/>
    <mergeCell ref="A27:A29"/>
    <mergeCell ref="A30:A32"/>
    <mergeCell ref="A33:A35"/>
    <mergeCell ref="A15:A17"/>
    <mergeCell ref="A18:A20"/>
    <mergeCell ref="A3:G3"/>
    <mergeCell ref="A4:G4"/>
    <mergeCell ref="A6:A8"/>
    <mergeCell ref="A9:A11"/>
    <mergeCell ref="A12:A14"/>
  </mergeCells>
  <pageMargins left="0.70866141732283472" right="0.70866141732283472" top="0.74803149606299213" bottom="0.74803149606299213" header="0.31496062992125984" footer="0.31496062992125984"/>
  <pageSetup paperSize="9" orientation="landscape" verticalDpi="597" r:id="rId1"/>
  <headerFooter>
    <oddHeader>&amp;R&amp;G</oddHeader>
    <oddFooter>&amp;L&amp;F&amp;C&amp;P&amp;R&amp;A</oddFooter>
  </headerFooter>
  <rowBreaks count="2" manualBreakCount="2">
    <brk id="21" max="16383" man="1"/>
    <brk id="42" max="16383" man="1"/>
  </rowBreaks>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pageSetUpPr fitToPage="1"/>
  </sheetPr>
  <dimension ref="A3:U46"/>
  <sheetViews>
    <sheetView showGridLines="0" zoomScaleNormal="100" workbookViewId="0">
      <pane xSplit="1" topLeftCell="B1" activePane="topRight" state="frozen"/>
      <selection pane="topRight" activeCell="Q5" sqref="Q5:Q34"/>
    </sheetView>
  </sheetViews>
  <sheetFormatPr defaultRowHeight="15" customHeight="1" x14ac:dyDescent="0.3"/>
  <cols>
    <col min="1" max="1" width="13.6640625" style="9" customWidth="1"/>
    <col min="2" max="2" width="28.44140625" style="9" bestFit="1" customWidth="1"/>
    <col min="3" max="8" width="10.109375" style="9" customWidth="1"/>
    <col min="9" max="10" width="11.6640625" style="9" bestFit="1" customWidth="1"/>
    <col min="11" max="17" width="10.109375" style="9" customWidth="1"/>
    <col min="18" max="16384" width="8.88671875" style="9"/>
  </cols>
  <sheetData>
    <row r="3" spans="1:17" ht="15" customHeight="1" x14ac:dyDescent="0.3">
      <c r="A3" s="165" t="s">
        <v>159</v>
      </c>
      <c r="B3" s="165"/>
      <c r="C3" s="165"/>
      <c r="D3" s="165"/>
      <c r="E3" s="165"/>
      <c r="F3" s="165"/>
      <c r="G3" s="165"/>
      <c r="H3" s="165"/>
      <c r="I3" s="165"/>
      <c r="J3" s="165"/>
      <c r="K3" s="165"/>
      <c r="L3" s="165"/>
      <c r="M3" s="165"/>
      <c r="N3" s="165"/>
      <c r="O3" s="165"/>
      <c r="P3" s="165"/>
      <c r="Q3" s="165"/>
    </row>
    <row r="4" spans="1:17" ht="20.399999999999999" x14ac:dyDescent="0.3">
      <c r="A4" s="109" t="s">
        <v>52</v>
      </c>
      <c r="B4" s="104"/>
      <c r="C4" s="110">
        <v>2010</v>
      </c>
      <c r="D4" s="110">
        <v>2011</v>
      </c>
      <c r="E4" s="110">
        <v>2012</v>
      </c>
      <c r="F4" s="110">
        <v>2013</v>
      </c>
      <c r="G4" s="110">
        <v>2014</v>
      </c>
      <c r="H4" s="110">
        <v>2015</v>
      </c>
      <c r="I4" s="110">
        <v>2016</v>
      </c>
      <c r="J4" s="110">
        <v>2017</v>
      </c>
      <c r="K4" s="110">
        <v>2018</v>
      </c>
      <c r="L4" s="110">
        <v>2019</v>
      </c>
      <c r="M4" s="110">
        <v>2020</v>
      </c>
      <c r="N4" s="110">
        <v>2021</v>
      </c>
      <c r="O4" s="110">
        <v>2022</v>
      </c>
      <c r="P4" s="110">
        <v>2023</v>
      </c>
      <c r="Q4" s="110">
        <v>2024</v>
      </c>
    </row>
    <row r="5" spans="1:17" ht="15" customHeight="1" x14ac:dyDescent="0.3">
      <c r="A5" s="177" t="s">
        <v>8</v>
      </c>
      <c r="B5" s="34" t="s">
        <v>73</v>
      </c>
      <c r="C5" s="75">
        <v>1402</v>
      </c>
      <c r="D5" s="75">
        <v>1316</v>
      </c>
      <c r="E5" s="75">
        <v>1526</v>
      </c>
      <c r="F5" s="75">
        <v>2006</v>
      </c>
      <c r="G5" s="75">
        <v>2887</v>
      </c>
      <c r="H5" s="75">
        <v>2825</v>
      </c>
      <c r="I5" s="75">
        <v>2944</v>
      </c>
      <c r="J5" s="75">
        <v>5045</v>
      </c>
      <c r="K5" s="75">
        <v>7582</v>
      </c>
      <c r="L5" s="75">
        <v>16218</v>
      </c>
      <c r="M5" s="75">
        <v>1996</v>
      </c>
      <c r="N5" s="75">
        <v>1864</v>
      </c>
      <c r="O5" s="75">
        <v>11620</v>
      </c>
      <c r="P5" s="75">
        <v>15325</v>
      </c>
      <c r="Q5" s="75">
        <v>13593</v>
      </c>
    </row>
    <row r="6" spans="1:17" ht="15" customHeight="1" x14ac:dyDescent="0.3">
      <c r="A6" s="177"/>
      <c r="B6" s="34" t="s">
        <v>74</v>
      </c>
      <c r="C6" s="75">
        <v>63496</v>
      </c>
      <c r="D6" s="75">
        <v>60866</v>
      </c>
      <c r="E6" s="75">
        <v>62590</v>
      </c>
      <c r="F6" s="75">
        <v>62041</v>
      </c>
      <c r="G6" s="75">
        <v>64672</v>
      </c>
      <c r="H6" s="75">
        <v>69066</v>
      </c>
      <c r="I6" s="75">
        <v>82699</v>
      </c>
      <c r="J6" s="75">
        <v>80653</v>
      </c>
      <c r="K6" s="75">
        <v>67273</v>
      </c>
      <c r="L6" s="75">
        <v>71700</v>
      </c>
      <c r="M6" s="75">
        <v>31538</v>
      </c>
      <c r="N6" s="75">
        <v>36930</v>
      </c>
      <c r="O6" s="75">
        <v>63048</v>
      </c>
      <c r="P6" s="75">
        <v>60225</v>
      </c>
      <c r="Q6" s="75">
        <v>66742</v>
      </c>
    </row>
    <row r="7" spans="1:17" ht="15" customHeight="1" x14ac:dyDescent="0.3">
      <c r="A7" s="177"/>
      <c r="B7" s="34" t="s">
        <v>7</v>
      </c>
      <c r="C7" s="75">
        <v>2919</v>
      </c>
      <c r="D7" s="75">
        <v>2687</v>
      </c>
      <c r="E7" s="75">
        <v>3951</v>
      </c>
      <c r="F7" s="75">
        <v>4405</v>
      </c>
      <c r="G7" s="75">
        <v>5481</v>
      </c>
      <c r="H7" s="75">
        <v>5686</v>
      </c>
      <c r="I7" s="75">
        <v>5150</v>
      </c>
      <c r="J7" s="75">
        <v>9705</v>
      </c>
      <c r="K7" s="75">
        <v>13669</v>
      </c>
      <c r="L7" s="75">
        <v>27575</v>
      </c>
      <c r="M7" s="75">
        <v>3330</v>
      </c>
      <c r="N7" s="75">
        <v>4245</v>
      </c>
      <c r="O7" s="75">
        <v>19969</v>
      </c>
      <c r="P7" s="75">
        <v>27200</v>
      </c>
      <c r="Q7" s="75">
        <v>23603</v>
      </c>
    </row>
    <row r="8" spans="1:17" ht="15" customHeight="1" x14ac:dyDescent="0.3">
      <c r="A8" s="177"/>
      <c r="B8" s="34" t="s">
        <v>42</v>
      </c>
      <c r="C8" s="75">
        <v>129019</v>
      </c>
      <c r="D8" s="75">
        <v>119095</v>
      </c>
      <c r="E8" s="75">
        <v>116930</v>
      </c>
      <c r="F8" s="75">
        <v>116473</v>
      </c>
      <c r="G8" s="75">
        <v>123083</v>
      </c>
      <c r="H8" s="75">
        <v>127972</v>
      </c>
      <c r="I8" s="75">
        <v>175393</v>
      </c>
      <c r="J8" s="75">
        <v>157317</v>
      </c>
      <c r="K8" s="75">
        <v>118707</v>
      </c>
      <c r="L8" s="75">
        <v>140859</v>
      </c>
      <c r="M8" s="75">
        <v>64067</v>
      </c>
      <c r="N8" s="75">
        <v>71245</v>
      </c>
      <c r="O8" s="75">
        <v>116792</v>
      </c>
      <c r="P8" s="75">
        <v>115069</v>
      </c>
      <c r="Q8" s="75">
        <v>125320</v>
      </c>
    </row>
    <row r="9" spans="1:17" ht="15" customHeight="1" x14ac:dyDescent="0.3">
      <c r="A9" s="177"/>
      <c r="B9" s="34" t="s">
        <v>44</v>
      </c>
      <c r="C9" s="87">
        <v>0.27700000000000002</v>
      </c>
      <c r="D9" s="87">
        <v>0.24399999999999999</v>
      </c>
      <c r="E9" s="87">
        <v>0.221</v>
      </c>
      <c r="F9" s="87">
        <v>0.216</v>
      </c>
      <c r="G9" s="87">
        <v>0.22700000000000001</v>
      </c>
      <c r="H9" s="87">
        <v>0.23100000000000001</v>
      </c>
      <c r="I9" s="87">
        <v>0.31</v>
      </c>
      <c r="J9" s="87">
        <v>0.28399999999999997</v>
      </c>
      <c r="K9" s="87">
        <v>0.223</v>
      </c>
      <c r="L9" s="87">
        <v>0.27700000000000002</v>
      </c>
      <c r="M9" s="87">
        <v>0.19600000000000001</v>
      </c>
      <c r="N9" s="87">
        <v>0.248</v>
      </c>
      <c r="O9" s="87">
        <v>0.34599999999999997</v>
      </c>
      <c r="P9" s="87">
        <v>0.374</v>
      </c>
      <c r="Q9" s="87">
        <v>0.33</v>
      </c>
    </row>
    <row r="10" spans="1:17" ht="15" customHeight="1" x14ac:dyDescent="0.3">
      <c r="A10" s="178" t="s">
        <v>10</v>
      </c>
      <c r="B10" s="35" t="s">
        <v>73</v>
      </c>
      <c r="C10" s="88">
        <v>10361</v>
      </c>
      <c r="D10" s="88">
        <v>10263</v>
      </c>
      <c r="E10" s="88">
        <v>8985</v>
      </c>
      <c r="F10" s="88">
        <v>9422</v>
      </c>
      <c r="G10" s="88">
        <v>13495</v>
      </c>
      <c r="H10" s="88">
        <v>13734</v>
      </c>
      <c r="I10" s="88">
        <v>14662</v>
      </c>
      <c r="J10" s="88">
        <v>15797</v>
      </c>
      <c r="K10" s="88">
        <v>20052</v>
      </c>
      <c r="L10" s="88">
        <v>19046</v>
      </c>
      <c r="M10" s="88">
        <v>5233</v>
      </c>
      <c r="N10" s="88">
        <v>9592</v>
      </c>
      <c r="O10" s="88">
        <v>16590</v>
      </c>
      <c r="P10" s="88">
        <v>18973</v>
      </c>
      <c r="Q10" s="88">
        <v>19325</v>
      </c>
    </row>
    <row r="11" spans="1:17" ht="15" customHeight="1" x14ac:dyDescent="0.3">
      <c r="A11" s="178"/>
      <c r="B11" s="35" t="s">
        <v>74</v>
      </c>
      <c r="C11" s="88">
        <v>115645</v>
      </c>
      <c r="D11" s="88">
        <v>113340</v>
      </c>
      <c r="E11" s="88">
        <v>93382</v>
      </c>
      <c r="F11" s="88">
        <v>98736</v>
      </c>
      <c r="G11" s="88">
        <v>104346</v>
      </c>
      <c r="H11" s="88">
        <v>95704</v>
      </c>
      <c r="I11" s="88">
        <v>100830</v>
      </c>
      <c r="J11" s="88">
        <v>100611</v>
      </c>
      <c r="K11" s="88">
        <v>110924</v>
      </c>
      <c r="L11" s="88">
        <v>110899</v>
      </c>
      <c r="M11" s="88">
        <v>50399</v>
      </c>
      <c r="N11" s="88">
        <v>75182</v>
      </c>
      <c r="O11" s="88">
        <v>83368</v>
      </c>
      <c r="P11" s="88">
        <v>87642</v>
      </c>
      <c r="Q11" s="88">
        <v>99610</v>
      </c>
    </row>
    <row r="12" spans="1:17" ht="15" customHeight="1" x14ac:dyDescent="0.3">
      <c r="A12" s="178"/>
      <c r="B12" s="35" t="s">
        <v>7</v>
      </c>
      <c r="C12" s="88">
        <v>25858</v>
      </c>
      <c r="D12" s="88">
        <v>24674</v>
      </c>
      <c r="E12" s="88">
        <v>27757</v>
      </c>
      <c r="F12" s="88">
        <v>24157</v>
      </c>
      <c r="G12" s="88">
        <v>41477</v>
      </c>
      <c r="H12" s="88">
        <v>41342</v>
      </c>
      <c r="I12" s="88">
        <v>51503</v>
      </c>
      <c r="J12" s="88">
        <v>54247</v>
      </c>
      <c r="K12" s="88">
        <v>76666</v>
      </c>
      <c r="L12" s="88">
        <v>71725</v>
      </c>
      <c r="M12" s="88">
        <v>24408</v>
      </c>
      <c r="N12" s="88">
        <v>49451</v>
      </c>
      <c r="O12" s="88">
        <v>62403</v>
      </c>
      <c r="P12" s="88">
        <v>77184</v>
      </c>
      <c r="Q12" s="88">
        <v>87184</v>
      </c>
    </row>
    <row r="13" spans="1:17" ht="15" customHeight="1" x14ac:dyDescent="0.3">
      <c r="A13" s="178"/>
      <c r="B13" s="35" t="s">
        <v>42</v>
      </c>
      <c r="C13" s="88">
        <v>212022</v>
      </c>
      <c r="D13" s="88">
        <v>194735</v>
      </c>
      <c r="E13" s="88">
        <v>162968</v>
      </c>
      <c r="F13" s="88">
        <v>176164</v>
      </c>
      <c r="G13" s="88">
        <v>185553</v>
      </c>
      <c r="H13" s="88">
        <v>163430</v>
      </c>
      <c r="I13" s="88">
        <v>182226</v>
      </c>
      <c r="J13" s="88">
        <v>183248</v>
      </c>
      <c r="K13" s="88">
        <v>193370</v>
      </c>
      <c r="L13" s="88">
        <v>203529</v>
      </c>
      <c r="M13" s="88">
        <v>98725</v>
      </c>
      <c r="N13" s="88">
        <v>143292</v>
      </c>
      <c r="O13" s="88">
        <v>159257</v>
      </c>
      <c r="P13" s="88">
        <v>167657</v>
      </c>
      <c r="Q13" s="88">
        <v>188245</v>
      </c>
    </row>
    <row r="14" spans="1:17" ht="15" customHeight="1" x14ac:dyDescent="0.3">
      <c r="A14" s="178"/>
      <c r="B14" s="35" t="s">
        <v>44</v>
      </c>
      <c r="C14" s="89">
        <v>0.308</v>
      </c>
      <c r="D14" s="89">
        <v>0.21199999999999999</v>
      </c>
      <c r="E14" s="89">
        <v>0.185</v>
      </c>
      <c r="F14" s="89">
        <v>0.193</v>
      </c>
      <c r="G14" s="89">
        <v>0.29099999999999998</v>
      </c>
      <c r="H14" s="89">
        <v>0.28899999999999998</v>
      </c>
      <c r="I14" s="89">
        <v>0.308</v>
      </c>
      <c r="J14" s="89">
        <v>0.30499999999999999</v>
      </c>
      <c r="K14" s="89">
        <v>0.309</v>
      </c>
      <c r="L14" s="89">
        <v>0.309</v>
      </c>
      <c r="M14" s="89">
        <v>0.248</v>
      </c>
      <c r="N14" s="89">
        <v>0.40699999999999997</v>
      </c>
      <c r="O14" s="89">
        <v>0.31900000000000001</v>
      </c>
      <c r="P14" s="89">
        <v>0.38</v>
      </c>
      <c r="Q14" s="89">
        <v>0.38</v>
      </c>
    </row>
    <row r="15" spans="1:17" ht="15" customHeight="1" x14ac:dyDescent="0.3">
      <c r="A15" s="177" t="s">
        <v>124</v>
      </c>
      <c r="B15" s="34" t="s">
        <v>73</v>
      </c>
      <c r="C15" s="75">
        <v>63111</v>
      </c>
      <c r="D15" s="75">
        <v>66090</v>
      </c>
      <c r="E15" s="75">
        <v>61368</v>
      </c>
      <c r="F15" s="75">
        <v>65775</v>
      </c>
      <c r="G15" s="75">
        <v>74157</v>
      </c>
      <c r="H15" s="75">
        <v>78170</v>
      </c>
      <c r="I15" s="75">
        <v>77376</v>
      </c>
      <c r="J15" s="75">
        <v>90038</v>
      </c>
      <c r="K15" s="75">
        <v>117613</v>
      </c>
      <c r="L15" s="75">
        <v>114932</v>
      </c>
      <c r="M15" s="75">
        <v>19054</v>
      </c>
      <c r="N15" s="75">
        <v>55220</v>
      </c>
      <c r="O15" s="75">
        <v>115461</v>
      </c>
      <c r="P15" s="75">
        <v>127505</v>
      </c>
      <c r="Q15" s="75">
        <v>136871</v>
      </c>
    </row>
    <row r="16" spans="1:17" ht="15" customHeight="1" x14ac:dyDescent="0.3">
      <c r="A16" s="177"/>
      <c r="B16" s="34" t="s">
        <v>74</v>
      </c>
      <c r="C16" s="75">
        <v>53110</v>
      </c>
      <c r="D16" s="75">
        <v>50597</v>
      </c>
      <c r="E16" s="75">
        <v>38523</v>
      </c>
      <c r="F16" s="75">
        <v>36744</v>
      </c>
      <c r="G16" s="75">
        <v>36507</v>
      </c>
      <c r="H16" s="75">
        <v>28557</v>
      </c>
      <c r="I16" s="75">
        <v>36818</v>
      </c>
      <c r="J16" s="75">
        <v>34298</v>
      </c>
      <c r="K16" s="75">
        <v>37612</v>
      </c>
      <c r="L16" s="75">
        <v>39372</v>
      </c>
      <c r="M16" s="75">
        <v>42337</v>
      </c>
      <c r="N16" s="75">
        <v>35129</v>
      </c>
      <c r="O16" s="75">
        <v>39650</v>
      </c>
      <c r="P16" s="75">
        <v>42478</v>
      </c>
      <c r="Q16" s="75">
        <v>42197</v>
      </c>
    </row>
    <row r="17" spans="1:17" ht="15" customHeight="1" x14ac:dyDescent="0.3">
      <c r="A17" s="177"/>
      <c r="B17" s="34" t="s">
        <v>7</v>
      </c>
      <c r="C17" s="75">
        <v>424477</v>
      </c>
      <c r="D17" s="75">
        <v>461478</v>
      </c>
      <c r="E17" s="75">
        <v>442487</v>
      </c>
      <c r="F17" s="75">
        <v>488881</v>
      </c>
      <c r="G17" s="75">
        <v>546182</v>
      </c>
      <c r="H17" s="75">
        <v>562435</v>
      </c>
      <c r="I17" s="75">
        <v>559778</v>
      </c>
      <c r="J17" s="75">
        <v>579725</v>
      </c>
      <c r="K17" s="75">
        <v>756067</v>
      </c>
      <c r="L17" s="75">
        <v>724090</v>
      </c>
      <c r="M17" s="75">
        <v>104768</v>
      </c>
      <c r="N17" s="75">
        <v>302137</v>
      </c>
      <c r="O17" s="75">
        <v>749194</v>
      </c>
      <c r="P17" s="75">
        <v>806825</v>
      </c>
      <c r="Q17" s="75">
        <v>807288</v>
      </c>
    </row>
    <row r="18" spans="1:17" ht="15" customHeight="1" x14ac:dyDescent="0.3">
      <c r="A18" s="177"/>
      <c r="B18" s="34" t="s">
        <v>42</v>
      </c>
      <c r="C18" s="75">
        <v>208002</v>
      </c>
      <c r="D18" s="75">
        <v>197556</v>
      </c>
      <c r="E18" s="75">
        <v>153461</v>
      </c>
      <c r="F18" s="75">
        <v>138756</v>
      </c>
      <c r="G18" s="75">
        <v>143919</v>
      </c>
      <c r="H18" s="75">
        <v>112063</v>
      </c>
      <c r="I18" s="75">
        <v>137051</v>
      </c>
      <c r="J18" s="75">
        <v>131624</v>
      </c>
      <c r="K18" s="75">
        <v>132417</v>
      </c>
      <c r="L18" s="75">
        <v>148796</v>
      </c>
      <c r="M18" s="75">
        <v>109007</v>
      </c>
      <c r="N18" s="75">
        <v>129856</v>
      </c>
      <c r="O18" s="75">
        <v>132094</v>
      </c>
      <c r="P18" s="75">
        <v>139693</v>
      </c>
      <c r="Q18" s="75">
        <v>141773</v>
      </c>
    </row>
    <row r="19" spans="1:17" ht="15" customHeight="1" x14ac:dyDescent="0.3">
      <c r="A19" s="177"/>
      <c r="B19" s="34" t="s">
        <v>44</v>
      </c>
      <c r="C19" s="87">
        <v>0.496</v>
      </c>
      <c r="D19" s="87">
        <v>0.48</v>
      </c>
      <c r="E19" s="87">
        <v>0.42799999999999999</v>
      </c>
      <c r="F19" s="87">
        <v>0.441</v>
      </c>
      <c r="G19" s="87">
        <v>0.47399999999999998</v>
      </c>
      <c r="H19" s="87">
        <v>0.44700000000000001</v>
      </c>
      <c r="I19" s="87">
        <v>0.45600000000000002</v>
      </c>
      <c r="J19" s="87">
        <v>0.45900000000000002</v>
      </c>
      <c r="K19" s="87">
        <v>0.42</v>
      </c>
      <c r="L19" s="87">
        <v>0.40500000000000003</v>
      </c>
      <c r="M19" s="87">
        <v>0.23899999999999999</v>
      </c>
      <c r="N19" s="87">
        <v>0.35399999999999998</v>
      </c>
      <c r="O19" s="87">
        <v>0.48599999999999999</v>
      </c>
      <c r="P19" s="87">
        <v>0.47599999999999998</v>
      </c>
      <c r="Q19" s="87">
        <v>0.44600000000000001</v>
      </c>
    </row>
    <row r="20" spans="1:17" ht="15" customHeight="1" x14ac:dyDescent="0.3">
      <c r="A20" s="178" t="s">
        <v>11</v>
      </c>
      <c r="B20" s="35" t="s">
        <v>73</v>
      </c>
      <c r="C20" s="88">
        <v>31027</v>
      </c>
      <c r="D20" s="88">
        <v>34520</v>
      </c>
      <c r="E20" s="88">
        <v>31998</v>
      </c>
      <c r="F20" s="88">
        <v>35220</v>
      </c>
      <c r="G20" s="88">
        <v>35942</v>
      </c>
      <c r="H20" s="88">
        <v>38730</v>
      </c>
      <c r="I20" s="88">
        <v>42856</v>
      </c>
      <c r="J20" s="88">
        <v>52920</v>
      </c>
      <c r="K20" s="88">
        <v>68320</v>
      </c>
      <c r="L20" s="88">
        <v>67085</v>
      </c>
      <c r="M20" s="88">
        <v>23006</v>
      </c>
      <c r="N20" s="88">
        <v>47574</v>
      </c>
      <c r="O20" s="88">
        <v>69514</v>
      </c>
      <c r="P20" s="88">
        <v>68745</v>
      </c>
      <c r="Q20" s="88">
        <v>68418</v>
      </c>
    </row>
    <row r="21" spans="1:17" ht="15" customHeight="1" x14ac:dyDescent="0.3">
      <c r="A21" s="178"/>
      <c r="B21" s="35" t="s">
        <v>74</v>
      </c>
      <c r="C21" s="88">
        <v>244193</v>
      </c>
      <c r="D21" s="88">
        <v>236573</v>
      </c>
      <c r="E21" s="88">
        <v>200536</v>
      </c>
      <c r="F21" s="88">
        <v>203054</v>
      </c>
      <c r="G21" s="88">
        <v>192466</v>
      </c>
      <c r="H21" s="88">
        <v>209698</v>
      </c>
      <c r="I21" s="88">
        <v>221576</v>
      </c>
      <c r="J21" s="88">
        <v>241258</v>
      </c>
      <c r="K21" s="88">
        <v>269359</v>
      </c>
      <c r="L21" s="88">
        <v>267686</v>
      </c>
      <c r="M21" s="88">
        <v>157871</v>
      </c>
      <c r="N21" s="88">
        <v>187237</v>
      </c>
      <c r="O21" s="88">
        <v>233076</v>
      </c>
      <c r="P21" s="88">
        <v>270274</v>
      </c>
      <c r="Q21" s="88">
        <v>262913</v>
      </c>
    </row>
    <row r="22" spans="1:17" ht="15" customHeight="1" x14ac:dyDescent="0.3">
      <c r="A22" s="178"/>
      <c r="B22" s="35" t="s">
        <v>7</v>
      </c>
      <c r="C22" s="88">
        <v>75416</v>
      </c>
      <c r="D22" s="88">
        <v>89956</v>
      </c>
      <c r="E22" s="88">
        <v>82718</v>
      </c>
      <c r="F22" s="88">
        <v>98062</v>
      </c>
      <c r="G22" s="88">
        <v>97415</v>
      </c>
      <c r="H22" s="88">
        <v>112985</v>
      </c>
      <c r="I22" s="88">
        <v>118324</v>
      </c>
      <c r="J22" s="88">
        <v>134276</v>
      </c>
      <c r="K22" s="88">
        <v>177440</v>
      </c>
      <c r="L22" s="88">
        <v>181302</v>
      </c>
      <c r="M22" s="88">
        <v>57504</v>
      </c>
      <c r="N22" s="88">
        <v>137636</v>
      </c>
      <c r="O22" s="88">
        <v>214354</v>
      </c>
      <c r="P22" s="88">
        <v>221315</v>
      </c>
      <c r="Q22" s="88">
        <v>225245</v>
      </c>
    </row>
    <row r="23" spans="1:17" ht="15" customHeight="1" x14ac:dyDescent="0.3">
      <c r="A23" s="178"/>
      <c r="B23" s="35" t="s">
        <v>42</v>
      </c>
      <c r="C23" s="88">
        <v>541958</v>
      </c>
      <c r="D23" s="88">
        <v>528309</v>
      </c>
      <c r="E23" s="88">
        <v>442004</v>
      </c>
      <c r="F23" s="88">
        <v>436853</v>
      </c>
      <c r="G23" s="88">
        <v>417105</v>
      </c>
      <c r="H23" s="88">
        <v>439257</v>
      </c>
      <c r="I23" s="88">
        <v>474030</v>
      </c>
      <c r="J23" s="88">
        <v>503232</v>
      </c>
      <c r="K23" s="88">
        <v>554457</v>
      </c>
      <c r="L23" s="88">
        <v>544029</v>
      </c>
      <c r="M23" s="88">
        <v>343038</v>
      </c>
      <c r="N23" s="88">
        <v>406778</v>
      </c>
      <c r="O23" s="88">
        <v>496663</v>
      </c>
      <c r="P23" s="88">
        <v>573510</v>
      </c>
      <c r="Q23" s="88">
        <v>579409</v>
      </c>
    </row>
    <row r="24" spans="1:17" ht="15" customHeight="1" x14ac:dyDescent="0.3">
      <c r="A24" s="178"/>
      <c r="B24" s="35" t="s">
        <v>44</v>
      </c>
      <c r="C24" s="89">
        <v>0.26300000000000001</v>
      </c>
      <c r="D24" s="89">
        <v>0.25700000000000001</v>
      </c>
      <c r="E24" s="89">
        <v>0.215</v>
      </c>
      <c r="F24" s="89">
        <v>0.217</v>
      </c>
      <c r="G24" s="89">
        <v>0.20699999999999999</v>
      </c>
      <c r="H24" s="89">
        <v>0.216</v>
      </c>
      <c r="I24" s="89">
        <v>0.23200000000000001</v>
      </c>
      <c r="J24" s="89">
        <v>0.245</v>
      </c>
      <c r="K24" s="89">
        <v>0.23899999999999999</v>
      </c>
      <c r="L24" s="89">
        <v>0.23699999999999999</v>
      </c>
      <c r="M24" s="89">
        <v>0.22800000000000001</v>
      </c>
      <c r="N24" s="89">
        <v>0.33100000000000002</v>
      </c>
      <c r="O24" s="89">
        <v>0.31</v>
      </c>
      <c r="P24" s="89">
        <v>0.35799999999999998</v>
      </c>
      <c r="Q24" s="89">
        <v>0.33300000000000002</v>
      </c>
    </row>
    <row r="25" spans="1:17" ht="15" customHeight="1" x14ac:dyDescent="0.3">
      <c r="A25" s="177" t="s">
        <v>9</v>
      </c>
      <c r="B25" s="34" t="s">
        <v>73</v>
      </c>
      <c r="C25" s="75">
        <v>122468</v>
      </c>
      <c r="D25" s="75">
        <v>130420</v>
      </c>
      <c r="E25" s="75">
        <v>94936</v>
      </c>
      <c r="F25" s="75">
        <v>128225</v>
      </c>
      <c r="G25" s="75">
        <v>161919</v>
      </c>
      <c r="H25" s="75">
        <v>178432</v>
      </c>
      <c r="I25" s="75">
        <v>129552</v>
      </c>
      <c r="J25" s="75">
        <v>188211</v>
      </c>
      <c r="K25" s="75">
        <v>261622</v>
      </c>
      <c r="L25" s="75">
        <v>286959</v>
      </c>
      <c r="M25" s="75">
        <v>27960</v>
      </c>
      <c r="N25" s="75">
        <v>48049</v>
      </c>
      <c r="O25" s="75">
        <v>180724</v>
      </c>
      <c r="P25" s="75">
        <v>207446</v>
      </c>
      <c r="Q25" s="75">
        <v>236715</v>
      </c>
    </row>
    <row r="26" spans="1:17" ht="15" customHeight="1" x14ac:dyDescent="0.3">
      <c r="A26" s="177"/>
      <c r="B26" s="34" t="s">
        <v>74</v>
      </c>
      <c r="C26" s="75">
        <v>116563</v>
      </c>
      <c r="D26" s="75">
        <v>105013</v>
      </c>
      <c r="E26" s="75">
        <v>92203</v>
      </c>
      <c r="F26" s="75">
        <v>99891</v>
      </c>
      <c r="G26" s="75">
        <v>96824</v>
      </c>
      <c r="H26" s="75">
        <v>99740</v>
      </c>
      <c r="I26" s="75">
        <v>104450</v>
      </c>
      <c r="J26" s="75">
        <v>115003</v>
      </c>
      <c r="K26" s="75">
        <v>142698</v>
      </c>
      <c r="L26" s="75">
        <v>151817</v>
      </c>
      <c r="M26" s="75">
        <v>52918</v>
      </c>
      <c r="N26" s="75">
        <v>59349</v>
      </c>
      <c r="O26" s="75">
        <v>127702</v>
      </c>
      <c r="P26" s="75">
        <v>136804</v>
      </c>
      <c r="Q26" s="75">
        <v>126859</v>
      </c>
    </row>
    <row r="27" spans="1:17" ht="15" customHeight="1" x14ac:dyDescent="0.3">
      <c r="A27" s="177"/>
      <c r="B27" s="34" t="s">
        <v>7</v>
      </c>
      <c r="C27" s="75">
        <v>132994</v>
      </c>
      <c r="D27" s="75">
        <v>141764</v>
      </c>
      <c r="E27" s="75">
        <v>108909</v>
      </c>
      <c r="F27" s="75">
        <v>158449</v>
      </c>
      <c r="G27" s="75">
        <v>229172</v>
      </c>
      <c r="H27" s="75">
        <v>241731</v>
      </c>
      <c r="I27" s="75">
        <v>179291</v>
      </c>
      <c r="J27" s="75">
        <v>256272</v>
      </c>
      <c r="K27" s="75">
        <v>353387</v>
      </c>
      <c r="L27" s="75">
        <v>372763</v>
      </c>
      <c r="M27" s="75">
        <v>37373</v>
      </c>
      <c r="N27" s="75">
        <v>67997</v>
      </c>
      <c r="O27" s="75">
        <v>249832</v>
      </c>
      <c r="P27" s="75">
        <v>292340</v>
      </c>
      <c r="Q27" s="75">
        <v>297891</v>
      </c>
    </row>
    <row r="28" spans="1:17" ht="15" customHeight="1" x14ac:dyDescent="0.3">
      <c r="A28" s="177"/>
      <c r="B28" s="34" t="s">
        <v>42</v>
      </c>
      <c r="C28" s="75">
        <v>189863</v>
      </c>
      <c r="D28" s="75">
        <v>173146</v>
      </c>
      <c r="E28" s="75">
        <v>157511</v>
      </c>
      <c r="F28" s="75">
        <v>166405</v>
      </c>
      <c r="G28" s="75">
        <v>163673</v>
      </c>
      <c r="H28" s="75">
        <v>173395</v>
      </c>
      <c r="I28" s="75">
        <v>179998</v>
      </c>
      <c r="J28" s="75">
        <v>200073</v>
      </c>
      <c r="K28" s="75">
        <v>236222</v>
      </c>
      <c r="L28" s="75">
        <v>246958</v>
      </c>
      <c r="M28" s="75">
        <v>91573</v>
      </c>
      <c r="N28" s="75">
        <v>116349</v>
      </c>
      <c r="O28" s="75">
        <v>213925</v>
      </c>
      <c r="P28" s="75">
        <v>235588</v>
      </c>
      <c r="Q28" s="75">
        <v>220995</v>
      </c>
    </row>
    <row r="29" spans="1:17" ht="15" customHeight="1" x14ac:dyDescent="0.3">
      <c r="A29" s="177"/>
      <c r="B29" s="34" t="s">
        <v>44</v>
      </c>
      <c r="C29" s="87">
        <v>0.25900000000000001</v>
      </c>
      <c r="D29" s="87">
        <v>0.247</v>
      </c>
      <c r="E29" s="87">
        <v>0.20300000000000001</v>
      </c>
      <c r="F29" s="87">
        <v>0.247</v>
      </c>
      <c r="G29" s="87">
        <v>0.29499999999999998</v>
      </c>
      <c r="H29" s="87">
        <v>0.309</v>
      </c>
      <c r="I29" s="87">
        <v>0.25600000000000001</v>
      </c>
      <c r="J29" s="87">
        <v>0.316</v>
      </c>
      <c r="K29" s="87">
        <v>0.373</v>
      </c>
      <c r="L29" s="87">
        <v>0.38</v>
      </c>
      <c r="M29" s="87">
        <v>0.124</v>
      </c>
      <c r="N29" s="87">
        <v>0.184</v>
      </c>
      <c r="O29" s="87">
        <v>0.34599999999999997</v>
      </c>
      <c r="P29" s="87">
        <v>0.38300000000000001</v>
      </c>
      <c r="Q29" s="87">
        <v>0.36599999999999999</v>
      </c>
    </row>
    <row r="30" spans="1:17" ht="15" customHeight="1" x14ac:dyDescent="0.3">
      <c r="A30" s="176" t="s">
        <v>4</v>
      </c>
      <c r="B30" s="111" t="s">
        <v>75</v>
      </c>
      <c r="C30" s="112">
        <f>SUMIF($B$5:$B$29,$B$5,C5:P29)</f>
        <v>228369</v>
      </c>
      <c r="D30" s="112">
        <f t="shared" ref="D30:Q33" si="0">SUMIF($B$5:$B$29,$B$5,D5:R29)</f>
        <v>242609</v>
      </c>
      <c r="E30" s="112">
        <f t="shared" si="0"/>
        <v>198813</v>
      </c>
      <c r="F30" s="112">
        <f t="shared" si="0"/>
        <v>240648</v>
      </c>
      <c r="G30" s="112">
        <f t="shared" si="0"/>
        <v>288400</v>
      </c>
      <c r="H30" s="112">
        <f t="shared" si="0"/>
        <v>311891</v>
      </c>
      <c r="I30" s="112">
        <f t="shared" si="0"/>
        <v>267390</v>
      </c>
      <c r="J30" s="112">
        <f t="shared" si="0"/>
        <v>352011</v>
      </c>
      <c r="K30" s="112">
        <f t="shared" si="0"/>
        <v>475189</v>
      </c>
      <c r="L30" s="112">
        <f t="shared" si="0"/>
        <v>504240</v>
      </c>
      <c r="M30" s="112">
        <f t="shared" si="0"/>
        <v>77249</v>
      </c>
      <c r="N30" s="112">
        <f t="shared" si="0"/>
        <v>162299</v>
      </c>
      <c r="O30" s="112">
        <f t="shared" si="0"/>
        <v>393909</v>
      </c>
      <c r="P30" s="112">
        <f t="shared" si="0"/>
        <v>437994</v>
      </c>
      <c r="Q30" s="112">
        <f t="shared" si="0"/>
        <v>474922</v>
      </c>
    </row>
    <row r="31" spans="1:17" ht="15" customHeight="1" x14ac:dyDescent="0.3">
      <c r="A31" s="176"/>
      <c r="B31" s="111" t="s">
        <v>74</v>
      </c>
      <c r="C31" s="112">
        <f t="shared" ref="C31:C33" si="1">SUMIF($B$5:$B$29,$B$5,C6:P30)</f>
        <v>593007</v>
      </c>
      <c r="D31" s="112">
        <f t="shared" si="0"/>
        <v>566389</v>
      </c>
      <c r="E31" s="112">
        <f t="shared" si="0"/>
        <v>487234</v>
      </c>
      <c r="F31" s="112">
        <f t="shared" si="0"/>
        <v>500466</v>
      </c>
      <c r="G31" s="112">
        <f t="shared" si="0"/>
        <v>494815</v>
      </c>
      <c r="H31" s="112">
        <f t="shared" si="0"/>
        <v>502765</v>
      </c>
      <c r="I31" s="112">
        <f t="shared" si="0"/>
        <v>546373</v>
      </c>
      <c r="J31" s="112">
        <f t="shared" si="0"/>
        <v>571823</v>
      </c>
      <c r="K31" s="112">
        <f t="shared" si="0"/>
        <v>627866</v>
      </c>
      <c r="L31" s="112">
        <f t="shared" si="0"/>
        <v>641474</v>
      </c>
      <c r="M31" s="112">
        <f t="shared" si="0"/>
        <v>335063</v>
      </c>
      <c r="N31" s="112">
        <f t="shared" si="0"/>
        <v>393827</v>
      </c>
      <c r="O31" s="112">
        <f t="shared" si="0"/>
        <v>546844</v>
      </c>
      <c r="P31" s="112">
        <f t="shared" si="0"/>
        <v>597423</v>
      </c>
      <c r="Q31" s="112">
        <f t="shared" si="0"/>
        <v>598321</v>
      </c>
    </row>
    <row r="32" spans="1:17" ht="15" customHeight="1" x14ac:dyDescent="0.3">
      <c r="A32" s="176"/>
      <c r="B32" s="111" t="s">
        <v>7</v>
      </c>
      <c r="C32" s="112">
        <f t="shared" si="1"/>
        <v>661664</v>
      </c>
      <c r="D32" s="112">
        <f t="shared" si="0"/>
        <v>720559</v>
      </c>
      <c r="E32" s="112">
        <f t="shared" si="0"/>
        <v>665822</v>
      </c>
      <c r="F32" s="112">
        <f t="shared" si="0"/>
        <v>773954</v>
      </c>
      <c r="G32" s="112">
        <f t="shared" si="0"/>
        <v>919727</v>
      </c>
      <c r="H32" s="112">
        <f t="shared" si="0"/>
        <v>964179</v>
      </c>
      <c r="I32" s="112">
        <f t="shared" si="0"/>
        <v>914046</v>
      </c>
      <c r="J32" s="112">
        <f t="shared" si="0"/>
        <v>1034225</v>
      </c>
      <c r="K32" s="112">
        <f t="shared" si="0"/>
        <v>1377229</v>
      </c>
      <c r="L32" s="112">
        <f t="shared" si="0"/>
        <v>1377455</v>
      </c>
      <c r="M32" s="112">
        <f t="shared" si="0"/>
        <v>227383</v>
      </c>
      <c r="N32" s="112">
        <f t="shared" si="0"/>
        <v>561466</v>
      </c>
      <c r="O32" s="112">
        <f t="shared" si="0"/>
        <v>1295752</v>
      </c>
      <c r="P32" s="112">
        <f t="shared" si="0"/>
        <v>1424864</v>
      </c>
      <c r="Q32" s="112">
        <f t="shared" si="0"/>
        <v>1441211</v>
      </c>
    </row>
    <row r="33" spans="1:21" ht="15" customHeight="1" x14ac:dyDescent="0.3">
      <c r="A33" s="176"/>
      <c r="B33" s="111" t="s">
        <v>42</v>
      </c>
      <c r="C33" s="112">
        <f t="shared" si="1"/>
        <v>1280864</v>
      </c>
      <c r="D33" s="112">
        <f t="shared" si="0"/>
        <v>1212841</v>
      </c>
      <c r="E33" s="112">
        <f t="shared" si="0"/>
        <v>1032874</v>
      </c>
      <c r="F33" s="112">
        <f t="shared" si="0"/>
        <v>1034651</v>
      </c>
      <c r="G33" s="112">
        <f t="shared" si="0"/>
        <v>1033333</v>
      </c>
      <c r="H33" s="112">
        <f t="shared" si="0"/>
        <v>1016117</v>
      </c>
      <c r="I33" s="112">
        <f t="shared" si="0"/>
        <v>1148698</v>
      </c>
      <c r="J33" s="112">
        <f t="shared" si="0"/>
        <v>1175494</v>
      </c>
      <c r="K33" s="112">
        <f t="shared" si="0"/>
        <v>1235173</v>
      </c>
      <c r="L33" s="112">
        <f t="shared" si="0"/>
        <v>1284171</v>
      </c>
      <c r="M33" s="112">
        <f t="shared" si="0"/>
        <v>706410</v>
      </c>
      <c r="N33" s="112">
        <f t="shared" si="0"/>
        <v>867520</v>
      </c>
      <c r="O33" s="112">
        <f t="shared" si="0"/>
        <v>1118731</v>
      </c>
      <c r="P33" s="112">
        <f t="shared" si="0"/>
        <v>1231517</v>
      </c>
      <c r="Q33" s="112">
        <f t="shared" si="0"/>
        <v>1255742</v>
      </c>
    </row>
    <row r="34" spans="1:21" ht="15" customHeight="1" x14ac:dyDescent="0.3">
      <c r="A34" s="176"/>
      <c r="B34" s="111" t="s">
        <v>44</v>
      </c>
      <c r="C34" s="113">
        <v>0.318</v>
      </c>
      <c r="D34" s="113">
        <v>0.29299999999999998</v>
      </c>
      <c r="E34" s="113">
        <v>0.27700000000000002</v>
      </c>
      <c r="F34" s="113">
        <v>0.29099999999999998</v>
      </c>
      <c r="G34" s="113">
        <v>0.29499999999999998</v>
      </c>
      <c r="H34" s="113">
        <v>0.29599999999999999</v>
      </c>
      <c r="I34" s="113">
        <v>0.30199999999999999</v>
      </c>
      <c r="J34" s="113">
        <v>0.318</v>
      </c>
      <c r="K34" s="113">
        <v>0.318</v>
      </c>
      <c r="L34" s="113">
        <v>0.31900000000000001</v>
      </c>
      <c r="M34" s="113">
        <v>0.20599999999999999</v>
      </c>
      <c r="N34" s="113">
        <v>0.308</v>
      </c>
      <c r="O34" s="113">
        <v>0.36899999999999999</v>
      </c>
      <c r="P34" s="113">
        <v>0.40200000000000002</v>
      </c>
      <c r="Q34" s="113">
        <v>0.378</v>
      </c>
    </row>
    <row r="35" spans="1:21" ht="15" customHeight="1" x14ac:dyDescent="0.3">
      <c r="A35" s="175" t="s">
        <v>120</v>
      </c>
      <c r="B35" s="175"/>
      <c r="C35" s="175"/>
      <c r="D35" s="175"/>
      <c r="E35" s="175"/>
      <c r="F35" s="175"/>
      <c r="G35" s="175"/>
      <c r="H35" s="175"/>
      <c r="I35" s="175"/>
      <c r="J35" s="175"/>
      <c r="K35" s="175"/>
      <c r="L35" s="175"/>
      <c r="M35" s="175"/>
      <c r="N35" s="175"/>
      <c r="O35" s="175"/>
      <c r="P35" s="140"/>
      <c r="Q35" s="140"/>
      <c r="R35" s="2"/>
      <c r="S35" s="2"/>
      <c r="T35" s="2"/>
      <c r="U35" s="2"/>
    </row>
    <row r="36" spans="1:21" ht="15" customHeight="1" x14ac:dyDescent="0.3">
      <c r="A36" s="175"/>
      <c r="B36" s="175"/>
      <c r="C36" s="175"/>
      <c r="D36" s="175"/>
      <c r="E36" s="175"/>
      <c r="F36" s="175"/>
      <c r="G36" s="175"/>
      <c r="H36" s="175"/>
      <c r="I36" s="175"/>
      <c r="J36" s="175"/>
      <c r="K36" s="175"/>
      <c r="L36" s="175"/>
      <c r="M36" s="175"/>
      <c r="N36" s="175"/>
      <c r="O36" s="175"/>
      <c r="P36" s="140"/>
      <c r="Q36" s="140"/>
    </row>
    <row r="37" spans="1:21" ht="15" customHeight="1" x14ac:dyDescent="0.3">
      <c r="A37" s="86"/>
      <c r="B37" s="86"/>
      <c r="C37" s="86"/>
      <c r="D37" s="86"/>
      <c r="E37" s="86"/>
      <c r="F37" s="86"/>
      <c r="G37" s="86"/>
      <c r="H37" s="86"/>
      <c r="I37" s="86"/>
    </row>
    <row r="38" spans="1:21" ht="15" customHeight="1" x14ac:dyDescent="0.3">
      <c r="A38" s="86"/>
      <c r="B38" s="86"/>
      <c r="C38" s="147"/>
      <c r="D38" s="147"/>
      <c r="E38" s="147"/>
      <c r="F38" s="147"/>
      <c r="G38" s="147"/>
      <c r="H38" s="147"/>
      <c r="I38" s="147"/>
      <c r="J38" s="147"/>
      <c r="K38" s="147"/>
      <c r="L38" s="147"/>
      <c r="M38" s="147"/>
      <c r="N38" s="147"/>
      <c r="O38" s="147"/>
      <c r="P38" s="147"/>
      <c r="Q38" s="147"/>
    </row>
    <row r="40" spans="1:21" ht="15" customHeight="1" x14ac:dyDescent="0.3">
      <c r="C40" s="147"/>
      <c r="D40" s="147"/>
      <c r="E40" s="147"/>
      <c r="F40" s="147"/>
      <c r="G40" s="147"/>
      <c r="H40" s="147"/>
      <c r="I40" s="147"/>
      <c r="J40" s="147"/>
      <c r="K40" s="147"/>
      <c r="L40" s="147"/>
      <c r="M40" s="147"/>
      <c r="N40" s="147"/>
      <c r="O40" s="147"/>
      <c r="P40" s="147"/>
      <c r="Q40" s="147"/>
    </row>
    <row r="43" spans="1:21" ht="15" customHeight="1" x14ac:dyDescent="0.3">
      <c r="C43" s="39"/>
      <c r="D43" s="39"/>
      <c r="E43" s="39"/>
      <c r="F43" s="39"/>
      <c r="G43" s="39"/>
      <c r="H43" s="39"/>
      <c r="I43" s="39"/>
      <c r="J43" s="39"/>
      <c r="K43" s="39"/>
      <c r="L43" s="39"/>
      <c r="M43" s="39"/>
      <c r="N43" s="39"/>
      <c r="O43" s="39"/>
      <c r="P43" s="39"/>
      <c r="Q43" s="39"/>
    </row>
    <row r="44" spans="1:21" ht="15" customHeight="1" x14ac:dyDescent="0.3">
      <c r="C44" s="39"/>
      <c r="D44" s="39"/>
      <c r="E44" s="39"/>
      <c r="F44" s="39"/>
      <c r="G44" s="39"/>
      <c r="H44" s="39"/>
      <c r="I44" s="39"/>
      <c r="J44" s="39"/>
      <c r="K44" s="39"/>
      <c r="L44" s="39"/>
      <c r="M44" s="39"/>
      <c r="N44" s="39"/>
      <c r="O44" s="39"/>
      <c r="P44" s="39"/>
      <c r="Q44" s="39"/>
    </row>
    <row r="45" spans="1:21" ht="15" customHeight="1" x14ac:dyDescent="0.3">
      <c r="C45" s="39"/>
      <c r="D45" s="39"/>
      <c r="E45" s="39"/>
      <c r="F45" s="39"/>
      <c r="G45" s="39"/>
      <c r="H45" s="39"/>
      <c r="I45" s="39"/>
      <c r="J45" s="39"/>
      <c r="K45" s="39"/>
      <c r="L45" s="39"/>
      <c r="M45" s="39"/>
      <c r="N45" s="39"/>
      <c r="O45" s="39"/>
      <c r="P45" s="39"/>
      <c r="Q45" s="39"/>
    </row>
    <row r="46" spans="1:21" ht="15" customHeight="1" x14ac:dyDescent="0.3">
      <c r="C46" s="39"/>
      <c r="D46" s="39"/>
      <c r="E46" s="39"/>
      <c r="F46" s="39"/>
      <c r="G46" s="39"/>
      <c r="H46" s="39"/>
      <c r="I46" s="39"/>
      <c r="J46" s="39"/>
      <c r="K46" s="39"/>
      <c r="L46" s="39"/>
      <c r="M46" s="39"/>
      <c r="N46" s="39"/>
      <c r="O46" s="39"/>
      <c r="P46" s="39"/>
      <c r="Q46" s="39"/>
    </row>
  </sheetData>
  <mergeCells count="8">
    <mergeCell ref="A3:Q3"/>
    <mergeCell ref="A35:O36"/>
    <mergeCell ref="A30:A34"/>
    <mergeCell ref="A25:A29"/>
    <mergeCell ref="A5:A9"/>
    <mergeCell ref="A10:A14"/>
    <mergeCell ref="A20:A24"/>
    <mergeCell ref="A15:A19"/>
  </mergeCells>
  <pageMargins left="0.70866141732283472" right="0.70866141732283472" top="0.74803149606299213" bottom="0.74803149606299213" header="0.31496062992125984" footer="0.31496062992125984"/>
  <pageSetup paperSize="9" orientation="landscape" verticalDpi="597" r:id="rId1"/>
  <headerFooter>
    <oddHeader>&amp;R&amp;G</oddHeader>
    <oddFooter>&amp;L&amp;F&amp;C&amp;P / &amp;N&amp;R&amp;A</oddFooter>
  </headerFooter>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7F33FD-D931-4715-96E1-69503C820459}">
  <sheetPr>
    <tabColor theme="7" tint="-0.499984740745262"/>
    <pageSetUpPr fitToPage="1"/>
  </sheetPr>
  <dimension ref="A3:K39"/>
  <sheetViews>
    <sheetView showGridLines="0" zoomScaleNormal="100" workbookViewId="0">
      <pane xSplit="1" topLeftCell="B1" activePane="topRight" state="frozen"/>
      <selection sqref="A1:XFD1048576"/>
      <selection pane="topRight" activeCell="G5" sqref="G5:G28"/>
    </sheetView>
  </sheetViews>
  <sheetFormatPr defaultRowHeight="15" customHeight="1" x14ac:dyDescent="0.3"/>
  <cols>
    <col min="1" max="1" width="13.6640625" style="9" customWidth="1"/>
    <col min="2" max="2" width="28.44140625" style="9" bestFit="1" customWidth="1"/>
    <col min="3" max="7" width="10.109375" style="9" customWidth="1"/>
    <col min="8" max="16384" width="8.88671875" style="9"/>
  </cols>
  <sheetData>
    <row r="3" spans="1:7" ht="15" customHeight="1" x14ac:dyDescent="0.3">
      <c r="A3" s="180" t="s">
        <v>160</v>
      </c>
      <c r="B3" s="180"/>
      <c r="C3" s="180"/>
      <c r="D3" s="180"/>
      <c r="E3" s="180"/>
      <c r="F3" s="180"/>
      <c r="G3" s="180"/>
    </row>
    <row r="4" spans="1:7" ht="20.399999999999999" x14ac:dyDescent="0.3">
      <c r="A4" s="109" t="s">
        <v>52</v>
      </c>
      <c r="B4" s="104"/>
      <c r="C4" s="110">
        <v>2020</v>
      </c>
      <c r="D4" s="110">
        <v>2021</v>
      </c>
      <c r="E4" s="110">
        <v>2022</v>
      </c>
      <c r="F4" s="110">
        <v>2023</v>
      </c>
      <c r="G4" s="110">
        <v>2024</v>
      </c>
    </row>
    <row r="5" spans="1:7" ht="15" customHeight="1" x14ac:dyDescent="0.3">
      <c r="A5" s="177" t="s">
        <v>8</v>
      </c>
      <c r="B5" s="34" t="s">
        <v>73</v>
      </c>
      <c r="C5" s="75">
        <v>52</v>
      </c>
      <c r="D5" s="75">
        <v>124</v>
      </c>
      <c r="E5" s="75">
        <v>302</v>
      </c>
      <c r="F5" s="75">
        <v>413</v>
      </c>
      <c r="G5" s="75">
        <v>1760</v>
      </c>
    </row>
    <row r="6" spans="1:7" ht="15" customHeight="1" x14ac:dyDescent="0.3">
      <c r="A6" s="177"/>
      <c r="B6" s="34" t="s">
        <v>74</v>
      </c>
      <c r="C6" s="75">
        <v>6185</v>
      </c>
      <c r="D6" s="75">
        <v>2761</v>
      </c>
      <c r="E6" s="75">
        <v>3935</v>
      </c>
      <c r="F6" s="75">
        <v>4271</v>
      </c>
      <c r="G6" s="75">
        <v>5198</v>
      </c>
    </row>
    <row r="7" spans="1:7" ht="15" customHeight="1" x14ac:dyDescent="0.3">
      <c r="A7" s="177"/>
      <c r="B7" s="34" t="s">
        <v>7</v>
      </c>
      <c r="C7" s="75">
        <v>114</v>
      </c>
      <c r="D7" s="75">
        <v>297</v>
      </c>
      <c r="E7" s="75">
        <v>593</v>
      </c>
      <c r="F7" s="75">
        <v>757</v>
      </c>
      <c r="G7" s="75">
        <v>2932</v>
      </c>
    </row>
    <row r="8" spans="1:7" ht="15" customHeight="1" x14ac:dyDescent="0.3">
      <c r="A8" s="177"/>
      <c r="B8" s="34" t="s">
        <v>42</v>
      </c>
      <c r="C8" s="75">
        <v>19565</v>
      </c>
      <c r="D8" s="75">
        <v>6128</v>
      </c>
      <c r="E8" s="75">
        <v>9773</v>
      </c>
      <c r="F8" s="75">
        <v>9470</v>
      </c>
      <c r="G8" s="75">
        <v>14407</v>
      </c>
    </row>
    <row r="9" spans="1:7" ht="15" customHeight="1" x14ac:dyDescent="0.3">
      <c r="A9" s="178" t="s">
        <v>10</v>
      </c>
      <c r="B9" s="35" t="s">
        <v>73</v>
      </c>
      <c r="C9" s="88">
        <v>1842</v>
      </c>
      <c r="D9" s="88">
        <v>2017</v>
      </c>
      <c r="E9" s="88">
        <v>7212</v>
      </c>
      <c r="F9" s="88">
        <v>5294</v>
      </c>
      <c r="G9" s="88">
        <v>11317</v>
      </c>
    </row>
    <row r="10" spans="1:7" ht="15" customHeight="1" x14ac:dyDescent="0.3">
      <c r="A10" s="178"/>
      <c r="B10" s="35" t="s">
        <v>74</v>
      </c>
      <c r="C10" s="88">
        <v>11495</v>
      </c>
      <c r="D10" s="88">
        <v>7596</v>
      </c>
      <c r="E10" s="88">
        <v>8157</v>
      </c>
      <c r="F10" s="88">
        <v>12397</v>
      </c>
      <c r="G10" s="88">
        <v>17853</v>
      </c>
    </row>
    <row r="11" spans="1:7" ht="15" customHeight="1" x14ac:dyDescent="0.3">
      <c r="A11" s="178"/>
      <c r="B11" s="35" t="s">
        <v>7</v>
      </c>
      <c r="C11" s="88">
        <v>4956</v>
      </c>
      <c r="D11" s="88">
        <v>7240</v>
      </c>
      <c r="E11" s="88">
        <v>25419</v>
      </c>
      <c r="F11" s="88">
        <v>30844</v>
      </c>
      <c r="G11" s="88">
        <v>43056</v>
      </c>
    </row>
    <row r="12" spans="1:7" ht="15" customHeight="1" x14ac:dyDescent="0.3">
      <c r="A12" s="178"/>
      <c r="B12" s="35" t="s">
        <v>42</v>
      </c>
      <c r="C12" s="88">
        <v>23675</v>
      </c>
      <c r="D12" s="88">
        <v>10144</v>
      </c>
      <c r="E12" s="88">
        <v>22572</v>
      </c>
      <c r="F12" s="88">
        <v>47573</v>
      </c>
      <c r="G12" s="88">
        <v>64363</v>
      </c>
    </row>
    <row r="13" spans="1:7" ht="15" customHeight="1" x14ac:dyDescent="0.3">
      <c r="A13" s="177" t="s">
        <v>124</v>
      </c>
      <c r="B13" s="34" t="s">
        <v>73</v>
      </c>
      <c r="C13" s="75">
        <v>18338</v>
      </c>
      <c r="D13" s="75">
        <v>26871</v>
      </c>
      <c r="E13" s="75">
        <v>98276</v>
      </c>
      <c r="F13" s="75">
        <v>152075</v>
      </c>
      <c r="G13" s="75">
        <v>136596</v>
      </c>
    </row>
    <row r="14" spans="1:7" ht="15" customHeight="1" x14ac:dyDescent="0.3">
      <c r="A14" s="177"/>
      <c r="B14" s="34" t="s">
        <v>74</v>
      </c>
      <c r="C14" s="75">
        <v>27848</v>
      </c>
      <c r="D14" s="75">
        <v>52058</v>
      </c>
      <c r="E14" s="75">
        <v>54568</v>
      </c>
      <c r="F14" s="75">
        <v>49438</v>
      </c>
      <c r="G14" s="75">
        <v>42455</v>
      </c>
    </row>
    <row r="15" spans="1:7" ht="15" customHeight="1" x14ac:dyDescent="0.3">
      <c r="A15" s="177"/>
      <c r="B15" s="34" t="s">
        <v>7</v>
      </c>
      <c r="C15" s="75">
        <v>119887</v>
      </c>
      <c r="D15" s="75">
        <v>152161</v>
      </c>
      <c r="E15" s="75">
        <v>552813</v>
      </c>
      <c r="F15" s="75">
        <v>742172</v>
      </c>
      <c r="G15" s="75">
        <v>733493</v>
      </c>
    </row>
    <row r="16" spans="1:7" ht="15" customHeight="1" x14ac:dyDescent="0.3">
      <c r="A16" s="177"/>
      <c r="B16" s="34" t="s">
        <v>42</v>
      </c>
      <c r="C16" s="75">
        <v>106424</v>
      </c>
      <c r="D16" s="75">
        <v>205680</v>
      </c>
      <c r="E16" s="75">
        <v>199612</v>
      </c>
      <c r="F16" s="75">
        <v>168695</v>
      </c>
      <c r="G16" s="75">
        <v>188567</v>
      </c>
    </row>
    <row r="17" spans="1:11" ht="15" customHeight="1" x14ac:dyDescent="0.3">
      <c r="A17" s="178" t="s">
        <v>11</v>
      </c>
      <c r="B17" s="35" t="s">
        <v>73</v>
      </c>
      <c r="C17" s="88">
        <v>7297</v>
      </c>
      <c r="D17" s="88">
        <v>12782</v>
      </c>
      <c r="E17" s="88">
        <v>22632</v>
      </c>
      <c r="F17" s="88">
        <v>22938</v>
      </c>
      <c r="G17" s="88">
        <v>21176</v>
      </c>
    </row>
    <row r="18" spans="1:11" ht="15" customHeight="1" x14ac:dyDescent="0.3">
      <c r="A18" s="178"/>
      <c r="B18" s="35" t="s">
        <v>74</v>
      </c>
      <c r="C18" s="88">
        <v>43377</v>
      </c>
      <c r="D18" s="88">
        <v>41805</v>
      </c>
      <c r="E18" s="88">
        <v>52503</v>
      </c>
      <c r="F18" s="88">
        <v>43923</v>
      </c>
      <c r="G18" s="88">
        <v>30700</v>
      </c>
    </row>
    <row r="19" spans="1:11" ht="15" customHeight="1" x14ac:dyDescent="0.3">
      <c r="A19" s="178"/>
      <c r="B19" s="35" t="s">
        <v>7</v>
      </c>
      <c r="C19" s="88">
        <v>43834</v>
      </c>
      <c r="D19" s="88">
        <v>70269</v>
      </c>
      <c r="E19" s="88">
        <v>109688</v>
      </c>
      <c r="F19" s="88">
        <v>132032</v>
      </c>
      <c r="G19" s="88">
        <v>85827</v>
      </c>
    </row>
    <row r="20" spans="1:11" ht="15" customHeight="1" x14ac:dyDescent="0.3">
      <c r="A20" s="178"/>
      <c r="B20" s="35" t="s">
        <v>42</v>
      </c>
      <c r="C20" s="88">
        <v>167948</v>
      </c>
      <c r="D20" s="88">
        <v>147184</v>
      </c>
      <c r="E20" s="88">
        <v>169828</v>
      </c>
      <c r="F20" s="88">
        <v>174637</v>
      </c>
      <c r="G20" s="88">
        <v>97439</v>
      </c>
    </row>
    <row r="21" spans="1:11" ht="15" customHeight="1" x14ac:dyDescent="0.3">
      <c r="A21" s="177" t="s">
        <v>9</v>
      </c>
      <c r="B21" s="34" t="s">
        <v>73</v>
      </c>
      <c r="C21" s="75">
        <v>9352</v>
      </c>
      <c r="D21" s="75">
        <v>16836</v>
      </c>
      <c r="E21" s="75">
        <v>27597</v>
      </c>
      <c r="F21" s="75">
        <v>27508</v>
      </c>
      <c r="G21" s="75">
        <v>31184</v>
      </c>
    </row>
    <row r="22" spans="1:11" ht="15" customHeight="1" x14ac:dyDescent="0.3">
      <c r="A22" s="177"/>
      <c r="B22" s="34" t="s">
        <v>74</v>
      </c>
      <c r="C22" s="75">
        <v>8215</v>
      </c>
      <c r="D22" s="75">
        <v>9061</v>
      </c>
      <c r="E22" s="75">
        <v>12661</v>
      </c>
      <c r="F22" s="75">
        <v>12719</v>
      </c>
      <c r="G22" s="75">
        <v>15716</v>
      </c>
    </row>
    <row r="23" spans="1:11" ht="15" customHeight="1" x14ac:dyDescent="0.3">
      <c r="A23" s="177"/>
      <c r="B23" s="34" t="s">
        <v>7</v>
      </c>
      <c r="C23" s="75">
        <v>12450</v>
      </c>
      <c r="D23" s="75">
        <v>24698</v>
      </c>
      <c r="E23" s="75">
        <v>42921</v>
      </c>
      <c r="F23" s="75">
        <v>45573</v>
      </c>
      <c r="G23" s="75">
        <v>43751</v>
      </c>
    </row>
    <row r="24" spans="1:11" ht="15" customHeight="1" x14ac:dyDescent="0.3">
      <c r="A24" s="177"/>
      <c r="B24" s="34" t="s">
        <v>42</v>
      </c>
      <c r="C24" s="75">
        <v>17167</v>
      </c>
      <c r="D24" s="75">
        <v>18714</v>
      </c>
      <c r="E24" s="75">
        <v>25914</v>
      </c>
      <c r="F24" s="75">
        <v>28658</v>
      </c>
      <c r="G24" s="75">
        <v>33236</v>
      </c>
    </row>
    <row r="25" spans="1:11" ht="15" customHeight="1" x14ac:dyDescent="0.3">
      <c r="A25" s="176" t="s">
        <v>4</v>
      </c>
      <c r="B25" s="111" t="s">
        <v>75</v>
      </c>
      <c r="C25" s="112">
        <f>SUMIF($B$5:$B$24,$B$5,C5:F24)</f>
        <v>36881</v>
      </c>
      <c r="D25" s="112">
        <f t="shared" ref="D25:G28" si="0">SUMIF($B$5:$B$24,$B$5,D5:H24)</f>
        <v>58630</v>
      </c>
      <c r="E25" s="112">
        <f t="shared" si="0"/>
        <v>156019</v>
      </c>
      <c r="F25" s="112">
        <f t="shared" si="0"/>
        <v>208228</v>
      </c>
      <c r="G25" s="112">
        <f t="shared" si="0"/>
        <v>202033</v>
      </c>
    </row>
    <row r="26" spans="1:11" ht="15" customHeight="1" x14ac:dyDescent="0.3">
      <c r="A26" s="176"/>
      <c r="B26" s="111" t="s">
        <v>74</v>
      </c>
      <c r="C26" s="112">
        <f t="shared" ref="C26:C28" si="1">SUMIF($B$5:$B$24,$B$5,C6:F25)</f>
        <v>97120</v>
      </c>
      <c r="D26" s="112">
        <f t="shared" si="0"/>
        <v>113281</v>
      </c>
      <c r="E26" s="112">
        <f t="shared" si="0"/>
        <v>131824</v>
      </c>
      <c r="F26" s="112">
        <f t="shared" si="0"/>
        <v>122748</v>
      </c>
      <c r="G26" s="112">
        <f t="shared" si="0"/>
        <v>111922</v>
      </c>
    </row>
    <row r="27" spans="1:11" ht="15" customHeight="1" x14ac:dyDescent="0.3">
      <c r="A27" s="176"/>
      <c r="B27" s="111" t="s">
        <v>7</v>
      </c>
      <c r="C27" s="112">
        <f t="shared" si="1"/>
        <v>181241</v>
      </c>
      <c r="D27" s="112">
        <f t="shared" si="0"/>
        <v>254665</v>
      </c>
      <c r="E27" s="112">
        <f t="shared" si="0"/>
        <v>731434</v>
      </c>
      <c r="F27" s="112">
        <f t="shared" si="0"/>
        <v>951378</v>
      </c>
      <c r="G27" s="112">
        <f t="shared" si="0"/>
        <v>909059</v>
      </c>
    </row>
    <row r="28" spans="1:11" ht="15" customHeight="1" x14ac:dyDescent="0.3">
      <c r="A28" s="176"/>
      <c r="B28" s="111" t="s">
        <v>42</v>
      </c>
      <c r="C28" s="112">
        <f t="shared" si="1"/>
        <v>334779</v>
      </c>
      <c r="D28" s="112">
        <f t="shared" si="0"/>
        <v>387850</v>
      </c>
      <c r="E28" s="112">
        <f t="shared" si="0"/>
        <v>427699</v>
      </c>
      <c r="F28" s="112">
        <f t="shared" si="0"/>
        <v>429033</v>
      </c>
      <c r="G28" s="112">
        <f t="shared" si="0"/>
        <v>398012</v>
      </c>
    </row>
    <row r="29" spans="1:11" ht="15" customHeight="1" x14ac:dyDescent="0.3">
      <c r="A29" s="3" t="s">
        <v>121</v>
      </c>
      <c r="B29" s="3"/>
      <c r="C29" s="3"/>
      <c r="D29" s="140"/>
      <c r="E29" s="140"/>
      <c r="F29" s="140"/>
      <c r="G29" s="140"/>
      <c r="H29" s="2"/>
      <c r="I29" s="2"/>
      <c r="J29" s="2"/>
      <c r="K29" s="2"/>
    </row>
    <row r="30" spans="1:11" ht="15" customHeight="1" x14ac:dyDescent="0.3">
      <c r="A30" s="3"/>
      <c r="B30" s="3"/>
      <c r="C30" s="3"/>
      <c r="D30" s="140"/>
      <c r="E30" s="140"/>
      <c r="F30" s="140"/>
      <c r="G30" s="140"/>
    </row>
    <row r="31" spans="1:11" ht="15" customHeight="1" x14ac:dyDescent="0.3">
      <c r="A31" s="179"/>
      <c r="B31" s="179"/>
    </row>
    <row r="32" spans="1:11" ht="15" customHeight="1" x14ac:dyDescent="0.3">
      <c r="A32" s="179"/>
      <c r="B32" s="179"/>
    </row>
    <row r="36" spans="3:7" ht="15" customHeight="1" x14ac:dyDescent="0.3">
      <c r="C36" s="39"/>
      <c r="D36" s="39"/>
      <c r="E36" s="39"/>
      <c r="F36" s="39"/>
      <c r="G36" s="39"/>
    </row>
    <row r="37" spans="3:7" ht="15" customHeight="1" x14ac:dyDescent="0.3">
      <c r="C37" s="39"/>
      <c r="D37" s="39"/>
      <c r="E37" s="39"/>
      <c r="F37" s="39"/>
      <c r="G37" s="39"/>
    </row>
    <row r="38" spans="3:7" ht="15" customHeight="1" x14ac:dyDescent="0.3">
      <c r="C38" s="39"/>
      <c r="D38" s="39"/>
      <c r="E38" s="39"/>
      <c r="F38" s="39"/>
      <c r="G38" s="39"/>
    </row>
    <row r="39" spans="3:7" ht="15" customHeight="1" x14ac:dyDescent="0.3">
      <c r="C39" s="39"/>
      <c r="D39" s="39"/>
      <c r="E39" s="39"/>
      <c r="F39" s="39"/>
      <c r="G39" s="39"/>
    </row>
  </sheetData>
  <mergeCells count="8">
    <mergeCell ref="A3:G3"/>
    <mergeCell ref="A31:B32"/>
    <mergeCell ref="A13:A16"/>
    <mergeCell ref="A17:A20"/>
    <mergeCell ref="A21:A24"/>
    <mergeCell ref="A5:A8"/>
    <mergeCell ref="A9:A12"/>
    <mergeCell ref="A25:A28"/>
  </mergeCells>
  <pageMargins left="0.70866141732283472" right="0.70866141732283472" top="0.74803149606299213" bottom="0.74803149606299213" header="0.31496062992125984" footer="0.31496062992125984"/>
  <pageSetup paperSize="9" orientation="landscape" verticalDpi="597" r:id="rId1"/>
  <headerFooter>
    <oddHeader>&amp;R&amp;G</oddHeader>
    <oddFooter>&amp;L&amp;F&amp;C&amp;P / &amp;N&amp;R&amp;A</oddFooter>
  </headerFooter>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A3:H201"/>
  <sheetViews>
    <sheetView showGridLines="0" zoomScaleNormal="100" workbookViewId="0">
      <selection activeCell="C202" sqref="C202"/>
    </sheetView>
  </sheetViews>
  <sheetFormatPr defaultRowHeight="15" customHeight="1" x14ac:dyDescent="0.3"/>
  <cols>
    <col min="1" max="1" width="11.33203125" style="34" bestFit="1" customWidth="1"/>
    <col min="2" max="2" width="8.33203125" style="9" bestFit="1" customWidth="1"/>
    <col min="3" max="4" width="9.6640625" style="9" bestFit="1" customWidth="1"/>
    <col min="5" max="5" width="11.33203125" style="9" bestFit="1" customWidth="1"/>
    <col min="6" max="6" width="7.5546875" style="9" bestFit="1" customWidth="1"/>
    <col min="7" max="7" width="8.77734375" style="9" bestFit="1" customWidth="1"/>
    <col min="8" max="8" width="8.33203125" style="9" bestFit="1" customWidth="1"/>
    <col min="9" max="16384" width="8.88671875" style="9"/>
  </cols>
  <sheetData>
    <row r="3" spans="1:8" ht="15" customHeight="1" x14ac:dyDescent="0.3">
      <c r="A3" s="181" t="s">
        <v>43</v>
      </c>
      <c r="B3" s="181"/>
      <c r="C3" s="181"/>
      <c r="D3" s="181"/>
      <c r="E3" s="181" t="s">
        <v>53</v>
      </c>
      <c r="F3" s="181"/>
      <c r="G3" s="181"/>
      <c r="H3" s="181"/>
    </row>
    <row r="4" spans="1:8" ht="15" customHeight="1" x14ac:dyDescent="0.3">
      <c r="A4" s="114"/>
      <c r="B4" s="115" t="s">
        <v>25</v>
      </c>
      <c r="C4" s="115" t="s">
        <v>26</v>
      </c>
      <c r="D4" s="116" t="s">
        <v>4</v>
      </c>
      <c r="E4" s="114"/>
      <c r="F4" s="115" t="s">
        <v>25</v>
      </c>
      <c r="G4" s="115" t="s">
        <v>26</v>
      </c>
      <c r="H4" s="116" t="s">
        <v>4</v>
      </c>
    </row>
    <row r="5" spans="1:8" ht="15" customHeight="1" x14ac:dyDescent="0.3">
      <c r="A5" s="117">
        <v>2024</v>
      </c>
      <c r="B5" s="115">
        <f>SUM(B6:B17)</f>
        <v>10987</v>
      </c>
      <c r="C5" s="115">
        <f t="shared" ref="C5:D5" si="0">SUM(C6:C17)</f>
        <v>268833</v>
      </c>
      <c r="D5" s="115">
        <f t="shared" si="0"/>
        <v>279820</v>
      </c>
      <c r="E5" s="117">
        <v>2024</v>
      </c>
      <c r="F5" s="115">
        <f>SUM(F6:F17)</f>
        <v>1470</v>
      </c>
      <c r="G5" s="115">
        <f t="shared" ref="G5:H5" si="1">SUM(G6:G17)</f>
        <v>28515</v>
      </c>
      <c r="H5" s="115">
        <f t="shared" si="1"/>
        <v>29985</v>
      </c>
    </row>
    <row r="6" spans="1:8" ht="15" customHeight="1" x14ac:dyDescent="0.3">
      <c r="A6" s="84" t="s">
        <v>13</v>
      </c>
      <c r="B6" s="85">
        <v>0</v>
      </c>
      <c r="C6" s="85">
        <v>0</v>
      </c>
      <c r="D6" s="85">
        <f>SUM(B6:C6)</f>
        <v>0</v>
      </c>
      <c r="E6" s="84" t="s">
        <v>13</v>
      </c>
      <c r="F6" s="85">
        <v>0</v>
      </c>
      <c r="G6" s="85">
        <v>647</v>
      </c>
      <c r="H6" s="85">
        <f>SUM(F6:G6)</f>
        <v>647</v>
      </c>
    </row>
    <row r="7" spans="1:8" ht="15" customHeight="1" x14ac:dyDescent="0.3">
      <c r="A7" s="84" t="s">
        <v>14</v>
      </c>
      <c r="B7" s="85">
        <v>0</v>
      </c>
      <c r="C7" s="85">
        <v>0</v>
      </c>
      <c r="D7" s="85">
        <f t="shared" ref="D7:D16" si="2">SUM(B7:C7)</f>
        <v>0</v>
      </c>
      <c r="E7" s="84" t="s">
        <v>14</v>
      </c>
      <c r="F7" s="85">
        <v>0</v>
      </c>
      <c r="G7" s="85">
        <v>645</v>
      </c>
      <c r="H7" s="85">
        <f t="shared" ref="H7:H17" si="3">SUM(F7:G7)</f>
        <v>645</v>
      </c>
    </row>
    <row r="8" spans="1:8" ht="15" customHeight="1" x14ac:dyDescent="0.3">
      <c r="A8" s="84" t="s">
        <v>15</v>
      </c>
      <c r="B8" s="85">
        <v>0</v>
      </c>
      <c r="C8" s="85">
        <v>0</v>
      </c>
      <c r="D8" s="85">
        <f t="shared" si="2"/>
        <v>0</v>
      </c>
      <c r="E8" s="84" t="s">
        <v>15</v>
      </c>
      <c r="F8" s="85">
        <v>38</v>
      </c>
      <c r="G8" s="85">
        <v>891</v>
      </c>
      <c r="H8" s="85">
        <f t="shared" si="3"/>
        <v>929</v>
      </c>
    </row>
    <row r="9" spans="1:8" ht="15" customHeight="1" x14ac:dyDescent="0.3">
      <c r="A9" s="84" t="s">
        <v>16</v>
      </c>
      <c r="B9" s="85">
        <v>29</v>
      </c>
      <c r="C9" s="85">
        <v>1317</v>
      </c>
      <c r="D9" s="85">
        <f t="shared" si="2"/>
        <v>1346</v>
      </c>
      <c r="E9" s="84" t="s">
        <v>16</v>
      </c>
      <c r="F9" s="85">
        <v>38</v>
      </c>
      <c r="G9" s="85">
        <v>1533</v>
      </c>
      <c r="H9" s="85">
        <f t="shared" si="3"/>
        <v>1571</v>
      </c>
    </row>
    <row r="10" spans="1:8" ht="15" customHeight="1" x14ac:dyDescent="0.3">
      <c r="A10" s="84" t="s">
        <v>17</v>
      </c>
      <c r="B10" s="85">
        <v>608</v>
      </c>
      <c r="C10" s="85">
        <v>29124</v>
      </c>
      <c r="D10" s="85">
        <f t="shared" si="2"/>
        <v>29732</v>
      </c>
      <c r="E10" s="84" t="s">
        <v>17</v>
      </c>
      <c r="F10" s="85">
        <v>0</v>
      </c>
      <c r="G10" s="85">
        <v>2305</v>
      </c>
      <c r="H10" s="85">
        <f t="shared" si="3"/>
        <v>2305</v>
      </c>
    </row>
    <row r="11" spans="1:8" ht="15" customHeight="1" x14ac:dyDescent="0.3">
      <c r="A11" s="84" t="s">
        <v>18</v>
      </c>
      <c r="B11" s="85">
        <v>2096</v>
      </c>
      <c r="C11" s="85">
        <v>54938</v>
      </c>
      <c r="D11" s="85">
        <f t="shared" si="2"/>
        <v>57034</v>
      </c>
      <c r="E11" s="84" t="s">
        <v>18</v>
      </c>
      <c r="F11" s="85">
        <v>205</v>
      </c>
      <c r="G11" s="85">
        <v>4474</v>
      </c>
      <c r="H11" s="85">
        <f t="shared" si="3"/>
        <v>4679</v>
      </c>
    </row>
    <row r="12" spans="1:8" ht="15" customHeight="1" x14ac:dyDescent="0.3">
      <c r="A12" s="84" t="s">
        <v>19</v>
      </c>
      <c r="B12" s="85">
        <v>3193</v>
      </c>
      <c r="C12" s="85">
        <v>68689</v>
      </c>
      <c r="D12" s="85">
        <f t="shared" si="2"/>
        <v>71882</v>
      </c>
      <c r="E12" s="84" t="s">
        <v>19</v>
      </c>
      <c r="F12" s="85">
        <v>372</v>
      </c>
      <c r="G12" s="85">
        <v>5525</v>
      </c>
      <c r="H12" s="85">
        <f t="shared" si="3"/>
        <v>5897</v>
      </c>
    </row>
    <row r="13" spans="1:8" ht="15" customHeight="1" x14ac:dyDescent="0.3">
      <c r="A13" s="84" t="s">
        <v>20</v>
      </c>
      <c r="B13" s="85">
        <v>3244</v>
      </c>
      <c r="C13" s="85">
        <v>67077</v>
      </c>
      <c r="D13" s="85">
        <f t="shared" si="2"/>
        <v>70321</v>
      </c>
      <c r="E13" s="84" t="s">
        <v>20</v>
      </c>
      <c r="F13" s="85">
        <v>481</v>
      </c>
      <c r="G13" s="85">
        <v>5551</v>
      </c>
      <c r="H13" s="85">
        <f t="shared" si="3"/>
        <v>6032</v>
      </c>
    </row>
    <row r="14" spans="1:8" ht="15" customHeight="1" x14ac:dyDescent="0.3">
      <c r="A14" s="84" t="s">
        <v>21</v>
      </c>
      <c r="B14" s="85">
        <v>1576</v>
      </c>
      <c r="C14" s="85">
        <v>43591</v>
      </c>
      <c r="D14" s="85">
        <f t="shared" si="2"/>
        <v>45167</v>
      </c>
      <c r="E14" s="84" t="s">
        <v>21</v>
      </c>
      <c r="F14" s="85">
        <v>286</v>
      </c>
      <c r="G14" s="85">
        <v>4161</v>
      </c>
      <c r="H14" s="85">
        <f t="shared" si="3"/>
        <v>4447</v>
      </c>
    </row>
    <row r="15" spans="1:8" ht="15" customHeight="1" x14ac:dyDescent="0.3">
      <c r="A15" s="84" t="s">
        <v>22</v>
      </c>
      <c r="B15" s="85">
        <v>233</v>
      </c>
      <c r="C15" s="85">
        <v>4076</v>
      </c>
      <c r="D15" s="85">
        <f t="shared" si="2"/>
        <v>4309</v>
      </c>
      <c r="E15" s="84" t="s">
        <v>22</v>
      </c>
      <c r="F15" s="85">
        <v>0</v>
      </c>
      <c r="G15" s="85">
        <v>1556</v>
      </c>
      <c r="H15" s="85">
        <f t="shared" si="3"/>
        <v>1556</v>
      </c>
    </row>
    <row r="16" spans="1:8" ht="15" customHeight="1" x14ac:dyDescent="0.3">
      <c r="A16" s="84" t="s">
        <v>23</v>
      </c>
      <c r="B16" s="85">
        <v>8</v>
      </c>
      <c r="C16" s="85">
        <v>21</v>
      </c>
      <c r="D16" s="85">
        <f t="shared" si="2"/>
        <v>29</v>
      </c>
      <c r="E16" s="84" t="s">
        <v>23</v>
      </c>
      <c r="F16" s="85">
        <v>0</v>
      </c>
      <c r="G16" s="85">
        <v>660</v>
      </c>
      <c r="H16" s="85">
        <f t="shared" si="3"/>
        <v>660</v>
      </c>
    </row>
    <row r="17" spans="1:8" ht="15" customHeight="1" x14ac:dyDescent="0.3">
      <c r="A17" s="84" t="s">
        <v>24</v>
      </c>
      <c r="B17" s="85">
        <v>0</v>
      </c>
      <c r="C17" s="85">
        <v>0</v>
      </c>
      <c r="D17" s="85">
        <f>SUM(B17:C17)</f>
        <v>0</v>
      </c>
      <c r="E17" s="84" t="s">
        <v>24</v>
      </c>
      <c r="F17" s="85">
        <v>50</v>
      </c>
      <c r="G17" s="85">
        <v>567</v>
      </c>
      <c r="H17" s="85">
        <f t="shared" si="3"/>
        <v>617</v>
      </c>
    </row>
    <row r="18" spans="1:8" ht="15" customHeight="1" x14ac:dyDescent="0.3">
      <c r="A18" s="117">
        <v>2023</v>
      </c>
      <c r="B18" s="115">
        <f>SUM(B19:B30)</f>
        <v>16304</v>
      </c>
      <c r="C18" s="115">
        <f t="shared" ref="C18:D18" si="4">SUM(C19:C30)</f>
        <v>238689</v>
      </c>
      <c r="D18" s="115">
        <f t="shared" si="4"/>
        <v>254993</v>
      </c>
      <c r="E18" s="117">
        <v>2023</v>
      </c>
      <c r="F18" s="115">
        <f>SUM(F19:F30)</f>
        <v>1590</v>
      </c>
      <c r="G18" s="115">
        <f t="shared" ref="G18:H18" si="5">SUM(G19:G30)</f>
        <v>28998</v>
      </c>
      <c r="H18" s="115">
        <f t="shared" si="5"/>
        <v>30588</v>
      </c>
    </row>
    <row r="19" spans="1:8" ht="15" customHeight="1" x14ac:dyDescent="0.3">
      <c r="A19" s="84" t="s">
        <v>13</v>
      </c>
      <c r="B19" s="85">
        <v>0</v>
      </c>
      <c r="C19" s="85">
        <v>0</v>
      </c>
      <c r="D19" s="85">
        <f>SUM(B19:C19)</f>
        <v>0</v>
      </c>
      <c r="E19" s="84" t="s">
        <v>13</v>
      </c>
      <c r="F19" s="85">
        <v>126</v>
      </c>
      <c r="G19" s="85">
        <v>648</v>
      </c>
      <c r="H19" s="85">
        <f>SUM(F19:G19)</f>
        <v>774</v>
      </c>
    </row>
    <row r="20" spans="1:8" ht="15" customHeight="1" x14ac:dyDescent="0.3">
      <c r="A20" s="84" t="s">
        <v>14</v>
      </c>
      <c r="B20" s="85">
        <v>9</v>
      </c>
      <c r="C20" s="85">
        <v>0</v>
      </c>
      <c r="D20" s="85">
        <f t="shared" ref="D20:D30" si="6">SUM(B20:C20)</f>
        <v>9</v>
      </c>
      <c r="E20" s="84" t="s">
        <v>14</v>
      </c>
      <c r="F20" s="85">
        <v>68</v>
      </c>
      <c r="G20" s="85">
        <v>605</v>
      </c>
      <c r="H20" s="85">
        <f t="shared" ref="H20:H30" si="7">SUM(F20:G20)</f>
        <v>673</v>
      </c>
    </row>
    <row r="21" spans="1:8" ht="15" customHeight="1" x14ac:dyDescent="0.3">
      <c r="A21" s="84" t="s">
        <v>15</v>
      </c>
      <c r="B21" s="85">
        <v>0</v>
      </c>
      <c r="C21" s="85">
        <v>0</v>
      </c>
      <c r="D21" s="85">
        <f t="shared" si="6"/>
        <v>0</v>
      </c>
      <c r="E21" s="84" t="s">
        <v>15</v>
      </c>
      <c r="F21" s="85">
        <v>52</v>
      </c>
      <c r="G21" s="85">
        <v>795</v>
      </c>
      <c r="H21" s="85">
        <f t="shared" si="7"/>
        <v>847</v>
      </c>
    </row>
    <row r="22" spans="1:8" ht="15" customHeight="1" x14ac:dyDescent="0.3">
      <c r="A22" s="84" t="s">
        <v>16</v>
      </c>
      <c r="B22" s="85">
        <v>0</v>
      </c>
      <c r="C22" s="85">
        <v>384</v>
      </c>
      <c r="D22" s="85">
        <f t="shared" si="6"/>
        <v>384</v>
      </c>
      <c r="E22" s="84" t="s">
        <v>16</v>
      </c>
      <c r="F22" s="85">
        <v>35</v>
      </c>
      <c r="G22" s="85">
        <v>1686</v>
      </c>
      <c r="H22" s="85">
        <f t="shared" si="7"/>
        <v>1721</v>
      </c>
    </row>
    <row r="23" spans="1:8" ht="15" customHeight="1" x14ac:dyDescent="0.3">
      <c r="A23" s="84" t="s">
        <v>17</v>
      </c>
      <c r="B23" s="85">
        <v>835</v>
      </c>
      <c r="C23" s="85">
        <v>26245</v>
      </c>
      <c r="D23" s="85">
        <f t="shared" si="6"/>
        <v>27080</v>
      </c>
      <c r="E23" s="84" t="s">
        <v>17</v>
      </c>
      <c r="F23" s="85">
        <v>0</v>
      </c>
      <c r="G23" s="85">
        <v>2420</v>
      </c>
      <c r="H23" s="85">
        <f t="shared" si="7"/>
        <v>2420</v>
      </c>
    </row>
    <row r="24" spans="1:8" ht="15" customHeight="1" x14ac:dyDescent="0.3">
      <c r="A24" s="84" t="s">
        <v>18</v>
      </c>
      <c r="B24" s="85">
        <v>2279</v>
      </c>
      <c r="C24" s="85">
        <v>49693</v>
      </c>
      <c r="D24" s="85">
        <f t="shared" si="6"/>
        <v>51972</v>
      </c>
      <c r="E24" s="84" t="s">
        <v>18</v>
      </c>
      <c r="F24" s="85">
        <v>292</v>
      </c>
      <c r="G24" s="85">
        <v>4241</v>
      </c>
      <c r="H24" s="85">
        <f t="shared" si="7"/>
        <v>4533</v>
      </c>
    </row>
    <row r="25" spans="1:8" ht="15" customHeight="1" x14ac:dyDescent="0.3">
      <c r="A25" s="84" t="s">
        <v>19</v>
      </c>
      <c r="B25" s="85">
        <v>5631</v>
      </c>
      <c r="C25" s="85">
        <v>66371</v>
      </c>
      <c r="D25" s="85">
        <f t="shared" si="6"/>
        <v>72002</v>
      </c>
      <c r="E25" s="84" t="s">
        <v>19</v>
      </c>
      <c r="F25" s="85">
        <v>268</v>
      </c>
      <c r="G25" s="85">
        <v>5750</v>
      </c>
      <c r="H25" s="85">
        <f t="shared" si="7"/>
        <v>6018</v>
      </c>
    </row>
    <row r="26" spans="1:8" ht="15" customHeight="1" x14ac:dyDescent="0.3">
      <c r="A26" s="84" t="s">
        <v>20</v>
      </c>
      <c r="B26" s="85">
        <v>5048</v>
      </c>
      <c r="C26" s="85">
        <v>63877</v>
      </c>
      <c r="D26" s="85">
        <f t="shared" si="6"/>
        <v>68925</v>
      </c>
      <c r="E26" s="84" t="s">
        <v>20</v>
      </c>
      <c r="F26" s="85">
        <v>400</v>
      </c>
      <c r="G26" s="85">
        <v>5679</v>
      </c>
      <c r="H26" s="85">
        <f t="shared" si="7"/>
        <v>6079</v>
      </c>
    </row>
    <row r="27" spans="1:8" ht="15" customHeight="1" x14ac:dyDescent="0.3">
      <c r="A27" s="84" t="s">
        <v>21</v>
      </c>
      <c r="B27" s="85">
        <v>2439</v>
      </c>
      <c r="C27" s="85">
        <v>30925</v>
      </c>
      <c r="D27" s="85">
        <f t="shared" si="6"/>
        <v>33364</v>
      </c>
      <c r="E27" s="84" t="s">
        <v>21</v>
      </c>
      <c r="F27" s="85">
        <v>306</v>
      </c>
      <c r="G27" s="85">
        <v>4164</v>
      </c>
      <c r="H27" s="85">
        <f t="shared" si="7"/>
        <v>4470</v>
      </c>
    </row>
    <row r="28" spans="1:8" ht="15" customHeight="1" x14ac:dyDescent="0.3">
      <c r="A28" s="84" t="s">
        <v>22</v>
      </c>
      <c r="B28" s="85">
        <v>63</v>
      </c>
      <c r="C28" s="85">
        <v>1194</v>
      </c>
      <c r="D28" s="85">
        <f t="shared" si="6"/>
        <v>1257</v>
      </c>
      <c r="E28" s="84" t="s">
        <v>22</v>
      </c>
      <c r="F28" s="85">
        <v>0</v>
      </c>
      <c r="G28" s="85">
        <v>1630</v>
      </c>
      <c r="H28" s="85">
        <f t="shared" si="7"/>
        <v>1630</v>
      </c>
    </row>
    <row r="29" spans="1:8" ht="15" customHeight="1" x14ac:dyDescent="0.3">
      <c r="A29" s="84" t="s">
        <v>23</v>
      </c>
      <c r="B29" s="85">
        <v>0</v>
      </c>
      <c r="C29" s="85">
        <v>0</v>
      </c>
      <c r="D29" s="85">
        <f t="shared" si="6"/>
        <v>0</v>
      </c>
      <c r="E29" s="84" t="s">
        <v>23</v>
      </c>
      <c r="F29" s="85">
        <v>0</v>
      </c>
      <c r="G29" s="85">
        <v>685</v>
      </c>
      <c r="H29" s="85">
        <f t="shared" si="7"/>
        <v>685</v>
      </c>
    </row>
    <row r="30" spans="1:8" ht="15" customHeight="1" x14ac:dyDescent="0.3">
      <c r="A30" s="84" t="s">
        <v>24</v>
      </c>
      <c r="B30" s="85">
        <v>0</v>
      </c>
      <c r="C30" s="85">
        <v>0</v>
      </c>
      <c r="D30" s="85">
        <f t="shared" si="6"/>
        <v>0</v>
      </c>
      <c r="E30" s="84" t="s">
        <v>24</v>
      </c>
      <c r="F30" s="85">
        <v>43</v>
      </c>
      <c r="G30" s="85">
        <v>695</v>
      </c>
      <c r="H30" s="85">
        <f t="shared" si="7"/>
        <v>738</v>
      </c>
    </row>
    <row r="31" spans="1:8" ht="15" customHeight="1" x14ac:dyDescent="0.3">
      <c r="A31" s="117">
        <v>2022</v>
      </c>
      <c r="B31" s="115">
        <f>SUM(B32:B43)</f>
        <v>21368</v>
      </c>
      <c r="C31" s="115">
        <f t="shared" ref="C31:D31" si="8">SUM(C32:C43)</f>
        <v>220558</v>
      </c>
      <c r="D31" s="115">
        <f t="shared" si="8"/>
        <v>241926</v>
      </c>
      <c r="E31" s="117">
        <v>2022</v>
      </c>
      <c r="F31" s="115">
        <f>SUM(F32:F43)</f>
        <v>1554</v>
      </c>
      <c r="G31" s="115">
        <f t="shared" ref="G31:H31" si="9">SUM(G32:G43)</f>
        <v>24490</v>
      </c>
      <c r="H31" s="115">
        <f t="shared" si="9"/>
        <v>26044</v>
      </c>
    </row>
    <row r="32" spans="1:8" ht="15" customHeight="1" x14ac:dyDescent="0.3">
      <c r="A32" s="84" t="s">
        <v>13</v>
      </c>
      <c r="B32" s="85">
        <v>0</v>
      </c>
      <c r="C32" s="85">
        <v>0</v>
      </c>
      <c r="D32" s="85">
        <f>SUM(B32:C32)</f>
        <v>0</v>
      </c>
      <c r="E32" s="84" t="s">
        <v>13</v>
      </c>
      <c r="F32" s="85">
        <v>0</v>
      </c>
      <c r="G32" s="85">
        <v>409</v>
      </c>
      <c r="H32" s="85">
        <f>SUM(F32:G32)</f>
        <v>409</v>
      </c>
    </row>
    <row r="33" spans="1:8" ht="15" customHeight="1" x14ac:dyDescent="0.3">
      <c r="A33" s="84" t="s">
        <v>14</v>
      </c>
      <c r="B33" s="85">
        <v>0</v>
      </c>
      <c r="C33" s="85">
        <v>0</v>
      </c>
      <c r="D33" s="85">
        <f t="shared" ref="D33:D43" si="10">SUM(B33:C33)</f>
        <v>0</v>
      </c>
      <c r="E33" s="84" t="s">
        <v>14</v>
      </c>
      <c r="F33" s="85">
        <v>50</v>
      </c>
      <c r="G33" s="85">
        <v>443</v>
      </c>
      <c r="H33" s="85">
        <f t="shared" ref="H33:H43" si="11">SUM(F33:G33)</f>
        <v>493</v>
      </c>
    </row>
    <row r="34" spans="1:8" ht="15" customHeight="1" x14ac:dyDescent="0.3">
      <c r="A34" s="84" t="s">
        <v>15</v>
      </c>
      <c r="B34" s="85">
        <v>69</v>
      </c>
      <c r="C34" s="85">
        <v>0</v>
      </c>
      <c r="D34" s="85">
        <f t="shared" si="10"/>
        <v>69</v>
      </c>
      <c r="E34" s="84" t="s">
        <v>15</v>
      </c>
      <c r="F34" s="85">
        <v>36</v>
      </c>
      <c r="G34" s="85">
        <v>679</v>
      </c>
      <c r="H34" s="85">
        <f t="shared" si="11"/>
        <v>715</v>
      </c>
    </row>
    <row r="35" spans="1:8" ht="15" customHeight="1" x14ac:dyDescent="0.3">
      <c r="A35" s="84" t="s">
        <v>16</v>
      </c>
      <c r="B35" s="85">
        <v>1996</v>
      </c>
      <c r="C35" s="85">
        <v>373</v>
      </c>
      <c r="D35" s="85">
        <f t="shared" si="10"/>
        <v>2369</v>
      </c>
      <c r="E35" s="84" t="s">
        <v>16</v>
      </c>
      <c r="F35" s="85">
        <v>0</v>
      </c>
      <c r="G35" s="85">
        <v>1141</v>
      </c>
      <c r="H35" s="85">
        <f t="shared" si="11"/>
        <v>1141</v>
      </c>
    </row>
    <row r="36" spans="1:8" ht="15" customHeight="1" x14ac:dyDescent="0.3">
      <c r="A36" s="84" t="s">
        <v>17</v>
      </c>
      <c r="B36" s="85">
        <v>2065</v>
      </c>
      <c r="C36" s="85">
        <v>22605</v>
      </c>
      <c r="D36" s="85">
        <f t="shared" si="10"/>
        <v>24670</v>
      </c>
      <c r="E36" s="84" t="s">
        <v>17</v>
      </c>
      <c r="F36" s="85">
        <v>0</v>
      </c>
      <c r="G36" s="85">
        <v>1705</v>
      </c>
      <c r="H36" s="85">
        <f t="shared" si="11"/>
        <v>1705</v>
      </c>
    </row>
    <row r="37" spans="1:8" ht="15" customHeight="1" x14ac:dyDescent="0.3">
      <c r="A37" s="84" t="s">
        <v>18</v>
      </c>
      <c r="B37" s="85">
        <v>3587</v>
      </c>
      <c r="C37" s="85">
        <v>40866</v>
      </c>
      <c r="D37" s="85">
        <f t="shared" si="10"/>
        <v>44453</v>
      </c>
      <c r="E37" s="84" t="s">
        <v>18</v>
      </c>
      <c r="F37" s="85">
        <v>211</v>
      </c>
      <c r="G37" s="85">
        <v>3854</v>
      </c>
      <c r="H37" s="85">
        <f t="shared" si="11"/>
        <v>4065</v>
      </c>
    </row>
    <row r="38" spans="1:8" ht="15" customHeight="1" x14ac:dyDescent="0.3">
      <c r="A38" s="84" t="s">
        <v>19</v>
      </c>
      <c r="B38" s="85">
        <v>5433</v>
      </c>
      <c r="C38" s="85">
        <v>60358</v>
      </c>
      <c r="D38" s="85">
        <f t="shared" si="10"/>
        <v>65791</v>
      </c>
      <c r="E38" s="84" t="s">
        <v>19</v>
      </c>
      <c r="F38" s="85">
        <v>388</v>
      </c>
      <c r="G38" s="85">
        <v>5273</v>
      </c>
      <c r="H38" s="85">
        <f t="shared" si="11"/>
        <v>5661</v>
      </c>
    </row>
    <row r="39" spans="1:8" ht="15" customHeight="1" x14ac:dyDescent="0.3">
      <c r="A39" s="84" t="s">
        <v>20</v>
      </c>
      <c r="B39" s="85">
        <v>4491</v>
      </c>
      <c r="C39" s="85">
        <v>61090</v>
      </c>
      <c r="D39" s="85">
        <f t="shared" si="10"/>
        <v>65581</v>
      </c>
      <c r="E39" s="84" t="s">
        <v>20</v>
      </c>
      <c r="F39" s="85">
        <v>432</v>
      </c>
      <c r="G39" s="85">
        <v>5100</v>
      </c>
      <c r="H39" s="85">
        <f t="shared" si="11"/>
        <v>5532</v>
      </c>
    </row>
    <row r="40" spans="1:8" ht="15" customHeight="1" x14ac:dyDescent="0.3">
      <c r="A40" s="84" t="s">
        <v>21</v>
      </c>
      <c r="B40" s="85">
        <v>2568</v>
      </c>
      <c r="C40" s="85">
        <v>33956</v>
      </c>
      <c r="D40" s="85">
        <f t="shared" si="10"/>
        <v>36524</v>
      </c>
      <c r="E40" s="84" t="s">
        <v>21</v>
      </c>
      <c r="F40" s="85">
        <v>437</v>
      </c>
      <c r="G40" s="85">
        <v>3241</v>
      </c>
      <c r="H40" s="85">
        <f t="shared" si="11"/>
        <v>3678</v>
      </c>
    </row>
    <row r="41" spans="1:8" ht="15" customHeight="1" x14ac:dyDescent="0.3">
      <c r="A41" s="84" t="s">
        <v>22</v>
      </c>
      <c r="B41" s="85">
        <v>1159</v>
      </c>
      <c r="C41" s="85">
        <v>1305</v>
      </c>
      <c r="D41" s="85">
        <f t="shared" si="10"/>
        <v>2464</v>
      </c>
      <c r="E41" s="84" t="s">
        <v>22</v>
      </c>
      <c r="F41" s="85">
        <v>0</v>
      </c>
      <c r="G41" s="85">
        <v>1332</v>
      </c>
      <c r="H41" s="85">
        <f t="shared" si="11"/>
        <v>1332</v>
      </c>
    </row>
    <row r="42" spans="1:8" ht="15" customHeight="1" x14ac:dyDescent="0.3">
      <c r="A42" s="84" t="s">
        <v>23</v>
      </c>
      <c r="B42" s="85">
        <v>0</v>
      </c>
      <c r="C42" s="85">
        <v>5</v>
      </c>
      <c r="D42" s="85">
        <f t="shared" si="10"/>
        <v>5</v>
      </c>
      <c r="E42" s="84" t="s">
        <v>23</v>
      </c>
      <c r="F42" s="85">
        <v>0</v>
      </c>
      <c r="G42" s="85">
        <v>675</v>
      </c>
      <c r="H42" s="85">
        <f t="shared" si="11"/>
        <v>675</v>
      </c>
    </row>
    <row r="43" spans="1:8" ht="15" customHeight="1" x14ac:dyDescent="0.3">
      <c r="A43" s="84" t="s">
        <v>24</v>
      </c>
      <c r="B43" s="85">
        <v>0</v>
      </c>
      <c r="C43" s="85">
        <v>0</v>
      </c>
      <c r="D43" s="85">
        <f t="shared" si="10"/>
        <v>0</v>
      </c>
      <c r="E43" s="84" t="s">
        <v>24</v>
      </c>
      <c r="F43" s="85">
        <v>0</v>
      </c>
      <c r="G43" s="85">
        <v>638</v>
      </c>
      <c r="H43" s="85">
        <f t="shared" si="11"/>
        <v>638</v>
      </c>
    </row>
    <row r="44" spans="1:8" ht="15" customHeight="1" x14ac:dyDescent="0.3">
      <c r="A44" s="117">
        <v>2021</v>
      </c>
      <c r="B44" s="115">
        <f>SUM(B45:B56)</f>
        <v>7354</v>
      </c>
      <c r="C44" s="115">
        <f t="shared" ref="C44:D44" si="12">SUM(C45:C56)</f>
        <v>80545</v>
      </c>
      <c r="D44" s="115">
        <f t="shared" si="12"/>
        <v>87899</v>
      </c>
      <c r="E44" s="117">
        <v>2021</v>
      </c>
      <c r="F44" s="115">
        <f>SUM(F45:F56)</f>
        <v>1553</v>
      </c>
      <c r="G44" s="115">
        <f t="shared" ref="G44:H44" si="13">SUM(G45:G56)</f>
        <v>16806</v>
      </c>
      <c r="H44" s="115">
        <f t="shared" si="13"/>
        <v>18359</v>
      </c>
    </row>
    <row r="45" spans="1:8" ht="15" customHeight="1" x14ac:dyDescent="0.3">
      <c r="A45" s="84" t="s">
        <v>13</v>
      </c>
      <c r="B45" s="85">
        <v>1</v>
      </c>
      <c r="C45" s="85">
        <v>0</v>
      </c>
      <c r="D45" s="85">
        <f>SUM(B45:C45)</f>
        <v>1</v>
      </c>
      <c r="E45" s="84" t="s">
        <v>13</v>
      </c>
      <c r="F45" s="85">
        <v>0</v>
      </c>
      <c r="G45" s="85">
        <v>180</v>
      </c>
      <c r="H45" s="85">
        <f>SUM(F45:G45)</f>
        <v>180</v>
      </c>
    </row>
    <row r="46" spans="1:8" ht="15" customHeight="1" x14ac:dyDescent="0.3">
      <c r="A46" s="84" t="s">
        <v>14</v>
      </c>
      <c r="B46" s="85">
        <v>0</v>
      </c>
      <c r="C46" s="85">
        <v>0</v>
      </c>
      <c r="D46" s="85">
        <f t="shared" ref="D46:D56" si="14">SUM(B46:C46)</f>
        <v>0</v>
      </c>
      <c r="E46" s="84" t="s">
        <v>14</v>
      </c>
      <c r="F46" s="85">
        <v>48</v>
      </c>
      <c r="G46" s="85">
        <v>220</v>
      </c>
      <c r="H46" s="85">
        <f t="shared" ref="H46:H56" si="15">SUM(F46:G46)</f>
        <v>268</v>
      </c>
    </row>
    <row r="47" spans="1:8" ht="15" customHeight="1" x14ac:dyDescent="0.3">
      <c r="A47" s="84" t="s">
        <v>15</v>
      </c>
      <c r="B47" s="85">
        <v>0</v>
      </c>
      <c r="C47" s="85">
        <v>0</v>
      </c>
      <c r="D47" s="85">
        <f t="shared" si="14"/>
        <v>0</v>
      </c>
      <c r="E47" s="84" t="s">
        <v>15</v>
      </c>
      <c r="F47" s="85">
        <v>84</v>
      </c>
      <c r="G47" s="85">
        <v>254</v>
      </c>
      <c r="H47" s="85">
        <f t="shared" si="15"/>
        <v>338</v>
      </c>
    </row>
    <row r="48" spans="1:8" ht="15" customHeight="1" x14ac:dyDescent="0.3">
      <c r="A48" s="84" t="s">
        <v>16</v>
      </c>
      <c r="B48" s="85">
        <v>0</v>
      </c>
      <c r="C48" s="85">
        <v>0</v>
      </c>
      <c r="D48" s="85">
        <f t="shared" si="14"/>
        <v>0</v>
      </c>
      <c r="E48" s="84" t="s">
        <v>16</v>
      </c>
      <c r="F48" s="85">
        <v>39</v>
      </c>
      <c r="G48" s="85">
        <v>372</v>
      </c>
      <c r="H48" s="85">
        <f t="shared" si="15"/>
        <v>411</v>
      </c>
    </row>
    <row r="49" spans="1:8" ht="15" customHeight="1" x14ac:dyDescent="0.3">
      <c r="A49" s="84" t="s">
        <v>17</v>
      </c>
      <c r="B49" s="85">
        <v>321</v>
      </c>
      <c r="C49" s="85">
        <v>426</v>
      </c>
      <c r="D49" s="85">
        <f t="shared" si="14"/>
        <v>747</v>
      </c>
      <c r="E49" s="84" t="s">
        <v>17</v>
      </c>
      <c r="F49" s="85">
        <v>37</v>
      </c>
      <c r="G49" s="85">
        <v>914</v>
      </c>
      <c r="H49" s="85">
        <f t="shared" si="15"/>
        <v>951</v>
      </c>
    </row>
    <row r="50" spans="1:8" ht="15" customHeight="1" x14ac:dyDescent="0.3">
      <c r="A50" s="84" t="s">
        <v>18</v>
      </c>
      <c r="B50" s="85">
        <v>1083</v>
      </c>
      <c r="C50" s="85">
        <v>6005</v>
      </c>
      <c r="D50" s="85">
        <f t="shared" si="14"/>
        <v>7088</v>
      </c>
      <c r="E50" s="84" t="s">
        <v>18</v>
      </c>
      <c r="F50" s="85">
        <v>95</v>
      </c>
      <c r="G50" s="85">
        <v>2318</v>
      </c>
      <c r="H50" s="85">
        <f t="shared" si="15"/>
        <v>2413</v>
      </c>
    </row>
    <row r="51" spans="1:8" ht="15" customHeight="1" x14ac:dyDescent="0.3">
      <c r="A51" s="84" t="s">
        <v>19</v>
      </c>
      <c r="B51" s="85">
        <v>1951</v>
      </c>
      <c r="C51" s="85">
        <v>21364</v>
      </c>
      <c r="D51" s="85">
        <f t="shared" si="14"/>
        <v>23315</v>
      </c>
      <c r="E51" s="84" t="s">
        <v>19</v>
      </c>
      <c r="F51" s="85">
        <v>338</v>
      </c>
      <c r="G51" s="85">
        <v>3960</v>
      </c>
      <c r="H51" s="85">
        <f t="shared" si="15"/>
        <v>4298</v>
      </c>
    </row>
    <row r="52" spans="1:8" ht="15" customHeight="1" x14ac:dyDescent="0.3">
      <c r="A52" s="84" t="s">
        <v>20</v>
      </c>
      <c r="B52" s="85">
        <v>1972</v>
      </c>
      <c r="C52" s="85">
        <v>31046</v>
      </c>
      <c r="D52" s="85">
        <f t="shared" si="14"/>
        <v>33018</v>
      </c>
      <c r="E52" s="84" t="s">
        <v>20</v>
      </c>
      <c r="F52" s="85">
        <v>399</v>
      </c>
      <c r="G52" s="85">
        <v>4102</v>
      </c>
      <c r="H52" s="85">
        <f t="shared" si="15"/>
        <v>4501</v>
      </c>
    </row>
    <row r="53" spans="1:8" ht="15" customHeight="1" x14ac:dyDescent="0.3">
      <c r="A53" s="84" t="s">
        <v>21</v>
      </c>
      <c r="B53" s="85">
        <v>1913</v>
      </c>
      <c r="C53" s="85">
        <v>19922</v>
      </c>
      <c r="D53" s="85">
        <f t="shared" si="14"/>
        <v>21835</v>
      </c>
      <c r="E53" s="84" t="s">
        <v>21</v>
      </c>
      <c r="F53" s="85">
        <v>218</v>
      </c>
      <c r="G53" s="85">
        <v>2319</v>
      </c>
      <c r="H53" s="85">
        <f t="shared" si="15"/>
        <v>2537</v>
      </c>
    </row>
    <row r="54" spans="1:8" ht="15" customHeight="1" x14ac:dyDescent="0.3">
      <c r="A54" s="84" t="s">
        <v>22</v>
      </c>
      <c r="B54" s="85">
        <v>113</v>
      </c>
      <c r="C54" s="85">
        <v>1782</v>
      </c>
      <c r="D54" s="85">
        <f t="shared" si="14"/>
        <v>1895</v>
      </c>
      <c r="E54" s="84" t="s">
        <v>22</v>
      </c>
      <c r="F54" s="85">
        <v>232</v>
      </c>
      <c r="G54" s="85">
        <v>1085</v>
      </c>
      <c r="H54" s="85">
        <f t="shared" si="15"/>
        <v>1317</v>
      </c>
    </row>
    <row r="55" spans="1:8" ht="15" customHeight="1" x14ac:dyDescent="0.3">
      <c r="A55" s="84" t="s">
        <v>23</v>
      </c>
      <c r="B55" s="85">
        <v>0</v>
      </c>
      <c r="C55" s="85">
        <v>0</v>
      </c>
      <c r="D55" s="85">
        <f t="shared" si="14"/>
        <v>0</v>
      </c>
      <c r="E55" s="84" t="s">
        <v>23</v>
      </c>
      <c r="F55" s="85">
        <v>63</v>
      </c>
      <c r="G55" s="85">
        <v>574</v>
      </c>
      <c r="H55" s="85">
        <f t="shared" si="15"/>
        <v>637</v>
      </c>
    </row>
    <row r="56" spans="1:8" ht="15" customHeight="1" x14ac:dyDescent="0.3">
      <c r="A56" s="84" t="s">
        <v>24</v>
      </c>
      <c r="B56" s="85">
        <v>0</v>
      </c>
      <c r="C56" s="85">
        <v>0</v>
      </c>
      <c r="D56" s="85">
        <f t="shared" si="14"/>
        <v>0</v>
      </c>
      <c r="E56" s="84" t="s">
        <v>24</v>
      </c>
      <c r="F56" s="85">
        <v>0</v>
      </c>
      <c r="G56" s="85">
        <v>508</v>
      </c>
      <c r="H56" s="85">
        <f t="shared" si="15"/>
        <v>508</v>
      </c>
    </row>
    <row r="57" spans="1:8" ht="15" customHeight="1" x14ac:dyDescent="0.3">
      <c r="A57" s="117">
        <v>2020</v>
      </c>
      <c r="B57" s="115">
        <f>SUM(B58:B69)</f>
        <v>5175</v>
      </c>
      <c r="C57" s="115">
        <f t="shared" ref="C57:D57" si="16">SUM(C58:C69)</f>
        <v>33539</v>
      </c>
      <c r="D57" s="115">
        <f t="shared" si="16"/>
        <v>38714</v>
      </c>
      <c r="E57" s="117">
        <v>2020</v>
      </c>
      <c r="F57" s="115">
        <f>SUM(F58:F69)</f>
        <v>38</v>
      </c>
      <c r="G57" s="115">
        <f t="shared" ref="G57:H57" si="17">SUM(G58:G69)</f>
        <v>9430</v>
      </c>
      <c r="H57" s="115">
        <f t="shared" si="17"/>
        <v>9468</v>
      </c>
    </row>
    <row r="58" spans="1:8" ht="15" customHeight="1" x14ac:dyDescent="0.3">
      <c r="A58" s="84" t="s">
        <v>13</v>
      </c>
      <c r="B58" s="85">
        <v>0</v>
      </c>
      <c r="C58" s="85">
        <v>0</v>
      </c>
      <c r="D58" s="85">
        <f>SUM(B58:C58)</f>
        <v>0</v>
      </c>
      <c r="E58" s="84" t="s">
        <v>13</v>
      </c>
      <c r="F58" s="85">
        <v>38</v>
      </c>
      <c r="G58" s="85">
        <v>556</v>
      </c>
      <c r="H58" s="85">
        <f>SUM(F58:G58)</f>
        <v>594</v>
      </c>
    </row>
    <row r="59" spans="1:8" ht="15" customHeight="1" x14ac:dyDescent="0.3">
      <c r="A59" s="84" t="s">
        <v>14</v>
      </c>
      <c r="B59" s="85">
        <v>2</v>
      </c>
      <c r="C59" s="85">
        <v>6</v>
      </c>
      <c r="D59" s="85">
        <f t="shared" ref="D59:D69" si="18">SUM(B59:C59)</f>
        <v>8</v>
      </c>
      <c r="E59" s="84" t="s">
        <v>14</v>
      </c>
      <c r="F59" s="85">
        <v>0</v>
      </c>
      <c r="G59" s="85">
        <v>545</v>
      </c>
      <c r="H59" s="85">
        <f t="shared" ref="H59:H69" si="19">SUM(F59:G59)</f>
        <v>545</v>
      </c>
    </row>
    <row r="60" spans="1:8" ht="15" customHeight="1" x14ac:dyDescent="0.3">
      <c r="A60" s="84" t="s">
        <v>15</v>
      </c>
      <c r="B60" s="85">
        <v>0</v>
      </c>
      <c r="C60" s="85">
        <v>0</v>
      </c>
      <c r="D60" s="85">
        <f t="shared" si="18"/>
        <v>0</v>
      </c>
      <c r="E60" s="84" t="s">
        <v>15</v>
      </c>
      <c r="F60" s="85">
        <v>0</v>
      </c>
      <c r="G60" s="85">
        <v>403</v>
      </c>
      <c r="H60" s="85">
        <f t="shared" si="19"/>
        <v>403</v>
      </c>
    </row>
    <row r="61" spans="1:8" ht="15" customHeight="1" x14ac:dyDescent="0.3">
      <c r="A61" s="84" t="s">
        <v>16</v>
      </c>
      <c r="B61" s="85">
        <v>0</v>
      </c>
      <c r="C61" s="85">
        <v>0</v>
      </c>
      <c r="D61" s="85">
        <f t="shared" si="18"/>
        <v>0</v>
      </c>
      <c r="E61" s="84" t="s">
        <v>16</v>
      </c>
      <c r="F61" s="85">
        <v>0</v>
      </c>
      <c r="G61" s="85">
        <v>31</v>
      </c>
      <c r="H61" s="85">
        <f t="shared" si="19"/>
        <v>31</v>
      </c>
    </row>
    <row r="62" spans="1:8" ht="15" customHeight="1" x14ac:dyDescent="0.3">
      <c r="A62" s="84" t="s">
        <v>17</v>
      </c>
      <c r="B62" s="85">
        <v>0</v>
      </c>
      <c r="C62" s="85">
        <v>0</v>
      </c>
      <c r="D62" s="85">
        <f t="shared" si="18"/>
        <v>0</v>
      </c>
      <c r="E62" s="84" t="s">
        <v>17</v>
      </c>
      <c r="F62" s="85">
        <v>0</v>
      </c>
      <c r="G62" s="85">
        <v>105</v>
      </c>
      <c r="H62" s="85">
        <f t="shared" si="19"/>
        <v>105</v>
      </c>
    </row>
    <row r="63" spans="1:8" ht="15" customHeight="1" x14ac:dyDescent="0.3">
      <c r="A63" s="84" t="s">
        <v>18</v>
      </c>
      <c r="B63" s="85">
        <v>0</v>
      </c>
      <c r="C63" s="85">
        <v>0</v>
      </c>
      <c r="D63" s="85">
        <f t="shared" si="18"/>
        <v>0</v>
      </c>
      <c r="E63" s="84" t="s">
        <v>18</v>
      </c>
      <c r="F63" s="85">
        <v>0</v>
      </c>
      <c r="G63" s="85">
        <v>556</v>
      </c>
      <c r="H63" s="85">
        <f t="shared" si="19"/>
        <v>556</v>
      </c>
    </row>
    <row r="64" spans="1:8" ht="15" customHeight="1" x14ac:dyDescent="0.3">
      <c r="A64" s="84" t="s">
        <v>19</v>
      </c>
      <c r="B64" s="85">
        <v>1107</v>
      </c>
      <c r="C64" s="85">
        <v>7477</v>
      </c>
      <c r="D64" s="85">
        <f t="shared" si="18"/>
        <v>8584</v>
      </c>
      <c r="E64" s="84" t="s">
        <v>19</v>
      </c>
      <c r="F64" s="85">
        <v>0</v>
      </c>
      <c r="G64" s="85">
        <v>2191</v>
      </c>
      <c r="H64" s="85">
        <f t="shared" si="19"/>
        <v>2191</v>
      </c>
    </row>
    <row r="65" spans="1:8" ht="15" customHeight="1" x14ac:dyDescent="0.3">
      <c r="A65" s="84" t="s">
        <v>20</v>
      </c>
      <c r="B65" s="85">
        <v>2661</v>
      </c>
      <c r="C65" s="85">
        <v>15943</v>
      </c>
      <c r="D65" s="85">
        <f t="shared" si="18"/>
        <v>18604</v>
      </c>
      <c r="E65" s="84" t="s">
        <v>20</v>
      </c>
      <c r="F65" s="85">
        <v>0</v>
      </c>
      <c r="G65" s="85">
        <v>2791</v>
      </c>
      <c r="H65" s="85">
        <f t="shared" si="19"/>
        <v>2791</v>
      </c>
    </row>
    <row r="66" spans="1:8" ht="15" customHeight="1" x14ac:dyDescent="0.3">
      <c r="A66" s="84" t="s">
        <v>21</v>
      </c>
      <c r="B66" s="85">
        <v>1195</v>
      </c>
      <c r="C66" s="85">
        <v>9551</v>
      </c>
      <c r="D66" s="85">
        <f t="shared" si="18"/>
        <v>10746</v>
      </c>
      <c r="E66" s="84" t="s">
        <v>21</v>
      </c>
      <c r="F66" s="85">
        <v>0</v>
      </c>
      <c r="G66" s="85">
        <v>1437</v>
      </c>
      <c r="H66" s="85">
        <f t="shared" si="19"/>
        <v>1437</v>
      </c>
    </row>
    <row r="67" spans="1:8" ht="15" customHeight="1" x14ac:dyDescent="0.3">
      <c r="A67" s="84" t="s">
        <v>22</v>
      </c>
      <c r="B67" s="85">
        <v>210</v>
      </c>
      <c r="C67" s="85">
        <v>562</v>
      </c>
      <c r="D67" s="85">
        <f t="shared" si="18"/>
        <v>772</v>
      </c>
      <c r="E67" s="84" t="s">
        <v>22</v>
      </c>
      <c r="F67" s="85">
        <v>0</v>
      </c>
      <c r="G67" s="85">
        <v>452</v>
      </c>
      <c r="H67" s="85">
        <f t="shared" si="19"/>
        <v>452</v>
      </c>
    </row>
    <row r="68" spans="1:8" ht="15" customHeight="1" x14ac:dyDescent="0.3">
      <c r="A68" s="84" t="s">
        <v>23</v>
      </c>
      <c r="B68" s="85">
        <v>0</v>
      </c>
      <c r="C68" s="85">
        <v>0</v>
      </c>
      <c r="D68" s="85">
        <f t="shared" si="18"/>
        <v>0</v>
      </c>
      <c r="E68" s="84" t="s">
        <v>23</v>
      </c>
      <c r="F68" s="85">
        <v>0</v>
      </c>
      <c r="G68" s="85">
        <v>175</v>
      </c>
      <c r="H68" s="85">
        <f t="shared" si="19"/>
        <v>175</v>
      </c>
    </row>
    <row r="69" spans="1:8" ht="15" customHeight="1" x14ac:dyDescent="0.3">
      <c r="A69" s="84" t="s">
        <v>24</v>
      </c>
      <c r="B69" s="85">
        <v>0</v>
      </c>
      <c r="C69" s="85">
        <v>0</v>
      </c>
      <c r="D69" s="85">
        <f t="shared" si="18"/>
        <v>0</v>
      </c>
      <c r="E69" s="84" t="s">
        <v>24</v>
      </c>
      <c r="F69" s="85">
        <v>0</v>
      </c>
      <c r="G69" s="85">
        <v>188</v>
      </c>
      <c r="H69" s="85">
        <f t="shared" si="19"/>
        <v>188</v>
      </c>
    </row>
    <row r="70" spans="1:8" ht="15" customHeight="1" x14ac:dyDescent="0.3">
      <c r="A70" s="117">
        <v>2019</v>
      </c>
      <c r="B70" s="115">
        <f>SUM(B71:B82)</f>
        <v>23898</v>
      </c>
      <c r="C70" s="115">
        <f t="shared" ref="C70:D70" si="20">SUM(C71:C82)</f>
        <v>181904</v>
      </c>
      <c r="D70" s="115">
        <f t="shared" si="20"/>
        <v>205802</v>
      </c>
      <c r="E70" s="117">
        <v>2019</v>
      </c>
      <c r="F70" s="115">
        <f>SUM(F71:F82)</f>
        <v>11</v>
      </c>
      <c r="G70" s="115">
        <f t="shared" ref="G70:H70" si="21">SUM(G71:G82)</f>
        <v>26583</v>
      </c>
      <c r="H70" s="115">
        <f t="shared" si="21"/>
        <v>26594</v>
      </c>
    </row>
    <row r="71" spans="1:8" ht="15" customHeight="1" x14ac:dyDescent="0.3">
      <c r="A71" s="84" t="s">
        <v>13</v>
      </c>
      <c r="B71" s="85">
        <v>0</v>
      </c>
      <c r="C71" s="85">
        <v>0</v>
      </c>
      <c r="D71" s="85">
        <f>SUM(B71:C71)</f>
        <v>0</v>
      </c>
      <c r="E71" s="84" t="s">
        <v>13</v>
      </c>
      <c r="F71" s="85">
        <v>2</v>
      </c>
      <c r="G71" s="85">
        <v>427</v>
      </c>
      <c r="H71" s="85">
        <f>SUM(F71:G71)</f>
        <v>429</v>
      </c>
    </row>
    <row r="72" spans="1:8" ht="15" customHeight="1" x14ac:dyDescent="0.3">
      <c r="A72" s="84" t="s">
        <v>14</v>
      </c>
      <c r="B72" s="85">
        <v>0</v>
      </c>
      <c r="C72" s="85">
        <v>0</v>
      </c>
      <c r="D72" s="85">
        <f t="shared" ref="D72:D82" si="22">SUM(B72:C72)</f>
        <v>0</v>
      </c>
      <c r="E72" s="84" t="s">
        <v>14</v>
      </c>
      <c r="F72" s="85">
        <v>0</v>
      </c>
      <c r="G72" s="85">
        <v>458</v>
      </c>
      <c r="H72" s="85">
        <f t="shared" ref="H72:H82" si="23">SUM(F72:G72)</f>
        <v>458</v>
      </c>
    </row>
    <row r="73" spans="1:8" ht="15" customHeight="1" x14ac:dyDescent="0.3">
      <c r="A73" s="84" t="s">
        <v>15</v>
      </c>
      <c r="B73" s="85">
        <v>0</v>
      </c>
      <c r="C73" s="85">
        <v>0</v>
      </c>
      <c r="D73" s="85">
        <f t="shared" si="22"/>
        <v>0</v>
      </c>
      <c r="E73" s="84" t="s">
        <v>15</v>
      </c>
      <c r="F73" s="85">
        <v>0</v>
      </c>
      <c r="G73" s="85">
        <v>652</v>
      </c>
      <c r="H73" s="85">
        <f t="shared" si="23"/>
        <v>652</v>
      </c>
    </row>
    <row r="74" spans="1:8" ht="15" customHeight="1" x14ac:dyDescent="0.3">
      <c r="A74" s="84" t="s">
        <v>16</v>
      </c>
      <c r="B74" s="85">
        <v>1706</v>
      </c>
      <c r="C74" s="85">
        <v>55</v>
      </c>
      <c r="D74" s="85">
        <f t="shared" si="22"/>
        <v>1761</v>
      </c>
      <c r="E74" s="84" t="s">
        <v>16</v>
      </c>
      <c r="F74" s="85">
        <v>0</v>
      </c>
      <c r="G74" s="85">
        <v>1234</v>
      </c>
      <c r="H74" s="85">
        <f t="shared" si="23"/>
        <v>1234</v>
      </c>
    </row>
    <row r="75" spans="1:8" ht="15" customHeight="1" x14ac:dyDescent="0.3">
      <c r="A75" s="84" t="s">
        <v>17</v>
      </c>
      <c r="B75" s="85">
        <v>2615</v>
      </c>
      <c r="C75" s="85">
        <v>21450</v>
      </c>
      <c r="D75" s="85">
        <f t="shared" si="22"/>
        <v>24065</v>
      </c>
      <c r="E75" s="84" t="s">
        <v>17</v>
      </c>
      <c r="F75" s="85">
        <v>0</v>
      </c>
      <c r="G75" s="85">
        <v>1768</v>
      </c>
      <c r="H75" s="85">
        <f t="shared" si="23"/>
        <v>1768</v>
      </c>
    </row>
    <row r="76" spans="1:8" ht="15" customHeight="1" x14ac:dyDescent="0.3">
      <c r="A76" s="84" t="s">
        <v>18</v>
      </c>
      <c r="B76" s="85">
        <v>4941</v>
      </c>
      <c r="C76" s="85">
        <v>35894</v>
      </c>
      <c r="D76" s="85">
        <f t="shared" si="22"/>
        <v>40835</v>
      </c>
      <c r="E76" s="84" t="s">
        <v>18</v>
      </c>
      <c r="F76" s="85">
        <v>0</v>
      </c>
      <c r="G76" s="85">
        <v>4464</v>
      </c>
      <c r="H76" s="85">
        <f t="shared" si="23"/>
        <v>4464</v>
      </c>
    </row>
    <row r="77" spans="1:8" ht="15" customHeight="1" x14ac:dyDescent="0.3">
      <c r="A77" s="84" t="s">
        <v>19</v>
      </c>
      <c r="B77" s="85">
        <v>4828</v>
      </c>
      <c r="C77" s="85">
        <v>48264</v>
      </c>
      <c r="D77" s="85">
        <f t="shared" si="22"/>
        <v>53092</v>
      </c>
      <c r="E77" s="84" t="s">
        <v>19</v>
      </c>
      <c r="F77" s="85">
        <v>9</v>
      </c>
      <c r="G77" s="85">
        <v>6132</v>
      </c>
      <c r="H77" s="85">
        <f t="shared" si="23"/>
        <v>6141</v>
      </c>
    </row>
    <row r="78" spans="1:8" ht="15" customHeight="1" x14ac:dyDescent="0.3">
      <c r="A78" s="84" t="s">
        <v>20</v>
      </c>
      <c r="B78" s="85">
        <v>5584</v>
      </c>
      <c r="C78" s="85">
        <v>49396</v>
      </c>
      <c r="D78" s="85">
        <f t="shared" si="22"/>
        <v>54980</v>
      </c>
      <c r="E78" s="84" t="s">
        <v>20</v>
      </c>
      <c r="F78" s="85">
        <v>0</v>
      </c>
      <c r="G78" s="85">
        <v>6198</v>
      </c>
      <c r="H78" s="85">
        <f t="shared" si="23"/>
        <v>6198</v>
      </c>
    </row>
    <row r="79" spans="1:8" ht="15" customHeight="1" x14ac:dyDescent="0.3">
      <c r="A79" s="84" t="s">
        <v>21</v>
      </c>
      <c r="B79" s="85">
        <v>2653</v>
      </c>
      <c r="C79" s="85">
        <v>25861</v>
      </c>
      <c r="D79" s="85">
        <f t="shared" si="22"/>
        <v>28514</v>
      </c>
      <c r="E79" s="84" t="s">
        <v>21</v>
      </c>
      <c r="F79" s="85">
        <v>0</v>
      </c>
      <c r="G79" s="85">
        <v>3309</v>
      </c>
      <c r="H79" s="85">
        <f t="shared" si="23"/>
        <v>3309</v>
      </c>
    </row>
    <row r="80" spans="1:8" ht="15" customHeight="1" x14ac:dyDescent="0.3">
      <c r="A80" s="84" t="s">
        <v>22</v>
      </c>
      <c r="B80" s="85">
        <v>1571</v>
      </c>
      <c r="C80" s="85">
        <v>984</v>
      </c>
      <c r="D80" s="85">
        <f t="shared" si="22"/>
        <v>2555</v>
      </c>
      <c r="E80" s="84" t="s">
        <v>22</v>
      </c>
      <c r="F80" s="85">
        <v>0</v>
      </c>
      <c r="G80" s="85">
        <v>839</v>
      </c>
      <c r="H80" s="85">
        <f t="shared" si="23"/>
        <v>839</v>
      </c>
    </row>
    <row r="81" spans="1:8" ht="15" customHeight="1" x14ac:dyDescent="0.3">
      <c r="A81" s="84" t="s">
        <v>23</v>
      </c>
      <c r="B81" s="85">
        <v>0</v>
      </c>
      <c r="C81" s="85">
        <v>0</v>
      </c>
      <c r="D81" s="85">
        <f t="shared" si="22"/>
        <v>0</v>
      </c>
      <c r="E81" s="84" t="s">
        <v>23</v>
      </c>
      <c r="F81" s="85">
        <v>0</v>
      </c>
      <c r="G81" s="85">
        <v>634</v>
      </c>
      <c r="H81" s="85">
        <f t="shared" si="23"/>
        <v>634</v>
      </c>
    </row>
    <row r="82" spans="1:8" ht="15" customHeight="1" x14ac:dyDescent="0.3">
      <c r="A82" s="84" t="s">
        <v>24</v>
      </c>
      <c r="B82" s="85">
        <v>0</v>
      </c>
      <c r="C82" s="85">
        <v>0</v>
      </c>
      <c r="D82" s="85">
        <f t="shared" si="22"/>
        <v>0</v>
      </c>
      <c r="E82" s="84" t="s">
        <v>24</v>
      </c>
      <c r="F82" s="85">
        <v>0</v>
      </c>
      <c r="G82" s="85">
        <v>468</v>
      </c>
      <c r="H82" s="85">
        <f t="shared" si="23"/>
        <v>468</v>
      </c>
    </row>
    <row r="83" spans="1:8" ht="15" customHeight="1" x14ac:dyDescent="0.3">
      <c r="A83" s="117">
        <v>2018</v>
      </c>
      <c r="B83" s="115">
        <f>SUM(B84:B95)</f>
        <v>20919</v>
      </c>
      <c r="C83" s="115">
        <f t="shared" ref="C83:D83" si="24">SUM(C84:C95)</f>
        <v>185007</v>
      </c>
      <c r="D83" s="115">
        <f t="shared" si="24"/>
        <v>205926</v>
      </c>
      <c r="E83" s="117">
        <v>2018</v>
      </c>
      <c r="F83" s="115">
        <f>SUM(F84:F95)</f>
        <v>60</v>
      </c>
      <c r="G83" s="115">
        <f t="shared" ref="G83:H83" si="25">SUM(G84:G95)</f>
        <v>21755</v>
      </c>
      <c r="H83" s="115">
        <f t="shared" si="25"/>
        <v>21815</v>
      </c>
    </row>
    <row r="84" spans="1:8" ht="15" customHeight="1" x14ac:dyDescent="0.3">
      <c r="A84" s="84" t="s">
        <v>13</v>
      </c>
      <c r="B84" s="85">
        <v>0</v>
      </c>
      <c r="C84" s="85">
        <v>0</v>
      </c>
      <c r="D84" s="85">
        <f>SUM(B84:C84)</f>
        <v>0</v>
      </c>
      <c r="E84" s="84" t="s">
        <v>13</v>
      </c>
      <c r="F84" s="85">
        <v>0</v>
      </c>
      <c r="G84" s="85">
        <v>436</v>
      </c>
      <c r="H84" s="85">
        <f>SUM(F84:G84)</f>
        <v>436</v>
      </c>
    </row>
    <row r="85" spans="1:8" ht="15" customHeight="1" x14ac:dyDescent="0.3">
      <c r="A85" s="84" t="s">
        <v>14</v>
      </c>
      <c r="B85" s="85">
        <v>0</v>
      </c>
      <c r="C85" s="85">
        <v>0</v>
      </c>
      <c r="D85" s="85">
        <f t="shared" ref="D85:D95" si="26">SUM(B85:C85)</f>
        <v>0</v>
      </c>
      <c r="E85" s="84" t="s">
        <v>14</v>
      </c>
      <c r="F85" s="85">
        <v>30</v>
      </c>
      <c r="G85" s="85">
        <v>473</v>
      </c>
      <c r="H85" s="85">
        <f t="shared" ref="H85:H95" si="27">SUM(F85:G85)</f>
        <v>503</v>
      </c>
    </row>
    <row r="86" spans="1:8" ht="15" customHeight="1" x14ac:dyDescent="0.3">
      <c r="A86" s="84" t="s">
        <v>15</v>
      </c>
      <c r="B86" s="85">
        <v>0</v>
      </c>
      <c r="C86" s="85">
        <v>0</v>
      </c>
      <c r="D86" s="85">
        <f t="shared" si="26"/>
        <v>0</v>
      </c>
      <c r="E86" s="84" t="s">
        <v>15</v>
      </c>
      <c r="F86" s="85">
        <v>0</v>
      </c>
      <c r="G86" s="85">
        <v>621</v>
      </c>
      <c r="H86" s="85">
        <f t="shared" si="27"/>
        <v>621</v>
      </c>
    </row>
    <row r="87" spans="1:8" ht="15" customHeight="1" x14ac:dyDescent="0.3">
      <c r="A87" s="84" t="s">
        <v>16</v>
      </c>
      <c r="B87" s="85">
        <v>2097</v>
      </c>
      <c r="C87" s="85">
        <v>0</v>
      </c>
      <c r="D87" s="85">
        <f t="shared" si="26"/>
        <v>2097</v>
      </c>
      <c r="E87" s="84" t="s">
        <v>16</v>
      </c>
      <c r="F87" s="85">
        <v>0</v>
      </c>
      <c r="G87" s="85">
        <v>989</v>
      </c>
      <c r="H87" s="85">
        <f t="shared" si="27"/>
        <v>989</v>
      </c>
    </row>
    <row r="88" spans="1:8" ht="15" customHeight="1" x14ac:dyDescent="0.3">
      <c r="A88" s="84" t="s">
        <v>17</v>
      </c>
      <c r="B88" s="85">
        <v>2110</v>
      </c>
      <c r="C88" s="85">
        <v>19971</v>
      </c>
      <c r="D88" s="85">
        <f t="shared" si="26"/>
        <v>22081</v>
      </c>
      <c r="E88" s="84" t="s">
        <v>17</v>
      </c>
      <c r="F88" s="85">
        <v>0</v>
      </c>
      <c r="G88" s="85">
        <v>1466</v>
      </c>
      <c r="H88" s="85">
        <f t="shared" si="27"/>
        <v>1466</v>
      </c>
    </row>
    <row r="89" spans="1:8" ht="15" customHeight="1" x14ac:dyDescent="0.3">
      <c r="A89" s="84" t="s">
        <v>18</v>
      </c>
      <c r="B89" s="85">
        <v>3479</v>
      </c>
      <c r="C89" s="85">
        <v>37950</v>
      </c>
      <c r="D89" s="85">
        <f t="shared" si="26"/>
        <v>41429</v>
      </c>
      <c r="E89" s="84" t="s">
        <v>18</v>
      </c>
      <c r="F89" s="85">
        <v>0</v>
      </c>
      <c r="G89" s="85">
        <v>3176</v>
      </c>
      <c r="H89" s="85">
        <f t="shared" si="27"/>
        <v>3176</v>
      </c>
    </row>
    <row r="90" spans="1:8" ht="15" customHeight="1" x14ac:dyDescent="0.3">
      <c r="A90" s="84" t="s">
        <v>19</v>
      </c>
      <c r="B90" s="85">
        <v>4726</v>
      </c>
      <c r="C90" s="85">
        <v>48155</v>
      </c>
      <c r="D90" s="85">
        <f t="shared" si="26"/>
        <v>52881</v>
      </c>
      <c r="E90" s="84" t="s">
        <v>19</v>
      </c>
      <c r="F90" s="85">
        <v>0</v>
      </c>
      <c r="G90" s="85">
        <v>4390</v>
      </c>
      <c r="H90" s="85">
        <f t="shared" si="27"/>
        <v>4390</v>
      </c>
    </row>
    <row r="91" spans="1:8" ht="15" customHeight="1" x14ac:dyDescent="0.3">
      <c r="A91" s="84" t="s">
        <v>20</v>
      </c>
      <c r="B91" s="85">
        <v>5223</v>
      </c>
      <c r="C91" s="85">
        <v>49960</v>
      </c>
      <c r="D91" s="85">
        <f t="shared" si="26"/>
        <v>55183</v>
      </c>
      <c r="E91" s="84" t="s">
        <v>20</v>
      </c>
      <c r="F91" s="85">
        <v>0</v>
      </c>
      <c r="G91" s="85">
        <v>5454</v>
      </c>
      <c r="H91" s="85">
        <f t="shared" si="27"/>
        <v>5454</v>
      </c>
    </row>
    <row r="92" spans="1:8" ht="15" customHeight="1" x14ac:dyDescent="0.3">
      <c r="A92" s="84" t="s">
        <v>21</v>
      </c>
      <c r="B92" s="85">
        <v>2985</v>
      </c>
      <c r="C92" s="85">
        <v>27952</v>
      </c>
      <c r="D92" s="85">
        <f t="shared" si="26"/>
        <v>30937</v>
      </c>
      <c r="E92" s="84" t="s">
        <v>21</v>
      </c>
      <c r="F92" s="85">
        <v>0</v>
      </c>
      <c r="G92" s="85">
        <v>2699</v>
      </c>
      <c r="H92" s="85">
        <f t="shared" si="27"/>
        <v>2699</v>
      </c>
    </row>
    <row r="93" spans="1:8" ht="15" customHeight="1" x14ac:dyDescent="0.3">
      <c r="A93" s="84" t="s">
        <v>22</v>
      </c>
      <c r="B93" s="85">
        <v>299</v>
      </c>
      <c r="C93" s="85">
        <v>1019</v>
      </c>
      <c r="D93" s="85">
        <f t="shared" si="26"/>
        <v>1318</v>
      </c>
      <c r="E93" s="84" t="s">
        <v>22</v>
      </c>
      <c r="F93" s="85">
        <v>0</v>
      </c>
      <c r="G93" s="85">
        <v>971</v>
      </c>
      <c r="H93" s="85">
        <f t="shared" si="27"/>
        <v>971</v>
      </c>
    </row>
    <row r="94" spans="1:8" ht="15" customHeight="1" x14ac:dyDescent="0.3">
      <c r="A94" s="84" t="s">
        <v>23</v>
      </c>
      <c r="B94" s="85">
        <v>0</v>
      </c>
      <c r="C94" s="85">
        <v>0</v>
      </c>
      <c r="D94" s="85">
        <f t="shared" si="26"/>
        <v>0</v>
      </c>
      <c r="E94" s="84" t="s">
        <v>23</v>
      </c>
      <c r="F94" s="85">
        <v>0</v>
      </c>
      <c r="G94" s="85">
        <v>588</v>
      </c>
      <c r="H94" s="85">
        <f t="shared" si="27"/>
        <v>588</v>
      </c>
    </row>
    <row r="95" spans="1:8" ht="15" customHeight="1" x14ac:dyDescent="0.3">
      <c r="A95" s="84" t="s">
        <v>24</v>
      </c>
      <c r="B95" s="85">
        <v>0</v>
      </c>
      <c r="C95" s="85">
        <v>0</v>
      </c>
      <c r="D95" s="85">
        <f t="shared" si="26"/>
        <v>0</v>
      </c>
      <c r="E95" s="84" t="s">
        <v>24</v>
      </c>
      <c r="F95" s="85">
        <v>30</v>
      </c>
      <c r="G95" s="85">
        <v>492</v>
      </c>
      <c r="H95" s="85">
        <f t="shared" si="27"/>
        <v>522</v>
      </c>
    </row>
    <row r="96" spans="1:8" ht="15" customHeight="1" x14ac:dyDescent="0.3">
      <c r="A96" s="117">
        <v>2017</v>
      </c>
      <c r="B96" s="115">
        <f>SUM(B97:B108)</f>
        <v>15247</v>
      </c>
      <c r="C96" s="115">
        <f t="shared" ref="C96:D96" si="28">SUM(C97:C108)</f>
        <v>182459</v>
      </c>
      <c r="D96" s="115">
        <f t="shared" si="28"/>
        <v>197706</v>
      </c>
      <c r="E96" s="117">
        <v>2017</v>
      </c>
      <c r="F96" s="115">
        <f>SUM(F97:F108)</f>
        <v>32</v>
      </c>
      <c r="G96" s="115">
        <f t="shared" ref="G96:H96" si="29">SUM(G97:G108)</f>
        <v>21328</v>
      </c>
      <c r="H96" s="115">
        <f t="shared" si="29"/>
        <v>21360</v>
      </c>
    </row>
    <row r="97" spans="1:8" ht="15" customHeight="1" x14ac:dyDescent="0.3">
      <c r="A97" s="84" t="s">
        <v>13</v>
      </c>
      <c r="B97" s="85">
        <v>0</v>
      </c>
      <c r="C97" s="85">
        <v>0</v>
      </c>
      <c r="D97" s="85">
        <f>SUM(B97:C97)</f>
        <v>0</v>
      </c>
      <c r="E97" s="84" t="s">
        <v>13</v>
      </c>
      <c r="F97" s="85">
        <v>0</v>
      </c>
      <c r="G97" s="85">
        <v>296</v>
      </c>
      <c r="H97" s="85">
        <f>SUM(F97:G97)</f>
        <v>296</v>
      </c>
    </row>
    <row r="98" spans="1:8" ht="15" customHeight="1" x14ac:dyDescent="0.3">
      <c r="A98" s="84" t="s">
        <v>14</v>
      </c>
      <c r="B98" s="85">
        <v>0</v>
      </c>
      <c r="C98" s="85">
        <v>0</v>
      </c>
      <c r="D98" s="85">
        <f t="shared" ref="D98:D108" si="30">SUM(B98:C98)</f>
        <v>0</v>
      </c>
      <c r="E98" s="84" t="s">
        <v>14</v>
      </c>
      <c r="F98" s="85">
        <v>0</v>
      </c>
      <c r="G98" s="85">
        <v>420</v>
      </c>
      <c r="H98" s="85">
        <f t="shared" ref="H98:H108" si="31">SUM(F98:G98)</f>
        <v>420</v>
      </c>
    </row>
    <row r="99" spans="1:8" ht="15" customHeight="1" x14ac:dyDescent="0.3">
      <c r="A99" s="84" t="s">
        <v>15</v>
      </c>
      <c r="B99" s="85">
        <v>0</v>
      </c>
      <c r="C99" s="85">
        <v>0</v>
      </c>
      <c r="D99" s="85">
        <f t="shared" si="30"/>
        <v>0</v>
      </c>
      <c r="E99" s="84" t="s">
        <v>15</v>
      </c>
      <c r="F99" s="85">
        <v>0</v>
      </c>
      <c r="G99" s="85">
        <v>677</v>
      </c>
      <c r="H99" s="85">
        <f t="shared" si="31"/>
        <v>677</v>
      </c>
    </row>
    <row r="100" spans="1:8" ht="15" customHeight="1" x14ac:dyDescent="0.3">
      <c r="A100" s="84" t="s">
        <v>16</v>
      </c>
      <c r="B100" s="85">
        <v>1672</v>
      </c>
      <c r="C100" s="85">
        <v>0</v>
      </c>
      <c r="D100" s="85">
        <f t="shared" si="30"/>
        <v>1672</v>
      </c>
      <c r="E100" s="84" t="s">
        <v>16</v>
      </c>
      <c r="F100" s="85">
        <v>0</v>
      </c>
      <c r="G100" s="85">
        <v>928</v>
      </c>
      <c r="H100" s="85">
        <f t="shared" si="31"/>
        <v>928</v>
      </c>
    </row>
    <row r="101" spans="1:8" ht="15" customHeight="1" x14ac:dyDescent="0.3">
      <c r="A101" s="84" t="s">
        <v>17</v>
      </c>
      <c r="B101" s="85">
        <v>1608</v>
      </c>
      <c r="C101" s="85">
        <v>18883</v>
      </c>
      <c r="D101" s="85">
        <f t="shared" si="30"/>
        <v>20491</v>
      </c>
      <c r="E101" s="84" t="s">
        <v>17</v>
      </c>
      <c r="F101" s="85">
        <v>0</v>
      </c>
      <c r="G101" s="85">
        <v>1540</v>
      </c>
      <c r="H101" s="85">
        <f t="shared" si="31"/>
        <v>1540</v>
      </c>
    </row>
    <row r="102" spans="1:8" ht="15" customHeight="1" x14ac:dyDescent="0.3">
      <c r="A102" s="84" t="s">
        <v>18</v>
      </c>
      <c r="B102" s="85">
        <v>2334</v>
      </c>
      <c r="C102" s="85">
        <v>36430</v>
      </c>
      <c r="D102" s="85">
        <f t="shared" si="30"/>
        <v>38764</v>
      </c>
      <c r="E102" s="84" t="s">
        <v>18</v>
      </c>
      <c r="F102" s="85">
        <v>0</v>
      </c>
      <c r="G102" s="85">
        <v>3426</v>
      </c>
      <c r="H102" s="85">
        <f t="shared" si="31"/>
        <v>3426</v>
      </c>
    </row>
    <row r="103" spans="1:8" ht="15" customHeight="1" x14ac:dyDescent="0.3">
      <c r="A103" s="84" t="s">
        <v>19</v>
      </c>
      <c r="B103" s="85">
        <v>3821</v>
      </c>
      <c r="C103" s="85">
        <v>46926</v>
      </c>
      <c r="D103" s="85">
        <f t="shared" si="30"/>
        <v>50747</v>
      </c>
      <c r="E103" s="84" t="s">
        <v>19</v>
      </c>
      <c r="F103" s="85">
        <v>0</v>
      </c>
      <c r="G103" s="85">
        <v>4973</v>
      </c>
      <c r="H103" s="85">
        <f t="shared" si="31"/>
        <v>4973</v>
      </c>
    </row>
    <row r="104" spans="1:8" ht="15" customHeight="1" x14ac:dyDescent="0.3">
      <c r="A104" s="84" t="s">
        <v>20</v>
      </c>
      <c r="B104" s="85">
        <v>2931</v>
      </c>
      <c r="C104" s="85">
        <v>48878</v>
      </c>
      <c r="D104" s="85">
        <f t="shared" si="30"/>
        <v>51809</v>
      </c>
      <c r="E104" s="84" t="s">
        <v>20</v>
      </c>
      <c r="F104" s="85">
        <v>0</v>
      </c>
      <c r="G104" s="85">
        <v>4595</v>
      </c>
      <c r="H104" s="85">
        <f t="shared" si="31"/>
        <v>4595</v>
      </c>
    </row>
    <row r="105" spans="1:8" ht="15" customHeight="1" x14ac:dyDescent="0.3">
      <c r="A105" s="84" t="s">
        <v>21</v>
      </c>
      <c r="B105" s="85">
        <v>2508</v>
      </c>
      <c r="C105" s="85">
        <v>30088</v>
      </c>
      <c r="D105" s="85">
        <f t="shared" si="30"/>
        <v>32596</v>
      </c>
      <c r="E105" s="84" t="s">
        <v>21</v>
      </c>
      <c r="F105" s="85">
        <v>0</v>
      </c>
      <c r="G105" s="85">
        <v>2648</v>
      </c>
      <c r="H105" s="85">
        <f t="shared" si="31"/>
        <v>2648</v>
      </c>
    </row>
    <row r="106" spans="1:8" ht="15" customHeight="1" x14ac:dyDescent="0.3">
      <c r="A106" s="84" t="s">
        <v>22</v>
      </c>
      <c r="B106" s="85">
        <v>373</v>
      </c>
      <c r="C106" s="85">
        <v>1254</v>
      </c>
      <c r="D106" s="85">
        <f t="shared" si="30"/>
        <v>1627</v>
      </c>
      <c r="E106" s="84" t="s">
        <v>22</v>
      </c>
      <c r="F106" s="85">
        <v>0</v>
      </c>
      <c r="G106" s="85">
        <v>877</v>
      </c>
      <c r="H106" s="85">
        <f t="shared" si="31"/>
        <v>877</v>
      </c>
    </row>
    <row r="107" spans="1:8" ht="15" customHeight="1" x14ac:dyDescent="0.3">
      <c r="A107" s="84" t="s">
        <v>23</v>
      </c>
      <c r="B107" s="85">
        <v>0</v>
      </c>
      <c r="C107" s="85">
        <v>0</v>
      </c>
      <c r="D107" s="85">
        <f t="shared" si="30"/>
        <v>0</v>
      </c>
      <c r="E107" s="84" t="s">
        <v>23</v>
      </c>
      <c r="F107" s="85">
        <v>32</v>
      </c>
      <c r="G107" s="85">
        <v>488</v>
      </c>
      <c r="H107" s="85">
        <f t="shared" si="31"/>
        <v>520</v>
      </c>
    </row>
    <row r="108" spans="1:8" ht="15" customHeight="1" x14ac:dyDescent="0.3">
      <c r="A108" s="84" t="s">
        <v>24</v>
      </c>
      <c r="B108" s="85">
        <v>0</v>
      </c>
      <c r="C108" s="85">
        <v>0</v>
      </c>
      <c r="D108" s="85">
        <f t="shared" si="30"/>
        <v>0</v>
      </c>
      <c r="E108" s="84" t="s">
        <v>24</v>
      </c>
      <c r="F108" s="85">
        <v>0</v>
      </c>
      <c r="G108" s="85">
        <v>460</v>
      </c>
      <c r="H108" s="85">
        <f t="shared" si="31"/>
        <v>460</v>
      </c>
    </row>
    <row r="109" spans="1:8" ht="15" customHeight="1" x14ac:dyDescent="0.3">
      <c r="A109" s="117">
        <v>2016</v>
      </c>
      <c r="B109" s="115">
        <f>SUM(B110:B121)</f>
        <v>11002</v>
      </c>
      <c r="C109" s="115">
        <f>SUM(C110:C121)</f>
        <v>175866</v>
      </c>
      <c r="D109" s="115">
        <f>SUM(D110:D121)</f>
        <v>186868</v>
      </c>
      <c r="E109" s="117">
        <v>2016</v>
      </c>
      <c r="F109" s="115">
        <f>SUM(F110:F121)</f>
        <v>70</v>
      </c>
      <c r="G109" s="115">
        <f>SUM(G110:G121)</f>
        <v>20768</v>
      </c>
      <c r="H109" s="115">
        <f>SUM(H110:H121)</f>
        <v>20838</v>
      </c>
    </row>
    <row r="110" spans="1:8" ht="15" customHeight="1" x14ac:dyDescent="0.3">
      <c r="A110" s="84" t="s">
        <v>13</v>
      </c>
      <c r="B110" s="85">
        <v>0</v>
      </c>
      <c r="C110" s="85">
        <v>8</v>
      </c>
      <c r="D110" s="85">
        <v>8</v>
      </c>
      <c r="E110" s="84" t="s">
        <v>13</v>
      </c>
      <c r="F110" s="85">
        <v>0</v>
      </c>
      <c r="G110" s="85">
        <v>206</v>
      </c>
      <c r="H110" s="85">
        <v>206</v>
      </c>
    </row>
    <row r="111" spans="1:8" ht="15" customHeight="1" x14ac:dyDescent="0.3">
      <c r="A111" s="84" t="s">
        <v>14</v>
      </c>
      <c r="B111" s="85">
        <v>0</v>
      </c>
      <c r="C111" s="85">
        <v>0</v>
      </c>
      <c r="D111" s="85">
        <v>0</v>
      </c>
      <c r="E111" s="84" t="s">
        <v>14</v>
      </c>
      <c r="F111" s="85">
        <v>0</v>
      </c>
      <c r="G111" s="85">
        <v>274</v>
      </c>
      <c r="H111" s="85">
        <v>274</v>
      </c>
    </row>
    <row r="112" spans="1:8" ht="15" customHeight="1" x14ac:dyDescent="0.3">
      <c r="A112" s="84" t="s">
        <v>15</v>
      </c>
      <c r="B112" s="85">
        <v>0</v>
      </c>
      <c r="C112" s="85">
        <v>0</v>
      </c>
      <c r="D112" s="85">
        <v>0</v>
      </c>
      <c r="E112" s="84" t="s">
        <v>15</v>
      </c>
      <c r="F112" s="85">
        <v>0</v>
      </c>
      <c r="G112" s="85">
        <v>371</v>
      </c>
      <c r="H112" s="85">
        <v>371</v>
      </c>
    </row>
    <row r="113" spans="1:8" ht="15" customHeight="1" x14ac:dyDescent="0.3">
      <c r="A113" s="84" t="s">
        <v>16</v>
      </c>
      <c r="B113" s="85">
        <v>1513</v>
      </c>
      <c r="C113" s="85">
        <v>81</v>
      </c>
      <c r="D113" s="85">
        <v>1594</v>
      </c>
      <c r="E113" s="84" t="s">
        <v>16</v>
      </c>
      <c r="F113" s="85">
        <v>0</v>
      </c>
      <c r="G113" s="85">
        <v>868</v>
      </c>
      <c r="H113" s="85">
        <v>868</v>
      </c>
    </row>
    <row r="114" spans="1:8" ht="15" customHeight="1" x14ac:dyDescent="0.3">
      <c r="A114" s="84" t="s">
        <v>17</v>
      </c>
      <c r="B114" s="85">
        <v>1038</v>
      </c>
      <c r="C114" s="85">
        <v>17964</v>
      </c>
      <c r="D114" s="85">
        <v>19002</v>
      </c>
      <c r="E114" s="84" t="s">
        <v>17</v>
      </c>
      <c r="F114" s="85">
        <v>0</v>
      </c>
      <c r="G114" s="85">
        <v>1395</v>
      </c>
      <c r="H114" s="85">
        <v>1395</v>
      </c>
    </row>
    <row r="115" spans="1:8" ht="15" customHeight="1" x14ac:dyDescent="0.3">
      <c r="A115" s="84" t="s">
        <v>18</v>
      </c>
      <c r="B115" s="85">
        <v>1612</v>
      </c>
      <c r="C115" s="85">
        <v>31676</v>
      </c>
      <c r="D115" s="85">
        <v>33288</v>
      </c>
      <c r="E115" s="84" t="s">
        <v>18</v>
      </c>
      <c r="F115" s="85">
        <v>0</v>
      </c>
      <c r="G115" s="85">
        <v>3218</v>
      </c>
      <c r="H115" s="85">
        <v>3218</v>
      </c>
    </row>
    <row r="116" spans="1:8" ht="15" customHeight="1" x14ac:dyDescent="0.3">
      <c r="A116" s="84" t="s">
        <v>19</v>
      </c>
      <c r="B116" s="85">
        <v>2875</v>
      </c>
      <c r="C116" s="85">
        <v>46305</v>
      </c>
      <c r="D116" s="85">
        <v>49180</v>
      </c>
      <c r="E116" s="84" t="s">
        <v>19</v>
      </c>
      <c r="F116" s="85">
        <v>3</v>
      </c>
      <c r="G116" s="85">
        <v>5181</v>
      </c>
      <c r="H116" s="85">
        <v>5184</v>
      </c>
    </row>
    <row r="117" spans="1:8" ht="15" customHeight="1" x14ac:dyDescent="0.3">
      <c r="A117" s="84" t="s">
        <v>20</v>
      </c>
      <c r="B117" s="85">
        <v>2197</v>
      </c>
      <c r="C117" s="85">
        <v>49098</v>
      </c>
      <c r="D117" s="85">
        <v>51295</v>
      </c>
      <c r="E117" s="84" t="s">
        <v>20</v>
      </c>
      <c r="F117" s="85">
        <v>0</v>
      </c>
      <c r="G117" s="85">
        <v>5084</v>
      </c>
      <c r="H117" s="85">
        <v>5084</v>
      </c>
    </row>
    <row r="118" spans="1:8" ht="15" customHeight="1" x14ac:dyDescent="0.3">
      <c r="A118" s="84" t="s">
        <v>21</v>
      </c>
      <c r="B118" s="85">
        <v>1631</v>
      </c>
      <c r="C118" s="85">
        <v>30112</v>
      </c>
      <c r="D118" s="85">
        <v>31743</v>
      </c>
      <c r="E118" s="84" t="s">
        <v>21</v>
      </c>
      <c r="F118" s="85">
        <v>67</v>
      </c>
      <c r="G118" s="85">
        <v>2993</v>
      </c>
      <c r="H118" s="85">
        <v>3060</v>
      </c>
    </row>
    <row r="119" spans="1:8" ht="15" customHeight="1" x14ac:dyDescent="0.3">
      <c r="A119" s="84" t="s">
        <v>22</v>
      </c>
      <c r="B119" s="85">
        <v>24</v>
      </c>
      <c r="C119" s="85">
        <v>622</v>
      </c>
      <c r="D119" s="85">
        <v>646</v>
      </c>
      <c r="E119" s="84" t="s">
        <v>22</v>
      </c>
      <c r="F119" s="85">
        <v>0</v>
      </c>
      <c r="G119" s="85">
        <v>585</v>
      </c>
      <c r="H119" s="85">
        <v>585</v>
      </c>
    </row>
    <row r="120" spans="1:8" ht="15" customHeight="1" x14ac:dyDescent="0.3">
      <c r="A120" s="84" t="s">
        <v>23</v>
      </c>
      <c r="B120" s="85">
        <v>0</v>
      </c>
      <c r="C120" s="85">
        <v>0</v>
      </c>
      <c r="D120" s="85">
        <v>0</v>
      </c>
      <c r="E120" s="84" t="s">
        <v>23</v>
      </c>
      <c r="F120" s="85">
        <v>0</v>
      </c>
      <c r="G120" s="85">
        <v>241</v>
      </c>
      <c r="H120" s="85">
        <v>241</v>
      </c>
    </row>
    <row r="121" spans="1:8" ht="15" customHeight="1" x14ac:dyDescent="0.3">
      <c r="A121" s="84" t="s">
        <v>24</v>
      </c>
      <c r="B121" s="85">
        <v>112</v>
      </c>
      <c r="C121" s="85">
        <v>0</v>
      </c>
      <c r="D121" s="85">
        <v>112</v>
      </c>
      <c r="E121" s="84" t="s">
        <v>24</v>
      </c>
      <c r="F121" s="85">
        <v>0</v>
      </c>
      <c r="G121" s="85">
        <v>352</v>
      </c>
      <c r="H121" s="85">
        <v>352</v>
      </c>
    </row>
    <row r="122" spans="1:8" ht="15" customHeight="1" x14ac:dyDescent="0.3">
      <c r="A122" s="100">
        <v>2015</v>
      </c>
      <c r="B122" s="115">
        <f>SUM(B123:B134)</f>
        <v>11881</v>
      </c>
      <c r="C122" s="115">
        <f t="shared" ref="C122:D122" si="32">SUM(C123:C134)</f>
        <v>159492</v>
      </c>
      <c r="D122" s="115">
        <f t="shared" si="32"/>
        <v>171373</v>
      </c>
      <c r="E122" s="100">
        <v>2015</v>
      </c>
      <c r="F122" s="115">
        <f>SUM(F123:F134)</f>
        <v>296</v>
      </c>
      <c r="G122" s="115">
        <f t="shared" ref="G122:H122" si="33">SUM(G123:G134)</f>
        <v>16048</v>
      </c>
      <c r="H122" s="115">
        <f t="shared" si="33"/>
        <v>16344</v>
      </c>
    </row>
    <row r="123" spans="1:8" ht="15" customHeight="1" x14ac:dyDescent="0.3">
      <c r="A123" s="84" t="s">
        <v>13</v>
      </c>
      <c r="B123" s="85">
        <v>0</v>
      </c>
      <c r="C123" s="85">
        <v>0</v>
      </c>
      <c r="D123" s="85">
        <f>SUM(B123:C123)</f>
        <v>0</v>
      </c>
      <c r="E123" s="84" t="s">
        <v>13</v>
      </c>
      <c r="F123" s="85">
        <v>40</v>
      </c>
      <c r="G123" s="85">
        <v>255</v>
      </c>
      <c r="H123" s="85">
        <f>SUM(F123:G123)</f>
        <v>295</v>
      </c>
    </row>
    <row r="124" spans="1:8" ht="15" customHeight="1" x14ac:dyDescent="0.3">
      <c r="A124" s="84" t="s">
        <v>14</v>
      </c>
      <c r="B124" s="85">
        <v>0</v>
      </c>
      <c r="C124" s="85">
        <v>0</v>
      </c>
      <c r="D124" s="85">
        <f t="shared" ref="D124:D134" si="34">SUM(B124:C124)</f>
        <v>0</v>
      </c>
      <c r="E124" s="84" t="s">
        <v>14</v>
      </c>
      <c r="F124" s="85">
        <v>0</v>
      </c>
      <c r="G124" s="85">
        <v>243</v>
      </c>
      <c r="H124" s="85">
        <f t="shared" ref="H124:H134" si="35">SUM(F124:G124)</f>
        <v>243</v>
      </c>
    </row>
    <row r="125" spans="1:8" ht="15" customHeight="1" x14ac:dyDescent="0.3">
      <c r="A125" s="84" t="s">
        <v>15</v>
      </c>
      <c r="B125" s="85">
        <v>2</v>
      </c>
      <c r="C125" s="85">
        <v>0</v>
      </c>
      <c r="D125" s="85">
        <f t="shared" si="34"/>
        <v>2</v>
      </c>
      <c r="E125" s="84" t="s">
        <v>15</v>
      </c>
      <c r="F125" s="85">
        <v>0</v>
      </c>
      <c r="G125" s="85">
        <v>306</v>
      </c>
      <c r="H125" s="85">
        <f t="shared" si="35"/>
        <v>306</v>
      </c>
    </row>
    <row r="126" spans="1:8" ht="15" customHeight="1" x14ac:dyDescent="0.3">
      <c r="A126" s="84" t="s">
        <v>16</v>
      </c>
      <c r="B126" s="85">
        <v>786</v>
      </c>
      <c r="C126" s="85">
        <v>2</v>
      </c>
      <c r="D126" s="85">
        <f t="shared" si="34"/>
        <v>788</v>
      </c>
      <c r="E126" s="84" t="s">
        <v>16</v>
      </c>
      <c r="F126" s="85">
        <v>0</v>
      </c>
      <c r="G126" s="85">
        <v>912</v>
      </c>
      <c r="H126" s="85">
        <f t="shared" si="35"/>
        <v>912</v>
      </c>
    </row>
    <row r="127" spans="1:8" ht="15" customHeight="1" x14ac:dyDescent="0.3">
      <c r="A127" s="84" t="s">
        <v>17</v>
      </c>
      <c r="B127" s="85">
        <v>2000</v>
      </c>
      <c r="C127" s="85">
        <v>17070</v>
      </c>
      <c r="D127" s="85">
        <f t="shared" si="34"/>
        <v>19070</v>
      </c>
      <c r="E127" s="84" t="s">
        <v>17</v>
      </c>
      <c r="F127" s="85">
        <v>0</v>
      </c>
      <c r="G127" s="85">
        <v>1509</v>
      </c>
      <c r="H127" s="85">
        <f t="shared" si="35"/>
        <v>1509</v>
      </c>
    </row>
    <row r="128" spans="1:8" ht="15" customHeight="1" x14ac:dyDescent="0.3">
      <c r="A128" s="84" t="s">
        <v>18</v>
      </c>
      <c r="B128" s="85">
        <v>2013</v>
      </c>
      <c r="C128" s="85">
        <v>30736</v>
      </c>
      <c r="D128" s="85">
        <f t="shared" si="34"/>
        <v>32749</v>
      </c>
      <c r="E128" s="84" t="s">
        <v>18</v>
      </c>
      <c r="F128" s="85">
        <v>0</v>
      </c>
      <c r="G128" s="85">
        <v>1556</v>
      </c>
      <c r="H128" s="85">
        <f t="shared" si="35"/>
        <v>1556</v>
      </c>
    </row>
    <row r="129" spans="1:8" ht="15" customHeight="1" x14ac:dyDescent="0.3">
      <c r="A129" s="84" t="s">
        <v>19</v>
      </c>
      <c r="B129" s="85">
        <v>2571</v>
      </c>
      <c r="C129" s="85">
        <v>42467</v>
      </c>
      <c r="D129" s="85">
        <f t="shared" si="34"/>
        <v>45038</v>
      </c>
      <c r="E129" s="84" t="s">
        <v>19</v>
      </c>
      <c r="F129" s="85">
        <v>99</v>
      </c>
      <c r="G129" s="85">
        <v>1802</v>
      </c>
      <c r="H129" s="85">
        <f t="shared" si="35"/>
        <v>1901</v>
      </c>
    </row>
    <row r="130" spans="1:8" ht="15" customHeight="1" x14ac:dyDescent="0.3">
      <c r="A130" s="84" t="s">
        <v>20</v>
      </c>
      <c r="B130" s="85">
        <v>2217</v>
      </c>
      <c r="C130" s="85">
        <v>44626</v>
      </c>
      <c r="D130" s="85">
        <f t="shared" si="34"/>
        <v>46843</v>
      </c>
      <c r="E130" s="84" t="s">
        <v>20</v>
      </c>
      <c r="F130" s="85">
        <v>157</v>
      </c>
      <c r="G130" s="85">
        <v>5659</v>
      </c>
      <c r="H130" s="85">
        <f t="shared" si="35"/>
        <v>5816</v>
      </c>
    </row>
    <row r="131" spans="1:8" ht="15" customHeight="1" x14ac:dyDescent="0.3">
      <c r="A131" s="84" t="s">
        <v>21</v>
      </c>
      <c r="B131" s="85">
        <v>1942</v>
      </c>
      <c r="C131" s="85">
        <v>24361</v>
      </c>
      <c r="D131" s="85">
        <f t="shared" si="34"/>
        <v>26303</v>
      </c>
      <c r="E131" s="84" t="s">
        <v>21</v>
      </c>
      <c r="F131" s="85">
        <v>0</v>
      </c>
      <c r="G131" s="85">
        <v>2916</v>
      </c>
      <c r="H131" s="85">
        <f t="shared" si="35"/>
        <v>2916</v>
      </c>
    </row>
    <row r="132" spans="1:8" ht="15" customHeight="1" x14ac:dyDescent="0.3">
      <c r="A132" s="84" t="s">
        <v>22</v>
      </c>
      <c r="B132" s="85">
        <v>350</v>
      </c>
      <c r="C132" s="85">
        <v>230</v>
      </c>
      <c r="D132" s="85">
        <f t="shared" si="34"/>
        <v>580</v>
      </c>
      <c r="E132" s="84" t="s">
        <v>22</v>
      </c>
      <c r="F132" s="85">
        <v>0</v>
      </c>
      <c r="G132" s="85">
        <v>530</v>
      </c>
      <c r="H132" s="85">
        <f t="shared" si="35"/>
        <v>530</v>
      </c>
    </row>
    <row r="133" spans="1:8" ht="15" customHeight="1" x14ac:dyDescent="0.3">
      <c r="A133" s="84" t="s">
        <v>23</v>
      </c>
      <c r="B133" s="85">
        <v>0</v>
      </c>
      <c r="C133" s="85">
        <v>0</v>
      </c>
      <c r="D133" s="85">
        <f t="shared" si="34"/>
        <v>0</v>
      </c>
      <c r="E133" s="84" t="s">
        <v>23</v>
      </c>
      <c r="F133" s="85">
        <v>0</v>
      </c>
      <c r="G133" s="85">
        <v>198</v>
      </c>
      <c r="H133" s="85">
        <f t="shared" si="35"/>
        <v>198</v>
      </c>
    </row>
    <row r="134" spans="1:8" ht="15" customHeight="1" x14ac:dyDescent="0.3">
      <c r="A134" s="84" t="s">
        <v>24</v>
      </c>
      <c r="B134" s="85">
        <v>0</v>
      </c>
      <c r="C134" s="85">
        <v>0</v>
      </c>
      <c r="D134" s="85">
        <f t="shared" si="34"/>
        <v>0</v>
      </c>
      <c r="E134" s="84" t="s">
        <v>24</v>
      </c>
      <c r="F134" s="85">
        <v>0</v>
      </c>
      <c r="G134" s="85">
        <v>162</v>
      </c>
      <c r="H134" s="85">
        <f t="shared" si="35"/>
        <v>162</v>
      </c>
    </row>
    <row r="135" spans="1:8" ht="15" customHeight="1" x14ac:dyDescent="0.3">
      <c r="A135" s="100">
        <v>2014</v>
      </c>
      <c r="B135" s="115">
        <f>SUM(B136:B147)</f>
        <v>32346</v>
      </c>
      <c r="C135" s="115">
        <f t="shared" ref="C135" si="36">SUM(C136:C147)</f>
        <v>141609</v>
      </c>
      <c r="D135" s="115">
        <f>SUM(D136:D147)</f>
        <v>173955</v>
      </c>
      <c r="E135" s="100">
        <v>2014</v>
      </c>
      <c r="F135" s="115">
        <f>SUM(F136:F147)</f>
        <v>581</v>
      </c>
      <c r="G135" s="115">
        <f t="shared" ref="G135:H135" si="37">SUM(G136:G147)</f>
        <v>15575</v>
      </c>
      <c r="H135" s="115">
        <f t="shared" si="37"/>
        <v>16156</v>
      </c>
    </row>
    <row r="136" spans="1:8" ht="15" customHeight="1" x14ac:dyDescent="0.3">
      <c r="A136" s="84" t="s">
        <v>13</v>
      </c>
      <c r="B136" s="85">
        <v>0</v>
      </c>
      <c r="C136" s="85">
        <v>0</v>
      </c>
      <c r="D136" s="85">
        <f>SUM(B136:C136)</f>
        <v>0</v>
      </c>
      <c r="E136" s="84" t="s">
        <v>13</v>
      </c>
      <c r="F136" s="85">
        <v>0</v>
      </c>
      <c r="G136" s="85">
        <v>193</v>
      </c>
      <c r="H136" s="85">
        <f>SUM(F136:G136)</f>
        <v>193</v>
      </c>
    </row>
    <row r="137" spans="1:8" ht="15" customHeight="1" x14ac:dyDescent="0.3">
      <c r="A137" s="84" t="s">
        <v>14</v>
      </c>
      <c r="B137" s="85">
        <v>0</v>
      </c>
      <c r="C137" s="85">
        <v>0</v>
      </c>
      <c r="D137" s="85">
        <f t="shared" ref="D137:D147" si="38">SUM(B137:C137)</f>
        <v>0</v>
      </c>
      <c r="E137" s="84" t="s">
        <v>14</v>
      </c>
      <c r="F137" s="85">
        <v>0</v>
      </c>
      <c r="G137" s="85">
        <v>207</v>
      </c>
      <c r="H137" s="85">
        <f t="shared" ref="H137:H147" si="39">SUM(F137:G137)</f>
        <v>207</v>
      </c>
    </row>
    <row r="138" spans="1:8" ht="15" customHeight="1" x14ac:dyDescent="0.3">
      <c r="A138" s="84" t="s">
        <v>15</v>
      </c>
      <c r="B138" s="85">
        <v>0</v>
      </c>
      <c r="C138" s="85">
        <v>0</v>
      </c>
      <c r="D138" s="85">
        <f t="shared" si="38"/>
        <v>0</v>
      </c>
      <c r="E138" s="84" t="s">
        <v>15</v>
      </c>
      <c r="F138" s="85">
        <v>0</v>
      </c>
      <c r="G138" s="85">
        <v>304</v>
      </c>
      <c r="H138" s="85">
        <f t="shared" si="39"/>
        <v>304</v>
      </c>
    </row>
    <row r="139" spans="1:8" ht="15" customHeight="1" x14ac:dyDescent="0.3">
      <c r="A139" s="84" t="s">
        <v>16</v>
      </c>
      <c r="B139" s="85">
        <v>2031</v>
      </c>
      <c r="C139" s="85">
        <v>5</v>
      </c>
      <c r="D139" s="85">
        <f t="shared" si="38"/>
        <v>2036</v>
      </c>
      <c r="E139" s="84" t="s">
        <v>16</v>
      </c>
      <c r="F139" s="85">
        <v>0</v>
      </c>
      <c r="G139" s="85">
        <v>768</v>
      </c>
      <c r="H139" s="85">
        <f t="shared" si="39"/>
        <v>768</v>
      </c>
    </row>
    <row r="140" spans="1:8" ht="15" customHeight="1" x14ac:dyDescent="0.3">
      <c r="A140" s="84" t="s">
        <v>17</v>
      </c>
      <c r="B140" s="85">
        <v>4024</v>
      </c>
      <c r="C140" s="85">
        <v>15350</v>
      </c>
      <c r="D140" s="85">
        <f t="shared" si="38"/>
        <v>19374</v>
      </c>
      <c r="E140" s="84" t="s">
        <v>17</v>
      </c>
      <c r="F140" s="85">
        <v>0</v>
      </c>
      <c r="G140" s="85">
        <v>1164</v>
      </c>
      <c r="H140" s="85">
        <f t="shared" si="39"/>
        <v>1164</v>
      </c>
    </row>
    <row r="141" spans="1:8" ht="15" customHeight="1" x14ac:dyDescent="0.3">
      <c r="A141" s="84" t="s">
        <v>18</v>
      </c>
      <c r="B141" s="85">
        <v>5450</v>
      </c>
      <c r="C141" s="85">
        <v>28104</v>
      </c>
      <c r="D141" s="85">
        <f t="shared" si="38"/>
        <v>33554</v>
      </c>
      <c r="E141" s="84" t="s">
        <v>18</v>
      </c>
      <c r="F141" s="85">
        <v>0</v>
      </c>
      <c r="G141" s="85">
        <v>2327</v>
      </c>
      <c r="H141" s="85">
        <f t="shared" si="39"/>
        <v>2327</v>
      </c>
    </row>
    <row r="142" spans="1:8" ht="15" customHeight="1" x14ac:dyDescent="0.3">
      <c r="A142" s="84" t="s">
        <v>19</v>
      </c>
      <c r="B142" s="85">
        <v>8299</v>
      </c>
      <c r="C142" s="85">
        <v>35493</v>
      </c>
      <c r="D142" s="85">
        <f t="shared" si="38"/>
        <v>43792</v>
      </c>
      <c r="E142" s="84" t="s">
        <v>19</v>
      </c>
      <c r="F142" s="85">
        <v>173</v>
      </c>
      <c r="G142" s="85">
        <v>3835</v>
      </c>
      <c r="H142" s="85">
        <f t="shared" si="39"/>
        <v>4008</v>
      </c>
    </row>
    <row r="143" spans="1:8" ht="15" customHeight="1" x14ac:dyDescent="0.3">
      <c r="A143" s="84" t="s">
        <v>20</v>
      </c>
      <c r="B143" s="85">
        <v>7933</v>
      </c>
      <c r="C143" s="85">
        <v>40120</v>
      </c>
      <c r="D143" s="85">
        <f t="shared" si="38"/>
        <v>48053</v>
      </c>
      <c r="E143" s="84" t="s">
        <v>20</v>
      </c>
      <c r="F143" s="85">
        <v>328</v>
      </c>
      <c r="G143" s="85">
        <v>4042</v>
      </c>
      <c r="H143" s="85">
        <f t="shared" si="39"/>
        <v>4370</v>
      </c>
    </row>
    <row r="144" spans="1:8" ht="15" customHeight="1" x14ac:dyDescent="0.3">
      <c r="A144" s="84" t="s">
        <v>21</v>
      </c>
      <c r="B144" s="85">
        <v>4508</v>
      </c>
      <c r="C144" s="85">
        <v>22328</v>
      </c>
      <c r="D144" s="85">
        <f t="shared" si="38"/>
        <v>26836</v>
      </c>
      <c r="E144" s="84" t="s">
        <v>21</v>
      </c>
      <c r="F144" s="85">
        <v>50</v>
      </c>
      <c r="G144" s="85">
        <v>1709</v>
      </c>
      <c r="H144" s="85">
        <f t="shared" si="39"/>
        <v>1759</v>
      </c>
    </row>
    <row r="145" spans="1:8" ht="15" customHeight="1" x14ac:dyDescent="0.3">
      <c r="A145" s="84" t="s">
        <v>22</v>
      </c>
      <c r="B145" s="85">
        <v>101</v>
      </c>
      <c r="C145" s="85">
        <v>209</v>
      </c>
      <c r="D145" s="85">
        <f t="shared" si="38"/>
        <v>310</v>
      </c>
      <c r="E145" s="84" t="s">
        <v>22</v>
      </c>
      <c r="F145" s="85">
        <v>0</v>
      </c>
      <c r="G145" s="85">
        <v>681</v>
      </c>
      <c r="H145" s="85">
        <f t="shared" si="39"/>
        <v>681</v>
      </c>
    </row>
    <row r="146" spans="1:8" ht="15" customHeight="1" x14ac:dyDescent="0.3">
      <c r="A146" s="84" t="s">
        <v>23</v>
      </c>
      <c r="B146" s="85">
        <v>0</v>
      </c>
      <c r="C146" s="85">
        <v>0</v>
      </c>
      <c r="D146" s="85">
        <f t="shared" si="38"/>
        <v>0</v>
      </c>
      <c r="E146" s="84" t="s">
        <v>23</v>
      </c>
      <c r="F146" s="85">
        <v>0</v>
      </c>
      <c r="G146" s="85">
        <v>184</v>
      </c>
      <c r="H146" s="85">
        <f t="shared" si="39"/>
        <v>184</v>
      </c>
    </row>
    <row r="147" spans="1:8" ht="15" customHeight="1" x14ac:dyDescent="0.3">
      <c r="A147" s="84" t="s">
        <v>24</v>
      </c>
      <c r="B147" s="85">
        <v>0</v>
      </c>
      <c r="C147" s="85">
        <v>0</v>
      </c>
      <c r="D147" s="85">
        <f t="shared" si="38"/>
        <v>0</v>
      </c>
      <c r="E147" s="84" t="s">
        <v>24</v>
      </c>
      <c r="F147" s="85">
        <v>30</v>
      </c>
      <c r="G147" s="85">
        <v>161</v>
      </c>
      <c r="H147" s="85">
        <f t="shared" si="39"/>
        <v>191</v>
      </c>
    </row>
    <row r="148" spans="1:8" ht="15" customHeight="1" x14ac:dyDescent="0.3">
      <c r="A148" s="100">
        <v>2013</v>
      </c>
      <c r="B148" s="115">
        <f>SUM(B149:B160)</f>
        <v>34986</v>
      </c>
      <c r="C148" s="115">
        <f t="shared" ref="C148:D148" si="40">SUM(C149:C160)</f>
        <v>119070</v>
      </c>
      <c r="D148" s="115">
        <f t="shared" si="40"/>
        <v>154056</v>
      </c>
      <c r="E148" s="100">
        <v>2013</v>
      </c>
      <c r="F148" s="115">
        <f>SUM(F149:F160)</f>
        <v>8</v>
      </c>
      <c r="G148" s="115">
        <f t="shared" ref="G148:H148" si="41">SUM(G149:G160)</f>
        <v>11819</v>
      </c>
      <c r="H148" s="115">
        <f t="shared" si="41"/>
        <v>11827</v>
      </c>
    </row>
    <row r="149" spans="1:8" ht="15" customHeight="1" x14ac:dyDescent="0.3">
      <c r="A149" s="84" t="s">
        <v>13</v>
      </c>
      <c r="B149" s="85">
        <v>0</v>
      </c>
      <c r="C149" s="85">
        <v>0</v>
      </c>
      <c r="D149" s="85">
        <f>SUM(B149:C149)</f>
        <v>0</v>
      </c>
      <c r="E149" s="84" t="s">
        <v>13</v>
      </c>
      <c r="F149" s="85">
        <v>0</v>
      </c>
      <c r="G149" s="85">
        <v>178</v>
      </c>
      <c r="H149" s="85">
        <f>SUM(F149:G149)</f>
        <v>178</v>
      </c>
    </row>
    <row r="150" spans="1:8" ht="15" customHeight="1" x14ac:dyDescent="0.3">
      <c r="A150" s="84" t="s">
        <v>14</v>
      </c>
      <c r="B150" s="85">
        <v>0</v>
      </c>
      <c r="C150" s="85">
        <v>0</v>
      </c>
      <c r="D150" s="85">
        <f t="shared" ref="D150:D160" si="42">SUM(B150:C150)</f>
        <v>0</v>
      </c>
      <c r="E150" s="84" t="s">
        <v>14</v>
      </c>
      <c r="F150" s="85">
        <v>0</v>
      </c>
      <c r="G150" s="85">
        <v>213</v>
      </c>
      <c r="H150" s="85">
        <f t="shared" ref="H150:H160" si="43">SUM(F150:G150)</f>
        <v>213</v>
      </c>
    </row>
    <row r="151" spans="1:8" ht="15" customHeight="1" x14ac:dyDescent="0.3">
      <c r="A151" s="84" t="s">
        <v>15</v>
      </c>
      <c r="B151" s="85">
        <v>372</v>
      </c>
      <c r="C151" s="85">
        <v>7</v>
      </c>
      <c r="D151" s="85">
        <f t="shared" si="42"/>
        <v>379</v>
      </c>
      <c r="E151" s="84" t="s">
        <v>15</v>
      </c>
      <c r="F151" s="85">
        <v>0</v>
      </c>
      <c r="G151" s="85">
        <v>265</v>
      </c>
      <c r="H151" s="85">
        <f t="shared" si="43"/>
        <v>265</v>
      </c>
    </row>
    <row r="152" spans="1:8" ht="15" customHeight="1" x14ac:dyDescent="0.3">
      <c r="A152" s="84" t="s">
        <v>16</v>
      </c>
      <c r="B152" s="85">
        <v>3753</v>
      </c>
      <c r="C152" s="85">
        <v>22</v>
      </c>
      <c r="D152" s="85">
        <f t="shared" si="42"/>
        <v>3775</v>
      </c>
      <c r="E152" s="84" t="s">
        <v>16</v>
      </c>
      <c r="F152" s="85">
        <v>0</v>
      </c>
      <c r="G152" s="85">
        <v>632</v>
      </c>
      <c r="H152" s="85">
        <f t="shared" si="43"/>
        <v>632</v>
      </c>
    </row>
    <row r="153" spans="1:8" ht="15" customHeight="1" x14ac:dyDescent="0.3">
      <c r="A153" s="84" t="s">
        <v>17</v>
      </c>
      <c r="B153" s="85">
        <v>5706</v>
      </c>
      <c r="C153" s="85">
        <v>13193</v>
      </c>
      <c r="D153" s="85">
        <f t="shared" si="42"/>
        <v>18899</v>
      </c>
      <c r="E153" s="84" t="s">
        <v>17</v>
      </c>
      <c r="F153" s="85">
        <v>0</v>
      </c>
      <c r="G153" s="85">
        <v>1154</v>
      </c>
      <c r="H153" s="85">
        <f t="shared" si="43"/>
        <v>1154</v>
      </c>
    </row>
    <row r="154" spans="1:8" ht="15" customHeight="1" x14ac:dyDescent="0.3">
      <c r="A154" s="84" t="s">
        <v>18</v>
      </c>
      <c r="B154" s="85">
        <v>6390</v>
      </c>
      <c r="C154" s="85">
        <v>24492</v>
      </c>
      <c r="D154" s="85">
        <f t="shared" si="42"/>
        <v>30882</v>
      </c>
      <c r="E154" s="84" t="s">
        <v>18</v>
      </c>
      <c r="F154" s="85">
        <v>2</v>
      </c>
      <c r="G154" s="85">
        <v>2080</v>
      </c>
      <c r="H154" s="85">
        <f t="shared" si="43"/>
        <v>2082</v>
      </c>
    </row>
    <row r="155" spans="1:8" ht="15" customHeight="1" x14ac:dyDescent="0.3">
      <c r="A155" s="84" t="s">
        <v>19</v>
      </c>
      <c r="B155" s="85">
        <v>7383</v>
      </c>
      <c r="C155" s="85">
        <v>29818</v>
      </c>
      <c r="D155" s="85">
        <f t="shared" si="42"/>
        <v>37201</v>
      </c>
      <c r="E155" s="84" t="s">
        <v>19</v>
      </c>
      <c r="F155" s="85">
        <v>0</v>
      </c>
      <c r="G155" s="85">
        <v>2404</v>
      </c>
      <c r="H155" s="85">
        <f t="shared" si="43"/>
        <v>2404</v>
      </c>
    </row>
    <row r="156" spans="1:8" ht="15" customHeight="1" x14ac:dyDescent="0.3">
      <c r="A156" s="84" t="s">
        <v>20</v>
      </c>
      <c r="B156" s="85">
        <v>7772</v>
      </c>
      <c r="C156" s="85">
        <v>33493</v>
      </c>
      <c r="D156" s="85">
        <f t="shared" si="42"/>
        <v>41265</v>
      </c>
      <c r="E156" s="84" t="s">
        <v>20</v>
      </c>
      <c r="F156" s="85">
        <v>0</v>
      </c>
      <c r="G156" s="85">
        <v>2622</v>
      </c>
      <c r="H156" s="85">
        <f t="shared" si="43"/>
        <v>2622</v>
      </c>
    </row>
    <row r="157" spans="1:8" ht="15" customHeight="1" x14ac:dyDescent="0.3">
      <c r="A157" s="84" t="s">
        <v>21</v>
      </c>
      <c r="B157" s="85">
        <v>3363</v>
      </c>
      <c r="C157" s="85">
        <v>17749</v>
      </c>
      <c r="D157" s="85">
        <f t="shared" si="42"/>
        <v>21112</v>
      </c>
      <c r="E157" s="84" t="s">
        <v>21</v>
      </c>
      <c r="F157" s="85">
        <v>0</v>
      </c>
      <c r="G157" s="85">
        <v>1296</v>
      </c>
      <c r="H157" s="85">
        <f t="shared" si="43"/>
        <v>1296</v>
      </c>
    </row>
    <row r="158" spans="1:8" ht="15" customHeight="1" x14ac:dyDescent="0.3">
      <c r="A158" s="84" t="s">
        <v>22</v>
      </c>
      <c r="B158" s="85">
        <v>247</v>
      </c>
      <c r="C158" s="85">
        <v>296</v>
      </c>
      <c r="D158" s="85">
        <f t="shared" si="42"/>
        <v>543</v>
      </c>
      <c r="E158" s="84" t="s">
        <v>22</v>
      </c>
      <c r="F158" s="85">
        <v>6</v>
      </c>
      <c r="G158" s="85">
        <v>525</v>
      </c>
      <c r="H158" s="85">
        <f t="shared" si="43"/>
        <v>531</v>
      </c>
    </row>
    <row r="159" spans="1:8" ht="15" customHeight="1" x14ac:dyDescent="0.3">
      <c r="A159" s="84" t="s">
        <v>23</v>
      </c>
      <c r="B159" s="85">
        <v>0</v>
      </c>
      <c r="C159" s="85">
        <v>0</v>
      </c>
      <c r="D159" s="85">
        <f t="shared" si="42"/>
        <v>0</v>
      </c>
      <c r="E159" s="84" t="s">
        <v>23</v>
      </c>
      <c r="F159" s="85">
        <v>0</v>
      </c>
      <c r="G159" s="85">
        <v>233</v>
      </c>
      <c r="H159" s="85">
        <f t="shared" si="43"/>
        <v>233</v>
      </c>
    </row>
    <row r="160" spans="1:8" ht="15" customHeight="1" x14ac:dyDescent="0.3">
      <c r="A160" s="84" t="s">
        <v>24</v>
      </c>
      <c r="B160" s="85">
        <v>0</v>
      </c>
      <c r="C160" s="85">
        <v>0</v>
      </c>
      <c r="D160" s="85">
        <f t="shared" si="42"/>
        <v>0</v>
      </c>
      <c r="E160" s="84" t="s">
        <v>24</v>
      </c>
      <c r="F160" s="85">
        <v>0</v>
      </c>
      <c r="G160" s="85">
        <v>217</v>
      </c>
      <c r="H160" s="85">
        <f t="shared" si="43"/>
        <v>217</v>
      </c>
    </row>
    <row r="161" spans="1:8" ht="15" customHeight="1" x14ac:dyDescent="0.3">
      <c r="A161" s="100">
        <v>2012</v>
      </c>
      <c r="B161" s="115">
        <f>SUM(B162:B173)</f>
        <v>38238</v>
      </c>
      <c r="C161" s="115">
        <f t="shared" ref="C161:D161" si="44">SUM(C162:C173)</f>
        <v>117989</v>
      </c>
      <c r="D161" s="115">
        <f t="shared" si="44"/>
        <v>156227</v>
      </c>
      <c r="E161" s="100">
        <v>2012</v>
      </c>
      <c r="F161" s="115">
        <f>SUM(F162:F173)</f>
        <v>19</v>
      </c>
      <c r="G161" s="115">
        <f t="shared" ref="G161:H161" si="45">SUM(G162:G173)</f>
        <v>9046</v>
      </c>
      <c r="H161" s="115">
        <f t="shared" si="45"/>
        <v>9065</v>
      </c>
    </row>
    <row r="162" spans="1:8" ht="15" customHeight="1" x14ac:dyDescent="0.3">
      <c r="A162" s="84" t="s">
        <v>13</v>
      </c>
      <c r="B162" s="85">
        <v>0</v>
      </c>
      <c r="C162" s="85">
        <v>0</v>
      </c>
      <c r="D162" s="85">
        <f>SUM(B162:C162)</f>
        <v>0</v>
      </c>
      <c r="E162" s="84" t="s">
        <v>13</v>
      </c>
      <c r="F162" s="85">
        <v>19</v>
      </c>
      <c r="G162" s="85">
        <v>263</v>
      </c>
      <c r="H162" s="85">
        <f>SUM(F162:G162)</f>
        <v>282</v>
      </c>
    </row>
    <row r="163" spans="1:8" ht="15" customHeight="1" x14ac:dyDescent="0.3">
      <c r="A163" s="84" t="s">
        <v>14</v>
      </c>
      <c r="B163" s="85">
        <v>0</v>
      </c>
      <c r="C163" s="85">
        <v>0</v>
      </c>
      <c r="D163" s="85">
        <f t="shared" ref="D163:D173" si="46">SUM(B163:C163)</f>
        <v>0</v>
      </c>
      <c r="E163" s="84" t="s">
        <v>14</v>
      </c>
      <c r="F163" s="85">
        <v>0</v>
      </c>
      <c r="G163" s="85">
        <v>248</v>
      </c>
      <c r="H163" s="85">
        <f t="shared" ref="H163:H173" si="47">SUM(F163:G163)</f>
        <v>248</v>
      </c>
    </row>
    <row r="164" spans="1:8" ht="15" customHeight="1" x14ac:dyDescent="0.3">
      <c r="A164" s="84" t="s">
        <v>15</v>
      </c>
      <c r="B164" s="85">
        <v>499</v>
      </c>
      <c r="C164" s="85">
        <v>4</v>
      </c>
      <c r="D164" s="85">
        <f t="shared" si="46"/>
        <v>503</v>
      </c>
      <c r="E164" s="84" t="s">
        <v>15</v>
      </c>
      <c r="F164" s="85">
        <v>0</v>
      </c>
      <c r="G164" s="85">
        <v>376</v>
      </c>
      <c r="H164" s="85">
        <f t="shared" si="47"/>
        <v>376</v>
      </c>
    </row>
    <row r="165" spans="1:8" ht="15" customHeight="1" x14ac:dyDescent="0.3">
      <c r="A165" s="84" t="s">
        <v>16</v>
      </c>
      <c r="B165" s="85">
        <v>4217</v>
      </c>
      <c r="C165" s="85">
        <v>34</v>
      </c>
      <c r="D165" s="85">
        <f t="shared" si="46"/>
        <v>4251</v>
      </c>
      <c r="E165" s="84" t="s">
        <v>16</v>
      </c>
      <c r="F165" s="85">
        <v>0</v>
      </c>
      <c r="G165" s="85">
        <v>807</v>
      </c>
      <c r="H165" s="85">
        <f t="shared" si="47"/>
        <v>807</v>
      </c>
    </row>
    <row r="166" spans="1:8" ht="15" customHeight="1" x14ac:dyDescent="0.3">
      <c r="A166" s="84" t="s">
        <v>17</v>
      </c>
      <c r="B166" s="85">
        <v>4356</v>
      </c>
      <c r="C166" s="85">
        <v>11127</v>
      </c>
      <c r="D166" s="85">
        <f t="shared" si="46"/>
        <v>15483</v>
      </c>
      <c r="E166" s="84" t="s">
        <v>17</v>
      </c>
      <c r="F166" s="85">
        <v>0</v>
      </c>
      <c r="G166" s="85">
        <v>963</v>
      </c>
      <c r="H166" s="85">
        <f t="shared" si="47"/>
        <v>963</v>
      </c>
    </row>
    <row r="167" spans="1:8" ht="15" customHeight="1" x14ac:dyDescent="0.3">
      <c r="A167" s="84" t="s">
        <v>18</v>
      </c>
      <c r="B167" s="85">
        <v>5762</v>
      </c>
      <c r="C167" s="85">
        <v>26498</v>
      </c>
      <c r="D167" s="85">
        <f t="shared" si="46"/>
        <v>32260</v>
      </c>
      <c r="E167" s="84" t="s">
        <v>18</v>
      </c>
      <c r="F167" s="85">
        <v>0</v>
      </c>
      <c r="G167" s="85">
        <v>1324</v>
      </c>
      <c r="H167" s="85">
        <f t="shared" si="47"/>
        <v>1324</v>
      </c>
    </row>
    <row r="168" spans="1:8" ht="15" customHeight="1" x14ac:dyDescent="0.3">
      <c r="A168" s="84" t="s">
        <v>19</v>
      </c>
      <c r="B168" s="85">
        <v>7978</v>
      </c>
      <c r="C168" s="85">
        <v>30552</v>
      </c>
      <c r="D168" s="85">
        <f t="shared" si="46"/>
        <v>38530</v>
      </c>
      <c r="E168" s="84" t="s">
        <v>19</v>
      </c>
      <c r="F168" s="85">
        <v>0</v>
      </c>
      <c r="G168" s="85">
        <v>1470</v>
      </c>
      <c r="H168" s="85">
        <f t="shared" si="47"/>
        <v>1470</v>
      </c>
    </row>
    <row r="169" spans="1:8" ht="15" customHeight="1" x14ac:dyDescent="0.3">
      <c r="A169" s="84" t="s">
        <v>20</v>
      </c>
      <c r="B169" s="85">
        <v>6997</v>
      </c>
      <c r="C169" s="85">
        <v>31571</v>
      </c>
      <c r="D169" s="85">
        <f t="shared" si="46"/>
        <v>38568</v>
      </c>
      <c r="E169" s="84" t="s">
        <v>20</v>
      </c>
      <c r="F169" s="85">
        <v>0</v>
      </c>
      <c r="G169" s="85">
        <v>1573</v>
      </c>
      <c r="H169" s="85">
        <f t="shared" si="47"/>
        <v>1573</v>
      </c>
    </row>
    <row r="170" spans="1:8" ht="15" customHeight="1" x14ac:dyDescent="0.3">
      <c r="A170" s="84" t="s">
        <v>21</v>
      </c>
      <c r="B170" s="85">
        <v>5720</v>
      </c>
      <c r="C170" s="85">
        <v>17949</v>
      </c>
      <c r="D170" s="85">
        <f t="shared" si="46"/>
        <v>23669</v>
      </c>
      <c r="E170" s="84" t="s">
        <v>21</v>
      </c>
      <c r="F170" s="85">
        <v>0</v>
      </c>
      <c r="G170" s="85">
        <v>1072</v>
      </c>
      <c r="H170" s="85">
        <f t="shared" si="47"/>
        <v>1072</v>
      </c>
    </row>
    <row r="171" spans="1:8" ht="15" customHeight="1" x14ac:dyDescent="0.3">
      <c r="A171" s="84" t="s">
        <v>22</v>
      </c>
      <c r="B171" s="85">
        <v>2573</v>
      </c>
      <c r="C171" s="85">
        <v>249</v>
      </c>
      <c r="D171" s="85">
        <f t="shared" si="46"/>
        <v>2822</v>
      </c>
      <c r="E171" s="84" t="s">
        <v>22</v>
      </c>
      <c r="F171" s="85">
        <v>0</v>
      </c>
      <c r="G171" s="85">
        <v>534</v>
      </c>
      <c r="H171" s="85">
        <f t="shared" si="47"/>
        <v>534</v>
      </c>
    </row>
    <row r="172" spans="1:8" ht="15" customHeight="1" x14ac:dyDescent="0.3">
      <c r="A172" s="84" t="s">
        <v>23</v>
      </c>
      <c r="B172" s="85">
        <v>136</v>
      </c>
      <c r="C172" s="85">
        <v>0</v>
      </c>
      <c r="D172" s="85">
        <f t="shared" si="46"/>
        <v>136</v>
      </c>
      <c r="E172" s="84" t="s">
        <v>23</v>
      </c>
      <c r="F172" s="85">
        <v>0</v>
      </c>
      <c r="G172" s="85">
        <v>239</v>
      </c>
      <c r="H172" s="85">
        <f t="shared" si="47"/>
        <v>239</v>
      </c>
    </row>
    <row r="173" spans="1:8" ht="15" customHeight="1" x14ac:dyDescent="0.3">
      <c r="A173" s="84" t="s">
        <v>24</v>
      </c>
      <c r="B173" s="85">
        <v>0</v>
      </c>
      <c r="C173" s="85">
        <v>5</v>
      </c>
      <c r="D173" s="85">
        <f t="shared" si="46"/>
        <v>5</v>
      </c>
      <c r="E173" s="84" t="s">
        <v>24</v>
      </c>
      <c r="F173" s="85">
        <v>0</v>
      </c>
      <c r="G173" s="85">
        <v>177</v>
      </c>
      <c r="H173" s="85">
        <f t="shared" si="47"/>
        <v>177</v>
      </c>
    </row>
    <row r="174" spans="1:8" ht="15" customHeight="1" x14ac:dyDescent="0.3">
      <c r="A174" s="100">
        <v>2011</v>
      </c>
      <c r="B174" s="115">
        <f>SUM(B175:B186)</f>
        <v>45514</v>
      </c>
      <c r="C174" s="115">
        <f t="shared" ref="C174:D174" si="48">SUM(C175:C186)</f>
        <v>113125</v>
      </c>
      <c r="D174" s="115">
        <f t="shared" si="48"/>
        <v>158639</v>
      </c>
      <c r="E174" s="100">
        <v>2011</v>
      </c>
      <c r="F174" s="115">
        <f>SUM(F175:F186)</f>
        <v>906</v>
      </c>
      <c r="G174" s="115">
        <f t="shared" ref="G174:H174" si="49">SUM(G175:G186)</f>
        <v>10095</v>
      </c>
      <c r="H174" s="115">
        <f t="shared" si="49"/>
        <v>11001</v>
      </c>
    </row>
    <row r="175" spans="1:8" ht="15" customHeight="1" x14ac:dyDescent="0.3">
      <c r="A175" s="84" t="s">
        <v>13</v>
      </c>
      <c r="B175" s="85">
        <v>0</v>
      </c>
      <c r="C175" s="85">
        <v>3</v>
      </c>
      <c r="D175" s="85">
        <f>SUM(B175:C175)</f>
        <v>3</v>
      </c>
      <c r="E175" s="84" t="s">
        <v>13</v>
      </c>
      <c r="F175" s="85">
        <v>0</v>
      </c>
      <c r="G175" s="85">
        <v>173</v>
      </c>
      <c r="H175" s="85">
        <f>SUM(F175:G175)</f>
        <v>173</v>
      </c>
    </row>
    <row r="176" spans="1:8" ht="15" customHeight="1" x14ac:dyDescent="0.3">
      <c r="A176" s="84" t="s">
        <v>14</v>
      </c>
      <c r="B176" s="85">
        <v>0</v>
      </c>
      <c r="C176" s="85">
        <v>2</v>
      </c>
      <c r="D176" s="85">
        <f t="shared" ref="D176:D186" si="50">SUM(B176:C176)</f>
        <v>2</v>
      </c>
      <c r="E176" s="84" t="s">
        <v>14</v>
      </c>
      <c r="F176" s="85">
        <v>0</v>
      </c>
      <c r="G176" s="85">
        <v>174</v>
      </c>
      <c r="H176" s="85">
        <f t="shared" ref="H176:H186" si="51">SUM(F176:G176)</f>
        <v>174</v>
      </c>
    </row>
    <row r="177" spans="1:8" ht="15" customHeight="1" x14ac:dyDescent="0.3">
      <c r="A177" s="84" t="s">
        <v>15</v>
      </c>
      <c r="B177" s="85">
        <v>322</v>
      </c>
      <c r="C177" s="85">
        <v>0</v>
      </c>
      <c r="D177" s="85">
        <f t="shared" si="50"/>
        <v>322</v>
      </c>
      <c r="E177" s="84" t="s">
        <v>15</v>
      </c>
      <c r="F177" s="85">
        <v>0</v>
      </c>
      <c r="G177" s="85">
        <v>236</v>
      </c>
      <c r="H177" s="85">
        <f t="shared" si="51"/>
        <v>236</v>
      </c>
    </row>
    <row r="178" spans="1:8" ht="15" customHeight="1" x14ac:dyDescent="0.3">
      <c r="A178" s="84" t="s">
        <v>16</v>
      </c>
      <c r="B178" s="85">
        <v>4824</v>
      </c>
      <c r="C178" s="85">
        <v>1</v>
      </c>
      <c r="D178" s="85">
        <f t="shared" si="50"/>
        <v>4825</v>
      </c>
      <c r="E178" s="84" t="s">
        <v>16</v>
      </c>
      <c r="F178" s="85">
        <v>0</v>
      </c>
      <c r="G178" s="85">
        <v>728</v>
      </c>
      <c r="H178" s="85">
        <f t="shared" si="51"/>
        <v>728</v>
      </c>
    </row>
    <row r="179" spans="1:8" ht="15" customHeight="1" x14ac:dyDescent="0.3">
      <c r="A179" s="84" t="s">
        <v>17</v>
      </c>
      <c r="B179" s="85">
        <v>6934</v>
      </c>
      <c r="C179" s="85">
        <v>12796</v>
      </c>
      <c r="D179" s="85">
        <f t="shared" si="50"/>
        <v>19730</v>
      </c>
      <c r="E179" s="84" t="s">
        <v>17</v>
      </c>
      <c r="F179" s="85">
        <v>0</v>
      </c>
      <c r="G179" s="85">
        <v>951</v>
      </c>
      <c r="H179" s="85">
        <f t="shared" si="51"/>
        <v>951</v>
      </c>
    </row>
    <row r="180" spans="1:8" ht="15" customHeight="1" x14ac:dyDescent="0.3">
      <c r="A180" s="84" t="s">
        <v>18</v>
      </c>
      <c r="B180" s="85">
        <v>7031</v>
      </c>
      <c r="C180" s="85">
        <v>22623</v>
      </c>
      <c r="D180" s="85">
        <f t="shared" si="50"/>
        <v>29654</v>
      </c>
      <c r="E180" s="84" t="s">
        <v>18</v>
      </c>
      <c r="F180" s="85">
        <v>0</v>
      </c>
      <c r="G180" s="85">
        <v>1667</v>
      </c>
      <c r="H180" s="85">
        <f t="shared" si="51"/>
        <v>1667</v>
      </c>
    </row>
    <row r="181" spans="1:8" ht="15" customHeight="1" x14ac:dyDescent="0.3">
      <c r="A181" s="84" t="s">
        <v>19</v>
      </c>
      <c r="B181" s="85">
        <v>9348</v>
      </c>
      <c r="C181" s="85">
        <v>29308</v>
      </c>
      <c r="D181" s="85">
        <f t="shared" si="50"/>
        <v>38656</v>
      </c>
      <c r="E181" s="84" t="s">
        <v>19</v>
      </c>
      <c r="F181" s="85">
        <v>247</v>
      </c>
      <c r="G181" s="85">
        <v>1972</v>
      </c>
      <c r="H181" s="85">
        <f t="shared" si="51"/>
        <v>2219</v>
      </c>
    </row>
    <row r="182" spans="1:8" ht="15" customHeight="1" x14ac:dyDescent="0.3">
      <c r="A182" s="84" t="s">
        <v>20</v>
      </c>
      <c r="B182" s="85">
        <v>8611</v>
      </c>
      <c r="C182" s="85">
        <v>29217</v>
      </c>
      <c r="D182" s="85">
        <f t="shared" si="50"/>
        <v>37828</v>
      </c>
      <c r="E182" s="84" t="s">
        <v>20</v>
      </c>
      <c r="F182" s="85">
        <v>359</v>
      </c>
      <c r="G182" s="85">
        <v>1943</v>
      </c>
      <c r="H182" s="85">
        <f t="shared" si="51"/>
        <v>2302</v>
      </c>
    </row>
    <row r="183" spans="1:8" ht="15" customHeight="1" x14ac:dyDescent="0.3">
      <c r="A183" s="84" t="s">
        <v>21</v>
      </c>
      <c r="B183" s="85">
        <v>5769</v>
      </c>
      <c r="C183" s="85">
        <v>18889</v>
      </c>
      <c r="D183" s="85">
        <f t="shared" si="50"/>
        <v>24658</v>
      </c>
      <c r="E183" s="84" t="s">
        <v>21</v>
      </c>
      <c r="F183" s="85">
        <v>152</v>
      </c>
      <c r="G183" s="85">
        <v>1321</v>
      </c>
      <c r="H183" s="85">
        <f t="shared" si="51"/>
        <v>1473</v>
      </c>
    </row>
    <row r="184" spans="1:8" ht="15" customHeight="1" x14ac:dyDescent="0.3">
      <c r="A184" s="84" t="s">
        <v>22</v>
      </c>
      <c r="B184" s="85">
        <v>2675</v>
      </c>
      <c r="C184" s="85">
        <v>282</v>
      </c>
      <c r="D184" s="85">
        <f t="shared" si="50"/>
        <v>2957</v>
      </c>
      <c r="E184" s="84" t="s">
        <v>22</v>
      </c>
      <c r="F184" s="85">
        <v>64</v>
      </c>
      <c r="G184" s="85">
        <v>510</v>
      </c>
      <c r="H184" s="85">
        <f t="shared" si="51"/>
        <v>574</v>
      </c>
    </row>
    <row r="185" spans="1:8" ht="15" customHeight="1" x14ac:dyDescent="0.3">
      <c r="A185" s="84" t="s">
        <v>23</v>
      </c>
      <c r="B185" s="85">
        <v>0</v>
      </c>
      <c r="C185" s="85">
        <v>0</v>
      </c>
      <c r="D185" s="85">
        <f t="shared" si="50"/>
        <v>0</v>
      </c>
      <c r="E185" s="84" t="s">
        <v>23</v>
      </c>
      <c r="F185" s="85">
        <v>36</v>
      </c>
      <c r="G185" s="85">
        <v>217</v>
      </c>
      <c r="H185" s="85">
        <f t="shared" si="51"/>
        <v>253</v>
      </c>
    </row>
    <row r="186" spans="1:8" ht="15" customHeight="1" x14ac:dyDescent="0.3">
      <c r="A186" s="84" t="s">
        <v>24</v>
      </c>
      <c r="B186" s="85">
        <v>0</v>
      </c>
      <c r="C186" s="85">
        <v>4</v>
      </c>
      <c r="D186" s="85">
        <f t="shared" si="50"/>
        <v>4</v>
      </c>
      <c r="E186" s="84" t="s">
        <v>24</v>
      </c>
      <c r="F186" s="85">
        <v>48</v>
      </c>
      <c r="G186" s="85">
        <v>203</v>
      </c>
      <c r="H186" s="85">
        <f t="shared" si="51"/>
        <v>251</v>
      </c>
    </row>
    <row r="187" spans="1:8" ht="15" customHeight="1" x14ac:dyDescent="0.3">
      <c r="A187" s="100">
        <v>2010</v>
      </c>
      <c r="B187" s="115">
        <f>SUM(B188:B199)</f>
        <v>26867</v>
      </c>
      <c r="C187" s="115">
        <f t="shared" ref="C187:D187" si="52">SUM(C188:C199)</f>
        <v>106619</v>
      </c>
      <c r="D187" s="115">
        <f t="shared" si="52"/>
        <v>133486</v>
      </c>
      <c r="E187" s="100">
        <v>2010</v>
      </c>
      <c r="F187" s="115">
        <f>SUM(F188:F199)</f>
        <v>319</v>
      </c>
      <c r="G187" s="115">
        <f t="shared" ref="G187:H187" si="53">SUM(G188:G199)</f>
        <v>8458</v>
      </c>
      <c r="H187" s="115">
        <f t="shared" si="53"/>
        <v>8777</v>
      </c>
    </row>
    <row r="188" spans="1:8" ht="15" customHeight="1" x14ac:dyDescent="0.3">
      <c r="A188" s="84" t="s">
        <v>13</v>
      </c>
      <c r="B188" s="85">
        <v>0</v>
      </c>
      <c r="C188" s="85">
        <v>0</v>
      </c>
      <c r="D188" s="85">
        <f>SUM(B188:C188)</f>
        <v>0</v>
      </c>
      <c r="E188" s="84" t="s">
        <v>13</v>
      </c>
      <c r="F188" s="85">
        <v>173</v>
      </c>
      <c r="G188" s="85">
        <v>340</v>
      </c>
      <c r="H188" s="85">
        <f>SUM(F188:G188)</f>
        <v>513</v>
      </c>
    </row>
    <row r="189" spans="1:8" ht="15" customHeight="1" x14ac:dyDescent="0.3">
      <c r="A189" s="84" t="s">
        <v>14</v>
      </c>
      <c r="B189" s="85">
        <v>0</v>
      </c>
      <c r="C189" s="85">
        <v>0</v>
      </c>
      <c r="D189" s="85">
        <f t="shared" ref="D189:D199" si="54">SUM(B189:C189)</f>
        <v>0</v>
      </c>
      <c r="E189" s="84" t="s">
        <v>14</v>
      </c>
      <c r="F189" s="85">
        <v>0</v>
      </c>
      <c r="G189" s="85">
        <v>324</v>
      </c>
      <c r="H189" s="85">
        <f t="shared" ref="H189:H199" si="55">SUM(F189:G189)</f>
        <v>324</v>
      </c>
    </row>
    <row r="190" spans="1:8" ht="15" customHeight="1" x14ac:dyDescent="0.3">
      <c r="A190" s="84" t="s">
        <v>15</v>
      </c>
      <c r="B190" s="85">
        <v>0</v>
      </c>
      <c r="C190" s="85">
        <v>0</v>
      </c>
      <c r="D190" s="85">
        <f t="shared" si="54"/>
        <v>0</v>
      </c>
      <c r="E190" s="84" t="s">
        <v>15</v>
      </c>
      <c r="F190" s="85">
        <v>49</v>
      </c>
      <c r="G190" s="85">
        <v>389</v>
      </c>
      <c r="H190" s="85">
        <f t="shared" si="55"/>
        <v>438</v>
      </c>
    </row>
    <row r="191" spans="1:8" ht="15" customHeight="1" x14ac:dyDescent="0.3">
      <c r="A191" s="84" t="s">
        <v>16</v>
      </c>
      <c r="B191" s="85">
        <v>420</v>
      </c>
      <c r="C191" s="85">
        <v>10</v>
      </c>
      <c r="D191" s="85">
        <f t="shared" si="54"/>
        <v>430</v>
      </c>
      <c r="E191" s="84" t="s">
        <v>16</v>
      </c>
      <c r="F191" s="85">
        <v>47</v>
      </c>
      <c r="G191" s="85">
        <v>561</v>
      </c>
      <c r="H191" s="85">
        <f t="shared" si="55"/>
        <v>608</v>
      </c>
    </row>
    <row r="192" spans="1:8" ht="15" customHeight="1" x14ac:dyDescent="0.3">
      <c r="A192" s="84" t="s">
        <v>17</v>
      </c>
      <c r="B192" s="85">
        <v>3805</v>
      </c>
      <c r="C192" s="85">
        <v>13327</v>
      </c>
      <c r="D192" s="85">
        <f t="shared" si="54"/>
        <v>17132</v>
      </c>
      <c r="E192" s="84" t="s">
        <v>17</v>
      </c>
      <c r="F192" s="85">
        <v>49</v>
      </c>
      <c r="G192" s="85">
        <v>774</v>
      </c>
      <c r="H192" s="85">
        <f t="shared" si="55"/>
        <v>823</v>
      </c>
    </row>
    <row r="193" spans="1:8" ht="15" customHeight="1" x14ac:dyDescent="0.3">
      <c r="A193" s="84" t="s">
        <v>18</v>
      </c>
      <c r="B193" s="85">
        <v>4582</v>
      </c>
      <c r="C193" s="85">
        <v>22926</v>
      </c>
      <c r="D193" s="85">
        <f t="shared" si="54"/>
        <v>27508</v>
      </c>
      <c r="E193" s="84" t="s">
        <v>18</v>
      </c>
      <c r="F193" s="85">
        <v>1</v>
      </c>
      <c r="G193" s="85">
        <v>1103</v>
      </c>
      <c r="H193" s="85">
        <f t="shared" si="55"/>
        <v>1104</v>
      </c>
    </row>
    <row r="194" spans="1:8" ht="15" customHeight="1" x14ac:dyDescent="0.3">
      <c r="A194" s="84" t="s">
        <v>19</v>
      </c>
      <c r="B194" s="85">
        <v>6262</v>
      </c>
      <c r="C194" s="85">
        <v>26951</v>
      </c>
      <c r="D194" s="85">
        <f t="shared" si="54"/>
        <v>33213</v>
      </c>
      <c r="E194" s="84" t="s">
        <v>19</v>
      </c>
      <c r="F194" s="85">
        <v>0</v>
      </c>
      <c r="G194" s="85">
        <v>1712</v>
      </c>
      <c r="H194" s="85">
        <f t="shared" si="55"/>
        <v>1712</v>
      </c>
    </row>
    <row r="195" spans="1:8" ht="15" customHeight="1" x14ac:dyDescent="0.3">
      <c r="A195" s="84" t="s">
        <v>20</v>
      </c>
      <c r="B195" s="85">
        <v>5652</v>
      </c>
      <c r="C195" s="85">
        <v>25891</v>
      </c>
      <c r="D195" s="85">
        <f t="shared" si="54"/>
        <v>31543</v>
      </c>
      <c r="E195" s="84" t="s">
        <v>20</v>
      </c>
      <c r="F195" s="85">
        <v>0</v>
      </c>
      <c r="G195" s="85">
        <v>1397</v>
      </c>
      <c r="H195" s="85">
        <f t="shared" si="55"/>
        <v>1397</v>
      </c>
    </row>
    <row r="196" spans="1:8" ht="15" customHeight="1" x14ac:dyDescent="0.3">
      <c r="A196" s="84" t="s">
        <v>21</v>
      </c>
      <c r="B196" s="85">
        <v>4003</v>
      </c>
      <c r="C196" s="85">
        <v>16895</v>
      </c>
      <c r="D196" s="85">
        <f t="shared" si="54"/>
        <v>20898</v>
      </c>
      <c r="E196" s="84" t="s">
        <v>21</v>
      </c>
      <c r="F196" s="85">
        <v>0</v>
      </c>
      <c r="G196" s="85">
        <v>1071</v>
      </c>
      <c r="H196" s="85">
        <f t="shared" si="55"/>
        <v>1071</v>
      </c>
    </row>
    <row r="197" spans="1:8" ht="15" customHeight="1" x14ac:dyDescent="0.3">
      <c r="A197" s="84" t="s">
        <v>22</v>
      </c>
      <c r="B197" s="85">
        <v>2143</v>
      </c>
      <c r="C197" s="85">
        <v>617</v>
      </c>
      <c r="D197" s="85">
        <f t="shared" si="54"/>
        <v>2760</v>
      </c>
      <c r="E197" s="84" t="s">
        <v>22</v>
      </c>
      <c r="F197" s="85">
        <v>0</v>
      </c>
      <c r="G197" s="85">
        <v>479</v>
      </c>
      <c r="H197" s="85">
        <f t="shared" si="55"/>
        <v>479</v>
      </c>
    </row>
    <row r="198" spans="1:8" ht="15" customHeight="1" x14ac:dyDescent="0.3">
      <c r="A198" s="84" t="s">
        <v>23</v>
      </c>
      <c r="B198" s="85">
        <v>0</v>
      </c>
      <c r="C198" s="85">
        <v>2</v>
      </c>
      <c r="D198" s="85">
        <f t="shared" si="54"/>
        <v>2</v>
      </c>
      <c r="E198" s="84" t="s">
        <v>23</v>
      </c>
      <c r="F198" s="85">
        <v>0</v>
      </c>
      <c r="G198" s="85">
        <v>154</v>
      </c>
      <c r="H198" s="85">
        <f t="shared" si="55"/>
        <v>154</v>
      </c>
    </row>
    <row r="199" spans="1:8" ht="15" customHeight="1" x14ac:dyDescent="0.3">
      <c r="A199" s="84" t="s">
        <v>24</v>
      </c>
      <c r="B199" s="85">
        <v>0</v>
      </c>
      <c r="C199" s="85">
        <v>0</v>
      </c>
      <c r="D199" s="85">
        <f t="shared" si="54"/>
        <v>0</v>
      </c>
      <c r="E199" s="84" t="s">
        <v>24</v>
      </c>
      <c r="F199" s="85">
        <v>0</v>
      </c>
      <c r="G199" s="85">
        <v>154</v>
      </c>
      <c r="H199" s="85">
        <f t="shared" si="55"/>
        <v>154</v>
      </c>
    </row>
    <row r="200" spans="1:8" ht="15" customHeight="1" x14ac:dyDescent="0.3">
      <c r="A200" s="164" t="s">
        <v>158</v>
      </c>
      <c r="B200" s="164"/>
      <c r="C200" s="164"/>
      <c r="D200" s="164"/>
      <c r="E200" s="179"/>
      <c r="F200" s="179"/>
      <c r="G200" s="179"/>
      <c r="H200" s="179"/>
    </row>
    <row r="201" spans="1:8" ht="15" customHeight="1" x14ac:dyDescent="0.3">
      <c r="A201" s="86"/>
      <c r="B201" s="86"/>
      <c r="C201" s="86"/>
      <c r="D201" s="86"/>
      <c r="E201" s="179"/>
      <c r="F201" s="179"/>
      <c r="G201" s="179"/>
      <c r="H201" s="179"/>
    </row>
  </sheetData>
  <mergeCells count="4">
    <mergeCell ref="E200:H201"/>
    <mergeCell ref="E3:H3"/>
    <mergeCell ref="A3:D3"/>
    <mergeCell ref="A200:D200"/>
  </mergeCells>
  <pageMargins left="0.70866141732283472" right="0.70866141732283472" top="0.74803149606299213" bottom="0.74803149606299213" header="0.31496062992125984" footer="0.31496062992125984"/>
  <pageSetup paperSize="9" fitToHeight="0" orientation="landscape" verticalDpi="597" r:id="rId1"/>
  <headerFooter>
    <oddHeader>&amp;R&amp;G</oddHeader>
    <oddFooter>&amp;L&amp;F&amp;C&amp;P / &amp;N&amp;R&amp;A</oddFooter>
  </headerFooter>
  <rowBreaks count="4" manualBreakCount="4">
    <brk id="121" max="16383" man="1"/>
    <brk id="147" max="16383" man="1"/>
    <brk id="173" max="16383" man="1"/>
    <brk id="200" max="16383" man="1"/>
  </rowBreaks>
  <colBreaks count="1" manualBreakCount="1">
    <brk id="4" max="1048575" man="1"/>
  </colBreaks>
  <ignoredErrors>
    <ignoredError sqref="H83 D83 D57 H57 D44 H44 H31 D31 H18 D18" formula="1"/>
  </ignoredErrors>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C00000"/>
  </sheetPr>
  <dimension ref="A3:G98"/>
  <sheetViews>
    <sheetView showGridLines="0" zoomScaleNormal="100" workbookViewId="0">
      <pane xSplit="1" topLeftCell="B1" activePane="topRight" state="frozen"/>
      <selection sqref="A1:XFD1048576"/>
      <selection pane="topRight" activeCell="D13" sqref="D13"/>
    </sheetView>
  </sheetViews>
  <sheetFormatPr defaultRowHeight="15" customHeight="1" x14ac:dyDescent="0.3"/>
  <cols>
    <col min="1" max="1" width="6.33203125" style="9" bestFit="1" customWidth="1"/>
    <col min="2" max="2" width="22" style="9" bestFit="1" customWidth="1"/>
    <col min="3" max="3" width="18" style="9" bestFit="1" customWidth="1"/>
    <col min="4" max="4" width="25" style="9" customWidth="1"/>
    <col min="5" max="5" width="26" style="9" customWidth="1"/>
    <col min="6" max="6" width="18.33203125" style="9" bestFit="1" customWidth="1"/>
    <col min="7" max="7" width="20.109375" style="9" bestFit="1" customWidth="1"/>
    <col min="8" max="8" width="18.109375" style="9" bestFit="1" customWidth="1"/>
    <col min="9" max="9" width="8.88671875" style="9"/>
    <col min="10" max="10" width="5.44140625" style="9" bestFit="1" customWidth="1"/>
    <col min="11" max="12" width="21.33203125" style="9" customWidth="1"/>
    <col min="13" max="13" width="19.88671875" style="9" bestFit="1" customWidth="1"/>
    <col min="14" max="14" width="19.88671875" style="9" customWidth="1"/>
    <col min="15" max="15" width="24.33203125" style="9" customWidth="1"/>
    <col min="16" max="16" width="27.5546875" style="9" customWidth="1"/>
    <col min="17" max="17" width="22.88671875" style="9" customWidth="1"/>
    <col min="18" max="16384" width="8.88671875" style="9"/>
  </cols>
  <sheetData>
    <row r="3" spans="1:6" ht="15" customHeight="1" x14ac:dyDescent="0.3">
      <c r="A3" s="188" t="s">
        <v>157</v>
      </c>
      <c r="B3" s="189"/>
      <c r="C3" s="189"/>
      <c r="D3" s="189"/>
      <c r="E3" s="189"/>
      <c r="F3" s="189"/>
    </row>
    <row r="4" spans="1:6" ht="20.399999999999999" x14ac:dyDescent="0.3">
      <c r="A4" s="118"/>
      <c r="B4" s="119"/>
      <c r="C4" s="120"/>
      <c r="D4" s="121" t="s">
        <v>28</v>
      </c>
      <c r="E4" s="121" t="s">
        <v>29</v>
      </c>
      <c r="F4" s="121" t="s">
        <v>30</v>
      </c>
    </row>
    <row r="5" spans="1:6" ht="21" thickBot="1" x14ac:dyDescent="0.35">
      <c r="A5" s="122" t="s">
        <v>27</v>
      </c>
      <c r="B5" s="123" t="s">
        <v>50</v>
      </c>
      <c r="C5" s="123" t="s">
        <v>33</v>
      </c>
      <c r="D5" s="124" t="s">
        <v>31</v>
      </c>
      <c r="E5" s="124" t="s">
        <v>31</v>
      </c>
      <c r="F5" s="124" t="s">
        <v>32</v>
      </c>
    </row>
    <row r="6" spans="1:6" ht="15" customHeight="1" x14ac:dyDescent="0.3">
      <c r="A6" s="185">
        <v>2024</v>
      </c>
      <c r="B6" s="27" t="s">
        <v>37</v>
      </c>
      <c r="C6" s="28" t="s">
        <v>127</v>
      </c>
      <c r="D6" s="29">
        <v>151315</v>
      </c>
      <c r="E6" s="76">
        <v>150122</v>
      </c>
      <c r="F6" s="76">
        <f>SUM(D6:E6)</f>
        <v>301437</v>
      </c>
    </row>
    <row r="7" spans="1:6" ht="15" customHeight="1" x14ac:dyDescent="0.3">
      <c r="A7" s="186"/>
      <c r="B7" s="182" t="s">
        <v>38</v>
      </c>
      <c r="C7" s="125" t="s">
        <v>77</v>
      </c>
      <c r="D7" s="126">
        <v>6394</v>
      </c>
      <c r="E7" s="127">
        <v>6772</v>
      </c>
      <c r="F7" s="127">
        <f t="shared" ref="F7:F12" si="0">SUM(D7:E7)</f>
        <v>13166</v>
      </c>
    </row>
    <row r="8" spans="1:6" ht="15" customHeight="1" x14ac:dyDescent="0.3">
      <c r="A8" s="186"/>
      <c r="B8" s="183"/>
      <c r="C8" s="30" t="s">
        <v>128</v>
      </c>
      <c r="D8" s="31">
        <v>61913</v>
      </c>
      <c r="E8" s="78">
        <v>62861</v>
      </c>
      <c r="F8" s="78">
        <f t="shared" si="0"/>
        <v>124774</v>
      </c>
    </row>
    <row r="9" spans="1:6" ht="15" customHeight="1" x14ac:dyDescent="0.3">
      <c r="A9" s="186"/>
      <c r="B9" s="183"/>
      <c r="C9" s="128" t="s">
        <v>25</v>
      </c>
      <c r="D9" s="129">
        <v>159776</v>
      </c>
      <c r="E9" s="130">
        <v>164552</v>
      </c>
      <c r="F9" s="130">
        <f t="shared" si="0"/>
        <v>324328</v>
      </c>
    </row>
    <row r="10" spans="1:6" ht="15" customHeight="1" x14ac:dyDescent="0.3">
      <c r="A10" s="186"/>
      <c r="B10" s="183"/>
      <c r="C10" s="30" t="s">
        <v>35</v>
      </c>
      <c r="D10" s="31">
        <v>17387</v>
      </c>
      <c r="E10" s="78">
        <v>12027</v>
      </c>
      <c r="F10" s="78">
        <f t="shared" si="0"/>
        <v>29414</v>
      </c>
    </row>
    <row r="11" spans="1:6" ht="15" customHeight="1" x14ac:dyDescent="0.3">
      <c r="A11" s="186"/>
      <c r="B11" s="183"/>
      <c r="C11" s="128" t="s">
        <v>26</v>
      </c>
      <c r="D11" s="129">
        <v>167011</v>
      </c>
      <c r="E11" s="130">
        <v>160355</v>
      </c>
      <c r="F11" s="130">
        <f t="shared" si="0"/>
        <v>327366</v>
      </c>
    </row>
    <row r="12" spans="1:6" ht="15" customHeight="1" x14ac:dyDescent="0.3">
      <c r="A12" s="186"/>
      <c r="B12" s="184"/>
      <c r="C12" s="32" t="s">
        <v>129</v>
      </c>
      <c r="D12" s="29">
        <v>107083</v>
      </c>
      <c r="E12" s="76">
        <v>116545</v>
      </c>
      <c r="F12" s="76">
        <f t="shared" si="0"/>
        <v>223628</v>
      </c>
    </row>
    <row r="13" spans="1:6" ht="15" customHeight="1" thickBot="1" x14ac:dyDescent="0.35">
      <c r="A13" s="187"/>
      <c r="B13" s="131" t="s">
        <v>34</v>
      </c>
      <c r="C13" s="132"/>
      <c r="D13" s="133">
        <f>SUM(D6:D12)</f>
        <v>670879</v>
      </c>
      <c r="E13" s="133">
        <f t="shared" ref="E13:F13" si="1">SUM(E6:E12)</f>
        <v>673234</v>
      </c>
      <c r="F13" s="133">
        <f t="shared" si="1"/>
        <v>1344113</v>
      </c>
    </row>
    <row r="14" spans="1:6" ht="15" customHeight="1" x14ac:dyDescent="0.3">
      <c r="A14" s="185">
        <v>2023</v>
      </c>
      <c r="B14" s="27" t="s">
        <v>37</v>
      </c>
      <c r="C14" s="28" t="s">
        <v>127</v>
      </c>
      <c r="D14" s="29">
        <v>151270</v>
      </c>
      <c r="E14" s="76">
        <v>155004</v>
      </c>
      <c r="F14" s="77">
        <f t="shared" ref="F14:F21" si="2">SUM(D14:E14)</f>
        <v>306274</v>
      </c>
    </row>
    <row r="15" spans="1:6" ht="15" customHeight="1" x14ac:dyDescent="0.3">
      <c r="A15" s="186"/>
      <c r="B15" s="182" t="s">
        <v>38</v>
      </c>
      <c r="C15" s="125" t="s">
        <v>77</v>
      </c>
      <c r="D15" s="126">
        <v>554</v>
      </c>
      <c r="E15" s="127">
        <v>992</v>
      </c>
      <c r="F15" s="127">
        <f t="shared" si="2"/>
        <v>1546</v>
      </c>
    </row>
    <row r="16" spans="1:6" ht="15" customHeight="1" x14ac:dyDescent="0.3">
      <c r="A16" s="186"/>
      <c r="B16" s="183"/>
      <c r="C16" s="30" t="s">
        <v>128</v>
      </c>
      <c r="D16" s="31">
        <v>44705</v>
      </c>
      <c r="E16" s="78">
        <v>45120</v>
      </c>
      <c r="F16" s="79">
        <f t="shared" si="2"/>
        <v>89825</v>
      </c>
    </row>
    <row r="17" spans="1:6" ht="15" customHeight="1" x14ac:dyDescent="0.3">
      <c r="A17" s="186"/>
      <c r="B17" s="183"/>
      <c r="C17" s="128" t="s">
        <v>25</v>
      </c>
      <c r="D17" s="129">
        <v>144911</v>
      </c>
      <c r="E17" s="130">
        <v>148887</v>
      </c>
      <c r="F17" s="130">
        <f t="shared" si="2"/>
        <v>293798</v>
      </c>
    </row>
    <row r="18" spans="1:6" ht="15" customHeight="1" x14ac:dyDescent="0.3">
      <c r="A18" s="186"/>
      <c r="B18" s="183"/>
      <c r="C18" s="30" t="s">
        <v>35</v>
      </c>
      <c r="D18" s="31">
        <v>35727</v>
      </c>
      <c r="E18" s="78">
        <v>34661</v>
      </c>
      <c r="F18" s="79">
        <f t="shared" si="2"/>
        <v>70388</v>
      </c>
    </row>
    <row r="19" spans="1:6" ht="15" customHeight="1" x14ac:dyDescent="0.3">
      <c r="A19" s="186"/>
      <c r="B19" s="183"/>
      <c r="C19" s="128" t="s">
        <v>26</v>
      </c>
      <c r="D19" s="129">
        <v>139060</v>
      </c>
      <c r="E19" s="130">
        <v>144242</v>
      </c>
      <c r="F19" s="130">
        <f t="shared" si="2"/>
        <v>283302</v>
      </c>
    </row>
    <row r="20" spans="1:6" ht="15" customHeight="1" x14ac:dyDescent="0.3">
      <c r="A20" s="186"/>
      <c r="B20" s="184"/>
      <c r="C20" s="32" t="s">
        <v>129</v>
      </c>
      <c r="D20" s="29">
        <v>87897</v>
      </c>
      <c r="E20" s="76">
        <v>79919</v>
      </c>
      <c r="F20" s="77">
        <f t="shared" si="2"/>
        <v>167816</v>
      </c>
    </row>
    <row r="21" spans="1:6" ht="15" customHeight="1" thickBot="1" x14ac:dyDescent="0.35">
      <c r="A21" s="187"/>
      <c r="B21" s="131" t="s">
        <v>34</v>
      </c>
      <c r="C21" s="132"/>
      <c r="D21" s="133">
        <f t="shared" ref="D21:E21" si="3">SUM(D14:D20)</f>
        <v>604124</v>
      </c>
      <c r="E21" s="133">
        <f t="shared" si="3"/>
        <v>608825</v>
      </c>
      <c r="F21" s="133">
        <f t="shared" si="2"/>
        <v>1212949</v>
      </c>
    </row>
    <row r="22" spans="1:6" ht="15" customHeight="1" x14ac:dyDescent="0.3">
      <c r="A22" s="185">
        <v>2022</v>
      </c>
      <c r="B22" s="27" t="s">
        <v>37</v>
      </c>
      <c r="C22" s="28" t="s">
        <v>127</v>
      </c>
      <c r="D22" s="29">
        <v>135830</v>
      </c>
      <c r="E22" s="76">
        <v>132445</v>
      </c>
      <c r="F22" s="77">
        <f>SUM(D22:E22)</f>
        <v>268275</v>
      </c>
    </row>
    <row r="23" spans="1:6" ht="15" customHeight="1" x14ac:dyDescent="0.3">
      <c r="A23" s="186"/>
      <c r="B23" s="182" t="s">
        <v>38</v>
      </c>
      <c r="C23" s="125" t="s">
        <v>77</v>
      </c>
      <c r="D23" s="126">
        <v>18665</v>
      </c>
      <c r="E23" s="127">
        <v>17803</v>
      </c>
      <c r="F23" s="127">
        <f t="shared" ref="F23:F28" si="4">SUM(D23:E23)</f>
        <v>36468</v>
      </c>
    </row>
    <row r="24" spans="1:6" ht="15" customHeight="1" x14ac:dyDescent="0.3">
      <c r="A24" s="186"/>
      <c r="B24" s="183"/>
      <c r="C24" s="30" t="s">
        <v>128</v>
      </c>
      <c r="D24" s="31">
        <v>68773</v>
      </c>
      <c r="E24" s="78">
        <v>67879</v>
      </c>
      <c r="F24" s="79">
        <f t="shared" si="4"/>
        <v>136652</v>
      </c>
    </row>
    <row r="25" spans="1:6" ht="15" customHeight="1" x14ac:dyDescent="0.3">
      <c r="A25" s="186"/>
      <c r="B25" s="183"/>
      <c r="C25" s="128" t="s">
        <v>25</v>
      </c>
      <c r="D25" s="129">
        <v>141320</v>
      </c>
      <c r="E25" s="130">
        <v>137849</v>
      </c>
      <c r="F25" s="130">
        <f t="shared" si="4"/>
        <v>279169</v>
      </c>
    </row>
    <row r="26" spans="1:6" ht="15" customHeight="1" x14ac:dyDescent="0.3">
      <c r="A26" s="186"/>
      <c r="B26" s="183"/>
      <c r="C26" s="30" t="s">
        <v>35</v>
      </c>
      <c r="D26" s="31">
        <v>36931</v>
      </c>
      <c r="E26" s="78">
        <v>34509</v>
      </c>
      <c r="F26" s="79">
        <f t="shared" si="4"/>
        <v>71440</v>
      </c>
    </row>
    <row r="27" spans="1:6" ht="15" customHeight="1" x14ac:dyDescent="0.3">
      <c r="A27" s="186"/>
      <c r="B27" s="183"/>
      <c r="C27" s="128" t="s">
        <v>26</v>
      </c>
      <c r="D27" s="129">
        <v>168276</v>
      </c>
      <c r="E27" s="130">
        <v>165406</v>
      </c>
      <c r="F27" s="130">
        <f t="shared" si="4"/>
        <v>333682</v>
      </c>
    </row>
    <row r="28" spans="1:6" ht="15" customHeight="1" x14ac:dyDescent="0.3">
      <c r="A28" s="186"/>
      <c r="B28" s="184"/>
      <c r="C28" s="32" t="s">
        <v>129</v>
      </c>
      <c r="D28" s="29">
        <v>87462</v>
      </c>
      <c r="E28" s="76">
        <v>96751</v>
      </c>
      <c r="F28" s="77">
        <f t="shared" si="4"/>
        <v>184213</v>
      </c>
    </row>
    <row r="29" spans="1:6" ht="15" customHeight="1" thickBot="1" x14ac:dyDescent="0.35">
      <c r="A29" s="187"/>
      <c r="B29" s="131" t="s">
        <v>34</v>
      </c>
      <c r="C29" s="132"/>
      <c r="D29" s="133">
        <f>SUM(D22:D28)</f>
        <v>657257</v>
      </c>
      <c r="E29" s="133">
        <f t="shared" ref="E29:F29" si="5">SUM(E22:E28)</f>
        <v>652642</v>
      </c>
      <c r="F29" s="133">
        <f t="shared" si="5"/>
        <v>1309899</v>
      </c>
    </row>
    <row r="30" spans="1:6" ht="15" customHeight="1" x14ac:dyDescent="0.3">
      <c r="A30" s="185">
        <v>2021</v>
      </c>
      <c r="B30" s="27" t="s">
        <v>37</v>
      </c>
      <c r="C30" s="28" t="s">
        <v>36</v>
      </c>
      <c r="D30" s="29">
        <v>82522</v>
      </c>
      <c r="E30" s="76">
        <v>80751</v>
      </c>
      <c r="F30" s="77">
        <f>SUM(D30:E30)</f>
        <v>163273</v>
      </c>
    </row>
    <row r="31" spans="1:6" ht="15" customHeight="1" x14ac:dyDescent="0.3">
      <c r="A31" s="186"/>
      <c r="B31" s="182" t="s">
        <v>38</v>
      </c>
      <c r="C31" s="125" t="s">
        <v>39</v>
      </c>
      <c r="D31" s="126">
        <v>50910</v>
      </c>
      <c r="E31" s="127">
        <v>53341</v>
      </c>
      <c r="F31" s="127">
        <f t="shared" ref="F31:F37" si="6">SUM(D31:E31)</f>
        <v>104251</v>
      </c>
    </row>
    <row r="32" spans="1:6" ht="15" customHeight="1" x14ac:dyDescent="0.3">
      <c r="A32" s="186"/>
      <c r="B32" s="183"/>
      <c r="C32" s="30" t="s">
        <v>77</v>
      </c>
      <c r="D32" s="31">
        <v>7319</v>
      </c>
      <c r="E32" s="78">
        <v>2137</v>
      </c>
      <c r="F32" s="79">
        <f t="shared" si="6"/>
        <v>9456</v>
      </c>
    </row>
    <row r="33" spans="1:7" ht="15" customHeight="1" x14ac:dyDescent="0.3">
      <c r="A33" s="186"/>
      <c r="B33" s="183"/>
      <c r="C33" s="128" t="s">
        <v>25</v>
      </c>
      <c r="D33" s="129">
        <v>134885</v>
      </c>
      <c r="E33" s="130">
        <v>132842</v>
      </c>
      <c r="F33" s="130">
        <f t="shared" si="6"/>
        <v>267727</v>
      </c>
    </row>
    <row r="34" spans="1:7" ht="15" customHeight="1" x14ac:dyDescent="0.3">
      <c r="A34" s="186"/>
      <c r="B34" s="183"/>
      <c r="C34" s="30" t="s">
        <v>35</v>
      </c>
      <c r="D34" s="31">
        <v>42841</v>
      </c>
      <c r="E34" s="78">
        <v>40692</v>
      </c>
      <c r="F34" s="79">
        <f t="shared" si="6"/>
        <v>83533</v>
      </c>
    </row>
    <row r="35" spans="1:7" ht="15" customHeight="1" x14ac:dyDescent="0.3">
      <c r="A35" s="186"/>
      <c r="B35" s="183"/>
      <c r="C35" s="128" t="s">
        <v>40</v>
      </c>
      <c r="D35" s="129">
        <v>136267</v>
      </c>
      <c r="E35" s="130">
        <v>131987</v>
      </c>
      <c r="F35" s="130">
        <f t="shared" si="6"/>
        <v>268254</v>
      </c>
    </row>
    <row r="36" spans="1:7" ht="15" customHeight="1" x14ac:dyDescent="0.3">
      <c r="A36" s="186"/>
      <c r="B36" s="184"/>
      <c r="C36" s="32" t="s">
        <v>41</v>
      </c>
      <c r="D36" s="29">
        <v>64315</v>
      </c>
      <c r="E36" s="76">
        <v>65543</v>
      </c>
      <c r="F36" s="77">
        <f t="shared" si="6"/>
        <v>129858</v>
      </c>
    </row>
    <row r="37" spans="1:7" ht="15" customHeight="1" thickBot="1" x14ac:dyDescent="0.35">
      <c r="A37" s="187"/>
      <c r="B37" s="131" t="s">
        <v>34</v>
      </c>
      <c r="C37" s="132"/>
      <c r="D37" s="133">
        <f>SUM(D30:D36)</f>
        <v>519059</v>
      </c>
      <c r="E37" s="133">
        <f>SUM(E30:E36)</f>
        <v>507293</v>
      </c>
      <c r="F37" s="133">
        <f t="shared" si="6"/>
        <v>1026352</v>
      </c>
    </row>
    <row r="38" spans="1:7" ht="15" customHeight="1" x14ac:dyDescent="0.3">
      <c r="A38" s="185">
        <v>2020</v>
      </c>
      <c r="B38" s="27" t="s">
        <v>37</v>
      </c>
      <c r="C38" s="28" t="s">
        <v>36</v>
      </c>
      <c r="D38" s="29">
        <v>71947</v>
      </c>
      <c r="E38" s="76">
        <v>67951</v>
      </c>
      <c r="F38" s="77">
        <f>SUM(D38:E38)</f>
        <v>139898</v>
      </c>
    </row>
    <row r="39" spans="1:7" ht="15" customHeight="1" x14ac:dyDescent="0.3">
      <c r="A39" s="186"/>
      <c r="B39" s="182" t="s">
        <v>38</v>
      </c>
      <c r="C39" s="125" t="s">
        <v>39</v>
      </c>
      <c r="D39" s="126">
        <v>30542</v>
      </c>
      <c r="E39" s="127">
        <v>30380</v>
      </c>
      <c r="F39" s="127">
        <f t="shared" ref="F39:F45" si="7">SUM(D39:E39)</f>
        <v>60922</v>
      </c>
      <c r="G39" s="39"/>
    </row>
    <row r="40" spans="1:7" ht="15" customHeight="1" x14ac:dyDescent="0.3">
      <c r="A40" s="186"/>
      <c r="B40" s="183"/>
      <c r="C40" s="30" t="s">
        <v>77</v>
      </c>
      <c r="D40" s="31">
        <v>4547</v>
      </c>
      <c r="E40" s="78">
        <v>202</v>
      </c>
      <c r="F40" s="79">
        <f t="shared" si="7"/>
        <v>4749</v>
      </c>
    </row>
    <row r="41" spans="1:7" ht="15" customHeight="1" x14ac:dyDescent="0.3">
      <c r="A41" s="186"/>
      <c r="B41" s="183"/>
      <c r="C41" s="128" t="s">
        <v>25</v>
      </c>
      <c r="D41" s="129">
        <v>101737</v>
      </c>
      <c r="E41" s="130">
        <v>100684</v>
      </c>
      <c r="F41" s="130">
        <f t="shared" si="7"/>
        <v>202421</v>
      </c>
    </row>
    <row r="42" spans="1:7" ht="15" customHeight="1" x14ac:dyDescent="0.3">
      <c r="A42" s="186"/>
      <c r="B42" s="183"/>
      <c r="C42" s="30" t="s">
        <v>35</v>
      </c>
      <c r="D42" s="31">
        <v>33658</v>
      </c>
      <c r="E42" s="78">
        <v>33902</v>
      </c>
      <c r="F42" s="79">
        <f t="shared" si="7"/>
        <v>67560</v>
      </c>
    </row>
    <row r="43" spans="1:7" ht="15" customHeight="1" x14ac:dyDescent="0.3">
      <c r="A43" s="186"/>
      <c r="B43" s="183"/>
      <c r="C43" s="128" t="s">
        <v>40</v>
      </c>
      <c r="D43" s="129">
        <v>79981</v>
      </c>
      <c r="E43" s="130">
        <v>81360</v>
      </c>
      <c r="F43" s="130">
        <f t="shared" si="7"/>
        <v>161341</v>
      </c>
    </row>
    <row r="44" spans="1:7" ht="15" customHeight="1" x14ac:dyDescent="0.3">
      <c r="A44" s="186"/>
      <c r="B44" s="184"/>
      <c r="C44" s="32" t="s">
        <v>41</v>
      </c>
      <c r="D44" s="29">
        <v>29994</v>
      </c>
      <c r="E44" s="76">
        <v>32958</v>
      </c>
      <c r="F44" s="77">
        <f t="shared" si="7"/>
        <v>62952</v>
      </c>
    </row>
    <row r="45" spans="1:7" ht="15" customHeight="1" thickBot="1" x14ac:dyDescent="0.35">
      <c r="A45" s="187"/>
      <c r="B45" s="131" t="s">
        <v>34</v>
      </c>
      <c r="C45" s="132"/>
      <c r="D45" s="133">
        <f>SUM(D38:D44)</f>
        <v>352406</v>
      </c>
      <c r="E45" s="133">
        <f>SUM(E38:E44)</f>
        <v>347437</v>
      </c>
      <c r="F45" s="133">
        <f t="shared" si="7"/>
        <v>699843</v>
      </c>
    </row>
    <row r="46" spans="1:7" ht="15" customHeight="1" x14ac:dyDescent="0.3">
      <c r="A46" s="185">
        <v>2019</v>
      </c>
      <c r="B46" s="27" t="s">
        <v>37</v>
      </c>
      <c r="C46" s="28" t="s">
        <v>36</v>
      </c>
      <c r="D46" s="29">
        <v>156840</v>
      </c>
      <c r="E46" s="76">
        <v>152098</v>
      </c>
      <c r="F46" s="77">
        <f>SUM(D46:E46)</f>
        <v>308938</v>
      </c>
    </row>
    <row r="47" spans="1:7" ht="15" customHeight="1" x14ac:dyDescent="0.3">
      <c r="A47" s="186"/>
      <c r="B47" s="182" t="s">
        <v>38</v>
      </c>
      <c r="C47" s="125" t="s">
        <v>39</v>
      </c>
      <c r="D47" s="126">
        <v>65536</v>
      </c>
      <c r="E47" s="127">
        <v>63261</v>
      </c>
      <c r="F47" s="127">
        <f t="shared" ref="F47:F53" si="8">SUM(D47:E47)</f>
        <v>128797</v>
      </c>
    </row>
    <row r="48" spans="1:7" ht="15" customHeight="1" x14ac:dyDescent="0.3">
      <c r="A48" s="186"/>
      <c r="B48" s="183"/>
      <c r="C48" s="30" t="s">
        <v>77</v>
      </c>
      <c r="D48" s="31">
        <v>6081</v>
      </c>
      <c r="E48" s="78">
        <v>291</v>
      </c>
      <c r="F48" s="79">
        <f t="shared" si="8"/>
        <v>6372</v>
      </c>
    </row>
    <row r="49" spans="1:7" ht="15" customHeight="1" x14ac:dyDescent="0.3">
      <c r="A49" s="186"/>
      <c r="B49" s="183"/>
      <c r="C49" s="128" t="s">
        <v>25</v>
      </c>
      <c r="D49" s="129">
        <v>201843</v>
      </c>
      <c r="E49" s="130">
        <v>199390</v>
      </c>
      <c r="F49" s="130">
        <f t="shared" si="8"/>
        <v>401233</v>
      </c>
      <c r="G49" s="39"/>
    </row>
    <row r="50" spans="1:7" ht="15" customHeight="1" x14ac:dyDescent="0.3">
      <c r="A50" s="186"/>
      <c r="B50" s="183"/>
      <c r="C50" s="30" t="s">
        <v>35</v>
      </c>
      <c r="D50" s="31">
        <v>69327</v>
      </c>
      <c r="E50" s="78">
        <v>65445</v>
      </c>
      <c r="F50" s="79">
        <f t="shared" si="8"/>
        <v>134772</v>
      </c>
    </row>
    <row r="51" spans="1:7" ht="15" customHeight="1" x14ac:dyDescent="0.3">
      <c r="A51" s="186"/>
      <c r="B51" s="183"/>
      <c r="C51" s="128" t="s">
        <v>40</v>
      </c>
      <c r="D51" s="129">
        <v>198707</v>
      </c>
      <c r="E51" s="130">
        <v>198907</v>
      </c>
      <c r="F51" s="130">
        <f t="shared" si="8"/>
        <v>397614</v>
      </c>
    </row>
    <row r="52" spans="1:7" ht="15" customHeight="1" x14ac:dyDescent="0.3">
      <c r="A52" s="186"/>
      <c r="B52" s="184"/>
      <c r="C52" s="32" t="s">
        <v>41</v>
      </c>
      <c r="D52" s="29">
        <v>79111</v>
      </c>
      <c r="E52" s="76">
        <v>89807</v>
      </c>
      <c r="F52" s="77">
        <f t="shared" si="8"/>
        <v>168918</v>
      </c>
    </row>
    <row r="53" spans="1:7" ht="15" customHeight="1" thickBot="1" x14ac:dyDescent="0.35">
      <c r="A53" s="187"/>
      <c r="B53" s="131" t="s">
        <v>34</v>
      </c>
      <c r="C53" s="132"/>
      <c r="D53" s="133">
        <f>SUM(D46:D52)</f>
        <v>777445</v>
      </c>
      <c r="E53" s="133">
        <f>SUM(E46:E52)</f>
        <v>769199</v>
      </c>
      <c r="F53" s="133">
        <f t="shared" si="8"/>
        <v>1546644</v>
      </c>
    </row>
    <row r="54" spans="1:7" ht="15" customHeight="1" x14ac:dyDescent="0.3">
      <c r="A54" s="185">
        <v>2018</v>
      </c>
      <c r="B54" s="27" t="s">
        <v>37</v>
      </c>
      <c r="C54" s="28" t="s">
        <v>36</v>
      </c>
      <c r="D54" s="29">
        <v>161153</v>
      </c>
      <c r="E54" s="76">
        <v>159674</v>
      </c>
      <c r="F54" s="77">
        <f>SUM(D54:E54)</f>
        <v>320827</v>
      </c>
    </row>
    <row r="55" spans="1:7" ht="15" customHeight="1" x14ac:dyDescent="0.3">
      <c r="A55" s="186"/>
      <c r="B55" s="182" t="s">
        <v>38</v>
      </c>
      <c r="C55" s="125" t="s">
        <v>39</v>
      </c>
      <c r="D55" s="126">
        <v>61658</v>
      </c>
      <c r="E55" s="127">
        <v>61623</v>
      </c>
      <c r="F55" s="127">
        <f t="shared" ref="F55:F61" si="9">SUM(D55:E55)</f>
        <v>123281</v>
      </c>
    </row>
    <row r="56" spans="1:7" ht="15" customHeight="1" x14ac:dyDescent="0.3">
      <c r="A56" s="186"/>
      <c r="B56" s="183"/>
      <c r="C56" s="30" t="s">
        <v>77</v>
      </c>
      <c r="D56" s="31">
        <v>734</v>
      </c>
      <c r="E56" s="78">
        <v>927</v>
      </c>
      <c r="F56" s="79">
        <f t="shared" si="9"/>
        <v>1661</v>
      </c>
    </row>
    <row r="57" spans="1:7" ht="15" customHeight="1" x14ac:dyDescent="0.3">
      <c r="A57" s="186"/>
      <c r="B57" s="183"/>
      <c r="C57" s="128" t="s">
        <v>25</v>
      </c>
      <c r="D57" s="129">
        <v>180925</v>
      </c>
      <c r="E57" s="130">
        <v>179436</v>
      </c>
      <c r="F57" s="130">
        <f>SUM(D57:E57)</f>
        <v>360361</v>
      </c>
      <c r="G57" s="39"/>
    </row>
    <row r="58" spans="1:7" ht="15" customHeight="1" x14ac:dyDescent="0.3">
      <c r="A58" s="186"/>
      <c r="B58" s="183"/>
      <c r="C58" s="30" t="s">
        <v>35</v>
      </c>
      <c r="D58" s="31">
        <v>61593</v>
      </c>
      <c r="E58" s="78">
        <v>64342</v>
      </c>
      <c r="F58" s="79">
        <f t="shared" si="9"/>
        <v>125935</v>
      </c>
    </row>
    <row r="59" spans="1:7" ht="15" customHeight="1" x14ac:dyDescent="0.3">
      <c r="A59" s="186"/>
      <c r="B59" s="183"/>
      <c r="C59" s="128" t="s">
        <v>40</v>
      </c>
      <c r="D59" s="129">
        <v>197407</v>
      </c>
      <c r="E59" s="130">
        <v>196020</v>
      </c>
      <c r="F59" s="130">
        <f t="shared" si="9"/>
        <v>393427</v>
      </c>
    </row>
    <row r="60" spans="1:7" ht="15" customHeight="1" x14ac:dyDescent="0.3">
      <c r="A60" s="186"/>
      <c r="B60" s="184"/>
      <c r="C60" s="32" t="s">
        <v>41</v>
      </c>
      <c r="D60" s="29">
        <v>86752</v>
      </c>
      <c r="E60" s="76">
        <v>86886</v>
      </c>
      <c r="F60" s="77">
        <f t="shared" si="9"/>
        <v>173638</v>
      </c>
    </row>
    <row r="61" spans="1:7" ht="15" customHeight="1" thickBot="1" x14ac:dyDescent="0.35">
      <c r="A61" s="187"/>
      <c r="B61" s="131" t="s">
        <v>34</v>
      </c>
      <c r="C61" s="132"/>
      <c r="D61" s="133">
        <f>SUM(D54:D60)</f>
        <v>750222</v>
      </c>
      <c r="E61" s="133">
        <f>SUM(E54:E60)</f>
        <v>748908</v>
      </c>
      <c r="F61" s="133">
        <f t="shared" si="9"/>
        <v>1499130</v>
      </c>
    </row>
    <row r="62" spans="1:7" ht="15" customHeight="1" x14ac:dyDescent="0.3">
      <c r="A62" s="185">
        <v>2017</v>
      </c>
      <c r="B62" s="27" t="s">
        <v>37</v>
      </c>
      <c r="C62" s="28" t="s">
        <v>36</v>
      </c>
      <c r="D62" s="29">
        <v>151099</v>
      </c>
      <c r="E62" s="76">
        <v>156295</v>
      </c>
      <c r="F62" s="77">
        <f t="shared" ref="F62:F68" si="10">SUM(D62:E62)</f>
        <v>307394</v>
      </c>
    </row>
    <row r="63" spans="1:7" ht="15" customHeight="1" x14ac:dyDescent="0.3">
      <c r="A63" s="186"/>
      <c r="B63" s="182" t="s">
        <v>38</v>
      </c>
      <c r="C63" s="125" t="s">
        <v>39</v>
      </c>
      <c r="D63" s="126">
        <v>80460</v>
      </c>
      <c r="E63" s="127">
        <v>64284</v>
      </c>
      <c r="F63" s="127">
        <f t="shared" si="10"/>
        <v>144744</v>
      </c>
    </row>
    <row r="64" spans="1:7" ht="15" customHeight="1" x14ac:dyDescent="0.3">
      <c r="A64" s="186"/>
      <c r="B64" s="183"/>
      <c r="C64" s="30" t="s">
        <v>77</v>
      </c>
      <c r="D64" s="31">
        <v>179</v>
      </c>
      <c r="E64" s="78">
        <v>179</v>
      </c>
      <c r="F64" s="79">
        <f t="shared" si="10"/>
        <v>358</v>
      </c>
    </row>
    <row r="65" spans="1:7" ht="15" customHeight="1" x14ac:dyDescent="0.3">
      <c r="A65" s="186"/>
      <c r="B65" s="183"/>
      <c r="C65" s="128" t="s">
        <v>25</v>
      </c>
      <c r="D65" s="129">
        <v>170898</v>
      </c>
      <c r="E65" s="130">
        <v>172371</v>
      </c>
      <c r="F65" s="130">
        <v>343269</v>
      </c>
      <c r="G65" s="39"/>
    </row>
    <row r="66" spans="1:7" ht="15" customHeight="1" x14ac:dyDescent="0.3">
      <c r="A66" s="186"/>
      <c r="B66" s="183"/>
      <c r="C66" s="30" t="s">
        <v>35</v>
      </c>
      <c r="D66" s="31">
        <v>44695</v>
      </c>
      <c r="E66" s="78">
        <v>46534</v>
      </c>
      <c r="F66" s="79">
        <f t="shared" si="10"/>
        <v>91229</v>
      </c>
    </row>
    <row r="67" spans="1:7" ht="15" customHeight="1" x14ac:dyDescent="0.3">
      <c r="A67" s="186"/>
      <c r="B67" s="183"/>
      <c r="C67" s="128" t="s">
        <v>40</v>
      </c>
      <c r="D67" s="129">
        <v>193172</v>
      </c>
      <c r="E67" s="130">
        <v>194665</v>
      </c>
      <c r="F67" s="130">
        <f t="shared" si="10"/>
        <v>387837</v>
      </c>
    </row>
    <row r="68" spans="1:7" ht="15" customHeight="1" x14ac:dyDescent="0.3">
      <c r="A68" s="186"/>
      <c r="B68" s="184"/>
      <c r="C68" s="32" t="s">
        <v>41</v>
      </c>
      <c r="D68" s="29">
        <v>116263</v>
      </c>
      <c r="E68" s="76">
        <v>109180</v>
      </c>
      <c r="F68" s="77">
        <f t="shared" si="10"/>
        <v>225443</v>
      </c>
    </row>
    <row r="69" spans="1:7" ht="15" customHeight="1" thickBot="1" x14ac:dyDescent="0.35">
      <c r="A69" s="187"/>
      <c r="B69" s="131" t="s">
        <v>34</v>
      </c>
      <c r="C69" s="132"/>
      <c r="D69" s="133">
        <f>SUM(D62:D68)</f>
        <v>756766</v>
      </c>
      <c r="E69" s="133">
        <f>SUM(E62:E68)</f>
        <v>743508</v>
      </c>
      <c r="F69" s="133">
        <f>SUM(F62:F68)</f>
        <v>1500274</v>
      </c>
    </row>
    <row r="70" spans="1:7" ht="15" customHeight="1" x14ac:dyDescent="0.3">
      <c r="A70" s="185">
        <v>2016</v>
      </c>
      <c r="B70" s="27" t="s">
        <v>37</v>
      </c>
      <c r="C70" s="28" t="s">
        <v>36</v>
      </c>
      <c r="D70" s="33">
        <v>151084</v>
      </c>
      <c r="E70" s="80">
        <v>153431</v>
      </c>
      <c r="F70" s="81">
        <f t="shared" ref="F70:F75" si="11">SUM(D70:E70)</f>
        <v>304515</v>
      </c>
    </row>
    <row r="71" spans="1:7" ht="15" customHeight="1" x14ac:dyDescent="0.3">
      <c r="A71" s="186"/>
      <c r="B71" s="182" t="s">
        <v>38</v>
      </c>
      <c r="C71" s="125" t="s">
        <v>39</v>
      </c>
      <c r="D71" s="126">
        <v>60529</v>
      </c>
      <c r="E71" s="127">
        <v>60402</v>
      </c>
      <c r="F71" s="127">
        <f t="shared" si="11"/>
        <v>120931</v>
      </c>
    </row>
    <row r="72" spans="1:7" ht="15" customHeight="1" x14ac:dyDescent="0.3">
      <c r="A72" s="186"/>
      <c r="B72" s="183"/>
      <c r="C72" s="30" t="s">
        <v>25</v>
      </c>
      <c r="D72" s="31">
        <v>148537</v>
      </c>
      <c r="E72" s="78">
        <v>150980</v>
      </c>
      <c r="F72" s="79">
        <f t="shared" si="11"/>
        <v>299517</v>
      </c>
      <c r="G72" s="39"/>
    </row>
    <row r="73" spans="1:7" ht="15" customHeight="1" x14ac:dyDescent="0.3">
      <c r="A73" s="186"/>
      <c r="B73" s="183"/>
      <c r="C73" s="128" t="s">
        <v>35</v>
      </c>
      <c r="D73" s="129">
        <v>49537</v>
      </c>
      <c r="E73" s="130">
        <v>46015</v>
      </c>
      <c r="F73" s="130">
        <f t="shared" si="11"/>
        <v>95552</v>
      </c>
    </row>
    <row r="74" spans="1:7" ht="15" customHeight="1" x14ac:dyDescent="0.3">
      <c r="A74" s="186"/>
      <c r="B74" s="183"/>
      <c r="C74" s="30" t="s">
        <v>40</v>
      </c>
      <c r="D74" s="31">
        <v>188678</v>
      </c>
      <c r="E74" s="78">
        <v>190712</v>
      </c>
      <c r="F74" s="79">
        <f t="shared" si="11"/>
        <v>379390</v>
      </c>
    </row>
    <row r="75" spans="1:7" ht="15" customHeight="1" x14ac:dyDescent="0.3">
      <c r="A75" s="186"/>
      <c r="B75" s="184"/>
      <c r="C75" s="134" t="s">
        <v>41</v>
      </c>
      <c r="D75" s="135">
        <v>95859</v>
      </c>
      <c r="E75" s="136">
        <v>91545</v>
      </c>
      <c r="F75" s="136">
        <f t="shared" si="11"/>
        <v>187404</v>
      </c>
    </row>
    <row r="76" spans="1:7" ht="15" customHeight="1" thickBot="1" x14ac:dyDescent="0.35">
      <c r="A76" s="187"/>
      <c r="B76" s="131" t="s">
        <v>34</v>
      </c>
      <c r="C76" s="132"/>
      <c r="D76" s="133">
        <f>SUM(D70:D75)</f>
        <v>694224</v>
      </c>
      <c r="E76" s="133">
        <f>SUM(E70:E75)</f>
        <v>693085</v>
      </c>
      <c r="F76" s="133">
        <f>SUM(F70:F75)</f>
        <v>1387309</v>
      </c>
    </row>
    <row r="77" spans="1:7" ht="15" customHeight="1" x14ac:dyDescent="0.3">
      <c r="A77" s="185">
        <v>2015</v>
      </c>
      <c r="B77" s="27" t="s">
        <v>37</v>
      </c>
      <c r="C77" s="28" t="s">
        <v>36</v>
      </c>
      <c r="D77" s="33">
        <v>138506</v>
      </c>
      <c r="E77" s="80">
        <v>141894</v>
      </c>
      <c r="F77" s="81">
        <f t="shared" ref="F77:F82" si="12">SUM(D77:E77)</f>
        <v>280400</v>
      </c>
    </row>
    <row r="78" spans="1:7" ht="15" customHeight="1" x14ac:dyDescent="0.3">
      <c r="A78" s="186"/>
      <c r="B78" s="182" t="s">
        <v>38</v>
      </c>
      <c r="C78" s="125" t="s">
        <v>39</v>
      </c>
      <c r="D78" s="126">
        <v>51180</v>
      </c>
      <c r="E78" s="127">
        <v>51494</v>
      </c>
      <c r="F78" s="127">
        <f t="shared" si="12"/>
        <v>102674</v>
      </c>
    </row>
    <row r="79" spans="1:7" ht="15" customHeight="1" x14ac:dyDescent="0.3">
      <c r="A79" s="186"/>
      <c r="B79" s="183"/>
      <c r="C79" s="30" t="s">
        <v>25</v>
      </c>
      <c r="D79" s="31">
        <v>165962</v>
      </c>
      <c r="E79" s="78">
        <v>164220</v>
      </c>
      <c r="F79" s="79">
        <f t="shared" si="12"/>
        <v>330182</v>
      </c>
      <c r="G79" s="39"/>
    </row>
    <row r="80" spans="1:7" ht="15" customHeight="1" x14ac:dyDescent="0.3">
      <c r="A80" s="186"/>
      <c r="B80" s="183"/>
      <c r="C80" s="128" t="s">
        <v>35</v>
      </c>
      <c r="D80" s="129">
        <v>48043</v>
      </c>
      <c r="E80" s="130">
        <v>43527</v>
      </c>
      <c r="F80" s="130">
        <f t="shared" si="12"/>
        <v>91570</v>
      </c>
    </row>
    <row r="81" spans="1:6" ht="15" customHeight="1" x14ac:dyDescent="0.3">
      <c r="A81" s="186"/>
      <c r="B81" s="183"/>
      <c r="C81" s="30" t="s">
        <v>40</v>
      </c>
      <c r="D81" s="31">
        <v>171866</v>
      </c>
      <c r="E81" s="78">
        <v>170120</v>
      </c>
      <c r="F81" s="79">
        <f t="shared" si="12"/>
        <v>341986</v>
      </c>
    </row>
    <row r="82" spans="1:6" ht="15" customHeight="1" x14ac:dyDescent="0.3">
      <c r="A82" s="186"/>
      <c r="B82" s="184"/>
      <c r="C82" s="134" t="s">
        <v>41</v>
      </c>
      <c r="D82" s="135">
        <v>82276</v>
      </c>
      <c r="E82" s="136">
        <v>80572</v>
      </c>
      <c r="F82" s="136">
        <f t="shared" si="12"/>
        <v>162848</v>
      </c>
    </row>
    <row r="83" spans="1:6" ht="15" customHeight="1" thickBot="1" x14ac:dyDescent="0.35">
      <c r="A83" s="187"/>
      <c r="B83" s="131" t="s">
        <v>34</v>
      </c>
      <c r="C83" s="132"/>
      <c r="D83" s="133">
        <f>SUM(D77:D82)</f>
        <v>657833</v>
      </c>
      <c r="E83" s="133">
        <f>SUM(E77:E82)</f>
        <v>651827</v>
      </c>
      <c r="F83" s="133">
        <f>SUM(F77:F82)</f>
        <v>1309660</v>
      </c>
    </row>
    <row r="84" spans="1:6" ht="15" customHeight="1" x14ac:dyDescent="0.3">
      <c r="A84" s="185">
        <v>2014</v>
      </c>
      <c r="B84" s="27" t="s">
        <v>37</v>
      </c>
      <c r="C84" s="28" t="s">
        <v>36</v>
      </c>
      <c r="D84" s="33">
        <v>136514</v>
      </c>
      <c r="E84" s="80">
        <v>129354</v>
      </c>
      <c r="F84" s="81">
        <f t="shared" ref="F84:F89" si="13">SUM(D84:E84)</f>
        <v>265868</v>
      </c>
    </row>
    <row r="85" spans="1:6" ht="15" customHeight="1" x14ac:dyDescent="0.3">
      <c r="A85" s="186"/>
      <c r="B85" s="182" t="s">
        <v>38</v>
      </c>
      <c r="C85" s="125" t="s">
        <v>39</v>
      </c>
      <c r="D85" s="126">
        <v>47497</v>
      </c>
      <c r="E85" s="127">
        <v>51418</v>
      </c>
      <c r="F85" s="127">
        <f t="shared" si="13"/>
        <v>98915</v>
      </c>
    </row>
    <row r="86" spans="1:6" ht="15" customHeight="1" x14ac:dyDescent="0.3">
      <c r="A86" s="186"/>
      <c r="B86" s="183"/>
      <c r="C86" s="30" t="s">
        <v>25</v>
      </c>
      <c r="D86" s="31">
        <v>185363</v>
      </c>
      <c r="E86" s="78">
        <v>180614</v>
      </c>
      <c r="F86" s="79">
        <f t="shared" si="13"/>
        <v>365977</v>
      </c>
    </row>
    <row r="87" spans="1:6" ht="15" customHeight="1" x14ac:dyDescent="0.3">
      <c r="A87" s="186"/>
      <c r="B87" s="183"/>
      <c r="C87" s="128" t="s">
        <v>35</v>
      </c>
      <c r="D87" s="129">
        <v>41439</v>
      </c>
      <c r="E87" s="130">
        <v>48733</v>
      </c>
      <c r="F87" s="130">
        <f>SUM(D87:E87)</f>
        <v>90172</v>
      </c>
    </row>
    <row r="88" spans="1:6" ht="15" customHeight="1" x14ac:dyDescent="0.3">
      <c r="A88" s="186"/>
      <c r="B88" s="183"/>
      <c r="C88" s="30" t="s">
        <v>40</v>
      </c>
      <c r="D88" s="31">
        <v>185004</v>
      </c>
      <c r="E88" s="78">
        <v>179610</v>
      </c>
      <c r="F88" s="79">
        <f t="shared" si="13"/>
        <v>364614</v>
      </c>
    </row>
    <row r="89" spans="1:6" ht="15" customHeight="1" x14ac:dyDescent="0.3">
      <c r="A89" s="186"/>
      <c r="B89" s="184"/>
      <c r="C89" s="134" t="s">
        <v>41</v>
      </c>
      <c r="D89" s="135">
        <v>85197</v>
      </c>
      <c r="E89" s="136">
        <v>82097</v>
      </c>
      <c r="F89" s="136">
        <f t="shared" si="13"/>
        <v>167294</v>
      </c>
    </row>
    <row r="90" spans="1:6" ht="15" customHeight="1" thickBot="1" x14ac:dyDescent="0.35">
      <c r="A90" s="187"/>
      <c r="B90" s="131" t="s">
        <v>34</v>
      </c>
      <c r="C90" s="132"/>
      <c r="D90" s="133">
        <f>SUM(D84:D89)</f>
        <v>681014</v>
      </c>
      <c r="E90" s="133">
        <f>SUM(E84:E89)</f>
        <v>671826</v>
      </c>
      <c r="F90" s="133">
        <f>SUM(F84:F89)</f>
        <v>1352840</v>
      </c>
    </row>
    <row r="91" spans="1:6" ht="15" customHeight="1" x14ac:dyDescent="0.3">
      <c r="A91" s="191">
        <v>2013</v>
      </c>
      <c r="B91" s="27" t="s">
        <v>37</v>
      </c>
      <c r="C91" s="28" t="s">
        <v>36</v>
      </c>
      <c r="D91" s="33">
        <v>127687</v>
      </c>
      <c r="E91" s="80">
        <v>133151</v>
      </c>
      <c r="F91" s="81">
        <f t="shared" ref="F91:F96" si="14">SUM(D91:E91)</f>
        <v>260838</v>
      </c>
    </row>
    <row r="92" spans="1:6" ht="15" customHeight="1" x14ac:dyDescent="0.3">
      <c r="A92" s="186"/>
      <c r="B92" s="182" t="s">
        <v>38</v>
      </c>
      <c r="C92" s="125" t="s">
        <v>39</v>
      </c>
      <c r="D92" s="126">
        <v>45146</v>
      </c>
      <c r="E92" s="127">
        <v>45861</v>
      </c>
      <c r="F92" s="127">
        <f t="shared" si="14"/>
        <v>91007</v>
      </c>
    </row>
    <row r="93" spans="1:6" ht="15" customHeight="1" x14ac:dyDescent="0.3">
      <c r="A93" s="186"/>
      <c r="B93" s="183"/>
      <c r="C93" s="30" t="s">
        <v>25</v>
      </c>
      <c r="D93" s="31">
        <v>187549</v>
      </c>
      <c r="E93" s="78">
        <v>177952</v>
      </c>
      <c r="F93" s="79">
        <f t="shared" si="14"/>
        <v>365501</v>
      </c>
    </row>
    <row r="94" spans="1:6" ht="15" customHeight="1" x14ac:dyDescent="0.3">
      <c r="A94" s="186"/>
      <c r="B94" s="183"/>
      <c r="C94" s="128" t="s">
        <v>35</v>
      </c>
      <c r="D94" s="129">
        <v>34359</v>
      </c>
      <c r="E94" s="130">
        <v>34919</v>
      </c>
      <c r="F94" s="130">
        <f t="shared" si="14"/>
        <v>69278</v>
      </c>
    </row>
    <row r="95" spans="1:6" ht="15" customHeight="1" x14ac:dyDescent="0.3">
      <c r="A95" s="186"/>
      <c r="B95" s="183"/>
      <c r="C95" s="30" t="s">
        <v>40</v>
      </c>
      <c r="D95" s="31">
        <v>177961</v>
      </c>
      <c r="E95" s="78">
        <v>175902</v>
      </c>
      <c r="F95" s="79">
        <f t="shared" si="14"/>
        <v>353863</v>
      </c>
    </row>
    <row r="96" spans="1:6" ht="15" customHeight="1" x14ac:dyDescent="0.3">
      <c r="A96" s="186"/>
      <c r="B96" s="184"/>
      <c r="C96" s="134" t="s">
        <v>41</v>
      </c>
      <c r="D96" s="135">
        <v>78247</v>
      </c>
      <c r="E96" s="136">
        <v>79918</v>
      </c>
      <c r="F96" s="136">
        <f t="shared" si="14"/>
        <v>158165</v>
      </c>
    </row>
    <row r="97" spans="1:6" ht="15" customHeight="1" thickBot="1" x14ac:dyDescent="0.35">
      <c r="A97" s="187"/>
      <c r="B97" s="131" t="s">
        <v>34</v>
      </c>
      <c r="C97" s="132"/>
      <c r="D97" s="133">
        <f>SUM(D91:D96)</f>
        <v>650949</v>
      </c>
      <c r="E97" s="133">
        <f>SUM(E91:E96)</f>
        <v>647703</v>
      </c>
      <c r="F97" s="133">
        <f>SUM(F91:F96)</f>
        <v>1298652</v>
      </c>
    </row>
    <row r="98" spans="1:6" ht="15" customHeight="1" x14ac:dyDescent="0.3">
      <c r="A98" s="190" t="s">
        <v>121</v>
      </c>
      <c r="B98" s="190"/>
      <c r="C98" s="190"/>
      <c r="D98" s="82"/>
      <c r="E98" s="83"/>
    </row>
  </sheetData>
  <mergeCells count="26">
    <mergeCell ref="A54:A61"/>
    <mergeCell ref="B55:B60"/>
    <mergeCell ref="A70:A76"/>
    <mergeCell ref="B71:B75"/>
    <mergeCell ref="A62:A69"/>
    <mergeCell ref="B63:B68"/>
    <mergeCell ref="A98:C98"/>
    <mergeCell ref="A84:A90"/>
    <mergeCell ref="A91:A97"/>
    <mergeCell ref="A77:A83"/>
    <mergeCell ref="B92:B96"/>
    <mergeCell ref="B85:B89"/>
    <mergeCell ref="B78:B82"/>
    <mergeCell ref="B47:B52"/>
    <mergeCell ref="A46:A53"/>
    <mergeCell ref="A38:A45"/>
    <mergeCell ref="B39:B44"/>
    <mergeCell ref="A3:F3"/>
    <mergeCell ref="A30:A37"/>
    <mergeCell ref="B31:B36"/>
    <mergeCell ref="A22:A29"/>
    <mergeCell ref="B23:B28"/>
    <mergeCell ref="A14:A21"/>
    <mergeCell ref="B15:B20"/>
    <mergeCell ref="A6:A13"/>
    <mergeCell ref="B7:B12"/>
  </mergeCells>
  <pageMargins left="0.70866141732283472" right="0.70866141732283472" top="0.74803149606299213" bottom="0.74803149606299213" header="0.31496062992125984" footer="0.31496062992125984"/>
  <pageSetup paperSize="9" scale="81" orientation="landscape" r:id="rId1"/>
  <headerFooter>
    <oddHeader>&amp;R&amp;G</oddHeader>
    <oddFooter>&amp;L&amp;F&amp;C&amp;P / &amp;N&amp;R&amp;A</oddFooter>
  </headerFooter>
  <colBreaks count="1" manualBreakCount="1">
    <brk id="8" max="1048575" man="1"/>
  </colBreaks>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C027C1-7BD8-4294-9E92-913999410214}">
  <sheetPr>
    <tabColor theme="6"/>
  </sheetPr>
  <dimension ref="A3:N19"/>
  <sheetViews>
    <sheetView showGridLines="0" zoomScaleNormal="100" workbookViewId="0">
      <pane xSplit="1" topLeftCell="B1" activePane="topRight" state="frozen"/>
      <selection pane="topRight" activeCell="N5" sqref="N5:N10"/>
    </sheetView>
  </sheetViews>
  <sheetFormatPr defaultRowHeight="15" customHeight="1" x14ac:dyDescent="0.3"/>
  <cols>
    <col min="1" max="1" width="21.88671875" style="9" customWidth="1"/>
    <col min="2" max="2" width="17.5546875" style="9" customWidth="1"/>
    <col min="3" max="3" width="9.88671875" style="9" bestFit="1" customWidth="1"/>
    <col min="4" max="16384" width="8.88671875" style="9"/>
  </cols>
  <sheetData>
    <row r="3" spans="1:14" ht="15" customHeight="1" x14ac:dyDescent="0.3">
      <c r="A3" s="199" t="s">
        <v>153</v>
      </c>
      <c r="B3" s="199"/>
      <c r="C3" s="199"/>
      <c r="D3" s="199"/>
      <c r="E3" s="199"/>
      <c r="F3" s="199"/>
      <c r="G3" s="199"/>
      <c r="H3" s="199"/>
      <c r="I3" s="199"/>
      <c r="J3" s="199"/>
      <c r="K3" s="199"/>
      <c r="L3" s="199"/>
      <c r="M3" s="199"/>
      <c r="N3" s="199"/>
    </row>
    <row r="4" spans="1:14" ht="15" customHeight="1" x14ac:dyDescent="0.3">
      <c r="A4" s="11" t="s">
        <v>33</v>
      </c>
      <c r="B4" s="11"/>
      <c r="C4" s="12">
        <v>2013</v>
      </c>
      <c r="D4" s="12">
        <v>2014</v>
      </c>
      <c r="E4" s="12">
        <v>2015</v>
      </c>
      <c r="F4" s="12">
        <v>2016</v>
      </c>
      <c r="G4" s="12">
        <v>2017</v>
      </c>
      <c r="H4" s="12">
        <v>2018</v>
      </c>
      <c r="I4" s="12">
        <v>2019</v>
      </c>
      <c r="J4" s="12">
        <v>2020</v>
      </c>
      <c r="K4" s="12">
        <v>2021</v>
      </c>
      <c r="L4" s="12">
        <v>2022</v>
      </c>
      <c r="M4" s="12">
        <v>2023</v>
      </c>
      <c r="N4" s="12">
        <v>2024</v>
      </c>
    </row>
    <row r="5" spans="1:14" ht="20.399999999999999" x14ac:dyDescent="0.3">
      <c r="A5" s="194" t="s">
        <v>111</v>
      </c>
      <c r="B5" s="13" t="s">
        <v>109</v>
      </c>
      <c r="C5" s="14">
        <v>31</v>
      </c>
      <c r="D5" s="14">
        <v>53</v>
      </c>
      <c r="E5" s="15">
        <v>57</v>
      </c>
      <c r="F5" s="15">
        <v>46</v>
      </c>
      <c r="G5" s="15">
        <v>9</v>
      </c>
      <c r="H5" s="15">
        <v>27</v>
      </c>
      <c r="I5" s="15">
        <v>22</v>
      </c>
      <c r="J5" s="15">
        <v>2</v>
      </c>
      <c r="K5" s="15">
        <v>21</v>
      </c>
      <c r="L5" s="15">
        <v>45</v>
      </c>
      <c r="M5" s="15">
        <v>35</v>
      </c>
      <c r="N5" s="15">
        <v>26</v>
      </c>
    </row>
    <row r="6" spans="1:14" ht="15" customHeight="1" thickBot="1" x14ac:dyDescent="0.35">
      <c r="A6" s="195"/>
      <c r="B6" s="16" t="s">
        <v>110</v>
      </c>
      <c r="C6" s="17">
        <v>20227</v>
      </c>
      <c r="D6" s="17">
        <v>57825</v>
      </c>
      <c r="E6" s="17">
        <v>67096</v>
      </c>
      <c r="F6" s="17">
        <v>37445</v>
      </c>
      <c r="G6" s="17">
        <v>7618</v>
      </c>
      <c r="H6" s="17">
        <v>31336</v>
      </c>
      <c r="I6" s="17">
        <v>12574</v>
      </c>
      <c r="J6" s="17">
        <v>70</v>
      </c>
      <c r="K6" s="17">
        <v>7949</v>
      </c>
      <c r="L6" s="17">
        <v>36464</v>
      </c>
      <c r="M6" s="17">
        <v>26123</v>
      </c>
      <c r="N6" s="17">
        <v>16142</v>
      </c>
    </row>
    <row r="7" spans="1:14" ht="20.399999999999999" x14ac:dyDescent="0.3">
      <c r="A7" s="196" t="s">
        <v>112</v>
      </c>
      <c r="B7" s="18" t="s">
        <v>109</v>
      </c>
      <c r="C7" s="19">
        <v>11</v>
      </c>
      <c r="D7" s="19">
        <v>14</v>
      </c>
      <c r="E7" s="20">
        <v>23</v>
      </c>
      <c r="F7" s="20">
        <v>18</v>
      </c>
      <c r="G7" s="20">
        <v>6</v>
      </c>
      <c r="H7" s="20">
        <v>8</v>
      </c>
      <c r="I7" s="20">
        <v>8</v>
      </c>
      <c r="J7" s="20">
        <v>2</v>
      </c>
      <c r="K7" s="20">
        <v>3</v>
      </c>
      <c r="L7" s="20">
        <v>27</v>
      </c>
      <c r="M7" s="20">
        <v>19</v>
      </c>
      <c r="N7" s="20">
        <v>14</v>
      </c>
    </row>
    <row r="8" spans="1:14" ht="15" customHeight="1" thickBot="1" x14ac:dyDescent="0.35">
      <c r="A8" s="197"/>
      <c r="B8" s="21" t="s">
        <v>110</v>
      </c>
      <c r="C8" s="22">
        <v>3158</v>
      </c>
      <c r="D8" s="22">
        <v>4563</v>
      </c>
      <c r="E8" s="22">
        <v>8220</v>
      </c>
      <c r="F8" s="22">
        <v>6232</v>
      </c>
      <c r="G8" s="22">
        <v>3111</v>
      </c>
      <c r="H8" s="22">
        <v>8119</v>
      </c>
      <c r="I8" s="22">
        <v>1716</v>
      </c>
      <c r="J8" s="22">
        <v>72</v>
      </c>
      <c r="K8" s="22">
        <v>170</v>
      </c>
      <c r="L8" s="22">
        <v>7143</v>
      </c>
      <c r="M8" s="22">
        <v>7234</v>
      </c>
      <c r="N8" s="22">
        <v>4877</v>
      </c>
    </row>
    <row r="9" spans="1:14" ht="20.399999999999999" x14ac:dyDescent="0.3">
      <c r="A9" s="198" t="s">
        <v>113</v>
      </c>
      <c r="B9" s="23" t="s">
        <v>109</v>
      </c>
      <c r="C9" s="24">
        <v>6</v>
      </c>
      <c r="D9" s="24">
        <v>4</v>
      </c>
      <c r="E9" s="24">
        <v>8</v>
      </c>
      <c r="F9" s="24">
        <v>8</v>
      </c>
      <c r="G9" s="24">
        <v>3</v>
      </c>
      <c r="H9" s="24">
        <v>5</v>
      </c>
      <c r="I9" s="24">
        <v>5</v>
      </c>
      <c r="J9" s="24">
        <v>2</v>
      </c>
      <c r="K9" s="24">
        <v>2</v>
      </c>
      <c r="L9" s="24">
        <v>9</v>
      </c>
      <c r="M9" s="24">
        <v>9</v>
      </c>
      <c r="N9" s="24">
        <v>3</v>
      </c>
    </row>
    <row r="10" spans="1:14" ht="15" customHeight="1" thickBot="1" x14ac:dyDescent="0.35">
      <c r="A10" s="195"/>
      <c r="B10" s="25" t="s">
        <v>110</v>
      </c>
      <c r="C10" s="17">
        <v>645</v>
      </c>
      <c r="D10" s="17">
        <v>585</v>
      </c>
      <c r="E10" s="17">
        <v>735</v>
      </c>
      <c r="F10" s="17">
        <v>755</v>
      </c>
      <c r="G10" s="17">
        <v>1038</v>
      </c>
      <c r="H10" s="17">
        <v>2192</v>
      </c>
      <c r="I10" s="17">
        <v>1139</v>
      </c>
      <c r="J10" s="17">
        <v>250</v>
      </c>
      <c r="K10" s="17">
        <v>113</v>
      </c>
      <c r="L10" s="17">
        <v>905</v>
      </c>
      <c r="M10" s="17">
        <v>1721</v>
      </c>
      <c r="N10" s="17">
        <v>762</v>
      </c>
    </row>
    <row r="11" spans="1:14" ht="20.399999999999999" x14ac:dyDescent="0.3">
      <c r="A11" s="192" t="s">
        <v>34</v>
      </c>
      <c r="B11" s="137" t="s">
        <v>109</v>
      </c>
      <c r="C11" s="138">
        <f>SUMIF($B$5:$B$10,$B$5,C5:M10)</f>
        <v>48</v>
      </c>
      <c r="D11" s="138">
        <f t="shared" ref="D11:N12" si="0">SUMIF($B$5:$B$10,$B$5,D5:O10)</f>
        <v>71</v>
      </c>
      <c r="E11" s="138">
        <f t="shared" si="0"/>
        <v>88</v>
      </c>
      <c r="F11" s="138">
        <f t="shared" si="0"/>
        <v>72</v>
      </c>
      <c r="G11" s="138">
        <f t="shared" si="0"/>
        <v>18</v>
      </c>
      <c r="H11" s="138">
        <f t="shared" si="0"/>
        <v>40</v>
      </c>
      <c r="I11" s="138">
        <f t="shared" si="0"/>
        <v>35</v>
      </c>
      <c r="J11" s="138">
        <f t="shared" si="0"/>
        <v>6</v>
      </c>
      <c r="K11" s="138">
        <f t="shared" si="0"/>
        <v>26</v>
      </c>
      <c r="L11" s="138">
        <f t="shared" si="0"/>
        <v>81</v>
      </c>
      <c r="M11" s="138">
        <f t="shared" si="0"/>
        <v>63</v>
      </c>
      <c r="N11" s="138">
        <f t="shared" si="0"/>
        <v>43</v>
      </c>
    </row>
    <row r="12" spans="1:14" ht="15" customHeight="1" x14ac:dyDescent="0.3">
      <c r="A12" s="193"/>
      <c r="B12" s="138" t="s">
        <v>110</v>
      </c>
      <c r="C12" s="138">
        <f>SUMIF($B$5:$B$10,$B$5,C6:M11)</f>
        <v>24030</v>
      </c>
      <c r="D12" s="138">
        <f t="shared" si="0"/>
        <v>62973</v>
      </c>
      <c r="E12" s="138">
        <f t="shared" si="0"/>
        <v>76051</v>
      </c>
      <c r="F12" s="138">
        <f t="shared" si="0"/>
        <v>44432</v>
      </c>
      <c r="G12" s="138">
        <f t="shared" si="0"/>
        <v>11767</v>
      </c>
      <c r="H12" s="138">
        <f t="shared" si="0"/>
        <v>41647</v>
      </c>
      <c r="I12" s="138">
        <f t="shared" si="0"/>
        <v>15429</v>
      </c>
      <c r="J12" s="138">
        <f t="shared" si="0"/>
        <v>392</v>
      </c>
      <c r="K12" s="138">
        <f t="shared" si="0"/>
        <v>8232</v>
      </c>
      <c r="L12" s="138">
        <f t="shared" si="0"/>
        <v>44512</v>
      </c>
      <c r="M12" s="138">
        <f t="shared" si="0"/>
        <v>35078</v>
      </c>
      <c r="N12" s="138">
        <f t="shared" si="0"/>
        <v>21781</v>
      </c>
    </row>
    <row r="13" spans="1:14" ht="15" customHeight="1" x14ac:dyDescent="0.3">
      <c r="A13" s="26" t="s">
        <v>86</v>
      </c>
      <c r="B13" s="26"/>
      <c r="C13" s="26"/>
      <c r="D13" s="26"/>
    </row>
    <row r="18" spans="3:14" ht="15" customHeight="1" x14ac:dyDescent="0.3">
      <c r="C18" s="39"/>
      <c r="D18" s="39"/>
      <c r="E18" s="39"/>
      <c r="F18" s="39"/>
      <c r="G18" s="39"/>
      <c r="H18" s="39"/>
      <c r="I18" s="39"/>
      <c r="J18" s="39"/>
      <c r="K18" s="39"/>
      <c r="L18" s="39"/>
      <c r="M18" s="39"/>
      <c r="N18" s="39"/>
    </row>
    <row r="19" spans="3:14" ht="15" customHeight="1" x14ac:dyDescent="0.3">
      <c r="C19" s="39"/>
      <c r="D19" s="39"/>
      <c r="E19" s="39"/>
      <c r="F19" s="39"/>
      <c r="G19" s="39"/>
      <c r="H19" s="39"/>
      <c r="I19" s="39"/>
      <c r="J19" s="39"/>
      <c r="K19" s="39"/>
      <c r="L19" s="39"/>
      <c r="M19" s="39"/>
      <c r="N19" s="39"/>
    </row>
  </sheetData>
  <mergeCells count="5">
    <mergeCell ref="A11:A12"/>
    <mergeCell ref="A5:A6"/>
    <mergeCell ref="A7:A8"/>
    <mergeCell ref="A9:A10"/>
    <mergeCell ref="A3:N3"/>
  </mergeCells>
  <pageMargins left="0.7" right="0.7" top="0.75" bottom="0.75" header="0.3" footer="0.3"/>
  <pageSetup paperSize="9" orientation="landscape" verticalDpi="597" r:id="rId1"/>
  <headerFooter>
    <oddHeader>&amp;R&amp;G</oddHeader>
    <oddFooter>&amp;L&amp;F&amp;C&amp;P&amp;R&amp;A</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92D050"/>
    <pageSetUpPr fitToPage="1"/>
  </sheetPr>
  <dimension ref="A3:S21"/>
  <sheetViews>
    <sheetView showGridLines="0" zoomScaleNormal="100" workbookViewId="0">
      <pane xSplit="1" topLeftCell="B1" activePane="topRight" state="frozen"/>
      <selection sqref="A1:XFD1048576"/>
      <selection pane="topRight" activeCell="Q5" sqref="Q5:Q14"/>
    </sheetView>
  </sheetViews>
  <sheetFormatPr defaultRowHeight="15" customHeight="1" x14ac:dyDescent="0.3"/>
  <cols>
    <col min="1" max="1" width="16.44140625" style="9" customWidth="1"/>
    <col min="2" max="2" width="20" style="9" bestFit="1" customWidth="1"/>
    <col min="3" max="3" width="7" style="9" bestFit="1" customWidth="1"/>
    <col min="4" max="8" width="8.33203125" style="9" bestFit="1" customWidth="1"/>
    <col min="9" max="13" width="9.109375" style="9" bestFit="1" customWidth="1"/>
    <col min="14" max="17" width="9.109375" style="9" customWidth="1"/>
    <col min="18" max="16384" width="8.88671875" style="9"/>
  </cols>
  <sheetData>
    <row r="3" spans="1:19" ht="15" customHeight="1" x14ac:dyDescent="0.3">
      <c r="A3" s="165" t="s">
        <v>156</v>
      </c>
      <c r="B3" s="165"/>
      <c r="C3" s="165"/>
      <c r="D3" s="165"/>
      <c r="E3" s="165"/>
      <c r="F3" s="165"/>
      <c r="G3" s="165"/>
      <c r="H3" s="165"/>
      <c r="I3" s="165"/>
      <c r="J3" s="165"/>
      <c r="K3" s="165"/>
      <c r="L3" s="165"/>
      <c r="M3" s="165"/>
      <c r="N3" s="165"/>
      <c r="O3" s="165"/>
      <c r="P3" s="165"/>
      <c r="Q3" s="165"/>
    </row>
    <row r="4" spans="1:19" ht="20.399999999999999" x14ac:dyDescent="0.3">
      <c r="A4" s="107" t="s">
        <v>51</v>
      </c>
      <c r="B4" s="104"/>
      <c r="C4" s="110">
        <v>2010</v>
      </c>
      <c r="D4" s="110">
        <v>2011</v>
      </c>
      <c r="E4" s="110">
        <v>2012</v>
      </c>
      <c r="F4" s="110">
        <v>2013</v>
      </c>
      <c r="G4" s="110">
        <v>2014</v>
      </c>
      <c r="H4" s="110">
        <v>2015</v>
      </c>
      <c r="I4" s="110">
        <v>2016</v>
      </c>
      <c r="J4" s="110">
        <v>2017</v>
      </c>
      <c r="K4" s="110">
        <v>2018</v>
      </c>
      <c r="L4" s="110">
        <v>2019</v>
      </c>
      <c r="M4" s="110">
        <v>2020</v>
      </c>
      <c r="N4" s="110">
        <v>2021</v>
      </c>
      <c r="O4" s="110">
        <v>2022</v>
      </c>
      <c r="P4" s="110">
        <v>2023</v>
      </c>
      <c r="Q4" s="110">
        <v>2024</v>
      </c>
      <c r="R4" s="73"/>
      <c r="S4" s="73"/>
    </row>
    <row r="5" spans="1:19" ht="15" customHeight="1" x14ac:dyDescent="0.3">
      <c r="A5" s="169" t="s">
        <v>8</v>
      </c>
      <c r="B5" s="10" t="s">
        <v>5</v>
      </c>
      <c r="C5" s="74">
        <v>0</v>
      </c>
      <c r="D5" s="74">
        <v>0</v>
      </c>
      <c r="E5" s="74">
        <v>1640</v>
      </c>
      <c r="F5" s="74">
        <v>4466</v>
      </c>
      <c r="G5" s="74">
        <v>4614</v>
      </c>
      <c r="H5" s="74">
        <v>3866</v>
      </c>
      <c r="I5" s="74">
        <v>3956</v>
      </c>
      <c r="J5" s="74">
        <v>4027</v>
      </c>
      <c r="K5" s="74">
        <v>4516</v>
      </c>
      <c r="L5" s="74">
        <v>4132</v>
      </c>
      <c r="M5" s="74">
        <v>809</v>
      </c>
      <c r="N5" s="74">
        <v>571</v>
      </c>
      <c r="O5" s="74">
        <v>2397</v>
      </c>
      <c r="P5" s="74">
        <v>3110</v>
      </c>
      <c r="Q5" s="74">
        <v>3441</v>
      </c>
    </row>
    <row r="6" spans="1:19" ht="15" customHeight="1" x14ac:dyDescent="0.3">
      <c r="A6" s="169"/>
      <c r="B6" s="10" t="s">
        <v>6</v>
      </c>
      <c r="C6" s="74">
        <v>0</v>
      </c>
      <c r="D6" s="74">
        <v>0</v>
      </c>
      <c r="E6" s="74">
        <v>0</v>
      </c>
      <c r="F6" s="74">
        <v>0</v>
      </c>
      <c r="G6" s="74">
        <v>0</v>
      </c>
      <c r="H6" s="74">
        <v>0</v>
      </c>
      <c r="I6" s="74">
        <v>0</v>
      </c>
      <c r="J6" s="74">
        <v>2910</v>
      </c>
      <c r="K6" s="74">
        <v>2943</v>
      </c>
      <c r="L6" s="74">
        <v>1557</v>
      </c>
      <c r="M6" s="74">
        <v>266</v>
      </c>
      <c r="N6" s="74">
        <v>1027</v>
      </c>
      <c r="O6" s="74">
        <v>1881</v>
      </c>
      <c r="P6" s="74">
        <v>2424</v>
      </c>
      <c r="Q6" s="74">
        <v>2724</v>
      </c>
    </row>
    <row r="7" spans="1:19" ht="15" customHeight="1" x14ac:dyDescent="0.3">
      <c r="A7" s="170" t="s">
        <v>10</v>
      </c>
      <c r="B7" s="9" t="s">
        <v>5</v>
      </c>
      <c r="C7" s="75">
        <v>2361</v>
      </c>
      <c r="D7" s="75">
        <v>7474</v>
      </c>
      <c r="E7" s="75">
        <v>8373</v>
      </c>
      <c r="F7" s="75">
        <v>8552</v>
      </c>
      <c r="G7" s="75">
        <v>8254</v>
      </c>
      <c r="H7" s="75">
        <v>7469</v>
      </c>
      <c r="I7" s="75">
        <v>21927</v>
      </c>
      <c r="J7" s="75">
        <v>25420</v>
      </c>
      <c r="K7" s="75">
        <v>33441</v>
      </c>
      <c r="L7" s="75">
        <v>34697</v>
      </c>
      <c r="M7" s="75">
        <v>8584</v>
      </c>
      <c r="N7" s="75">
        <v>5204</v>
      </c>
      <c r="O7" s="75">
        <v>12184</v>
      </c>
      <c r="P7" s="75">
        <v>17954</v>
      </c>
      <c r="Q7" s="75">
        <v>22957</v>
      </c>
    </row>
    <row r="8" spans="1:19" ht="15" customHeight="1" x14ac:dyDescent="0.3">
      <c r="A8" s="170"/>
      <c r="B8" s="9" t="s">
        <v>6</v>
      </c>
      <c r="C8" s="75">
        <v>0</v>
      </c>
      <c r="D8" s="75">
        <v>0</v>
      </c>
      <c r="E8" s="75">
        <v>0</v>
      </c>
      <c r="F8" s="75">
        <v>247</v>
      </c>
      <c r="G8" s="75">
        <v>75</v>
      </c>
      <c r="H8" s="75">
        <v>0</v>
      </c>
      <c r="I8" s="75">
        <v>381</v>
      </c>
      <c r="J8" s="75">
        <v>370</v>
      </c>
      <c r="K8" s="75">
        <v>230</v>
      </c>
      <c r="L8" s="75">
        <v>162</v>
      </c>
      <c r="M8" s="75">
        <v>0</v>
      </c>
      <c r="N8" s="75">
        <v>0</v>
      </c>
      <c r="O8" s="75">
        <v>0</v>
      </c>
      <c r="P8" s="75">
        <v>0</v>
      </c>
      <c r="Q8" s="75">
        <v>0</v>
      </c>
    </row>
    <row r="9" spans="1:19" ht="15" customHeight="1" x14ac:dyDescent="0.3">
      <c r="A9" s="169" t="s">
        <v>11</v>
      </c>
      <c r="B9" s="10" t="s">
        <v>5</v>
      </c>
      <c r="C9" s="74">
        <v>5129</v>
      </c>
      <c r="D9" s="74">
        <v>10340</v>
      </c>
      <c r="E9" s="74">
        <v>23802</v>
      </c>
      <c r="F9" s="74">
        <v>30904</v>
      </c>
      <c r="G9" s="74">
        <v>32958</v>
      </c>
      <c r="H9" s="74">
        <v>29060</v>
      </c>
      <c r="I9" s="74">
        <v>30555</v>
      </c>
      <c r="J9" s="74">
        <v>29617</v>
      </c>
      <c r="K9" s="74">
        <v>30299</v>
      </c>
      <c r="L9" s="74">
        <v>30631</v>
      </c>
      <c r="M9" s="74">
        <v>4706</v>
      </c>
      <c r="N9" s="74">
        <v>5715</v>
      </c>
      <c r="O9" s="74">
        <v>38746</v>
      </c>
      <c r="P9" s="74">
        <v>15600</v>
      </c>
      <c r="Q9" s="74">
        <v>27391</v>
      </c>
    </row>
    <row r="10" spans="1:19" ht="15" customHeight="1" x14ac:dyDescent="0.3">
      <c r="A10" s="169"/>
      <c r="B10" s="10" t="s">
        <v>6</v>
      </c>
      <c r="C10" s="74">
        <v>1068</v>
      </c>
      <c r="D10" s="74">
        <v>917</v>
      </c>
      <c r="E10" s="74">
        <v>6816</v>
      </c>
      <c r="F10" s="74">
        <v>11693</v>
      </c>
      <c r="G10" s="74">
        <v>11110</v>
      </c>
      <c r="H10" s="74">
        <v>7480</v>
      </c>
      <c r="I10" s="74">
        <v>16634</v>
      </c>
      <c r="J10" s="74">
        <v>15476</v>
      </c>
      <c r="K10" s="74">
        <v>15675</v>
      </c>
      <c r="L10" s="74">
        <v>16943</v>
      </c>
      <c r="M10" s="74">
        <v>1505</v>
      </c>
      <c r="N10" s="74">
        <v>2008</v>
      </c>
      <c r="O10" s="74">
        <v>17339</v>
      </c>
      <c r="P10" s="74">
        <v>13778</v>
      </c>
      <c r="Q10" s="74">
        <v>13679</v>
      </c>
    </row>
    <row r="11" spans="1:19" ht="15" customHeight="1" x14ac:dyDescent="0.3">
      <c r="A11" s="170" t="s">
        <v>9</v>
      </c>
      <c r="B11" s="9" t="s">
        <v>5</v>
      </c>
      <c r="C11" s="75">
        <v>0</v>
      </c>
      <c r="D11" s="75">
        <v>0</v>
      </c>
      <c r="E11" s="75">
        <v>0</v>
      </c>
      <c r="F11" s="75">
        <v>0</v>
      </c>
      <c r="G11" s="75">
        <v>0</v>
      </c>
      <c r="H11" s="75">
        <v>0</v>
      </c>
      <c r="I11" s="75">
        <v>0</v>
      </c>
      <c r="J11" s="75">
        <v>0</v>
      </c>
      <c r="K11" s="75">
        <v>0</v>
      </c>
      <c r="L11" s="75">
        <v>0</v>
      </c>
      <c r="M11" s="75">
        <v>0</v>
      </c>
      <c r="N11" s="75">
        <v>0</v>
      </c>
      <c r="O11" s="75">
        <v>0</v>
      </c>
      <c r="P11" s="75">
        <v>0</v>
      </c>
      <c r="Q11" s="75">
        <v>0</v>
      </c>
    </row>
    <row r="12" spans="1:19" ht="15" customHeight="1" x14ac:dyDescent="0.3">
      <c r="A12" s="170"/>
      <c r="B12" s="9" t="s">
        <v>6</v>
      </c>
      <c r="C12" s="75">
        <v>0</v>
      </c>
      <c r="D12" s="75">
        <v>0</v>
      </c>
      <c r="E12" s="75">
        <v>1104</v>
      </c>
      <c r="F12" s="75">
        <v>4700</v>
      </c>
      <c r="G12" s="75">
        <v>8671</v>
      </c>
      <c r="H12" s="75">
        <v>8337</v>
      </c>
      <c r="I12" s="75">
        <v>4439</v>
      </c>
      <c r="J12" s="75">
        <v>0</v>
      </c>
      <c r="K12" s="75">
        <v>0</v>
      </c>
      <c r="L12" s="75">
        <v>0</v>
      </c>
      <c r="M12" s="75">
        <v>0</v>
      </c>
      <c r="N12" s="75">
        <v>0</v>
      </c>
      <c r="O12" s="75">
        <v>0</v>
      </c>
      <c r="P12" s="75">
        <v>0</v>
      </c>
      <c r="Q12" s="75">
        <v>0</v>
      </c>
    </row>
    <row r="13" spans="1:19" ht="15" customHeight="1" x14ac:dyDescent="0.3">
      <c r="A13" s="168" t="s">
        <v>4</v>
      </c>
      <c r="B13" s="105" t="s">
        <v>5</v>
      </c>
      <c r="C13" s="112">
        <f>SUMIF($B$5:$B$12,$B$5,C5:P12)</f>
        <v>7490</v>
      </c>
      <c r="D13" s="112">
        <f t="shared" ref="D13:Q14" si="0">SUMIF($B$5:$B$12,$B$5,D5:R12)</f>
        <v>17814</v>
      </c>
      <c r="E13" s="112">
        <f t="shared" si="0"/>
        <v>33815</v>
      </c>
      <c r="F13" s="112">
        <f t="shared" si="0"/>
        <v>43922</v>
      </c>
      <c r="G13" s="112">
        <f t="shared" si="0"/>
        <v>45826</v>
      </c>
      <c r="H13" s="112">
        <f t="shared" si="0"/>
        <v>40395</v>
      </c>
      <c r="I13" s="112">
        <f t="shared" si="0"/>
        <v>56438</v>
      </c>
      <c r="J13" s="112">
        <f t="shared" si="0"/>
        <v>59064</v>
      </c>
      <c r="K13" s="112">
        <f t="shared" si="0"/>
        <v>68256</v>
      </c>
      <c r="L13" s="112">
        <f t="shared" si="0"/>
        <v>69460</v>
      </c>
      <c r="M13" s="112">
        <f t="shared" si="0"/>
        <v>14099</v>
      </c>
      <c r="N13" s="112">
        <f t="shared" si="0"/>
        <v>11490</v>
      </c>
      <c r="O13" s="112">
        <f t="shared" si="0"/>
        <v>53327</v>
      </c>
      <c r="P13" s="112">
        <f t="shared" si="0"/>
        <v>36664</v>
      </c>
      <c r="Q13" s="112">
        <f t="shared" si="0"/>
        <v>53789</v>
      </c>
    </row>
    <row r="14" spans="1:19" ht="15" customHeight="1" x14ac:dyDescent="0.3">
      <c r="A14" s="168"/>
      <c r="B14" s="105" t="s">
        <v>6</v>
      </c>
      <c r="C14" s="112">
        <f>SUMIF($B$5:$B$12,$B$5,C6:P13)</f>
        <v>1068</v>
      </c>
      <c r="D14" s="112">
        <f t="shared" si="0"/>
        <v>917</v>
      </c>
      <c r="E14" s="112">
        <f t="shared" si="0"/>
        <v>7920</v>
      </c>
      <c r="F14" s="112">
        <f t="shared" si="0"/>
        <v>16640</v>
      </c>
      <c r="G14" s="112">
        <f t="shared" si="0"/>
        <v>19856</v>
      </c>
      <c r="H14" s="112">
        <f t="shared" si="0"/>
        <v>15817</v>
      </c>
      <c r="I14" s="112">
        <f t="shared" si="0"/>
        <v>21454</v>
      </c>
      <c r="J14" s="112">
        <f t="shared" si="0"/>
        <v>18756</v>
      </c>
      <c r="K14" s="112">
        <f t="shared" si="0"/>
        <v>18848</v>
      </c>
      <c r="L14" s="112">
        <f t="shared" si="0"/>
        <v>18662</v>
      </c>
      <c r="M14" s="112">
        <f t="shared" si="0"/>
        <v>1771</v>
      </c>
      <c r="N14" s="112">
        <f t="shared" si="0"/>
        <v>3035</v>
      </c>
      <c r="O14" s="112">
        <f t="shared" si="0"/>
        <v>19220</v>
      </c>
      <c r="P14" s="112">
        <f t="shared" si="0"/>
        <v>16202</v>
      </c>
      <c r="Q14" s="112">
        <f t="shared" si="0"/>
        <v>16403</v>
      </c>
    </row>
    <row r="15" spans="1:19" ht="15" customHeight="1" x14ac:dyDescent="0.3">
      <c r="A15" s="164" t="s">
        <v>121</v>
      </c>
      <c r="B15" s="164"/>
      <c r="C15" s="164"/>
    </row>
    <row r="20" spans="3:17" ht="15" customHeight="1" x14ac:dyDescent="0.3">
      <c r="C20" s="39"/>
      <c r="D20" s="39"/>
      <c r="E20" s="39"/>
      <c r="F20" s="39"/>
      <c r="G20" s="39"/>
      <c r="H20" s="39"/>
      <c r="I20" s="39"/>
      <c r="J20" s="39"/>
      <c r="K20" s="39"/>
      <c r="L20" s="39"/>
      <c r="M20" s="39"/>
      <c r="N20" s="39"/>
      <c r="O20" s="39"/>
      <c r="P20" s="39"/>
      <c r="Q20" s="39"/>
    </row>
    <row r="21" spans="3:17" ht="15" customHeight="1" x14ac:dyDescent="0.3">
      <c r="C21" s="39"/>
      <c r="D21" s="39"/>
      <c r="E21" s="39"/>
      <c r="F21" s="39"/>
      <c r="G21" s="39"/>
      <c r="H21" s="39"/>
      <c r="I21" s="39"/>
      <c r="J21" s="39"/>
      <c r="K21" s="39"/>
      <c r="L21" s="39"/>
      <c r="M21" s="39"/>
      <c r="N21" s="39"/>
      <c r="O21" s="39"/>
      <c r="P21" s="39"/>
      <c r="Q21" s="39"/>
    </row>
  </sheetData>
  <mergeCells count="7">
    <mergeCell ref="A3:Q3"/>
    <mergeCell ref="A15:C15"/>
    <mergeCell ref="A7:A8"/>
    <mergeCell ref="A13:A14"/>
    <mergeCell ref="A5:A6"/>
    <mergeCell ref="A9:A10"/>
    <mergeCell ref="A11:A12"/>
  </mergeCells>
  <pageMargins left="0.70866141732283472" right="0.70866141732283472" top="0.74803149606299213" bottom="0.74803149606299213" header="0.31496062992125984" footer="0.31496062992125984"/>
  <pageSetup paperSize="9" orientation="landscape" verticalDpi="597" r:id="rId1"/>
  <headerFooter>
    <oddHeader>&amp;R&amp;G</oddHeader>
    <oddFooter>&amp;L&amp;F&amp;C&amp;P / &amp;N&amp;R&amp;A</oddFooter>
  </headerFooter>
  <colBreaks count="1" manualBreakCount="1">
    <brk id="8" max="1048575" man="1"/>
  </colBreaks>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10</vt:i4>
      </vt:variant>
    </vt:vector>
  </HeadingPairs>
  <TitlesOfParts>
    <vt:vector size="23" baseType="lpstr">
      <vt:lpstr>Cover Page</vt:lpstr>
      <vt:lpstr>Explanatory Notes</vt:lpstr>
      <vt:lpstr>Key Figures</vt:lpstr>
      <vt:lpstr>Employment</vt:lpstr>
      <vt:lpstr>Hotel Capacity</vt:lpstr>
      <vt:lpstr>STR capacity</vt:lpstr>
      <vt:lpstr>Rooms for Rent Capacity</vt:lpstr>
      <vt:lpstr>Arrivals-Overnights-Occupancy</vt:lpstr>
      <vt:lpstr>short stay_Arriv-Overnights</vt:lpstr>
      <vt:lpstr>Intern-Domestic air Arrivals</vt:lpstr>
      <vt:lpstr>Domestic Traffic in ports</vt:lpstr>
      <vt:lpstr>Cruise Ship Traffic</vt:lpstr>
      <vt:lpstr>Admissions to Museums</vt:lpstr>
      <vt:lpstr>'Admissions to Museums'!Print_Area</vt:lpstr>
      <vt:lpstr>'Arrivals-Overnights-Occupancy'!Print_Area</vt:lpstr>
      <vt:lpstr>'Cover Page'!Print_Area</vt:lpstr>
      <vt:lpstr>'Domestic Traffic in ports'!Print_Area</vt:lpstr>
      <vt:lpstr>Employment!Print_Area</vt:lpstr>
      <vt:lpstr>'Explanatory Notes'!Print_Area</vt:lpstr>
      <vt:lpstr>'Hotel Capacity'!Print_Area</vt:lpstr>
      <vt:lpstr>'Intern-Domestic air Arrivals'!Print_Area</vt:lpstr>
      <vt:lpstr>'short stay_Arriv-Overnights'!Print_Area</vt:lpstr>
      <vt:lpstr>'Intern-Domestic air Arrivals'!Print_Titles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ΣΕΡΑΦΕΙΜ ΚΟΥΤΣΟΣ</dc:creator>
  <cp:lastModifiedBy>Serafim Koutsos - INSETE</cp:lastModifiedBy>
  <cp:lastPrinted>2018-03-01T12:24:20Z</cp:lastPrinted>
  <dcterms:created xsi:type="dcterms:W3CDTF">2016-07-19T08:35:01Z</dcterms:created>
  <dcterms:modified xsi:type="dcterms:W3CDTF">2025-09-25T10:29:51Z</dcterms:modified>
</cp:coreProperties>
</file>