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354" documentId="13_ncr:1_{908C9954-C744-447D-AAC3-A4BE2CCE10D6}" xr6:coauthVersionLast="47" xr6:coauthVersionMax="47" xr10:uidLastSave="{DB2342E7-AFDB-4E8E-B346-625D0C6BD121}"/>
  <bookViews>
    <workbookView xWindow="-108" yWindow="-108" windowWidth="23256" windowHeight="12456" tabRatio="741" xr2:uid="{00000000-000D-0000-FFFF-FFFF00000000}"/>
  </bookViews>
  <sheets>
    <sheet name="Cover Page " sheetId="4" r:id="rId1"/>
    <sheet name="Explanatory Notes" sheetId="5" r:id="rId2"/>
    <sheet name="Key Figures" sheetId="8" r:id="rId3"/>
    <sheet name="Employment" sheetId="7" r:id="rId4"/>
    <sheet name="Hotel Capacity" sheetId="1" r:id="rId5"/>
    <sheet name="short term rental capacity" sheetId="12" r:id="rId6"/>
    <sheet name="Rooms for Rent Capacity" sheetId="10" r:id="rId7"/>
    <sheet name="Arrivals-Overnights-Occupancy" sheetId="3" r:id="rId8"/>
    <sheet name="Short term figures" sheetId="13" r:id="rId9"/>
    <sheet name="Rooms for rent Arriv-Overnights" sheetId="11" r:id="rId10"/>
    <sheet name="Domestic Air Arrivals" sheetId="6" r:id="rId11"/>
    <sheet name="Admissions to Museums" sheetId="2" r:id="rId12"/>
  </sheets>
  <definedNames>
    <definedName name="_xlnm.Print_Area" localSheetId="11">'Admissions to Museums'!$A$1:$J$15</definedName>
    <definedName name="_xlnm.Print_Area" localSheetId="7">'Arrivals-Overnights-Occupancy'!$A$1:$J$31</definedName>
    <definedName name="_xlnm.Print_Area" localSheetId="0">'Cover Page '!$A$1:$O$27</definedName>
    <definedName name="_xlnm.Print_Area" localSheetId="3">Employment!$A$1:$I$18</definedName>
    <definedName name="_xlnm.Print_Area" localSheetId="1">'Explanatory Notes'!$A$1:$N$19</definedName>
    <definedName name="_xlnm.Print_Area" localSheetId="4">'Hotel Capacity'!$A$85:$H$294</definedName>
    <definedName name="_xlnm.Print_Area" localSheetId="9">'Rooms for rent Arriv-Overnights'!$A$1:$B$26</definedName>
    <definedName name="_xlnm.Print_Titles" localSheetId="10">'Domestic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8" l="1"/>
  <c r="D9" i="8"/>
  <c r="C9" i="8"/>
  <c r="O6" i="7"/>
  <c r="O9" i="7"/>
  <c r="O10" i="7"/>
  <c r="G38" i="13"/>
  <c r="F38" i="13"/>
  <c r="E38" i="13"/>
  <c r="D38" i="13"/>
  <c r="C38" i="13"/>
  <c r="G37" i="13"/>
  <c r="F37" i="13"/>
  <c r="E37" i="13"/>
  <c r="D37" i="13"/>
  <c r="C37" i="13"/>
  <c r="G36" i="13"/>
  <c r="F36" i="13"/>
  <c r="E36" i="13"/>
  <c r="D36" i="13"/>
  <c r="C36" i="13"/>
  <c r="G35" i="13"/>
  <c r="F35" i="13"/>
  <c r="E35" i="13"/>
  <c r="D35" i="13"/>
  <c r="C35" i="13"/>
  <c r="G34" i="13"/>
  <c r="F34" i="13"/>
  <c r="E34" i="13"/>
  <c r="D34" i="13"/>
  <c r="C34" i="13"/>
  <c r="G33" i="13"/>
  <c r="F33" i="13"/>
  <c r="E33" i="13"/>
  <c r="D33" i="13"/>
  <c r="C33" i="13"/>
  <c r="G32" i="13"/>
  <c r="F32" i="13"/>
  <c r="E32" i="13"/>
  <c r="D32" i="13"/>
  <c r="C32" i="13"/>
  <c r="G31" i="13"/>
  <c r="F31" i="13"/>
  <c r="E31" i="13"/>
  <c r="D31" i="13"/>
  <c r="C31" i="13"/>
  <c r="G30" i="13"/>
  <c r="F30" i="13"/>
  <c r="E30" i="13"/>
  <c r="D30" i="13"/>
  <c r="C30" i="13"/>
  <c r="G29" i="13"/>
  <c r="F29" i="13"/>
  <c r="E29" i="13"/>
  <c r="D29" i="13"/>
  <c r="C29" i="13"/>
  <c r="G28" i="13"/>
  <c r="F28" i="13"/>
  <c r="E28" i="13"/>
  <c r="D28" i="13"/>
  <c r="C28" i="13"/>
  <c r="G27" i="13"/>
  <c r="F27" i="13"/>
  <c r="E27" i="13"/>
  <c r="D27" i="13"/>
  <c r="C27" i="13"/>
  <c r="F17" i="6"/>
  <c r="F16" i="6"/>
  <c r="F15" i="6"/>
  <c r="F14" i="6"/>
  <c r="F13" i="6"/>
  <c r="F12" i="6"/>
  <c r="F11" i="6"/>
  <c r="F10" i="6"/>
  <c r="F9" i="6"/>
  <c r="F8" i="6"/>
  <c r="F7" i="6"/>
  <c r="F6" i="6"/>
  <c r="E5" i="6"/>
  <c r="D5" i="6"/>
  <c r="B5" i="6"/>
  <c r="G20" i="1"/>
  <c r="F20" i="1"/>
  <c r="E20" i="1"/>
  <c r="D20" i="1"/>
  <c r="C20" i="1"/>
  <c r="G19" i="1"/>
  <c r="F19" i="1"/>
  <c r="E19" i="1"/>
  <c r="D19" i="1"/>
  <c r="C19" i="1"/>
  <c r="G18" i="1"/>
  <c r="F18" i="1"/>
  <c r="E18" i="1"/>
  <c r="D18" i="1"/>
  <c r="C18" i="1"/>
  <c r="H17" i="1"/>
  <c r="H16" i="1"/>
  <c r="H15" i="1"/>
  <c r="H14" i="1"/>
  <c r="H13" i="1"/>
  <c r="H12" i="1"/>
  <c r="H11" i="1"/>
  <c r="H10" i="1"/>
  <c r="H9" i="1"/>
  <c r="H8" i="1"/>
  <c r="H7" i="1"/>
  <c r="H6" i="1"/>
  <c r="G10" i="8"/>
  <c r="F10" i="8"/>
  <c r="G8" i="8"/>
  <c r="G7" i="8"/>
  <c r="F7" i="8"/>
  <c r="G6" i="8"/>
  <c r="F6" i="8"/>
  <c r="G5" i="8"/>
  <c r="F5" i="8"/>
  <c r="H5" i="8" s="1"/>
  <c r="E21" i="11"/>
  <c r="E22" i="11"/>
  <c r="E23" i="11"/>
  <c r="E24" i="11"/>
  <c r="O25" i="3"/>
  <c r="O26" i="3"/>
  <c r="O27" i="3"/>
  <c r="O28" i="3"/>
  <c r="O13" i="2"/>
  <c r="O14" i="2"/>
  <c r="G22" i="8"/>
  <c r="F22" i="8"/>
  <c r="E21" i="8"/>
  <c r="D21" i="8"/>
  <c r="C21" i="8"/>
  <c r="G20" i="8"/>
  <c r="F20" i="8"/>
  <c r="G19" i="8"/>
  <c r="F19" i="8"/>
  <c r="G18" i="8"/>
  <c r="F18" i="8"/>
  <c r="G17" i="8"/>
  <c r="F17" i="8"/>
  <c r="N6" i="7"/>
  <c r="N10" i="7" s="1"/>
  <c r="N9" i="7"/>
  <c r="G41" i="1"/>
  <c r="F41" i="1"/>
  <c r="E41" i="1"/>
  <c r="D41" i="1"/>
  <c r="C41" i="1"/>
  <c r="G40" i="1"/>
  <c r="F40" i="1"/>
  <c r="E40" i="1"/>
  <c r="D40" i="1"/>
  <c r="C40" i="1"/>
  <c r="G39" i="1"/>
  <c r="F39" i="1"/>
  <c r="E39" i="1"/>
  <c r="D39" i="1"/>
  <c r="C39" i="1"/>
  <c r="H38" i="1"/>
  <c r="H37" i="1"/>
  <c r="H36" i="1"/>
  <c r="H35" i="1"/>
  <c r="H34" i="1"/>
  <c r="H33" i="1"/>
  <c r="H32" i="1"/>
  <c r="H31" i="1"/>
  <c r="H30" i="1"/>
  <c r="H29" i="1"/>
  <c r="H28" i="1"/>
  <c r="H27" i="1"/>
  <c r="F20" i="6"/>
  <c r="F21" i="6"/>
  <c r="F22" i="6"/>
  <c r="F23" i="6"/>
  <c r="F24" i="6"/>
  <c r="F25" i="6"/>
  <c r="F26" i="6"/>
  <c r="F27" i="6"/>
  <c r="F28" i="6"/>
  <c r="F29" i="6"/>
  <c r="F30" i="6"/>
  <c r="F19" i="6"/>
  <c r="E18" i="6"/>
  <c r="D18" i="6"/>
  <c r="B18" i="6"/>
  <c r="D24" i="11"/>
  <c r="C24" i="11"/>
  <c r="D23" i="11"/>
  <c r="C23" i="11"/>
  <c r="D22" i="11"/>
  <c r="C22" i="11"/>
  <c r="D21" i="11"/>
  <c r="C21" i="11"/>
  <c r="N25" i="3"/>
  <c r="N26" i="3"/>
  <c r="N27" i="3"/>
  <c r="N28" i="3"/>
  <c r="N13" i="2"/>
  <c r="N14" i="2"/>
  <c r="M6" i="7"/>
  <c r="M10" i="7" s="1"/>
  <c r="M9" i="7"/>
  <c r="G34" i="8"/>
  <c r="F34" i="8"/>
  <c r="E33" i="8"/>
  <c r="D33" i="8"/>
  <c r="C33" i="8"/>
  <c r="G32" i="8"/>
  <c r="F32" i="8"/>
  <c r="G31" i="8"/>
  <c r="F31" i="8"/>
  <c r="G30" i="8"/>
  <c r="F30" i="8"/>
  <c r="G29" i="8"/>
  <c r="F29" i="8"/>
  <c r="G62" i="1"/>
  <c r="F62" i="1"/>
  <c r="E62" i="1"/>
  <c r="D62" i="1"/>
  <c r="C62" i="1"/>
  <c r="G61" i="1"/>
  <c r="F61" i="1"/>
  <c r="E61" i="1"/>
  <c r="D61" i="1"/>
  <c r="C61" i="1"/>
  <c r="G60" i="1"/>
  <c r="F60" i="1"/>
  <c r="E60" i="1"/>
  <c r="D60" i="1"/>
  <c r="C60" i="1"/>
  <c r="H59" i="1"/>
  <c r="H58" i="1"/>
  <c r="H57" i="1"/>
  <c r="H56" i="1"/>
  <c r="H55" i="1"/>
  <c r="H54" i="1"/>
  <c r="H53" i="1"/>
  <c r="H52" i="1"/>
  <c r="H51" i="1"/>
  <c r="H50" i="1"/>
  <c r="H49" i="1"/>
  <c r="H48" i="1"/>
  <c r="F33" i="6"/>
  <c r="F34" i="6"/>
  <c r="F35" i="6"/>
  <c r="F36" i="6"/>
  <c r="F37" i="6"/>
  <c r="F38" i="6"/>
  <c r="F39" i="6"/>
  <c r="F40" i="6"/>
  <c r="F41" i="6"/>
  <c r="F42" i="6"/>
  <c r="F43" i="6"/>
  <c r="F32" i="6"/>
  <c r="E31" i="6"/>
  <c r="D31" i="6"/>
  <c r="B31" i="6"/>
  <c r="M25" i="3"/>
  <c r="M26" i="3"/>
  <c r="M27" i="3"/>
  <c r="M28" i="3"/>
  <c r="M13" i="2"/>
  <c r="M14" i="2"/>
  <c r="L9" i="7"/>
  <c r="L6" i="7"/>
  <c r="L10" i="7" s="1"/>
  <c r="G46" i="8"/>
  <c r="F46" i="8"/>
  <c r="E45" i="8"/>
  <c r="D45" i="8"/>
  <c r="C45" i="8"/>
  <c r="G44" i="8"/>
  <c r="F44" i="8"/>
  <c r="G43" i="8"/>
  <c r="F43" i="8"/>
  <c r="G42" i="8"/>
  <c r="F42" i="8"/>
  <c r="G41" i="8"/>
  <c r="F41" i="8"/>
  <c r="F56" i="6"/>
  <c r="F55" i="6"/>
  <c r="F54" i="6"/>
  <c r="F53" i="6"/>
  <c r="F52" i="6"/>
  <c r="F51" i="6"/>
  <c r="F50" i="6"/>
  <c r="F49" i="6"/>
  <c r="F48" i="6"/>
  <c r="F47" i="6"/>
  <c r="F46" i="6"/>
  <c r="F45" i="6"/>
  <c r="E44" i="6"/>
  <c r="D44" i="6"/>
  <c r="B44" i="6"/>
  <c r="G83" i="1"/>
  <c r="F83" i="1"/>
  <c r="E83" i="1"/>
  <c r="D83" i="1"/>
  <c r="C83" i="1"/>
  <c r="G82" i="1"/>
  <c r="F82" i="1"/>
  <c r="E82" i="1"/>
  <c r="D82" i="1"/>
  <c r="C82" i="1"/>
  <c r="G81" i="1"/>
  <c r="F81" i="1"/>
  <c r="E81" i="1"/>
  <c r="D81" i="1"/>
  <c r="C81" i="1"/>
  <c r="H80" i="1"/>
  <c r="H79" i="1"/>
  <c r="H78" i="1"/>
  <c r="H77" i="1"/>
  <c r="H76" i="1"/>
  <c r="H75" i="1"/>
  <c r="H74" i="1"/>
  <c r="H73" i="1"/>
  <c r="H72" i="1"/>
  <c r="H71" i="1"/>
  <c r="H70" i="1"/>
  <c r="H69" i="1"/>
  <c r="L25" i="3"/>
  <c r="L26" i="3"/>
  <c r="L27" i="3"/>
  <c r="L28" i="3"/>
  <c r="H7" i="8" l="1"/>
  <c r="H6" i="8"/>
  <c r="H10" i="8"/>
  <c r="G9" i="8"/>
  <c r="F5" i="6"/>
  <c r="H19" i="1"/>
  <c r="H18" i="1"/>
  <c r="H20" i="1"/>
  <c r="F9" i="8"/>
  <c r="H18" i="8"/>
  <c r="H20" i="8"/>
  <c r="H19" i="8"/>
  <c r="G21" i="8"/>
  <c r="H22" i="8"/>
  <c r="H17" i="8"/>
  <c r="F21" i="8"/>
  <c r="H42" i="8"/>
  <c r="H41" i="1"/>
  <c r="H40" i="1"/>
  <c r="H39" i="1"/>
  <c r="F18" i="6"/>
  <c r="H32" i="8"/>
  <c r="H29" i="8"/>
  <c r="H30" i="8"/>
  <c r="H34" i="8"/>
  <c r="H31" i="8"/>
  <c r="F33" i="8"/>
  <c r="G33" i="8"/>
  <c r="H60" i="1"/>
  <c r="H61" i="1"/>
  <c r="H62" i="1"/>
  <c r="F31" i="6"/>
  <c r="G45" i="8"/>
  <c r="H43" i="8"/>
  <c r="H44" i="8"/>
  <c r="H41" i="8"/>
  <c r="H46" i="8"/>
  <c r="F45" i="8"/>
  <c r="F44" i="6"/>
  <c r="H81" i="1"/>
  <c r="H82" i="1"/>
  <c r="H83" i="1"/>
  <c r="L13" i="2"/>
  <c r="L14" i="2"/>
  <c r="H9" i="8" l="1"/>
  <c r="H21" i="8"/>
  <c r="H33" i="8"/>
  <c r="H45" i="8"/>
  <c r="K9" i="7"/>
  <c r="K10" i="7"/>
  <c r="F69" i="6" l="1"/>
  <c r="F68" i="6"/>
  <c r="F67" i="6"/>
  <c r="F66" i="6"/>
  <c r="F65" i="6"/>
  <c r="F64" i="6"/>
  <c r="F63" i="6"/>
  <c r="F62" i="6"/>
  <c r="F61" i="6"/>
  <c r="F60" i="6"/>
  <c r="F59" i="6"/>
  <c r="F58" i="6"/>
  <c r="E57" i="6"/>
  <c r="D57" i="6"/>
  <c r="B57" i="6"/>
  <c r="F57" i="6" l="1"/>
  <c r="G58" i="8"/>
  <c r="F58" i="8"/>
  <c r="H58" i="8" s="1"/>
  <c r="E57" i="8"/>
  <c r="D57" i="8"/>
  <c r="C57" i="8"/>
  <c r="G56" i="8"/>
  <c r="F56" i="8"/>
  <c r="H56" i="8" s="1"/>
  <c r="G55" i="8"/>
  <c r="F55" i="8"/>
  <c r="G54" i="8"/>
  <c r="F54" i="8"/>
  <c r="H54" i="8" s="1"/>
  <c r="G53" i="8"/>
  <c r="F53" i="8"/>
  <c r="G57" i="8" l="1"/>
  <c r="H53" i="8"/>
  <c r="H55" i="8"/>
  <c r="F57" i="8"/>
  <c r="G104" i="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3" i="1" l="1"/>
  <c r="H57" i="8"/>
  <c r="H104" i="1"/>
  <c r="H102" i="1"/>
  <c r="F20" i="10"/>
  <c r="E20" i="10"/>
  <c r="D20" i="10"/>
  <c r="C20" i="10"/>
  <c r="F19" i="10"/>
  <c r="E19" i="10"/>
  <c r="D19" i="10"/>
  <c r="C19" i="10"/>
  <c r="F18" i="10"/>
  <c r="E18" i="10"/>
  <c r="D18" i="10"/>
  <c r="C18" i="10"/>
  <c r="G17" i="10"/>
  <c r="G16" i="10"/>
  <c r="G15" i="10"/>
  <c r="G14" i="10"/>
  <c r="G13" i="10"/>
  <c r="G12" i="10"/>
  <c r="G11" i="10"/>
  <c r="G10" i="10"/>
  <c r="G9" i="10"/>
  <c r="G8" i="10"/>
  <c r="G7" i="10"/>
  <c r="G6" i="10"/>
  <c r="G19" i="10" l="1"/>
  <c r="G20" i="10"/>
  <c r="G18" i="10"/>
  <c r="K25" i="3"/>
  <c r="K26" i="3"/>
  <c r="K27" i="3"/>
  <c r="K28" i="3"/>
  <c r="K13" i="2" l="1"/>
  <c r="K14" i="2"/>
  <c r="J5" i="7" l="1"/>
  <c r="J6" i="7" s="1"/>
  <c r="J10" i="7" s="1"/>
  <c r="J9" i="7" l="1"/>
  <c r="E69" i="8"/>
  <c r="D69" i="8"/>
  <c r="G69" i="8" s="1"/>
  <c r="C69" i="8"/>
  <c r="G70" i="8"/>
  <c r="F70" i="8"/>
  <c r="G68" i="8"/>
  <c r="F68" i="8"/>
  <c r="G67" i="8"/>
  <c r="F67" i="8"/>
  <c r="G66" i="8"/>
  <c r="F66" i="8"/>
  <c r="G65" i="8"/>
  <c r="F65" i="8"/>
  <c r="H65" i="8" s="1"/>
  <c r="G81" i="8"/>
  <c r="F81" i="8"/>
  <c r="G80" i="8"/>
  <c r="F80" i="8"/>
  <c r="G79" i="8"/>
  <c r="F79" i="8"/>
  <c r="G78" i="8"/>
  <c r="F78" i="8"/>
  <c r="H78" i="8" s="1"/>
  <c r="G77" i="8"/>
  <c r="F77" i="8"/>
  <c r="F90" i="8"/>
  <c r="G90" i="8"/>
  <c r="H90" i="8" s="1"/>
  <c r="F91" i="8"/>
  <c r="G91" i="8"/>
  <c r="F92" i="8"/>
  <c r="G92" i="8"/>
  <c r="F93" i="8"/>
  <c r="G93" i="8"/>
  <c r="G89" i="8"/>
  <c r="F89" i="8"/>
  <c r="H89" i="8" s="1"/>
  <c r="H80" i="8" l="1"/>
  <c r="H93" i="8"/>
  <c r="H81" i="8"/>
  <c r="H77" i="8"/>
  <c r="H79" i="8"/>
  <c r="H92" i="8"/>
  <c r="H91" i="8"/>
  <c r="H67" i="8"/>
  <c r="H66" i="8"/>
  <c r="H70" i="8"/>
  <c r="F69" i="8"/>
  <c r="H69" i="8" s="1"/>
  <c r="H68" i="8"/>
  <c r="G125" i="1"/>
  <c r="F125" i="1"/>
  <c r="E125" i="1"/>
  <c r="D125" i="1"/>
  <c r="C125" i="1"/>
  <c r="G124" i="1"/>
  <c r="F124" i="1"/>
  <c r="E124" i="1"/>
  <c r="D124" i="1"/>
  <c r="C124" i="1"/>
  <c r="G123" i="1"/>
  <c r="F123" i="1"/>
  <c r="E123" i="1"/>
  <c r="D123" i="1"/>
  <c r="C123" i="1"/>
  <c r="H122" i="1"/>
  <c r="H121" i="1"/>
  <c r="H120" i="1"/>
  <c r="H119" i="1"/>
  <c r="H118" i="1"/>
  <c r="H117" i="1"/>
  <c r="H116" i="1"/>
  <c r="H115" i="1"/>
  <c r="H114" i="1"/>
  <c r="H113" i="1"/>
  <c r="H112" i="1"/>
  <c r="H111" i="1"/>
  <c r="H124" i="1" l="1"/>
  <c r="H123" i="1"/>
  <c r="H125" i="1"/>
  <c r="F41" i="10"/>
  <c r="E41" i="10"/>
  <c r="D41" i="10"/>
  <c r="C41" i="10"/>
  <c r="F40" i="10"/>
  <c r="E40" i="10"/>
  <c r="D40" i="10"/>
  <c r="C40" i="10"/>
  <c r="F39" i="10"/>
  <c r="E39" i="10"/>
  <c r="D39" i="10"/>
  <c r="C39" i="10"/>
  <c r="G38" i="10"/>
  <c r="G37" i="10"/>
  <c r="G36" i="10"/>
  <c r="G35" i="10"/>
  <c r="G34" i="10"/>
  <c r="G33" i="10"/>
  <c r="G32" i="10"/>
  <c r="G31" i="10"/>
  <c r="G30" i="10"/>
  <c r="G29" i="10"/>
  <c r="G28" i="10"/>
  <c r="G27" i="10"/>
  <c r="G40" i="10" l="1"/>
  <c r="G39" i="10"/>
  <c r="G41" i="10"/>
  <c r="B174" i="6"/>
  <c r="B70" i="6"/>
  <c r="D70" i="6"/>
  <c r="D83" i="6"/>
  <c r="D96" i="6"/>
  <c r="D109" i="6"/>
  <c r="D122" i="6"/>
  <c r="D135" i="6"/>
  <c r="D148" i="6"/>
  <c r="D161" i="6"/>
  <c r="D174" i="6"/>
  <c r="F82" i="6"/>
  <c r="F81" i="6"/>
  <c r="F80" i="6"/>
  <c r="F79" i="6"/>
  <c r="F78" i="6"/>
  <c r="F77" i="6"/>
  <c r="F76" i="6"/>
  <c r="F75" i="6"/>
  <c r="F74" i="6"/>
  <c r="F73" i="6"/>
  <c r="F72" i="6"/>
  <c r="F71" i="6"/>
  <c r="E70" i="6"/>
  <c r="F70" i="6" l="1"/>
  <c r="J25" i="3" l="1"/>
  <c r="J26" i="3"/>
  <c r="J27" i="3"/>
  <c r="J28" i="3"/>
  <c r="J14" i="2" l="1"/>
  <c r="J13" i="2"/>
  <c r="E82" i="8" l="1"/>
  <c r="D82" i="8"/>
  <c r="C82" i="8"/>
  <c r="F82" i="8" l="1"/>
  <c r="G82" i="8"/>
  <c r="I9" i="7"/>
  <c r="I6" i="7"/>
  <c r="I10" i="7" s="1"/>
  <c r="H9" i="7"/>
  <c r="H82" i="8" l="1"/>
  <c r="G146" i="1"/>
  <c r="F146" i="1"/>
  <c r="E146" i="1"/>
  <c r="D146" i="1"/>
  <c r="C146" i="1"/>
  <c r="G145" i="1"/>
  <c r="F145" i="1"/>
  <c r="E145" i="1"/>
  <c r="D145" i="1"/>
  <c r="C145" i="1"/>
  <c r="G144" i="1"/>
  <c r="F144" i="1"/>
  <c r="E144" i="1"/>
  <c r="D144" i="1"/>
  <c r="C144" i="1"/>
  <c r="H143" i="1"/>
  <c r="H142" i="1"/>
  <c r="H141" i="1"/>
  <c r="H140" i="1"/>
  <c r="H139" i="1"/>
  <c r="H138" i="1"/>
  <c r="H137" i="1"/>
  <c r="H136" i="1"/>
  <c r="H135" i="1"/>
  <c r="H134" i="1"/>
  <c r="H133" i="1"/>
  <c r="H132" i="1"/>
  <c r="H146" i="1" l="1"/>
  <c r="H145" i="1"/>
  <c r="H144" i="1"/>
  <c r="F85" i="6"/>
  <c r="F86" i="6"/>
  <c r="F87" i="6"/>
  <c r="F88" i="6"/>
  <c r="F89" i="6"/>
  <c r="F90" i="6"/>
  <c r="F91" i="6"/>
  <c r="F92" i="6"/>
  <c r="F93" i="6"/>
  <c r="F94" i="6"/>
  <c r="F95" i="6"/>
  <c r="F84" i="6"/>
  <c r="E83" i="6"/>
  <c r="F83" i="6" l="1"/>
  <c r="I28" i="3"/>
  <c r="I27" i="3"/>
  <c r="I26" i="3"/>
  <c r="I25" i="3"/>
  <c r="C61" i="10" l="1"/>
  <c r="D61" i="10"/>
  <c r="E61" i="10"/>
  <c r="F61" i="10"/>
  <c r="C62" i="10"/>
  <c r="D62" i="10"/>
  <c r="E62" i="10"/>
  <c r="F62" i="10"/>
  <c r="D60" i="10"/>
  <c r="E60" i="10"/>
  <c r="F60" i="10"/>
  <c r="C60" i="10"/>
  <c r="G56" i="10"/>
  <c r="G55" i="10"/>
  <c r="G54" i="10"/>
  <c r="G59" i="10"/>
  <c r="G58" i="10"/>
  <c r="G57" i="10"/>
  <c r="G53" i="10"/>
  <c r="G52" i="10"/>
  <c r="G51" i="10"/>
  <c r="G50" i="10"/>
  <c r="G49" i="10"/>
  <c r="G48" i="10"/>
  <c r="G62" i="10" l="1"/>
  <c r="G61" i="10"/>
  <c r="G60" i="10"/>
  <c r="E94" i="8"/>
  <c r="D94" i="8"/>
  <c r="C94" i="8"/>
  <c r="F94" i="8" l="1"/>
  <c r="G94" i="8"/>
  <c r="C6" i="7"/>
  <c r="D6" i="7"/>
  <c r="E6" i="7"/>
  <c r="F6" i="7"/>
  <c r="G6" i="7"/>
  <c r="B6" i="7"/>
  <c r="H94" i="8" l="1"/>
  <c r="G10" i="7"/>
  <c r="F10" i="7"/>
  <c r="E10" i="7"/>
  <c r="D10" i="7"/>
  <c r="C10" i="7"/>
  <c r="B10" i="7"/>
  <c r="G9" i="7"/>
  <c r="F9" i="7"/>
  <c r="E9" i="7"/>
  <c r="D9" i="7"/>
  <c r="C9" i="7"/>
  <c r="B9" i="7"/>
  <c r="I14" i="2" l="1"/>
  <c r="I13" i="2"/>
  <c r="F98" i="6" l="1"/>
  <c r="F99" i="6"/>
  <c r="F100" i="6"/>
  <c r="F101" i="6"/>
  <c r="F102" i="6"/>
  <c r="F103" i="6"/>
  <c r="F104" i="6"/>
  <c r="F105" i="6"/>
  <c r="F106" i="6"/>
  <c r="F107" i="6"/>
  <c r="F108" i="6"/>
  <c r="F97" i="6"/>
  <c r="E96" i="6"/>
  <c r="F96" i="6" l="1"/>
  <c r="G167" i="1" l="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65" i="1" l="1"/>
  <c r="H166" i="1"/>
  <c r="H167" i="1"/>
  <c r="H25" i="3"/>
  <c r="H26" i="3"/>
  <c r="H27" i="3"/>
  <c r="H28" i="3"/>
  <c r="F176" i="6" l="1"/>
  <c r="F177" i="6"/>
  <c r="F178" i="6"/>
  <c r="F179" i="6"/>
  <c r="F180" i="6"/>
  <c r="F181" i="6"/>
  <c r="F182" i="6"/>
  <c r="F183" i="6"/>
  <c r="F184" i="6"/>
  <c r="F185" i="6"/>
  <c r="F186" i="6"/>
  <c r="F175" i="6"/>
  <c r="E174" i="6"/>
  <c r="F163" i="6"/>
  <c r="F164" i="6"/>
  <c r="F165" i="6"/>
  <c r="F166" i="6"/>
  <c r="F167" i="6"/>
  <c r="F168" i="6"/>
  <c r="F169" i="6"/>
  <c r="F170" i="6"/>
  <c r="F171" i="6"/>
  <c r="F172" i="6"/>
  <c r="F173" i="6"/>
  <c r="F162" i="6"/>
  <c r="E161" i="6"/>
  <c r="F150" i="6"/>
  <c r="F151" i="6"/>
  <c r="F152" i="6"/>
  <c r="F153" i="6"/>
  <c r="F154" i="6"/>
  <c r="F155" i="6"/>
  <c r="F156" i="6"/>
  <c r="F157" i="6"/>
  <c r="F158" i="6"/>
  <c r="F159" i="6"/>
  <c r="F160" i="6"/>
  <c r="F149" i="6"/>
  <c r="E148" i="6"/>
  <c r="F137" i="6"/>
  <c r="F138" i="6"/>
  <c r="F139" i="6"/>
  <c r="F140" i="6"/>
  <c r="F141" i="6"/>
  <c r="F142" i="6"/>
  <c r="F143" i="6"/>
  <c r="F144" i="6"/>
  <c r="F145" i="6"/>
  <c r="F146" i="6"/>
  <c r="F147" i="6"/>
  <c r="F136" i="6"/>
  <c r="E135" i="6"/>
  <c r="F124" i="6"/>
  <c r="F125" i="6"/>
  <c r="F126" i="6"/>
  <c r="F127" i="6"/>
  <c r="F128" i="6"/>
  <c r="F129" i="6"/>
  <c r="F130" i="6"/>
  <c r="F131" i="6"/>
  <c r="F132" i="6"/>
  <c r="F133" i="6"/>
  <c r="F134" i="6"/>
  <c r="F123" i="6"/>
  <c r="E122" i="6"/>
  <c r="F111" i="6"/>
  <c r="F112" i="6"/>
  <c r="F113" i="6"/>
  <c r="F114" i="6"/>
  <c r="F115" i="6"/>
  <c r="F116" i="6"/>
  <c r="F117" i="6"/>
  <c r="F118" i="6"/>
  <c r="F119" i="6"/>
  <c r="F120" i="6"/>
  <c r="F121" i="6"/>
  <c r="F110" i="6"/>
  <c r="E109" i="6"/>
  <c r="F122" i="6" l="1"/>
  <c r="F174" i="6"/>
  <c r="F161" i="6"/>
  <c r="F148" i="6"/>
  <c r="F135" i="6"/>
  <c r="F109" i="6"/>
  <c r="D28" i="3" l="1"/>
  <c r="E28" i="3"/>
  <c r="F28" i="3"/>
  <c r="G28" i="3"/>
  <c r="C28" i="3"/>
  <c r="D26" i="3"/>
  <c r="E26" i="3"/>
  <c r="F26" i="3"/>
  <c r="G26" i="3"/>
  <c r="C26" i="3"/>
  <c r="C27" i="3" l="1"/>
  <c r="D27" i="3"/>
  <c r="E27" i="3"/>
  <c r="F27" i="3"/>
  <c r="G27" i="3"/>
  <c r="D25" i="3"/>
  <c r="E25" i="3"/>
  <c r="F25" i="3"/>
  <c r="G25" i="3"/>
  <c r="C14" i="2" l="1"/>
  <c r="D14" i="2"/>
  <c r="E14" i="2"/>
  <c r="F14" i="2"/>
  <c r="G14" i="2"/>
  <c r="H14" i="2"/>
  <c r="D13" i="2"/>
  <c r="E13" i="2"/>
  <c r="F13" i="2"/>
  <c r="G13" i="2"/>
  <c r="H13" i="2"/>
  <c r="C13" i="2"/>
  <c r="C25" i="3" l="1"/>
  <c r="D293" i="1"/>
  <c r="E293" i="1"/>
  <c r="F293" i="1"/>
  <c r="G293" i="1"/>
  <c r="C293" i="1"/>
  <c r="D292" i="1"/>
  <c r="E292" i="1"/>
  <c r="F292" i="1"/>
  <c r="G292" i="1"/>
  <c r="C292" i="1"/>
  <c r="D291" i="1"/>
  <c r="E291" i="1"/>
  <c r="F291" i="1"/>
  <c r="G291" i="1"/>
  <c r="C291" i="1"/>
  <c r="H290" i="1"/>
  <c r="H289" i="1"/>
  <c r="H288" i="1"/>
  <c r="D272" i="1"/>
  <c r="E272" i="1"/>
  <c r="F272" i="1"/>
  <c r="G272" i="1"/>
  <c r="C272" i="1"/>
  <c r="D271" i="1"/>
  <c r="E271" i="1"/>
  <c r="F271" i="1"/>
  <c r="G271" i="1"/>
  <c r="C271" i="1"/>
  <c r="D270" i="1"/>
  <c r="E270" i="1"/>
  <c r="F270" i="1"/>
  <c r="G270" i="1"/>
  <c r="C270" i="1"/>
  <c r="H269" i="1"/>
  <c r="H268" i="1"/>
  <c r="H267" i="1"/>
  <c r="D251" i="1"/>
  <c r="E251" i="1"/>
  <c r="F251" i="1"/>
  <c r="G251" i="1"/>
  <c r="C251" i="1"/>
  <c r="D250" i="1"/>
  <c r="E250" i="1"/>
  <c r="F250" i="1"/>
  <c r="G250" i="1"/>
  <c r="C250" i="1"/>
  <c r="D249" i="1"/>
  <c r="E249" i="1"/>
  <c r="F249" i="1"/>
  <c r="G249" i="1"/>
  <c r="C249" i="1"/>
  <c r="H248" i="1"/>
  <c r="H247" i="1"/>
  <c r="H246" i="1"/>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5" i="1"/>
  <c r="H206" i="1"/>
  <c r="H204" i="1"/>
  <c r="D188" i="1"/>
  <c r="E188" i="1"/>
  <c r="F188" i="1"/>
  <c r="G188" i="1"/>
  <c r="D187" i="1"/>
  <c r="E187" i="1"/>
  <c r="F187" i="1"/>
  <c r="G187" i="1"/>
  <c r="D186" i="1"/>
  <c r="E186" i="1"/>
  <c r="F186" i="1"/>
  <c r="G186" i="1"/>
  <c r="C188" i="1"/>
  <c r="C187" i="1"/>
  <c r="C186" i="1"/>
  <c r="H185" i="1"/>
  <c r="H184" i="1"/>
  <c r="H183" i="1"/>
  <c r="H280" i="1" l="1"/>
  <c r="H281" i="1"/>
  <c r="H282" i="1"/>
  <c r="H283" i="1"/>
  <c r="H284" i="1"/>
  <c r="H285" i="1"/>
  <c r="H286" i="1"/>
  <c r="H287" i="1"/>
  <c r="H279" i="1"/>
  <c r="H259" i="1"/>
  <c r="H260" i="1"/>
  <c r="H261" i="1"/>
  <c r="H262" i="1"/>
  <c r="H263" i="1"/>
  <c r="H264" i="1"/>
  <c r="H265" i="1"/>
  <c r="H266" i="1"/>
  <c r="H258" i="1"/>
  <c r="H238" i="1"/>
  <c r="H239" i="1"/>
  <c r="H240" i="1"/>
  <c r="H241" i="1"/>
  <c r="H242" i="1"/>
  <c r="H243" i="1"/>
  <c r="H244" i="1"/>
  <c r="H245" i="1"/>
  <c r="H237" i="1"/>
  <c r="H217" i="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292" i="1" l="1"/>
  <c r="H291" i="1"/>
  <c r="H271" i="1"/>
  <c r="H270" i="1"/>
  <c r="H249" i="1"/>
  <c r="H228" i="1"/>
  <c r="H208" i="1"/>
  <c r="H207" i="1"/>
  <c r="H187" i="1"/>
  <c r="H186" i="1"/>
  <c r="H188" i="1"/>
  <c r="H293" i="1"/>
  <c r="H272" i="1"/>
  <c r="H251" i="1"/>
  <c r="H250" i="1"/>
  <c r="H229" i="1"/>
  <c r="H230" i="1"/>
  <c r="H209" i="1"/>
  <c r="H6" i="7" l="1"/>
  <c r="H10" i="7" s="1"/>
</calcChain>
</file>

<file path=xl/sharedStrings.xml><?xml version="1.0" encoding="utf-8"?>
<sst xmlns="http://schemas.openxmlformats.org/spreadsheetml/2006/main" count="1312" uniqueCount="137">
  <si>
    <t>Μονάδες</t>
  </si>
  <si>
    <t>Δωμάτια</t>
  </si>
  <si>
    <t>Κλίνες</t>
  </si>
  <si>
    <t>1*</t>
  </si>
  <si>
    <t>Σύνολο</t>
  </si>
  <si>
    <t xml:space="preserve">Μουσεία </t>
  </si>
  <si>
    <t>Αρχαιολογικοί χώροι</t>
  </si>
  <si>
    <t xml:space="preserve">Διανυκτερεύσεις αλλοδαπών </t>
  </si>
  <si>
    <t>Γρεβενά</t>
  </si>
  <si>
    <t>Καστοριά</t>
  </si>
  <si>
    <t>Κοζάνη</t>
  </si>
  <si>
    <t>Φλώρινα</t>
  </si>
  <si>
    <t>Γρεβενών</t>
  </si>
  <si>
    <t>Καστοριάς</t>
  </si>
  <si>
    <t>Κοζάνης</t>
  </si>
  <si>
    <t>Φλωρίνης</t>
  </si>
  <si>
    <t>Διανυκτερεύσεις ημεδαπών</t>
  </si>
  <si>
    <t xml:space="preserve">Διανυκτερεύσεις ημεδαπών </t>
  </si>
  <si>
    <t>Πληρότητα</t>
  </si>
  <si>
    <t xml:space="preserve">Πληρότητα </t>
  </si>
  <si>
    <t>Περιφερειακή Ενότητα</t>
  </si>
  <si>
    <t>5*</t>
  </si>
  <si>
    <t>4*</t>
  </si>
  <si>
    <t>3*</t>
  </si>
  <si>
    <t>2*</t>
  </si>
  <si>
    <t xml:space="preserve">Περιφερειακές Ενότητες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</si>
  <si>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</si>
  <si>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</si>
  <si>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</si>
  <si>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</si>
  <si>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</si>
  <si>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</si>
  <si>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</si>
  <si>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</si>
  <si>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</si>
  <si>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</si>
  <si>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</si>
  <si>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</si>
  <si>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Αεροπορικές αφίξεις εσωτερικού</t>
  </si>
  <si>
    <t xml:space="preserve">Περιφέρειες </t>
  </si>
  <si>
    <t xml:space="preserve"> Χώρες Προέλευσης</t>
  </si>
  <si>
    <t>Επισκέψεις (σε χιλ.)</t>
  </si>
  <si>
    <t>Εισπράξεις (σε εκ. €)</t>
  </si>
  <si>
    <t xml:space="preserve">Διανυκτερεύσεις (σε χιλ.) </t>
  </si>
  <si>
    <t>Μέση Διάρκεια Παραμονής</t>
  </si>
  <si>
    <t>Γερμανία</t>
  </si>
  <si>
    <t>Λοιπές</t>
  </si>
  <si>
    <t>% επί του συνόλου</t>
  </si>
  <si>
    <t>Αλβανία</t>
  </si>
  <si>
    <t>Βουλγαρία</t>
  </si>
  <si>
    <t>Ρουμανία</t>
  </si>
  <si>
    <t>4Κ</t>
  </si>
  <si>
    <t>3Κ</t>
  </si>
  <si>
    <t>2Κ</t>
  </si>
  <si>
    <t>1Κ</t>
  </si>
  <si>
    <t>Δαπάνη/ Επίσκεψη   (σε €)</t>
  </si>
  <si>
    <t>Δαπάνη/ Διανυκτέρευση   (σε €)</t>
  </si>
  <si>
    <t>Αφίξεις αλλοδαπών</t>
  </si>
  <si>
    <t>Αφίξεις ημεδαπών</t>
  </si>
  <si>
    <t xml:space="preserve">Αφίξεις αλλοδαπών </t>
  </si>
  <si>
    <t xml:space="preserve">Αφίξεις ημεδαπών </t>
  </si>
  <si>
    <t>Βασικά Μεγέθη Εισερχόμενου Τουρισμού της Περιφέρειας Δυτικής Μακεδονίας 2017</t>
  </si>
  <si>
    <t>Βασικά Τουριστικά Μεγέθη της Περιφέρειας Δυτικής Μακεδονίας</t>
  </si>
  <si>
    <t>Δυτική Μακεδονία</t>
  </si>
  <si>
    <t xml:space="preserve">Δυτική Μακεδονία </t>
  </si>
  <si>
    <t>Λοιποί κλάδοι</t>
  </si>
  <si>
    <t>Σύνολο απασχόλησης</t>
  </si>
  <si>
    <t>Σύνολο Χώρας</t>
  </si>
  <si>
    <t>% Λοιπών κλάδων επί του συνόλου Περιφέρειας</t>
  </si>
  <si>
    <t xml:space="preserve">ΠΕΡΙΦΕΡΕΙΑ ΔΥΤΙΚΗΣ ΜΑΚΕΔΟΝΙΑΣ </t>
  </si>
  <si>
    <t xml:space="preserve">Ξενοδοχειακό δυναμικό 2017 </t>
  </si>
  <si>
    <t>Ενοικιαζόμενα δωμάτια 2017</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</si>
  <si>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</si>
  <si>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</si>
  <si>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</si>
  <si>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</si>
  <si>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</si>
  <si>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</si>
  <si>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</si>
  <si>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 xml:space="preserve">Διεθνείς αεροπορικές αφίξεις </t>
  </si>
  <si>
    <t>Ενότητα</t>
  </si>
  <si>
    <t>Ενοικιαζόμενα δωμάτια 2018</t>
  </si>
  <si>
    <t xml:space="preserve">Ενότητα </t>
  </si>
  <si>
    <t xml:space="preserve">Ξενοδοχειακό δυναμικό 2018 </t>
  </si>
  <si>
    <t>Βασικά Μεγέθη Εισερχόμενου Τουρισμού της Περιφέρειας Δυτικής Μακεδονίας 2018</t>
  </si>
  <si>
    <t>Ενοικιαζόμενα δωμάτια 2019</t>
  </si>
  <si>
    <t>Ξενοδοχειακό δυναμικό 2019</t>
  </si>
  <si>
    <t>Δραστηριότητες υπηρεσιών παροχής καταλύματος και εστίασης</t>
  </si>
  <si>
    <t>% Υπηρεσιών επί του συνόλου Περιφέρειας</t>
  </si>
  <si>
    <t>Βασικά Μεγέθη Εισερχόμενου Τουρισμού της Περιφέρειας Δυτικής Μακεδονίας 2019</t>
  </si>
  <si>
    <t>Ξενοδοχειακό δυναμικό 2020</t>
  </si>
  <si>
    <t>Βασικά Μεγέθη Εισερχόμενου Τουρισμού της Περιφέρειας Δυτικής Μακεδονίας 2020</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</si>
  <si>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</si>
  <si>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</si>
  <si>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Συνόρων της ΤτΕ, Επεξεργασία INSETE Intelligence</t>
  </si>
  <si>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</si>
  <si>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</si>
  <si>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</si>
  <si>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</si>
  <si>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INSETE Intelligence</t>
  </si>
  <si>
    <t>Πηγή: ΕΛ.ΣΤΑΤ - Επεξεργασία INSETE Intelligence</t>
  </si>
  <si>
    <t>Ξενοδοχειακό δυναμικό 2021</t>
  </si>
  <si>
    <t>Βασικά Μεγέθη Εισερχόμενου Τουρισμού της Περιφέρειας Δυτικής Μακεδονίας 2021</t>
  </si>
  <si>
    <t>Ξενοδοχειακό δυναμικό 2022</t>
  </si>
  <si>
    <t>Βασικά Μεγέθη Εισερχόμενου Τουρισμού της Περιφέρειας Δυτικής Μακεδονίας 2022</t>
  </si>
  <si>
    <t>Βασικά Μεγέθη Εισερχόμενου Τουρισμού της Περιφέρειας Δυτικής Μακεδονίας 2023</t>
  </si>
  <si>
    <t>Η απασχόληση στην Περιφέρεια Δυτικής Μακεδονίας (σε χιλ.), 2010-20223</t>
  </si>
  <si>
    <t>Ξενοδοχειακό δυναμικό 2023</t>
  </si>
  <si>
    <t>ΠΕΡΙΦΕΡΕΙΑ ΔΥΤΙΚΗΣ ΜΑΚΕΔΟΝΙΑΣ: στοιχεία αφίξεων, διανυκτερεύσεων και πληρότητας σε ξενοδοχειακά καταλύματα, 2010-2023</t>
  </si>
  <si>
    <t>ΠΕΡΙΦΕΡΕΙΑ ΔΥΤΙΚΗΣ ΜΑΚΕΔΟΝΙΑΣ: στοιχεία αφίξεων και διανυκτερεύσεων σε καταλύματα σύντομης διαμονής, 2020-2023</t>
  </si>
  <si>
    <t>ΠΕΡΙΦΕΡΕΙΑ ΔΥΤΙΚΗΣ ΜΑΚΕΔΟΝΙΑΣ: Επισκέπτες σε Μουσεία / Αρχαιολογικούς χώρους, 2010-2023</t>
  </si>
  <si>
    <t>Δυναμικό καταλυμάτων (μονάδες) βραχυχρόνιας μίσθωσης ανά μήνα, 2019-2023</t>
  </si>
  <si>
    <t>Δυναμικό καταλυμάτων (κρεβάτια) βραχυχρόνιας μίσθωσης ανά μήνα, 2019-2023</t>
  </si>
  <si>
    <t>Μήνας</t>
  </si>
  <si>
    <t>01</t>
  </si>
  <si>
    <t>02</t>
  </si>
  <si>
    <t>03</t>
  </si>
  <si>
    <t>04</t>
  </si>
  <si>
    <t>05</t>
  </si>
  <si>
    <t>06</t>
  </si>
  <si>
    <t>07</t>
  </si>
  <si>
    <t>08</t>
  </si>
  <si>
    <t>09</t>
  </si>
  <si>
    <t>10</t>
  </si>
  <si>
    <t>11</t>
  </si>
  <si>
    <t>12</t>
  </si>
  <si>
    <r>
      <rPr>
        <b/>
        <sz val="7"/>
        <color rgb="FF002060"/>
        <rFont val="Verdana"/>
        <family val="2"/>
        <charset val="161"/>
      </rPr>
      <t>Πηγή</t>
    </r>
    <r>
      <rPr>
        <sz val="7"/>
        <color rgb="FF002060"/>
        <rFont val="Verdana"/>
        <family val="2"/>
        <charset val="161"/>
      </rPr>
      <t>: Transparent-Επεξεργασία INSETE Intelligence</t>
    </r>
  </si>
  <si>
    <t>Φλώρινας</t>
  </si>
  <si>
    <t>Δυναμικό καταλυμάτων (δωμάτια) βραχυχρόνιας μίσθωσης ανά μήνα, 2019-2023</t>
  </si>
  <si>
    <t>Κατηγορία</t>
  </si>
  <si>
    <t>Διανυκτερεύσεις</t>
  </si>
  <si>
    <t>Έσοδα</t>
  </si>
  <si>
    <t>Μέση Δαπάνη ανά Διανυκτέρευση</t>
  </si>
  <si>
    <t>Διανυκτερεύσεις, Έσοδα, Μέση Δαπάνη ανά Διανυκτέρευση και Πληρότητα σε καταλύματα βραχυχρόνιας μίσθωσης στην Περιφέρεια Δυτικής Μακεδονίας, 2019-2023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</si>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</sst>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7"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i/>
      <sz val="8"/>
      <color rgb="FF0070C0"/>
      <name val="Verdana"/>
      <family val="2"/>
      <charset val="161"/>
    </font>
    <font>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sz val="8"/>
      <color theme="0"/>
      <name val="Verdana"/>
      <family val="2"/>
      <charset val="161"/>
    </font>
    <font>
      <b/>
      <sz val="14"/>
      <color theme="1"/>
      <name val="Verdana Pro"/>
      <family val="2"/>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002060"/>
        <bgColor indexed="64"/>
      </patternFill>
    </fill>
    <fill>
      <patternFill patternType="solid">
        <fgColor theme="4" tint="-0.249977111117893"/>
        <bgColor indexed="64"/>
      </patternFill>
    </fill>
    <fill>
      <patternFill patternType="solid">
        <fgColor rgb="FF002060"/>
        <bgColor theme="4"/>
      </patternFill>
    </fill>
  </fills>
  <borders count="14">
    <border>
      <left/>
      <right/>
      <top/>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theme="4" tint="-0.249977111117893"/>
      </top>
      <bottom style="thin">
        <color theme="4" tint="-0.249977111117893"/>
      </bottom>
      <diagonal/>
    </border>
  </borders>
  <cellStyleXfs count="12">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cellStyleXfs>
  <cellXfs count="131">
    <xf numFmtId="0" fontId="0" fillId="0" borderId="0" xfId="0"/>
    <xf numFmtId="0" fontId="7" fillId="0" borderId="0" xfId="0" applyFont="1" applyAlignment="1">
      <alignment horizontal="left" vertical="center"/>
    </xf>
    <xf numFmtId="0" fontId="9" fillId="0" borderId="0" xfId="0" applyFont="1" applyAlignment="1">
      <alignment vertical="center"/>
    </xf>
    <xf numFmtId="0" fontId="8" fillId="0" borderId="0" xfId="0" applyFont="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vertical="center"/>
    </xf>
    <xf numFmtId="0" fontId="18" fillId="5" borderId="9" xfId="0" applyFont="1" applyFill="1" applyBorder="1" applyAlignment="1">
      <alignment vertical="center" wrapText="1"/>
    </xf>
    <xf numFmtId="0" fontId="18" fillId="5" borderId="10" xfId="0" applyFont="1" applyFill="1" applyBorder="1" applyAlignment="1">
      <alignment vertical="center" wrapText="1"/>
    </xf>
    <xf numFmtId="165" fontId="18" fillId="5" borderId="11" xfId="2" applyNumberFormat="1" applyFont="1" applyFill="1" applyBorder="1" applyAlignment="1">
      <alignment horizontal="center" vertical="center"/>
    </xf>
    <xf numFmtId="165" fontId="18" fillId="5" borderId="12" xfId="2" applyNumberFormat="1" applyFont="1" applyFill="1" applyBorder="1" applyAlignment="1">
      <alignment horizontal="center" vertical="center"/>
    </xf>
    <xf numFmtId="0" fontId="17" fillId="0" borderId="0" xfId="0" applyFont="1" applyAlignment="1">
      <alignment vertical="center"/>
    </xf>
    <xf numFmtId="0" fontId="17" fillId="2" borderId="0" xfId="0" applyFont="1" applyFill="1" applyAlignment="1">
      <alignment vertical="center"/>
    </xf>
    <xf numFmtId="0" fontId="17" fillId="0" borderId="0" xfId="0" applyFont="1" applyAlignment="1">
      <alignment horizontal="left" vertical="center"/>
    </xf>
    <xf numFmtId="3"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3" borderId="0" xfId="0" applyFont="1" applyFill="1" applyAlignment="1">
      <alignment horizontal="left" vertical="center"/>
    </xf>
    <xf numFmtId="3" fontId="17" fillId="3" borderId="0" xfId="0" applyNumberFormat="1" applyFont="1" applyFill="1" applyAlignment="1">
      <alignment horizontal="center" vertical="center"/>
    </xf>
    <xf numFmtId="165" fontId="17" fillId="3" borderId="0" xfId="0" applyNumberFormat="1" applyFont="1" applyFill="1" applyAlignment="1">
      <alignment horizontal="center" vertical="center"/>
    </xf>
    <xf numFmtId="3" fontId="17" fillId="0" borderId="0" xfId="0" applyNumberFormat="1" applyFont="1" applyAlignment="1">
      <alignment horizontal="right" vertical="center"/>
    </xf>
    <xf numFmtId="3" fontId="18" fillId="0" borderId="0" xfId="0" applyNumberFormat="1" applyFont="1" applyAlignment="1">
      <alignment horizontal="right" vertical="center"/>
    </xf>
    <xf numFmtId="3" fontId="17" fillId="2" borderId="0" xfId="0" applyNumberFormat="1" applyFont="1" applyFill="1" applyAlignment="1">
      <alignment horizontal="right" vertical="center"/>
    </xf>
    <xf numFmtId="3" fontId="18" fillId="2" borderId="0" xfId="0" applyNumberFormat="1" applyFont="1" applyFill="1" applyAlignment="1">
      <alignment horizontal="right" vertical="center"/>
    </xf>
    <xf numFmtId="3" fontId="17" fillId="0" borderId="0" xfId="0" applyNumberFormat="1" applyFont="1" applyAlignment="1">
      <alignment vertical="center"/>
    </xf>
    <xf numFmtId="3" fontId="18" fillId="0" borderId="0" xfId="0" applyNumberFormat="1" applyFont="1" applyAlignment="1">
      <alignment vertical="center"/>
    </xf>
    <xf numFmtId="3" fontId="17" fillId="2" borderId="0" xfId="0" applyNumberFormat="1" applyFont="1" applyFill="1" applyAlignment="1">
      <alignment vertical="center"/>
    </xf>
    <xf numFmtId="3" fontId="18" fillId="2" borderId="0" xfId="0" applyNumberFormat="1" applyFont="1" applyFill="1" applyAlignment="1">
      <alignment vertical="center"/>
    </xf>
    <xf numFmtId="0" fontId="18" fillId="0" borderId="0" xfId="0" applyFont="1" applyAlignment="1">
      <alignment vertical="center" wrapText="1"/>
    </xf>
    <xf numFmtId="166" fontId="15" fillId="0" borderId="0" xfId="0" applyNumberFormat="1" applyFont="1" applyAlignment="1">
      <alignment horizontal="center" vertical="center"/>
    </xf>
    <xf numFmtId="167" fontId="17" fillId="0" borderId="0" xfId="0" applyNumberFormat="1" applyFont="1" applyAlignment="1">
      <alignment horizontal="center" vertical="center"/>
    </xf>
    <xf numFmtId="0" fontId="18" fillId="2" borderId="0" xfId="0" applyFont="1" applyFill="1" applyAlignment="1">
      <alignment vertical="center"/>
    </xf>
    <xf numFmtId="166" fontId="17" fillId="2" borderId="0" xfId="0" applyNumberFormat="1" applyFont="1" applyFill="1" applyAlignment="1">
      <alignment horizontal="center" vertical="center"/>
    </xf>
    <xf numFmtId="0" fontId="18" fillId="0" borderId="0" xfId="0" applyFont="1" applyAlignment="1">
      <alignment vertical="center"/>
    </xf>
    <xf numFmtId="165" fontId="15" fillId="0" borderId="0" xfId="2" applyNumberFormat="1" applyFont="1" applyAlignment="1">
      <alignment horizontal="center" vertical="center"/>
    </xf>
    <xf numFmtId="165" fontId="17" fillId="0" borderId="0" xfId="2" applyNumberFormat="1" applyFont="1" applyAlignment="1">
      <alignment horizontal="center" vertical="center"/>
    </xf>
    <xf numFmtId="0" fontId="18" fillId="2" borderId="0" xfId="0" applyFont="1" applyFill="1" applyAlignment="1">
      <alignment vertical="center" wrapText="1"/>
    </xf>
    <xf numFmtId="165" fontId="17" fillId="2" borderId="0" xfId="2" applyNumberFormat="1" applyFont="1" applyFill="1" applyAlignment="1">
      <alignment horizontal="center" vertical="center"/>
    </xf>
    <xf numFmtId="0" fontId="17" fillId="5" borderId="3" xfId="0" applyFont="1" applyFill="1" applyBorder="1" applyAlignment="1">
      <alignment vertical="center"/>
    </xf>
    <xf numFmtId="166" fontId="17" fillId="5" borderId="3" xfId="0" applyNumberFormat="1" applyFont="1" applyFill="1" applyBorder="1" applyAlignment="1">
      <alignment horizontal="center" vertical="center"/>
    </xf>
    <xf numFmtId="166" fontId="17" fillId="5" borderId="4" xfId="0" applyNumberFormat="1" applyFont="1" applyFill="1" applyBorder="1" applyAlignment="1">
      <alignment horizontal="center" vertical="center"/>
    </xf>
    <xf numFmtId="167" fontId="17" fillId="5" borderId="3" xfId="0" applyNumberFormat="1" applyFont="1" applyFill="1" applyBorder="1" applyAlignment="1">
      <alignment horizontal="center" vertical="center"/>
    </xf>
    <xf numFmtId="166" fontId="17" fillId="2" borderId="1" xfId="0" applyNumberFormat="1" applyFont="1" applyFill="1" applyBorder="1" applyAlignment="1">
      <alignment horizontal="center" vertical="center"/>
    </xf>
    <xf numFmtId="167" fontId="17" fillId="2" borderId="0" xfId="0" applyNumberFormat="1" applyFont="1" applyFill="1" applyAlignment="1">
      <alignment horizontal="center" vertical="center"/>
    </xf>
    <xf numFmtId="0" fontId="17" fillId="5" borderId="0" xfId="0" applyFont="1" applyFill="1" applyAlignment="1">
      <alignment vertical="center"/>
    </xf>
    <xf numFmtId="166" fontId="17" fillId="5" borderId="0" xfId="0" applyNumberFormat="1" applyFont="1" applyFill="1" applyAlignment="1">
      <alignment horizontal="center" vertical="center"/>
    </xf>
    <xf numFmtId="166" fontId="17" fillId="5" borderId="1" xfId="0" applyNumberFormat="1" applyFont="1" applyFill="1" applyBorder="1" applyAlignment="1">
      <alignment horizontal="center" vertical="center"/>
    </xf>
    <xf numFmtId="167" fontId="17" fillId="5" borderId="0" xfId="0" applyNumberFormat="1" applyFont="1" applyFill="1" applyAlignment="1">
      <alignment horizontal="center" vertical="center"/>
    </xf>
    <xf numFmtId="0" fontId="17" fillId="5" borderId="7" xfId="0" applyFont="1" applyFill="1" applyBorder="1" applyAlignment="1">
      <alignment vertical="center"/>
    </xf>
    <xf numFmtId="166" fontId="17" fillId="5" borderId="7" xfId="0" applyNumberFormat="1" applyFont="1" applyFill="1" applyBorder="1" applyAlignment="1">
      <alignment horizontal="center" vertical="center"/>
    </xf>
    <xf numFmtId="166" fontId="17" fillId="5" borderId="8" xfId="0" applyNumberFormat="1" applyFont="1" applyFill="1" applyBorder="1" applyAlignment="1">
      <alignment horizontal="center" vertical="center"/>
    </xf>
    <xf numFmtId="167" fontId="17" fillId="5" borderId="7" xfId="0" applyNumberFormat="1" applyFont="1" applyFill="1" applyBorder="1" applyAlignment="1">
      <alignment horizontal="center" vertical="center"/>
    </xf>
    <xf numFmtId="166" fontId="18" fillId="5" borderId="0" xfId="0" applyNumberFormat="1" applyFont="1" applyFill="1" applyAlignment="1">
      <alignment horizontal="center" vertical="center"/>
    </xf>
    <xf numFmtId="166" fontId="18" fillId="5" borderId="1" xfId="0" applyNumberFormat="1" applyFont="1" applyFill="1" applyBorder="1" applyAlignment="1">
      <alignment horizontal="center" vertical="center"/>
    </xf>
    <xf numFmtId="167" fontId="18" fillId="5" borderId="0" xfId="0" applyNumberFormat="1" applyFont="1" applyFill="1" applyAlignment="1">
      <alignment horizontal="center" vertical="center"/>
    </xf>
    <xf numFmtId="167" fontId="18" fillId="5" borderId="11" xfId="0" applyNumberFormat="1" applyFont="1" applyFill="1" applyBorder="1" applyAlignment="1">
      <alignment horizontal="center" vertical="center"/>
    </xf>
    <xf numFmtId="166" fontId="18" fillId="5" borderId="11" xfId="0" applyNumberFormat="1" applyFont="1" applyFill="1" applyBorder="1" applyAlignment="1">
      <alignment horizontal="center" vertical="center"/>
    </xf>
    <xf numFmtId="166" fontId="18" fillId="5" borderId="12" xfId="0" applyNumberFormat="1" applyFont="1" applyFill="1" applyBorder="1" applyAlignment="1">
      <alignment horizontal="center" vertical="center"/>
    </xf>
    <xf numFmtId="0" fontId="17" fillId="0" borderId="0" xfId="0" applyFont="1" applyAlignment="1">
      <alignment horizontal="center" vertical="center"/>
    </xf>
    <xf numFmtId="3" fontId="17" fillId="2" borderId="0" xfId="0" applyNumberFormat="1" applyFont="1" applyFill="1" applyAlignment="1">
      <alignment horizontal="center" vertical="center"/>
    </xf>
    <xf numFmtId="0" fontId="17" fillId="4" borderId="0" xfId="0" applyFont="1" applyFill="1" applyAlignment="1">
      <alignment horizontal="left" vertical="center"/>
    </xf>
    <xf numFmtId="3" fontId="17" fillId="4" borderId="0" xfId="0" applyNumberFormat="1" applyFont="1" applyFill="1" applyAlignment="1">
      <alignment vertical="center"/>
    </xf>
    <xf numFmtId="0" fontId="13" fillId="0" borderId="0" xfId="0" applyFont="1" applyAlignment="1">
      <alignment vertical="center"/>
    </xf>
    <xf numFmtId="0" fontId="12" fillId="0" borderId="0" xfId="0" applyFont="1" applyAlignment="1">
      <alignment vertical="center"/>
    </xf>
    <xf numFmtId="0" fontId="10" fillId="0" borderId="0" xfId="0" applyFont="1" applyAlignment="1">
      <alignment horizontal="left" vertical="center"/>
    </xf>
    <xf numFmtId="0" fontId="14" fillId="0" borderId="0" xfId="0" applyFont="1" applyAlignment="1">
      <alignment vertical="center" wrapText="1"/>
    </xf>
    <xf numFmtId="0" fontId="14" fillId="0" borderId="0" xfId="0" applyFont="1" applyAlignment="1">
      <alignment horizontal="left" vertical="center" wrapText="1"/>
    </xf>
    <xf numFmtId="0" fontId="16" fillId="6" borderId="0" xfId="0" applyFont="1" applyFill="1" applyAlignment="1">
      <alignment horizontal="center" vertical="center"/>
    </xf>
    <xf numFmtId="0" fontId="16" fillId="6" borderId="0" xfId="0" applyFont="1" applyFill="1" applyAlignment="1">
      <alignment horizontal="center" vertical="center" wrapText="1"/>
    </xf>
    <xf numFmtId="0" fontId="16" fillId="6" borderId="1" xfId="0" applyFont="1" applyFill="1" applyBorder="1" applyAlignment="1">
      <alignment horizontal="center" vertical="center" wrapText="1"/>
    </xf>
    <xf numFmtId="0" fontId="19" fillId="6" borderId="0" xfId="0" applyFont="1" applyFill="1" applyAlignment="1">
      <alignment vertical="center"/>
    </xf>
    <xf numFmtId="0" fontId="16" fillId="7" borderId="13" xfId="0" applyFont="1" applyFill="1" applyBorder="1" applyAlignment="1">
      <alignment vertical="center"/>
    </xf>
    <xf numFmtId="166" fontId="16" fillId="7" borderId="13" xfId="0" applyNumberFormat="1" applyFont="1" applyFill="1" applyBorder="1" applyAlignment="1">
      <alignment horizontal="center" vertical="center"/>
    </xf>
    <xf numFmtId="0" fontId="16" fillId="8" borderId="0" xfId="0" applyFont="1" applyFill="1" applyAlignment="1">
      <alignment horizontal="left" vertical="center"/>
    </xf>
    <xf numFmtId="0" fontId="16" fillId="8" borderId="0" xfId="0" applyFont="1" applyFill="1" applyAlignment="1">
      <alignment horizontal="right" vertical="center"/>
    </xf>
    <xf numFmtId="0" fontId="16" fillId="7" borderId="0" xfId="0" applyFont="1" applyFill="1" applyAlignment="1">
      <alignment vertical="center"/>
    </xf>
    <xf numFmtId="3" fontId="16" fillId="7" borderId="0" xfId="0" applyNumberFormat="1" applyFont="1" applyFill="1" applyAlignment="1">
      <alignment horizontal="right" vertical="center"/>
    </xf>
    <xf numFmtId="0" fontId="16" fillId="8" borderId="0" xfId="0" applyFont="1" applyFill="1" applyAlignment="1">
      <alignment horizontal="left" vertical="center" wrapText="1"/>
    </xf>
    <xf numFmtId="3" fontId="16" fillId="7" borderId="0" xfId="0" applyNumberFormat="1" applyFont="1" applyFill="1" applyAlignment="1">
      <alignment vertical="center"/>
    </xf>
    <xf numFmtId="0" fontId="16" fillId="8" borderId="0" xfId="0" applyFont="1" applyFill="1" applyAlignment="1">
      <alignment horizontal="center" vertical="center" wrapText="1"/>
    </xf>
    <xf numFmtId="0" fontId="16" fillId="8" borderId="0" xfId="0" applyFont="1" applyFill="1" applyAlignment="1">
      <alignment horizontal="center" vertical="center"/>
    </xf>
    <xf numFmtId="0" fontId="16" fillId="7" borderId="0" xfId="0" applyFont="1" applyFill="1" applyAlignment="1">
      <alignment horizontal="left" vertical="center"/>
    </xf>
    <xf numFmtId="3" fontId="16" fillId="7" borderId="0" xfId="0" applyNumberFormat="1" applyFont="1" applyFill="1" applyAlignment="1">
      <alignment horizontal="center" vertical="center"/>
    </xf>
    <xf numFmtId="165" fontId="16" fillId="7" borderId="0" xfId="0" applyNumberFormat="1" applyFont="1" applyFill="1" applyAlignment="1">
      <alignment horizontal="center" vertical="center"/>
    </xf>
    <xf numFmtId="3" fontId="16" fillId="6" borderId="0" xfId="0" applyNumberFormat="1" applyFont="1" applyFill="1" applyAlignment="1">
      <alignment horizontal="left" vertical="center"/>
    </xf>
    <xf numFmtId="3" fontId="16" fillId="6" borderId="0" xfId="0" applyNumberFormat="1" applyFont="1" applyFill="1" applyAlignment="1">
      <alignment horizontal="right" vertical="center"/>
    </xf>
    <xf numFmtId="1" fontId="16" fillId="6" borderId="0" xfId="0" applyNumberFormat="1" applyFont="1" applyFill="1" applyAlignment="1">
      <alignment horizontal="center" vertical="center"/>
    </xf>
    <xf numFmtId="166" fontId="16" fillId="7" borderId="0" xfId="0" applyNumberFormat="1" applyFont="1" applyFill="1" applyAlignment="1">
      <alignment horizontal="center" vertical="center"/>
    </xf>
    <xf numFmtId="3" fontId="21" fillId="2" borderId="0" xfId="0" applyNumberFormat="1" applyFont="1" applyFill="1" applyAlignment="1">
      <alignment horizontal="right" vertical="center"/>
    </xf>
    <xf numFmtId="3" fontId="21" fillId="0" borderId="0" xfId="0" applyNumberFormat="1" applyFont="1" applyAlignment="1">
      <alignment horizontal="right" vertical="center"/>
    </xf>
    <xf numFmtId="0" fontId="21" fillId="0" borderId="0" xfId="0" applyFont="1" applyAlignment="1">
      <alignment vertical="center"/>
    </xf>
    <xf numFmtId="3" fontId="22" fillId="0" borderId="0" xfId="0" applyNumberFormat="1" applyFont="1" applyAlignment="1">
      <alignment horizontal="right" vertical="center"/>
    </xf>
    <xf numFmtId="0" fontId="21" fillId="2" borderId="0" xfId="0" applyFont="1" applyFill="1" applyAlignment="1">
      <alignment vertical="center"/>
    </xf>
    <xf numFmtId="3" fontId="22" fillId="2" borderId="0" xfId="0" applyNumberFormat="1" applyFont="1" applyFill="1" applyAlignment="1">
      <alignment horizontal="right" vertical="center"/>
    </xf>
    <xf numFmtId="0" fontId="11" fillId="0" borderId="0" xfId="0" applyFont="1" applyAlignment="1">
      <alignment horizontal="left" vertical="center" wrapText="1"/>
    </xf>
    <xf numFmtId="0" fontId="24" fillId="0" borderId="0" xfId="0" applyFont="1" applyAlignment="1">
      <alignment vertical="center"/>
    </xf>
    <xf numFmtId="0" fontId="23" fillId="6" borderId="0" xfId="0" applyFont="1" applyFill="1" applyAlignment="1">
      <alignment vertical="center"/>
    </xf>
    <xf numFmtId="3" fontId="24" fillId="0" borderId="0" xfId="0" applyNumberFormat="1" applyFont="1" applyAlignment="1">
      <alignment vertical="center"/>
    </xf>
    <xf numFmtId="0" fontId="24" fillId="2" borderId="0" xfId="0" applyFont="1" applyFill="1" applyAlignment="1">
      <alignment vertical="center"/>
    </xf>
    <xf numFmtId="3" fontId="24" fillId="2" borderId="0" xfId="0" applyNumberFormat="1" applyFont="1" applyFill="1" applyAlignment="1">
      <alignment vertical="center"/>
    </xf>
    <xf numFmtId="0" fontId="25" fillId="0" borderId="0" xfId="0" applyFont="1" applyAlignment="1">
      <alignment vertical="center"/>
    </xf>
    <xf numFmtId="9" fontId="24" fillId="2" borderId="0" xfId="2" applyFont="1" applyFill="1" applyAlignment="1">
      <alignment vertical="center"/>
    </xf>
    <xf numFmtId="0" fontId="20" fillId="0" borderId="0" xfId="0" applyFont="1" applyAlignment="1">
      <alignment horizontal="center" vertical="center" wrapText="1"/>
    </xf>
    <xf numFmtId="0" fontId="0" fillId="0" borderId="0" xfId="0" applyAlignment="1">
      <alignment horizontal="center" vertical="center" wrapText="1"/>
    </xf>
    <xf numFmtId="0" fontId="16" fillId="6" borderId="0" xfId="0" applyFont="1" applyFill="1" applyAlignment="1">
      <alignment horizontal="center" vertical="center"/>
    </xf>
    <xf numFmtId="0" fontId="18" fillId="5" borderId="2"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1" fillId="0" borderId="3" xfId="0" applyFont="1" applyBorder="1" applyAlignment="1">
      <alignment horizontal="left" vertical="center"/>
    </xf>
    <xf numFmtId="0" fontId="14" fillId="0" borderId="0" xfId="0" applyFont="1" applyAlignment="1">
      <alignment horizontal="left"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22" fillId="2" borderId="0" xfId="0" applyFont="1" applyFill="1" applyAlignment="1">
      <alignment horizontal="left" vertical="center"/>
    </xf>
    <xf numFmtId="0" fontId="16" fillId="7" borderId="0" xfId="0" applyFont="1" applyFill="1" applyAlignment="1">
      <alignment horizontal="left" vertical="center"/>
    </xf>
    <xf numFmtId="0" fontId="16" fillId="8" borderId="0" xfId="0" applyFont="1" applyFill="1" applyAlignment="1">
      <alignment horizontal="center" vertical="center"/>
    </xf>
    <xf numFmtId="0" fontId="22" fillId="0" borderId="0" xfId="0" applyFont="1" applyAlignment="1">
      <alignment horizontal="left" vertical="center"/>
    </xf>
    <xf numFmtId="0" fontId="18" fillId="0" borderId="0" xfId="0" applyFont="1" applyAlignment="1">
      <alignment horizontal="left" vertical="center"/>
    </xf>
    <xf numFmtId="0" fontId="18" fillId="2" borderId="0" xfId="0" applyFont="1" applyFill="1" applyAlignment="1">
      <alignment horizontal="left" vertical="center"/>
    </xf>
    <xf numFmtId="0" fontId="24" fillId="0" borderId="0" xfId="0" applyFont="1" applyAlignment="1">
      <alignment horizontal="left" vertical="center"/>
    </xf>
    <xf numFmtId="0" fontId="24" fillId="2" borderId="0" xfId="0" applyFont="1" applyFill="1" applyAlignment="1">
      <alignment horizontal="left" vertical="center"/>
    </xf>
    <xf numFmtId="0" fontId="23" fillId="6" borderId="0" xfId="0" applyFont="1" applyFill="1" applyAlignment="1">
      <alignment horizontal="center" vertical="center"/>
    </xf>
    <xf numFmtId="0" fontId="16" fillId="7" borderId="0" xfId="0" applyFont="1" applyFill="1" applyAlignment="1">
      <alignment horizontal="left" vertical="center" wrapText="1"/>
    </xf>
    <xf numFmtId="0" fontId="11" fillId="0" borderId="0" xfId="0" applyFont="1" applyAlignment="1">
      <alignment horizontal="left" vertical="center" wrapText="1"/>
    </xf>
    <xf numFmtId="0" fontId="9" fillId="0" borderId="0" xfId="0" applyFont="1" applyAlignment="1">
      <alignment horizontal="center" vertical="center" wrapText="1"/>
    </xf>
    <xf numFmtId="0" fontId="16" fillId="7" borderId="0" xfId="0" applyFont="1" applyFill="1" applyAlignment="1">
      <alignment horizontal="center" vertical="center"/>
    </xf>
    <xf numFmtId="0" fontId="18" fillId="3" borderId="0" xfId="0" applyFont="1" applyFill="1" applyAlignment="1">
      <alignment horizontal="center" vertical="center"/>
    </xf>
    <xf numFmtId="0" fontId="18" fillId="0" borderId="0" xfId="0" applyFont="1" applyAlignment="1">
      <alignment horizontal="center" vertical="center"/>
    </xf>
    <xf numFmtId="0" fontId="24" fillId="0" borderId="0" xfId="0" applyFont="1" applyAlignment="1">
      <alignment horizontal="left" vertical="center" wrapText="1"/>
    </xf>
    <xf numFmtId="0" fontId="23" fillId="6" borderId="0" xfId="0" applyFont="1" applyFill="1" applyAlignment="1">
      <alignment horizontal="center" vertical="center" wrapText="1"/>
    </xf>
    <xf numFmtId="0" fontId="16" fillId="8" borderId="0" xfId="0" applyFont="1" applyFill="1" applyAlignment="1">
      <alignment horizontal="center" vertical="center" wrapText="1"/>
    </xf>
    <xf numFmtId="3" fontId="16" fillId="6" borderId="0" xfId="0" applyNumberFormat="1" applyFont="1" applyFill="1" applyAlignment="1">
      <alignment horizontal="center" vertical="center"/>
    </xf>
  </cellXfs>
  <cellStyles count="12">
    <cellStyle name="Comma 2" xfId="3" xr:uid="{00000000-0005-0000-0000-000032000000}"/>
    <cellStyle name="Comma 2 2" xfId="6" xr:uid="{29164EEF-FDA2-487B-91AD-8E2ADDC46BCD}"/>
    <cellStyle name="Comma 3" xfId="5" xr:uid="{A96B1860-A399-4E5D-9717-D3A5EC04EB50}"/>
    <cellStyle name="Followed Hyperlink 2" xfId="7" xr:uid="{B84756DB-59F0-400B-BF4E-7982BCC4B28C}"/>
    <cellStyle name="Hyperlink 2" xfId="8" xr:uid="{45035A0D-099C-4490-83AB-5D8A79C571EC}"/>
    <cellStyle name="Normal" xfId="0" builtinId="0"/>
    <cellStyle name="Normal 2" xfId="1" xr:uid="{00000000-0005-0000-0000-000002000000}"/>
    <cellStyle name="Normal 2 2" xfId="9" xr:uid="{A77B2574-69B0-4FE9-9AA2-605CD39CCCA8}"/>
    <cellStyle name="Normal 3" xfId="10" xr:uid="{493BAE01-7E14-40E1-B670-D8A5286DD2AE}"/>
    <cellStyle name="Normal 5" xfId="4" xr:uid="{00000000-0005-0000-0000-000034000000}"/>
    <cellStyle name="Percent" xfId="2" builtinId="5"/>
    <cellStyle name="Βασικό_Φύλλο1" xfId="11" xr:uid="{02428AE8-E2DB-40CF-9008-1C33F6CC39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14</xdr:col>
      <xdr:colOff>523875</xdr:colOff>
      <xdr:row>26</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948940"/>
          <a:ext cx="9058275" cy="222550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24</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9525</xdr:colOff>
      <xdr:row>5</xdr:row>
      <xdr:rowOff>19051</xdr:rowOff>
    </xdr:from>
    <xdr:to>
      <xdr:col>8</xdr:col>
      <xdr:colOff>590325</xdr:colOff>
      <xdr:row>12</xdr:row>
      <xdr:rowOff>13368</xdr:rowOff>
    </xdr:to>
    <xdr:pic>
      <xdr:nvPicPr>
        <xdr:cNvPr id="5" name="Picture 4">
          <a:extLst>
            <a:ext uri="{FF2B5EF4-FFF2-40B4-BE49-F238E27FC236}">
              <a16:creationId xmlns:a16="http://schemas.microsoft.com/office/drawing/2014/main" id="{2B05AB28-BF54-4C07-8413-D0C03201B3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7125" y="13525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0</xdr:rowOff>
    </xdr:from>
    <xdr:to>
      <xdr:col>13</xdr:col>
      <xdr:colOff>492125</xdr:colOff>
      <xdr:row>20</xdr:row>
      <xdr:rowOff>38099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 y="381000"/>
          <a:ext cx="8416924" cy="346709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βασικά μεγέθη του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τα στοιχεία για το ξενοδοχειακό δυναμικό της Περιφέρειας ανά Ενότητα,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καταλυμάτων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και ανά αεροδρόμιο,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2010-2022.</a:t>
          </a: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sqref="A1:O1"/>
    </sheetView>
  </sheetViews>
  <sheetFormatPr defaultRowHeight="14.4" x14ac:dyDescent="0.3"/>
  <sheetData>
    <row r="1" spans="1:15" ht="45" customHeight="1" x14ac:dyDescent="0.3">
      <c r="A1" s="102" t="s">
        <v>62</v>
      </c>
      <c r="B1" s="103"/>
      <c r="C1" s="103"/>
      <c r="D1" s="103"/>
      <c r="E1" s="103"/>
      <c r="F1" s="103"/>
      <c r="G1" s="103"/>
      <c r="H1" s="103"/>
      <c r="I1" s="103"/>
      <c r="J1" s="103"/>
      <c r="K1" s="103"/>
      <c r="L1" s="103"/>
      <c r="M1" s="103"/>
      <c r="N1" s="103"/>
      <c r="O1" s="103"/>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927A0-DDCF-44C0-9895-54691075D7D1}">
  <sheetPr>
    <tabColor theme="7" tint="-0.499984740745262"/>
    <pageSetUpPr fitToPage="1"/>
  </sheetPr>
  <dimension ref="A3:J28"/>
  <sheetViews>
    <sheetView showGridLines="0" zoomScaleNormal="100" workbookViewId="0">
      <pane xSplit="1" topLeftCell="B1" activePane="topRight" state="frozen"/>
      <selection sqref="A1:XFD1048576"/>
      <selection pane="topRight" activeCell="F1" sqref="F1:F1048576"/>
    </sheetView>
  </sheetViews>
  <sheetFormatPr defaultRowHeight="15" customHeight="1" x14ac:dyDescent="0.3"/>
  <cols>
    <col min="1" max="1" width="17.109375" style="12" customWidth="1"/>
    <col min="2" max="2" width="27.109375" style="12" bestFit="1" customWidth="1"/>
    <col min="3" max="5" width="9.6640625" style="12" customWidth="1"/>
    <col min="6" max="6" width="9.6640625" style="12" hidden="1" customWidth="1"/>
    <col min="7" max="16384" width="8.88671875" style="12"/>
  </cols>
  <sheetData>
    <row r="3" spans="1:6" ht="24" customHeight="1" x14ac:dyDescent="0.3">
      <c r="A3" s="129" t="s">
        <v>109</v>
      </c>
      <c r="B3" s="129"/>
      <c r="C3" s="129"/>
      <c r="D3" s="129"/>
      <c r="E3" s="129"/>
      <c r="F3" s="129"/>
    </row>
    <row r="4" spans="1:6" ht="20.399999999999999" x14ac:dyDescent="0.3">
      <c r="A4" s="79" t="s">
        <v>25</v>
      </c>
      <c r="B4" s="74"/>
      <c r="C4" s="80">
        <v>2020</v>
      </c>
      <c r="D4" s="80">
        <v>2021</v>
      </c>
      <c r="E4" s="80">
        <v>2022</v>
      </c>
      <c r="F4" s="80">
        <v>2023</v>
      </c>
    </row>
    <row r="5" spans="1:6" ht="15" customHeight="1" x14ac:dyDescent="0.3">
      <c r="A5" s="126" t="s">
        <v>12</v>
      </c>
      <c r="B5" s="14" t="s">
        <v>57</v>
      </c>
      <c r="C5" s="15">
        <v>43</v>
      </c>
      <c r="D5" s="15">
        <v>298</v>
      </c>
      <c r="E5" s="15">
        <v>691</v>
      </c>
      <c r="F5" s="15"/>
    </row>
    <row r="6" spans="1:6" ht="15" customHeight="1" x14ac:dyDescent="0.3">
      <c r="A6" s="126"/>
      <c r="B6" s="14" t="s">
        <v>58</v>
      </c>
      <c r="C6" s="15">
        <v>363</v>
      </c>
      <c r="D6" s="15">
        <v>1284</v>
      </c>
      <c r="E6" s="15">
        <v>3098</v>
      </c>
      <c r="F6" s="15"/>
    </row>
    <row r="7" spans="1:6" ht="15" customHeight="1" x14ac:dyDescent="0.3">
      <c r="A7" s="126"/>
      <c r="B7" s="14" t="s">
        <v>7</v>
      </c>
      <c r="C7" s="15">
        <v>106</v>
      </c>
      <c r="D7" s="15">
        <v>621</v>
      </c>
      <c r="E7" s="15">
        <v>1365</v>
      </c>
      <c r="F7" s="15"/>
    </row>
    <row r="8" spans="1:6" ht="15" customHeight="1" x14ac:dyDescent="0.3">
      <c r="A8" s="126"/>
      <c r="B8" s="14" t="s">
        <v>16</v>
      </c>
      <c r="C8" s="15">
        <v>1047</v>
      </c>
      <c r="D8" s="15">
        <v>3359</v>
      </c>
      <c r="E8" s="15">
        <v>5524</v>
      </c>
      <c r="F8" s="15"/>
    </row>
    <row r="9" spans="1:6" ht="15" customHeight="1" x14ac:dyDescent="0.3">
      <c r="A9" s="125" t="s">
        <v>13</v>
      </c>
      <c r="B9" s="17" t="s">
        <v>59</v>
      </c>
      <c r="C9" s="18">
        <v>348</v>
      </c>
      <c r="D9" s="18">
        <v>400</v>
      </c>
      <c r="E9" s="18">
        <v>752</v>
      </c>
      <c r="F9" s="18"/>
    </row>
    <row r="10" spans="1:6" ht="15" customHeight="1" x14ac:dyDescent="0.3">
      <c r="A10" s="125"/>
      <c r="B10" s="17" t="s">
        <v>60</v>
      </c>
      <c r="C10" s="18">
        <v>2187</v>
      </c>
      <c r="D10" s="18">
        <v>1923</v>
      </c>
      <c r="E10" s="18">
        <v>4143</v>
      </c>
      <c r="F10" s="18"/>
    </row>
    <row r="11" spans="1:6" ht="15" customHeight="1" x14ac:dyDescent="0.3">
      <c r="A11" s="125"/>
      <c r="B11" s="17" t="s">
        <v>7</v>
      </c>
      <c r="C11" s="18">
        <v>832</v>
      </c>
      <c r="D11" s="18">
        <v>658</v>
      </c>
      <c r="E11" s="18">
        <v>2050</v>
      </c>
      <c r="F11" s="18"/>
    </row>
    <row r="12" spans="1:6" ht="15" customHeight="1" x14ac:dyDescent="0.3">
      <c r="A12" s="125"/>
      <c r="B12" s="17" t="s">
        <v>17</v>
      </c>
      <c r="C12" s="18">
        <v>5506</v>
      </c>
      <c r="D12" s="18">
        <v>6364</v>
      </c>
      <c r="E12" s="18">
        <v>11254</v>
      </c>
      <c r="F12" s="18"/>
    </row>
    <row r="13" spans="1:6" ht="15" customHeight="1" x14ac:dyDescent="0.3">
      <c r="A13" s="126" t="s">
        <v>14</v>
      </c>
      <c r="B13" s="14" t="s">
        <v>59</v>
      </c>
      <c r="C13" s="15">
        <v>2</v>
      </c>
      <c r="D13" s="15">
        <v>0</v>
      </c>
      <c r="E13" s="15">
        <v>23</v>
      </c>
      <c r="F13" s="15"/>
    </row>
    <row r="14" spans="1:6" ht="15" customHeight="1" x14ac:dyDescent="0.3">
      <c r="A14" s="126"/>
      <c r="B14" s="14" t="s">
        <v>58</v>
      </c>
      <c r="C14" s="15">
        <v>276</v>
      </c>
      <c r="D14" s="15">
        <v>416</v>
      </c>
      <c r="E14" s="15">
        <v>300</v>
      </c>
      <c r="F14" s="15"/>
    </row>
    <row r="15" spans="1:6" ht="15" customHeight="1" x14ac:dyDescent="0.3">
      <c r="A15" s="126"/>
      <c r="B15" s="14" t="s">
        <v>7</v>
      </c>
      <c r="C15" s="15">
        <v>11</v>
      </c>
      <c r="D15" s="15">
        <v>0</v>
      </c>
      <c r="E15" s="15">
        <v>66</v>
      </c>
      <c r="F15" s="15"/>
    </row>
    <row r="16" spans="1:6" ht="15" customHeight="1" x14ac:dyDescent="0.3">
      <c r="A16" s="126"/>
      <c r="B16" s="14" t="s">
        <v>17</v>
      </c>
      <c r="C16" s="15">
        <v>833</v>
      </c>
      <c r="D16" s="15">
        <v>742</v>
      </c>
      <c r="E16" s="15">
        <v>581</v>
      </c>
      <c r="F16" s="15"/>
    </row>
    <row r="17" spans="1:10" ht="15" customHeight="1" x14ac:dyDescent="0.3">
      <c r="A17" s="125" t="s">
        <v>15</v>
      </c>
      <c r="B17" s="17" t="s">
        <v>57</v>
      </c>
      <c r="C17" s="18">
        <v>150</v>
      </c>
      <c r="D17" s="18">
        <v>366</v>
      </c>
      <c r="E17" s="18">
        <v>698</v>
      </c>
      <c r="F17" s="18"/>
    </row>
    <row r="18" spans="1:10" ht="15" customHeight="1" x14ac:dyDescent="0.3">
      <c r="A18" s="125"/>
      <c r="B18" s="17" t="s">
        <v>58</v>
      </c>
      <c r="C18" s="18">
        <v>1501</v>
      </c>
      <c r="D18" s="18">
        <v>1778</v>
      </c>
      <c r="E18" s="18">
        <v>4691</v>
      </c>
      <c r="F18" s="18"/>
    </row>
    <row r="19" spans="1:10" ht="15" customHeight="1" x14ac:dyDescent="0.3">
      <c r="A19" s="125"/>
      <c r="B19" s="17" t="s">
        <v>7</v>
      </c>
      <c r="C19" s="18">
        <v>303</v>
      </c>
      <c r="D19" s="18">
        <v>703</v>
      </c>
      <c r="E19" s="18">
        <v>1366</v>
      </c>
      <c r="F19" s="18"/>
    </row>
    <row r="20" spans="1:10" ht="15" customHeight="1" x14ac:dyDescent="0.3">
      <c r="A20" s="125"/>
      <c r="B20" s="17" t="s">
        <v>16</v>
      </c>
      <c r="C20" s="18">
        <v>3638</v>
      </c>
      <c r="D20" s="18">
        <v>3604</v>
      </c>
      <c r="E20" s="18">
        <v>8802</v>
      </c>
      <c r="F20" s="18"/>
    </row>
    <row r="21" spans="1:10" ht="15" customHeight="1" x14ac:dyDescent="0.3">
      <c r="A21" s="124" t="s">
        <v>4</v>
      </c>
      <c r="B21" s="81" t="s">
        <v>57</v>
      </c>
      <c r="C21" s="82">
        <f>C17+C13+C9+C5</f>
        <v>543</v>
      </c>
      <c r="D21" s="82">
        <f>D17+D13+D9+D5</f>
        <v>1064</v>
      </c>
      <c r="E21" s="82">
        <f>E17+E13+E9+E5</f>
        <v>2164</v>
      </c>
      <c r="F21" s="82"/>
    </row>
    <row r="22" spans="1:10" ht="15" customHeight="1" x14ac:dyDescent="0.3">
      <c r="A22" s="124"/>
      <c r="B22" s="81" t="s">
        <v>58</v>
      </c>
      <c r="C22" s="82">
        <f>C6+C10+C14+C18</f>
        <v>4327</v>
      </c>
      <c r="D22" s="82">
        <f>D6+D10+D14+D18</f>
        <v>5401</v>
      </c>
      <c r="E22" s="82">
        <f>E6+E10+E14+E18</f>
        <v>12232</v>
      </c>
      <c r="F22" s="82"/>
    </row>
    <row r="23" spans="1:10" ht="15" customHeight="1" x14ac:dyDescent="0.3">
      <c r="A23" s="124"/>
      <c r="B23" s="81" t="s">
        <v>7</v>
      </c>
      <c r="C23" s="82">
        <f>C19+C15+C11+C7</f>
        <v>1252</v>
      </c>
      <c r="D23" s="82">
        <f>D19+D15+D11+D7</f>
        <v>1982</v>
      </c>
      <c r="E23" s="82">
        <f>E19+E15+E11+E7</f>
        <v>4847</v>
      </c>
      <c r="F23" s="82"/>
    </row>
    <row r="24" spans="1:10" ht="15" customHeight="1" x14ac:dyDescent="0.3">
      <c r="A24" s="124"/>
      <c r="B24" s="81" t="s">
        <v>17</v>
      </c>
      <c r="C24" s="82">
        <f>C8+C12+C16+C20</f>
        <v>11024</v>
      </c>
      <c r="D24" s="82">
        <f>D8+D12+D16+D20</f>
        <v>14069</v>
      </c>
      <c r="E24" s="82">
        <f>E8+E12+E16+E20</f>
        <v>26161</v>
      </c>
      <c r="F24" s="82"/>
    </row>
    <row r="25" spans="1:10" ht="15" customHeight="1" x14ac:dyDescent="0.3">
      <c r="A25" s="5" t="s">
        <v>100</v>
      </c>
      <c r="B25" s="5"/>
      <c r="C25" s="3"/>
      <c r="D25" s="3"/>
      <c r="E25" s="3"/>
      <c r="F25" s="3"/>
      <c r="G25" s="4"/>
      <c r="H25" s="4"/>
      <c r="I25" s="4"/>
      <c r="J25" s="4"/>
    </row>
    <row r="26" spans="1:10" ht="15" customHeight="1" x14ac:dyDescent="0.3">
      <c r="A26" s="5"/>
      <c r="B26" s="5"/>
      <c r="C26" s="3"/>
      <c r="D26" s="3"/>
      <c r="E26" s="3"/>
      <c r="F26" s="3"/>
    </row>
    <row r="27" spans="1:10" ht="15" customHeight="1" x14ac:dyDescent="0.3">
      <c r="A27" s="123"/>
      <c r="B27" s="123"/>
    </row>
    <row r="28" spans="1:10" ht="15" customHeight="1" x14ac:dyDescent="0.3">
      <c r="A28" s="123"/>
      <c r="B28" s="123"/>
    </row>
  </sheetData>
  <mergeCells count="7">
    <mergeCell ref="A3:F3"/>
    <mergeCell ref="A27:B28"/>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ignoredErrors>
    <ignoredError sqref="C22:E23"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3:F188"/>
  <sheetViews>
    <sheetView showGridLines="0" zoomScaleNormal="100" workbookViewId="0">
      <selection activeCell="B6" sqref="B6"/>
    </sheetView>
  </sheetViews>
  <sheetFormatPr defaultRowHeight="15" customHeight="1" x14ac:dyDescent="0.3"/>
  <cols>
    <col min="1" max="1" width="14.109375" style="12" customWidth="1"/>
    <col min="2" max="2" width="13.44140625" style="12" customWidth="1"/>
    <col min="3" max="3" width="11.109375" style="12" bestFit="1" customWidth="1"/>
    <col min="4" max="4" width="9.33203125" style="12" bestFit="1" customWidth="1"/>
    <col min="5" max="5" width="7.44140625" style="12" bestFit="1" customWidth="1"/>
    <col min="6" max="6" width="8.44140625" style="12" bestFit="1" customWidth="1"/>
    <col min="7" max="16384" width="8.88671875" style="12"/>
  </cols>
  <sheetData>
    <row r="3" spans="1:6" ht="15" customHeight="1" x14ac:dyDescent="0.3">
      <c r="A3" s="130" t="s">
        <v>79</v>
      </c>
      <c r="B3" s="130"/>
      <c r="C3" s="130" t="s">
        <v>38</v>
      </c>
      <c r="D3" s="130"/>
      <c r="E3" s="130"/>
      <c r="F3" s="130"/>
    </row>
    <row r="4" spans="1:6" ht="15" customHeight="1" x14ac:dyDescent="0.3">
      <c r="A4" s="84"/>
      <c r="B4" s="85" t="s">
        <v>9</v>
      </c>
      <c r="C4" s="84"/>
      <c r="D4" s="85" t="s">
        <v>9</v>
      </c>
      <c r="E4" s="85" t="s">
        <v>10</v>
      </c>
      <c r="F4" s="85" t="s">
        <v>4</v>
      </c>
    </row>
    <row r="5" spans="1:6" ht="15" customHeight="1" x14ac:dyDescent="0.3">
      <c r="A5" s="86">
        <v>2023</v>
      </c>
      <c r="B5" s="85">
        <f>SUM(B6:B17)</f>
        <v>0</v>
      </c>
      <c r="C5" s="86">
        <v>2023</v>
      </c>
      <c r="D5" s="85">
        <f>SUM(D6:D17)</f>
        <v>1169</v>
      </c>
      <c r="E5" s="85">
        <f t="shared" ref="E5:F5" si="0">SUM(E6:E17)</f>
        <v>1514</v>
      </c>
      <c r="F5" s="85">
        <f t="shared" si="0"/>
        <v>2683</v>
      </c>
    </row>
    <row r="6" spans="1:6" ht="15" customHeight="1" x14ac:dyDescent="0.3">
      <c r="A6" s="60" t="s">
        <v>26</v>
      </c>
      <c r="B6" s="61">
        <v>0</v>
      </c>
      <c r="C6" s="60" t="s">
        <v>26</v>
      </c>
      <c r="D6" s="61">
        <v>56</v>
      </c>
      <c r="E6" s="61">
        <v>83</v>
      </c>
      <c r="F6" s="61">
        <f>SUM(D6:E6)</f>
        <v>139</v>
      </c>
    </row>
    <row r="7" spans="1:6" ht="15" customHeight="1" x14ac:dyDescent="0.3">
      <c r="A7" s="60" t="s">
        <v>27</v>
      </c>
      <c r="B7" s="61">
        <v>0</v>
      </c>
      <c r="C7" s="60" t="s">
        <v>27</v>
      </c>
      <c r="D7" s="61">
        <v>54</v>
      </c>
      <c r="E7" s="61">
        <v>105</v>
      </c>
      <c r="F7" s="61">
        <f t="shared" ref="F7:F17" si="1">SUM(D7:E7)</f>
        <v>159</v>
      </c>
    </row>
    <row r="8" spans="1:6" ht="15" customHeight="1" x14ac:dyDescent="0.3">
      <c r="A8" s="60" t="s">
        <v>28</v>
      </c>
      <c r="B8" s="61">
        <v>0</v>
      </c>
      <c r="C8" s="60" t="s">
        <v>28</v>
      </c>
      <c r="D8" s="61">
        <v>71</v>
      </c>
      <c r="E8" s="61">
        <v>102</v>
      </c>
      <c r="F8" s="61">
        <f t="shared" si="1"/>
        <v>173</v>
      </c>
    </row>
    <row r="9" spans="1:6" ht="15" customHeight="1" x14ac:dyDescent="0.3">
      <c r="A9" s="60" t="s">
        <v>29</v>
      </c>
      <c r="B9" s="61">
        <v>0</v>
      </c>
      <c r="C9" s="60" t="s">
        <v>29</v>
      </c>
      <c r="D9" s="61">
        <v>124</v>
      </c>
      <c r="E9" s="61">
        <v>187</v>
      </c>
      <c r="F9" s="61">
        <f t="shared" si="1"/>
        <v>311</v>
      </c>
    </row>
    <row r="10" spans="1:6" ht="15" customHeight="1" x14ac:dyDescent="0.3">
      <c r="A10" s="60" t="s">
        <v>30</v>
      </c>
      <c r="B10" s="61">
        <v>0</v>
      </c>
      <c r="C10" s="60" t="s">
        <v>30</v>
      </c>
      <c r="D10" s="61">
        <v>92</v>
      </c>
      <c r="E10" s="61">
        <v>125</v>
      </c>
      <c r="F10" s="61">
        <f t="shared" si="1"/>
        <v>217</v>
      </c>
    </row>
    <row r="11" spans="1:6" ht="15" customHeight="1" x14ac:dyDescent="0.3">
      <c r="A11" s="60" t="s">
        <v>31</v>
      </c>
      <c r="B11" s="61">
        <v>0</v>
      </c>
      <c r="C11" s="60" t="s">
        <v>31</v>
      </c>
      <c r="D11" s="61">
        <v>81</v>
      </c>
      <c r="E11" s="61">
        <v>113</v>
      </c>
      <c r="F11" s="61">
        <f t="shared" si="1"/>
        <v>194</v>
      </c>
    </row>
    <row r="12" spans="1:6" ht="15" customHeight="1" x14ac:dyDescent="0.3">
      <c r="A12" s="60" t="s">
        <v>32</v>
      </c>
      <c r="B12" s="61">
        <v>0</v>
      </c>
      <c r="C12" s="60" t="s">
        <v>32</v>
      </c>
      <c r="D12" s="61">
        <v>154</v>
      </c>
      <c r="E12" s="61">
        <v>196</v>
      </c>
      <c r="F12" s="61">
        <f t="shared" si="1"/>
        <v>350</v>
      </c>
    </row>
    <row r="13" spans="1:6" ht="15" customHeight="1" x14ac:dyDescent="0.3">
      <c r="A13" s="60" t="s">
        <v>33</v>
      </c>
      <c r="B13" s="61">
        <v>0</v>
      </c>
      <c r="C13" s="60" t="s">
        <v>33</v>
      </c>
      <c r="D13" s="61">
        <v>166</v>
      </c>
      <c r="E13" s="61">
        <v>144</v>
      </c>
      <c r="F13" s="61">
        <f t="shared" si="1"/>
        <v>310</v>
      </c>
    </row>
    <row r="14" spans="1:6" ht="15" customHeight="1" x14ac:dyDescent="0.3">
      <c r="A14" s="60" t="s">
        <v>34</v>
      </c>
      <c r="B14" s="61">
        <v>0</v>
      </c>
      <c r="C14" s="60" t="s">
        <v>34</v>
      </c>
      <c r="D14" s="61">
        <v>63</v>
      </c>
      <c r="E14" s="61">
        <v>102</v>
      </c>
      <c r="F14" s="61">
        <f t="shared" si="1"/>
        <v>165</v>
      </c>
    </row>
    <row r="15" spans="1:6" ht="15" customHeight="1" x14ac:dyDescent="0.3">
      <c r="A15" s="60" t="s">
        <v>35</v>
      </c>
      <c r="B15" s="61">
        <v>0</v>
      </c>
      <c r="C15" s="60" t="s">
        <v>35</v>
      </c>
      <c r="D15" s="61">
        <v>85</v>
      </c>
      <c r="E15" s="61">
        <v>138</v>
      </c>
      <c r="F15" s="61">
        <f t="shared" si="1"/>
        <v>223</v>
      </c>
    </row>
    <row r="16" spans="1:6" ht="15" customHeight="1" x14ac:dyDescent="0.3">
      <c r="A16" s="60" t="s">
        <v>36</v>
      </c>
      <c r="B16" s="61">
        <v>0</v>
      </c>
      <c r="C16" s="60" t="s">
        <v>36</v>
      </c>
      <c r="D16" s="61">
        <v>86</v>
      </c>
      <c r="E16" s="61">
        <v>0</v>
      </c>
      <c r="F16" s="61">
        <f t="shared" si="1"/>
        <v>86</v>
      </c>
    </row>
    <row r="17" spans="1:6" ht="15" customHeight="1" x14ac:dyDescent="0.3">
      <c r="A17" s="60" t="s">
        <v>37</v>
      </c>
      <c r="B17" s="61">
        <v>0</v>
      </c>
      <c r="C17" s="60" t="s">
        <v>37</v>
      </c>
      <c r="D17" s="61">
        <v>137</v>
      </c>
      <c r="E17" s="61">
        <v>219</v>
      </c>
      <c r="F17" s="61">
        <f t="shared" si="1"/>
        <v>356</v>
      </c>
    </row>
    <row r="18" spans="1:6" ht="15" customHeight="1" x14ac:dyDescent="0.3">
      <c r="A18" s="86">
        <v>2022</v>
      </c>
      <c r="B18" s="85">
        <f>SUM(B19:B30)</f>
        <v>0</v>
      </c>
      <c r="C18" s="86">
        <v>2022</v>
      </c>
      <c r="D18" s="85">
        <f>SUM(D19:D30)</f>
        <v>1269</v>
      </c>
      <c r="E18" s="85">
        <f t="shared" ref="E18:F18" si="2">SUM(E19:E30)</f>
        <v>1652</v>
      </c>
      <c r="F18" s="85">
        <f t="shared" si="2"/>
        <v>2921</v>
      </c>
    </row>
    <row r="19" spans="1:6" ht="15" customHeight="1" x14ac:dyDescent="0.3">
      <c r="A19" s="60" t="s">
        <v>26</v>
      </c>
      <c r="B19" s="61">
        <v>0</v>
      </c>
      <c r="C19" s="60" t="s">
        <v>26</v>
      </c>
      <c r="D19" s="61">
        <v>47</v>
      </c>
      <c r="E19" s="61">
        <v>80</v>
      </c>
      <c r="F19" s="61">
        <f>SUM(D19:E19)</f>
        <v>127</v>
      </c>
    </row>
    <row r="20" spans="1:6" ht="15" customHeight="1" x14ac:dyDescent="0.3">
      <c r="A20" s="60" t="s">
        <v>27</v>
      </c>
      <c r="B20" s="61">
        <v>0</v>
      </c>
      <c r="C20" s="60" t="s">
        <v>27</v>
      </c>
      <c r="D20" s="61">
        <v>79</v>
      </c>
      <c r="E20" s="61">
        <v>82</v>
      </c>
      <c r="F20" s="61">
        <f t="shared" ref="F20:F30" si="3">SUM(D20:E20)</f>
        <v>161</v>
      </c>
    </row>
    <row r="21" spans="1:6" ht="15" customHeight="1" x14ac:dyDescent="0.3">
      <c r="A21" s="60" t="s">
        <v>28</v>
      </c>
      <c r="B21" s="61">
        <v>0</v>
      </c>
      <c r="C21" s="60" t="s">
        <v>28</v>
      </c>
      <c r="D21" s="61">
        <v>93</v>
      </c>
      <c r="E21" s="61">
        <v>124</v>
      </c>
      <c r="F21" s="61">
        <f t="shared" si="3"/>
        <v>217</v>
      </c>
    </row>
    <row r="22" spans="1:6" ht="15" customHeight="1" x14ac:dyDescent="0.3">
      <c r="A22" s="60" t="s">
        <v>29</v>
      </c>
      <c r="B22" s="61">
        <v>0</v>
      </c>
      <c r="C22" s="60" t="s">
        <v>29</v>
      </c>
      <c r="D22" s="61">
        <v>144</v>
      </c>
      <c r="E22" s="61">
        <v>194</v>
      </c>
      <c r="F22" s="61">
        <f t="shared" si="3"/>
        <v>338</v>
      </c>
    </row>
    <row r="23" spans="1:6" ht="15" customHeight="1" x14ac:dyDescent="0.3">
      <c r="A23" s="60" t="s">
        <v>30</v>
      </c>
      <c r="B23" s="61">
        <v>0</v>
      </c>
      <c r="C23" s="60" t="s">
        <v>30</v>
      </c>
      <c r="D23" s="61">
        <v>138</v>
      </c>
      <c r="E23" s="61">
        <v>152</v>
      </c>
      <c r="F23" s="61">
        <f t="shared" si="3"/>
        <v>290</v>
      </c>
    </row>
    <row r="24" spans="1:6" ht="15" customHeight="1" x14ac:dyDescent="0.3">
      <c r="A24" s="60" t="s">
        <v>31</v>
      </c>
      <c r="B24" s="61">
        <v>0</v>
      </c>
      <c r="C24" s="60" t="s">
        <v>31</v>
      </c>
      <c r="D24" s="61">
        <v>126</v>
      </c>
      <c r="E24" s="61">
        <v>144</v>
      </c>
      <c r="F24" s="61">
        <f t="shared" si="3"/>
        <v>270</v>
      </c>
    </row>
    <row r="25" spans="1:6" ht="15" customHeight="1" x14ac:dyDescent="0.3">
      <c r="A25" s="60" t="s">
        <v>32</v>
      </c>
      <c r="B25" s="61">
        <v>0</v>
      </c>
      <c r="C25" s="60" t="s">
        <v>32</v>
      </c>
      <c r="D25" s="61">
        <v>0</v>
      </c>
      <c r="E25" s="61">
        <v>172</v>
      </c>
      <c r="F25" s="61">
        <f t="shared" si="3"/>
        <v>172</v>
      </c>
    </row>
    <row r="26" spans="1:6" ht="15" customHeight="1" x14ac:dyDescent="0.3">
      <c r="A26" s="60" t="s">
        <v>33</v>
      </c>
      <c r="B26" s="61">
        <v>0</v>
      </c>
      <c r="C26" s="60" t="s">
        <v>33</v>
      </c>
      <c r="D26" s="61">
        <v>170</v>
      </c>
      <c r="E26" s="61">
        <v>136</v>
      </c>
      <c r="F26" s="61">
        <f t="shared" si="3"/>
        <v>306</v>
      </c>
    </row>
    <row r="27" spans="1:6" ht="15" customHeight="1" x14ac:dyDescent="0.3">
      <c r="A27" s="60" t="s">
        <v>34</v>
      </c>
      <c r="B27" s="61">
        <v>0</v>
      </c>
      <c r="C27" s="60" t="s">
        <v>34</v>
      </c>
      <c r="D27" s="61">
        <v>142</v>
      </c>
      <c r="E27" s="61">
        <v>126</v>
      </c>
      <c r="F27" s="61">
        <f t="shared" si="3"/>
        <v>268</v>
      </c>
    </row>
    <row r="28" spans="1:6" ht="15" customHeight="1" x14ac:dyDescent="0.3">
      <c r="A28" s="60" t="s">
        <v>35</v>
      </c>
      <c r="B28" s="61">
        <v>0</v>
      </c>
      <c r="C28" s="60" t="s">
        <v>35</v>
      </c>
      <c r="D28" s="61">
        <v>126</v>
      </c>
      <c r="E28" s="61">
        <v>145</v>
      </c>
      <c r="F28" s="61">
        <f t="shared" si="3"/>
        <v>271</v>
      </c>
    </row>
    <row r="29" spans="1:6" ht="15" customHeight="1" x14ac:dyDescent="0.3">
      <c r="A29" s="60" t="s">
        <v>36</v>
      </c>
      <c r="B29" s="61">
        <v>0</v>
      </c>
      <c r="C29" s="60" t="s">
        <v>36</v>
      </c>
      <c r="D29" s="61">
        <v>85</v>
      </c>
      <c r="E29" s="61">
        <v>84</v>
      </c>
      <c r="F29" s="61">
        <f t="shared" si="3"/>
        <v>169</v>
      </c>
    </row>
    <row r="30" spans="1:6" ht="15" customHeight="1" x14ac:dyDescent="0.3">
      <c r="A30" s="60" t="s">
        <v>37</v>
      </c>
      <c r="B30" s="61">
        <v>0</v>
      </c>
      <c r="C30" s="60" t="s">
        <v>37</v>
      </c>
      <c r="D30" s="61">
        <v>119</v>
      </c>
      <c r="E30" s="61">
        <v>213</v>
      </c>
      <c r="F30" s="61">
        <f t="shared" si="3"/>
        <v>332</v>
      </c>
    </row>
    <row r="31" spans="1:6" ht="15" customHeight="1" x14ac:dyDescent="0.3">
      <c r="A31" s="86">
        <v>2021</v>
      </c>
      <c r="B31" s="85">
        <f>SUM(B32:B43)</f>
        <v>0</v>
      </c>
      <c r="C31" s="86">
        <v>2021</v>
      </c>
      <c r="D31" s="85">
        <f>SUM(D32:D43)</f>
        <v>1106</v>
      </c>
      <c r="E31" s="85">
        <f t="shared" ref="E31:F31" si="4">SUM(E32:E43)</f>
        <v>1145</v>
      </c>
      <c r="F31" s="85">
        <f t="shared" si="4"/>
        <v>2251</v>
      </c>
    </row>
    <row r="32" spans="1:6" ht="15" customHeight="1" x14ac:dyDescent="0.3">
      <c r="A32" s="60" t="s">
        <v>26</v>
      </c>
      <c r="B32" s="61">
        <v>0</v>
      </c>
      <c r="C32" s="60" t="s">
        <v>26</v>
      </c>
      <c r="D32" s="61">
        <v>35</v>
      </c>
      <c r="E32" s="61">
        <v>46</v>
      </c>
      <c r="F32" s="61">
        <f>SUM(D32:E32)</f>
        <v>81</v>
      </c>
    </row>
    <row r="33" spans="1:6" ht="15" customHeight="1" x14ac:dyDescent="0.3">
      <c r="A33" s="60" t="s">
        <v>27</v>
      </c>
      <c r="B33" s="61">
        <v>0</v>
      </c>
      <c r="C33" s="60" t="s">
        <v>27</v>
      </c>
      <c r="D33" s="61">
        <v>50</v>
      </c>
      <c r="E33" s="61">
        <v>40</v>
      </c>
      <c r="F33" s="61">
        <f t="shared" ref="F33:F43" si="5">SUM(D33:E33)</f>
        <v>90</v>
      </c>
    </row>
    <row r="34" spans="1:6" ht="15" customHeight="1" x14ac:dyDescent="0.3">
      <c r="A34" s="60" t="s">
        <v>28</v>
      </c>
      <c r="B34" s="61">
        <v>0</v>
      </c>
      <c r="C34" s="60" t="s">
        <v>28</v>
      </c>
      <c r="D34" s="61">
        <v>59</v>
      </c>
      <c r="E34" s="61">
        <v>53</v>
      </c>
      <c r="F34" s="61">
        <f t="shared" si="5"/>
        <v>112</v>
      </c>
    </row>
    <row r="35" spans="1:6" ht="15" customHeight="1" x14ac:dyDescent="0.3">
      <c r="A35" s="60" t="s">
        <v>29</v>
      </c>
      <c r="B35" s="61">
        <v>0</v>
      </c>
      <c r="C35" s="60" t="s">
        <v>29</v>
      </c>
      <c r="D35" s="61">
        <v>100</v>
      </c>
      <c r="E35" s="61">
        <v>128</v>
      </c>
      <c r="F35" s="61">
        <f t="shared" si="5"/>
        <v>228</v>
      </c>
    </row>
    <row r="36" spans="1:6" ht="15" customHeight="1" x14ac:dyDescent="0.3">
      <c r="A36" s="60" t="s">
        <v>30</v>
      </c>
      <c r="B36" s="61">
        <v>0</v>
      </c>
      <c r="C36" s="60" t="s">
        <v>30</v>
      </c>
      <c r="D36" s="61">
        <v>84</v>
      </c>
      <c r="E36" s="61">
        <v>87</v>
      </c>
      <c r="F36" s="61">
        <f t="shared" si="5"/>
        <v>171</v>
      </c>
    </row>
    <row r="37" spans="1:6" ht="15" customHeight="1" x14ac:dyDescent="0.3">
      <c r="A37" s="60" t="s">
        <v>31</v>
      </c>
      <c r="B37" s="61">
        <v>0</v>
      </c>
      <c r="C37" s="60" t="s">
        <v>31</v>
      </c>
      <c r="D37" s="61">
        <v>80</v>
      </c>
      <c r="E37" s="61">
        <v>121</v>
      </c>
      <c r="F37" s="61">
        <f t="shared" si="5"/>
        <v>201</v>
      </c>
    </row>
    <row r="38" spans="1:6" ht="15" customHeight="1" x14ac:dyDescent="0.3">
      <c r="A38" s="60" t="s">
        <v>32</v>
      </c>
      <c r="B38" s="61">
        <v>0</v>
      </c>
      <c r="C38" s="60" t="s">
        <v>32</v>
      </c>
      <c r="D38" s="61">
        <v>133</v>
      </c>
      <c r="E38" s="61">
        <v>151</v>
      </c>
      <c r="F38" s="61">
        <f t="shared" si="5"/>
        <v>284</v>
      </c>
    </row>
    <row r="39" spans="1:6" ht="15" customHeight="1" x14ac:dyDescent="0.3">
      <c r="A39" s="60" t="s">
        <v>33</v>
      </c>
      <c r="B39" s="61">
        <v>0</v>
      </c>
      <c r="C39" s="60" t="s">
        <v>33</v>
      </c>
      <c r="D39" s="61">
        <v>115</v>
      </c>
      <c r="E39" s="61">
        <v>89</v>
      </c>
      <c r="F39" s="61">
        <f t="shared" si="5"/>
        <v>204</v>
      </c>
    </row>
    <row r="40" spans="1:6" ht="15" customHeight="1" x14ac:dyDescent="0.3">
      <c r="A40" s="60" t="s">
        <v>34</v>
      </c>
      <c r="B40" s="61">
        <v>0</v>
      </c>
      <c r="C40" s="60" t="s">
        <v>34</v>
      </c>
      <c r="D40" s="61">
        <v>90</v>
      </c>
      <c r="E40" s="61">
        <v>83</v>
      </c>
      <c r="F40" s="61">
        <f t="shared" si="5"/>
        <v>173</v>
      </c>
    </row>
    <row r="41" spans="1:6" ht="15" customHeight="1" x14ac:dyDescent="0.3">
      <c r="A41" s="60" t="s">
        <v>35</v>
      </c>
      <c r="B41" s="61">
        <v>0</v>
      </c>
      <c r="C41" s="60" t="s">
        <v>35</v>
      </c>
      <c r="D41" s="61">
        <v>82</v>
      </c>
      <c r="E41" s="61">
        <v>95</v>
      </c>
      <c r="F41" s="61">
        <f t="shared" si="5"/>
        <v>177</v>
      </c>
    </row>
    <row r="42" spans="1:6" ht="15" customHeight="1" x14ac:dyDescent="0.3">
      <c r="A42" s="60" t="s">
        <v>36</v>
      </c>
      <c r="B42" s="61">
        <v>0</v>
      </c>
      <c r="C42" s="60" t="s">
        <v>36</v>
      </c>
      <c r="D42" s="61">
        <v>72</v>
      </c>
      <c r="E42" s="61">
        <v>75</v>
      </c>
      <c r="F42" s="61">
        <f t="shared" si="5"/>
        <v>147</v>
      </c>
    </row>
    <row r="43" spans="1:6" ht="15" customHeight="1" x14ac:dyDescent="0.3">
      <c r="A43" s="60" t="s">
        <v>37</v>
      </c>
      <c r="B43" s="61">
        <v>0</v>
      </c>
      <c r="C43" s="60" t="s">
        <v>37</v>
      </c>
      <c r="D43" s="61">
        <v>206</v>
      </c>
      <c r="E43" s="61">
        <v>177</v>
      </c>
      <c r="F43" s="61">
        <f t="shared" si="5"/>
        <v>383</v>
      </c>
    </row>
    <row r="44" spans="1:6" ht="15" customHeight="1" x14ac:dyDescent="0.3">
      <c r="A44" s="86">
        <v>2020</v>
      </c>
      <c r="B44" s="85">
        <f>SUM(B45:B56)</f>
        <v>0</v>
      </c>
      <c r="C44" s="86">
        <v>2020</v>
      </c>
      <c r="D44" s="85">
        <f>SUM(D45:D56)</f>
        <v>642</v>
      </c>
      <c r="E44" s="85">
        <f t="shared" ref="E44:F44" si="6">SUM(E45:E56)</f>
        <v>718</v>
      </c>
      <c r="F44" s="85">
        <f t="shared" si="6"/>
        <v>1360</v>
      </c>
    </row>
    <row r="45" spans="1:6" ht="15" customHeight="1" x14ac:dyDescent="0.3">
      <c r="A45" s="60" t="s">
        <v>26</v>
      </c>
      <c r="B45" s="61">
        <v>0</v>
      </c>
      <c r="C45" s="60" t="s">
        <v>26</v>
      </c>
      <c r="D45" s="61">
        <v>95</v>
      </c>
      <c r="E45" s="61">
        <v>83</v>
      </c>
      <c r="F45" s="61">
        <f>SUM(D45:E45)</f>
        <v>178</v>
      </c>
    </row>
    <row r="46" spans="1:6" ht="15" customHeight="1" x14ac:dyDescent="0.3">
      <c r="A46" s="60" t="s">
        <v>27</v>
      </c>
      <c r="B46" s="61">
        <v>0</v>
      </c>
      <c r="C46" s="60" t="s">
        <v>27</v>
      </c>
      <c r="D46" s="61">
        <v>78</v>
      </c>
      <c r="E46" s="61">
        <v>113</v>
      </c>
      <c r="F46" s="61">
        <f t="shared" ref="F46:F56" si="7">SUM(D46:E46)</f>
        <v>191</v>
      </c>
    </row>
    <row r="47" spans="1:6" ht="15" customHeight="1" x14ac:dyDescent="0.3">
      <c r="A47" s="60" t="s">
        <v>28</v>
      </c>
      <c r="B47" s="61">
        <v>0</v>
      </c>
      <c r="C47" s="60" t="s">
        <v>28</v>
      </c>
      <c r="D47" s="61">
        <v>42</v>
      </c>
      <c r="E47" s="61">
        <v>39</v>
      </c>
      <c r="F47" s="61">
        <f t="shared" si="7"/>
        <v>81</v>
      </c>
    </row>
    <row r="48" spans="1:6" ht="15" customHeight="1" x14ac:dyDescent="0.3">
      <c r="A48" s="60" t="s">
        <v>29</v>
      </c>
      <c r="B48" s="61">
        <v>0</v>
      </c>
      <c r="C48" s="60" t="s">
        <v>29</v>
      </c>
      <c r="D48" s="61">
        <v>11</v>
      </c>
      <c r="E48" s="61">
        <v>16</v>
      </c>
      <c r="F48" s="61">
        <f t="shared" si="7"/>
        <v>27</v>
      </c>
    </row>
    <row r="49" spans="1:6" ht="15" customHeight="1" x14ac:dyDescent="0.3">
      <c r="A49" s="60" t="s">
        <v>30</v>
      </c>
      <c r="B49" s="61">
        <v>0</v>
      </c>
      <c r="C49" s="60" t="s">
        <v>30</v>
      </c>
      <c r="D49" s="61">
        <v>36</v>
      </c>
      <c r="E49" s="61">
        <v>50</v>
      </c>
      <c r="F49" s="61">
        <f t="shared" si="7"/>
        <v>86</v>
      </c>
    </row>
    <row r="50" spans="1:6" ht="15" customHeight="1" x14ac:dyDescent="0.3">
      <c r="A50" s="60" t="s">
        <v>31</v>
      </c>
      <c r="B50" s="61">
        <v>0</v>
      </c>
      <c r="C50" s="60" t="s">
        <v>31</v>
      </c>
      <c r="D50" s="61">
        <v>44</v>
      </c>
      <c r="E50" s="61">
        <v>46</v>
      </c>
      <c r="F50" s="61">
        <f t="shared" si="7"/>
        <v>90</v>
      </c>
    </row>
    <row r="51" spans="1:6" ht="15" customHeight="1" x14ac:dyDescent="0.3">
      <c r="A51" s="60" t="s">
        <v>32</v>
      </c>
      <c r="B51" s="61">
        <v>0</v>
      </c>
      <c r="C51" s="60" t="s">
        <v>32</v>
      </c>
      <c r="D51" s="61">
        <v>77</v>
      </c>
      <c r="E51" s="61">
        <v>57</v>
      </c>
      <c r="F51" s="61">
        <f t="shared" si="7"/>
        <v>134</v>
      </c>
    </row>
    <row r="52" spans="1:6" ht="15" customHeight="1" x14ac:dyDescent="0.3">
      <c r="A52" s="60" t="s">
        <v>33</v>
      </c>
      <c r="B52" s="61">
        <v>0</v>
      </c>
      <c r="C52" s="60" t="s">
        <v>33</v>
      </c>
      <c r="D52" s="61">
        <v>50</v>
      </c>
      <c r="E52" s="61">
        <v>39</v>
      </c>
      <c r="F52" s="61">
        <f t="shared" si="7"/>
        <v>89</v>
      </c>
    </row>
    <row r="53" spans="1:6" ht="15" customHeight="1" x14ac:dyDescent="0.3">
      <c r="A53" s="60" t="s">
        <v>34</v>
      </c>
      <c r="B53" s="61">
        <v>0</v>
      </c>
      <c r="C53" s="60" t="s">
        <v>34</v>
      </c>
      <c r="D53" s="61">
        <v>35</v>
      </c>
      <c r="E53" s="61">
        <v>66</v>
      </c>
      <c r="F53" s="61">
        <f t="shared" si="7"/>
        <v>101</v>
      </c>
    </row>
    <row r="54" spans="1:6" ht="15" customHeight="1" x14ac:dyDescent="0.3">
      <c r="A54" s="60" t="s">
        <v>35</v>
      </c>
      <c r="B54" s="61">
        <v>0</v>
      </c>
      <c r="C54" s="60" t="s">
        <v>35</v>
      </c>
      <c r="D54" s="61">
        <v>66</v>
      </c>
      <c r="E54" s="61">
        <v>50</v>
      </c>
      <c r="F54" s="61">
        <f t="shared" si="7"/>
        <v>116</v>
      </c>
    </row>
    <row r="55" spans="1:6" ht="15" customHeight="1" x14ac:dyDescent="0.3">
      <c r="A55" s="60" t="s">
        <v>36</v>
      </c>
      <c r="B55" s="61">
        <v>0</v>
      </c>
      <c r="C55" s="60" t="s">
        <v>36</v>
      </c>
      <c r="D55" s="61">
        <v>35</v>
      </c>
      <c r="E55" s="61">
        <v>53</v>
      </c>
      <c r="F55" s="61">
        <f t="shared" si="7"/>
        <v>88</v>
      </c>
    </row>
    <row r="56" spans="1:6" ht="15" customHeight="1" x14ac:dyDescent="0.3">
      <c r="A56" s="60" t="s">
        <v>37</v>
      </c>
      <c r="B56" s="61">
        <v>0</v>
      </c>
      <c r="C56" s="60" t="s">
        <v>37</v>
      </c>
      <c r="D56" s="61">
        <v>73</v>
      </c>
      <c r="E56" s="61">
        <v>106</v>
      </c>
      <c r="F56" s="61">
        <f t="shared" si="7"/>
        <v>179</v>
      </c>
    </row>
    <row r="57" spans="1:6" ht="15" customHeight="1" x14ac:dyDescent="0.3">
      <c r="A57" s="86">
        <v>2019</v>
      </c>
      <c r="B57" s="85">
        <f>SUM(B58:B69)</f>
        <v>0</v>
      </c>
      <c r="C57" s="86">
        <v>2019</v>
      </c>
      <c r="D57" s="85">
        <f>SUM(D58:D69)</f>
        <v>1605</v>
      </c>
      <c r="E57" s="85">
        <f t="shared" ref="E57:F57" si="8">SUM(E58:E69)</f>
        <v>1942</v>
      </c>
      <c r="F57" s="85">
        <f t="shared" si="8"/>
        <v>3547</v>
      </c>
    </row>
    <row r="58" spans="1:6" ht="15" customHeight="1" x14ac:dyDescent="0.3">
      <c r="A58" s="60" t="s">
        <v>26</v>
      </c>
      <c r="B58" s="61">
        <v>0</v>
      </c>
      <c r="C58" s="60" t="s">
        <v>26</v>
      </c>
      <c r="D58" s="61">
        <v>22</v>
      </c>
      <c r="E58" s="61">
        <v>34</v>
      </c>
      <c r="F58" s="61">
        <f>SUM(D58:E58)</f>
        <v>56</v>
      </c>
    </row>
    <row r="59" spans="1:6" ht="15" customHeight="1" x14ac:dyDescent="0.3">
      <c r="A59" s="60" t="s">
        <v>27</v>
      </c>
      <c r="B59" s="61">
        <v>0</v>
      </c>
      <c r="C59" s="60" t="s">
        <v>27</v>
      </c>
      <c r="D59" s="61">
        <v>88</v>
      </c>
      <c r="E59" s="61">
        <v>144</v>
      </c>
      <c r="F59" s="61">
        <f t="shared" ref="F59:F69" si="9">SUM(D59:E59)</f>
        <v>232</v>
      </c>
    </row>
    <row r="60" spans="1:6" ht="15" customHeight="1" x14ac:dyDescent="0.3">
      <c r="A60" s="60" t="s">
        <v>28</v>
      </c>
      <c r="B60" s="61">
        <v>0</v>
      </c>
      <c r="C60" s="60" t="s">
        <v>28</v>
      </c>
      <c r="D60" s="61">
        <v>143</v>
      </c>
      <c r="E60" s="61">
        <v>183</v>
      </c>
      <c r="F60" s="61">
        <f t="shared" si="9"/>
        <v>326</v>
      </c>
    </row>
    <row r="61" spans="1:6" ht="15" customHeight="1" x14ac:dyDescent="0.3">
      <c r="A61" s="60" t="s">
        <v>29</v>
      </c>
      <c r="B61" s="61">
        <v>0</v>
      </c>
      <c r="C61" s="60" t="s">
        <v>29</v>
      </c>
      <c r="D61" s="61">
        <v>164</v>
      </c>
      <c r="E61" s="61">
        <v>229</v>
      </c>
      <c r="F61" s="61">
        <f t="shared" si="9"/>
        <v>393</v>
      </c>
    </row>
    <row r="62" spans="1:6" ht="15" customHeight="1" x14ac:dyDescent="0.3">
      <c r="A62" s="60" t="s">
        <v>30</v>
      </c>
      <c r="B62" s="61">
        <v>0</v>
      </c>
      <c r="C62" s="60" t="s">
        <v>30</v>
      </c>
      <c r="D62" s="61">
        <v>117</v>
      </c>
      <c r="E62" s="61">
        <v>224</v>
      </c>
      <c r="F62" s="61">
        <f t="shared" si="9"/>
        <v>341</v>
      </c>
    </row>
    <row r="63" spans="1:6" ht="15" customHeight="1" x14ac:dyDescent="0.3">
      <c r="A63" s="60" t="s">
        <v>31</v>
      </c>
      <c r="B63" s="61">
        <v>0</v>
      </c>
      <c r="C63" s="60" t="s">
        <v>31</v>
      </c>
      <c r="D63" s="61">
        <v>147</v>
      </c>
      <c r="E63" s="61">
        <v>160</v>
      </c>
      <c r="F63" s="61">
        <f t="shared" si="9"/>
        <v>307</v>
      </c>
    </row>
    <row r="64" spans="1:6" ht="15" customHeight="1" x14ac:dyDescent="0.3">
      <c r="A64" s="60" t="s">
        <v>32</v>
      </c>
      <c r="B64" s="61">
        <v>0</v>
      </c>
      <c r="C64" s="60" t="s">
        <v>32</v>
      </c>
      <c r="D64" s="61">
        <v>245</v>
      </c>
      <c r="E64" s="61">
        <v>230</v>
      </c>
      <c r="F64" s="61">
        <f t="shared" si="9"/>
        <v>475</v>
      </c>
    </row>
    <row r="65" spans="1:6" ht="15" customHeight="1" x14ac:dyDescent="0.3">
      <c r="A65" s="60" t="s">
        <v>33</v>
      </c>
      <c r="B65" s="61">
        <v>0</v>
      </c>
      <c r="C65" s="60" t="s">
        <v>33</v>
      </c>
      <c r="D65" s="61">
        <v>239</v>
      </c>
      <c r="E65" s="61">
        <v>163</v>
      </c>
      <c r="F65" s="61">
        <f t="shared" si="9"/>
        <v>402</v>
      </c>
    </row>
    <row r="66" spans="1:6" ht="15" customHeight="1" x14ac:dyDescent="0.3">
      <c r="A66" s="60" t="s">
        <v>34</v>
      </c>
      <c r="B66" s="61">
        <v>0</v>
      </c>
      <c r="C66" s="60" t="s">
        <v>34</v>
      </c>
      <c r="D66" s="61">
        <v>148</v>
      </c>
      <c r="E66" s="61">
        <v>206</v>
      </c>
      <c r="F66" s="61">
        <f t="shared" si="9"/>
        <v>354</v>
      </c>
    </row>
    <row r="67" spans="1:6" ht="15" customHeight="1" x14ac:dyDescent="0.3">
      <c r="A67" s="60" t="s">
        <v>35</v>
      </c>
      <c r="B67" s="61">
        <v>0</v>
      </c>
      <c r="C67" s="60" t="s">
        <v>35</v>
      </c>
      <c r="D67" s="61">
        <v>141</v>
      </c>
      <c r="E67" s="61">
        <v>184</v>
      </c>
      <c r="F67" s="61">
        <f t="shared" si="9"/>
        <v>325</v>
      </c>
    </row>
    <row r="68" spans="1:6" ht="15" customHeight="1" x14ac:dyDescent="0.3">
      <c r="A68" s="60" t="s">
        <v>36</v>
      </c>
      <c r="B68" s="61">
        <v>0</v>
      </c>
      <c r="C68" s="60" t="s">
        <v>36</v>
      </c>
      <c r="D68" s="61">
        <v>36</v>
      </c>
      <c r="E68" s="61">
        <v>53</v>
      </c>
      <c r="F68" s="61">
        <f t="shared" si="9"/>
        <v>89</v>
      </c>
    </row>
    <row r="69" spans="1:6" ht="15" customHeight="1" x14ac:dyDescent="0.3">
      <c r="A69" s="60" t="s">
        <v>37</v>
      </c>
      <c r="B69" s="61">
        <v>0</v>
      </c>
      <c r="C69" s="60" t="s">
        <v>37</v>
      </c>
      <c r="D69" s="61">
        <v>115</v>
      </c>
      <c r="E69" s="61">
        <v>132</v>
      </c>
      <c r="F69" s="61">
        <f t="shared" si="9"/>
        <v>247</v>
      </c>
    </row>
    <row r="70" spans="1:6" ht="15" customHeight="1" x14ac:dyDescent="0.3">
      <c r="A70" s="86">
        <v>2018</v>
      </c>
      <c r="B70" s="85">
        <f>SUM(B71:B82)</f>
        <v>125</v>
      </c>
      <c r="C70" s="86">
        <v>2018</v>
      </c>
      <c r="D70" s="85">
        <f>SUM(D71:D82)</f>
        <v>1982</v>
      </c>
      <c r="E70" s="85">
        <f t="shared" ref="E70:F70" si="10">SUM(E71:E82)</f>
        <v>2019</v>
      </c>
      <c r="F70" s="85">
        <f t="shared" si="10"/>
        <v>4001</v>
      </c>
    </row>
    <row r="71" spans="1:6" ht="15" customHeight="1" x14ac:dyDescent="0.3">
      <c r="A71" s="60" t="s">
        <v>26</v>
      </c>
      <c r="B71" s="61">
        <v>0</v>
      </c>
      <c r="C71" s="60" t="s">
        <v>26</v>
      </c>
      <c r="D71" s="61">
        <v>117</v>
      </c>
      <c r="E71" s="61">
        <v>115</v>
      </c>
      <c r="F71" s="61">
        <f>SUM(D71:E71)</f>
        <v>232</v>
      </c>
    </row>
    <row r="72" spans="1:6" ht="15" customHeight="1" x14ac:dyDescent="0.3">
      <c r="A72" s="60" t="s">
        <v>27</v>
      </c>
      <c r="B72" s="61">
        <v>0</v>
      </c>
      <c r="C72" s="60" t="s">
        <v>27</v>
      </c>
      <c r="D72" s="61">
        <v>133</v>
      </c>
      <c r="E72" s="61">
        <v>143</v>
      </c>
      <c r="F72" s="61">
        <f t="shared" ref="F72:F82" si="11">SUM(D72:E72)</f>
        <v>276</v>
      </c>
    </row>
    <row r="73" spans="1:6" ht="15" customHeight="1" x14ac:dyDescent="0.3">
      <c r="A73" s="60" t="s">
        <v>28</v>
      </c>
      <c r="B73" s="61">
        <v>0</v>
      </c>
      <c r="C73" s="60" t="s">
        <v>28</v>
      </c>
      <c r="D73" s="61">
        <v>158</v>
      </c>
      <c r="E73" s="61">
        <v>177</v>
      </c>
      <c r="F73" s="61">
        <f t="shared" si="11"/>
        <v>335</v>
      </c>
    </row>
    <row r="74" spans="1:6" ht="15" customHeight="1" x14ac:dyDescent="0.3">
      <c r="A74" s="60" t="s">
        <v>29</v>
      </c>
      <c r="B74" s="61">
        <v>0</v>
      </c>
      <c r="C74" s="60" t="s">
        <v>29</v>
      </c>
      <c r="D74" s="61">
        <v>168</v>
      </c>
      <c r="E74" s="61">
        <v>174</v>
      </c>
      <c r="F74" s="61">
        <f t="shared" si="11"/>
        <v>342</v>
      </c>
    </row>
    <row r="75" spans="1:6" ht="15" customHeight="1" x14ac:dyDescent="0.3">
      <c r="A75" s="60" t="s">
        <v>30</v>
      </c>
      <c r="B75" s="61">
        <v>125</v>
      </c>
      <c r="C75" s="60" t="s">
        <v>30</v>
      </c>
      <c r="D75" s="61">
        <v>150</v>
      </c>
      <c r="E75" s="61">
        <v>167</v>
      </c>
      <c r="F75" s="61">
        <f t="shared" si="11"/>
        <v>317</v>
      </c>
    </row>
    <row r="76" spans="1:6" ht="15" customHeight="1" x14ac:dyDescent="0.3">
      <c r="A76" s="60" t="s">
        <v>31</v>
      </c>
      <c r="B76" s="61">
        <v>0</v>
      </c>
      <c r="C76" s="60" t="s">
        <v>31</v>
      </c>
      <c r="D76" s="61">
        <v>176</v>
      </c>
      <c r="E76" s="61">
        <v>162</v>
      </c>
      <c r="F76" s="61">
        <f t="shared" si="11"/>
        <v>338</v>
      </c>
    </row>
    <row r="77" spans="1:6" ht="15" customHeight="1" x14ac:dyDescent="0.3">
      <c r="A77" s="60" t="s">
        <v>32</v>
      </c>
      <c r="B77" s="61">
        <v>0</v>
      </c>
      <c r="C77" s="60" t="s">
        <v>32</v>
      </c>
      <c r="D77" s="61">
        <v>266</v>
      </c>
      <c r="E77" s="61">
        <v>203</v>
      </c>
      <c r="F77" s="61">
        <f t="shared" si="11"/>
        <v>469</v>
      </c>
    </row>
    <row r="78" spans="1:6" ht="15" customHeight="1" x14ac:dyDescent="0.3">
      <c r="A78" s="60" t="s">
        <v>33</v>
      </c>
      <c r="B78" s="61">
        <v>0</v>
      </c>
      <c r="C78" s="60" t="s">
        <v>33</v>
      </c>
      <c r="D78" s="61">
        <v>214</v>
      </c>
      <c r="E78" s="61">
        <v>210</v>
      </c>
      <c r="F78" s="61">
        <f t="shared" si="11"/>
        <v>424</v>
      </c>
    </row>
    <row r="79" spans="1:6" ht="15" customHeight="1" x14ac:dyDescent="0.3">
      <c r="A79" s="60" t="s">
        <v>34</v>
      </c>
      <c r="B79" s="61">
        <v>0</v>
      </c>
      <c r="C79" s="60" t="s">
        <v>34</v>
      </c>
      <c r="D79" s="61">
        <v>134</v>
      </c>
      <c r="E79" s="61">
        <v>140</v>
      </c>
      <c r="F79" s="61">
        <f t="shared" si="11"/>
        <v>274</v>
      </c>
    </row>
    <row r="80" spans="1:6" ht="15" customHeight="1" x14ac:dyDescent="0.3">
      <c r="A80" s="60" t="s">
        <v>35</v>
      </c>
      <c r="B80" s="61">
        <v>0</v>
      </c>
      <c r="C80" s="60" t="s">
        <v>35</v>
      </c>
      <c r="D80" s="61">
        <v>122</v>
      </c>
      <c r="E80" s="61">
        <v>186</v>
      </c>
      <c r="F80" s="61">
        <f t="shared" si="11"/>
        <v>308</v>
      </c>
    </row>
    <row r="81" spans="1:6" ht="15" customHeight="1" x14ac:dyDescent="0.3">
      <c r="A81" s="60" t="s">
        <v>36</v>
      </c>
      <c r="B81" s="61">
        <v>0</v>
      </c>
      <c r="C81" s="60" t="s">
        <v>36</v>
      </c>
      <c r="D81" s="61">
        <v>179</v>
      </c>
      <c r="E81" s="61">
        <v>139</v>
      </c>
      <c r="F81" s="61">
        <f t="shared" si="11"/>
        <v>318</v>
      </c>
    </row>
    <row r="82" spans="1:6" ht="15" customHeight="1" x14ac:dyDescent="0.3">
      <c r="A82" s="60" t="s">
        <v>37</v>
      </c>
      <c r="B82" s="61">
        <v>0</v>
      </c>
      <c r="C82" s="60" t="s">
        <v>37</v>
      </c>
      <c r="D82" s="61">
        <v>165</v>
      </c>
      <c r="E82" s="61">
        <v>203</v>
      </c>
      <c r="F82" s="61">
        <f t="shared" si="11"/>
        <v>368</v>
      </c>
    </row>
    <row r="83" spans="1:6" ht="15" customHeight="1" x14ac:dyDescent="0.3">
      <c r="A83" s="86">
        <v>2017</v>
      </c>
      <c r="B83" s="85">
        <v>0</v>
      </c>
      <c r="C83" s="86">
        <v>2017</v>
      </c>
      <c r="D83" s="85">
        <f>SUM(D84:D95)</f>
        <v>2305</v>
      </c>
      <c r="E83" s="85">
        <f t="shared" ref="E83:F83" si="12">SUM(E84:E95)</f>
        <v>1729</v>
      </c>
      <c r="F83" s="85">
        <f t="shared" si="12"/>
        <v>4034</v>
      </c>
    </row>
    <row r="84" spans="1:6" ht="15" customHeight="1" x14ac:dyDescent="0.3">
      <c r="A84" s="60" t="s">
        <v>26</v>
      </c>
      <c r="B84" s="61">
        <v>0</v>
      </c>
      <c r="C84" s="60" t="s">
        <v>26</v>
      </c>
      <c r="D84" s="61">
        <v>142</v>
      </c>
      <c r="E84" s="61">
        <v>72</v>
      </c>
      <c r="F84" s="61">
        <f>SUM(D84:E84)</f>
        <v>214</v>
      </c>
    </row>
    <row r="85" spans="1:6" ht="15" customHeight="1" x14ac:dyDescent="0.3">
      <c r="A85" s="60" t="s">
        <v>27</v>
      </c>
      <c r="B85" s="61">
        <v>0</v>
      </c>
      <c r="C85" s="60" t="s">
        <v>27</v>
      </c>
      <c r="D85" s="61">
        <v>137</v>
      </c>
      <c r="E85" s="61">
        <v>113</v>
      </c>
      <c r="F85" s="61">
        <f t="shared" ref="F85:F95" si="13">SUM(D85:E85)</f>
        <v>250</v>
      </c>
    </row>
    <row r="86" spans="1:6" ht="15" customHeight="1" x14ac:dyDescent="0.3">
      <c r="A86" s="60" t="s">
        <v>28</v>
      </c>
      <c r="B86" s="61">
        <v>0</v>
      </c>
      <c r="C86" s="60" t="s">
        <v>28</v>
      </c>
      <c r="D86" s="61">
        <v>174</v>
      </c>
      <c r="E86" s="61">
        <v>120</v>
      </c>
      <c r="F86" s="61">
        <f t="shared" si="13"/>
        <v>294</v>
      </c>
    </row>
    <row r="87" spans="1:6" ht="15" customHeight="1" x14ac:dyDescent="0.3">
      <c r="A87" s="60" t="s">
        <v>29</v>
      </c>
      <c r="B87" s="61">
        <v>0</v>
      </c>
      <c r="C87" s="60" t="s">
        <v>29</v>
      </c>
      <c r="D87" s="61">
        <v>187</v>
      </c>
      <c r="E87" s="61">
        <v>170</v>
      </c>
      <c r="F87" s="61">
        <f t="shared" si="13"/>
        <v>357</v>
      </c>
    </row>
    <row r="88" spans="1:6" ht="15" customHeight="1" x14ac:dyDescent="0.3">
      <c r="A88" s="60" t="s">
        <v>30</v>
      </c>
      <c r="B88" s="61">
        <v>0</v>
      </c>
      <c r="C88" s="60" t="s">
        <v>30</v>
      </c>
      <c r="D88" s="61">
        <v>189</v>
      </c>
      <c r="E88" s="61">
        <v>132</v>
      </c>
      <c r="F88" s="61">
        <f t="shared" si="13"/>
        <v>321</v>
      </c>
    </row>
    <row r="89" spans="1:6" ht="15" customHeight="1" x14ac:dyDescent="0.3">
      <c r="A89" s="60" t="s">
        <v>31</v>
      </c>
      <c r="B89" s="61">
        <v>0</v>
      </c>
      <c r="C89" s="60" t="s">
        <v>31</v>
      </c>
      <c r="D89" s="61">
        <v>217</v>
      </c>
      <c r="E89" s="61">
        <v>138</v>
      </c>
      <c r="F89" s="61">
        <f t="shared" si="13"/>
        <v>355</v>
      </c>
    </row>
    <row r="90" spans="1:6" ht="15" customHeight="1" x14ac:dyDescent="0.3">
      <c r="A90" s="60" t="s">
        <v>32</v>
      </c>
      <c r="B90" s="61">
        <v>0</v>
      </c>
      <c r="C90" s="60" t="s">
        <v>32</v>
      </c>
      <c r="D90" s="61">
        <v>225</v>
      </c>
      <c r="E90" s="61">
        <v>208</v>
      </c>
      <c r="F90" s="61">
        <f t="shared" si="13"/>
        <v>433</v>
      </c>
    </row>
    <row r="91" spans="1:6" ht="15" customHeight="1" x14ac:dyDescent="0.3">
      <c r="A91" s="60" t="s">
        <v>33</v>
      </c>
      <c r="B91" s="61">
        <v>0</v>
      </c>
      <c r="C91" s="60" t="s">
        <v>33</v>
      </c>
      <c r="D91" s="61">
        <v>224</v>
      </c>
      <c r="E91" s="61">
        <v>161</v>
      </c>
      <c r="F91" s="61">
        <f t="shared" si="13"/>
        <v>385</v>
      </c>
    </row>
    <row r="92" spans="1:6" ht="15" customHeight="1" x14ac:dyDescent="0.3">
      <c r="A92" s="60" t="s">
        <v>34</v>
      </c>
      <c r="B92" s="61">
        <v>0</v>
      </c>
      <c r="C92" s="60" t="s">
        <v>34</v>
      </c>
      <c r="D92" s="61">
        <v>199</v>
      </c>
      <c r="E92" s="61">
        <v>157</v>
      </c>
      <c r="F92" s="61">
        <f t="shared" si="13"/>
        <v>356</v>
      </c>
    </row>
    <row r="93" spans="1:6" ht="15" customHeight="1" x14ac:dyDescent="0.3">
      <c r="A93" s="60" t="s">
        <v>35</v>
      </c>
      <c r="B93" s="61">
        <v>0</v>
      </c>
      <c r="C93" s="60" t="s">
        <v>35</v>
      </c>
      <c r="D93" s="61">
        <v>151</v>
      </c>
      <c r="E93" s="61">
        <v>161</v>
      </c>
      <c r="F93" s="61">
        <f t="shared" si="13"/>
        <v>312</v>
      </c>
    </row>
    <row r="94" spans="1:6" ht="15" customHeight="1" x14ac:dyDescent="0.3">
      <c r="A94" s="60" t="s">
        <v>36</v>
      </c>
      <c r="B94" s="61">
        <v>0</v>
      </c>
      <c r="C94" s="60" t="s">
        <v>36</v>
      </c>
      <c r="D94" s="61">
        <v>220</v>
      </c>
      <c r="E94" s="61">
        <v>137</v>
      </c>
      <c r="F94" s="61">
        <f t="shared" si="13"/>
        <v>357</v>
      </c>
    </row>
    <row r="95" spans="1:6" ht="15" customHeight="1" x14ac:dyDescent="0.3">
      <c r="A95" s="60" t="s">
        <v>37</v>
      </c>
      <c r="B95" s="61">
        <v>0</v>
      </c>
      <c r="C95" s="60" t="s">
        <v>37</v>
      </c>
      <c r="D95" s="61">
        <v>240</v>
      </c>
      <c r="E95" s="61">
        <v>160</v>
      </c>
      <c r="F95" s="61">
        <f t="shared" si="13"/>
        <v>400</v>
      </c>
    </row>
    <row r="96" spans="1:6" ht="15" customHeight="1" x14ac:dyDescent="0.3">
      <c r="A96" s="86">
        <v>2016</v>
      </c>
      <c r="B96" s="85">
        <v>0</v>
      </c>
      <c r="C96" s="86">
        <v>2016</v>
      </c>
      <c r="D96" s="85">
        <f>SUM(D97:D108)</f>
        <v>2885</v>
      </c>
      <c r="E96" s="85">
        <f t="shared" ref="E96:F96" si="14">SUM(E97:E108)</f>
        <v>1777</v>
      </c>
      <c r="F96" s="85">
        <f t="shared" si="14"/>
        <v>4662</v>
      </c>
    </row>
    <row r="97" spans="1:6" ht="15" customHeight="1" x14ac:dyDescent="0.3">
      <c r="A97" s="60" t="s">
        <v>26</v>
      </c>
      <c r="B97" s="61">
        <v>0</v>
      </c>
      <c r="C97" s="60" t="s">
        <v>26</v>
      </c>
      <c r="D97" s="61">
        <v>132</v>
      </c>
      <c r="E97" s="61">
        <v>127</v>
      </c>
      <c r="F97" s="61">
        <f>SUM(D97:E97)</f>
        <v>259</v>
      </c>
    </row>
    <row r="98" spans="1:6" ht="15" customHeight="1" x14ac:dyDescent="0.3">
      <c r="A98" s="60" t="s">
        <v>27</v>
      </c>
      <c r="B98" s="61">
        <v>0</v>
      </c>
      <c r="C98" s="60" t="s">
        <v>27</v>
      </c>
      <c r="D98" s="61">
        <v>270</v>
      </c>
      <c r="E98" s="61">
        <v>236</v>
      </c>
      <c r="F98" s="61">
        <f t="shared" ref="F98:F108" si="15">SUM(D98:E98)</f>
        <v>506</v>
      </c>
    </row>
    <row r="99" spans="1:6" ht="15" customHeight="1" x14ac:dyDescent="0.3">
      <c r="A99" s="60" t="s">
        <v>28</v>
      </c>
      <c r="B99" s="61">
        <v>0</v>
      </c>
      <c r="C99" s="60" t="s">
        <v>28</v>
      </c>
      <c r="D99" s="61">
        <v>227</v>
      </c>
      <c r="E99" s="61">
        <v>158</v>
      </c>
      <c r="F99" s="61">
        <f t="shared" si="15"/>
        <v>385</v>
      </c>
    </row>
    <row r="100" spans="1:6" ht="15" customHeight="1" x14ac:dyDescent="0.3">
      <c r="A100" s="60" t="s">
        <v>29</v>
      </c>
      <c r="B100" s="61">
        <v>0</v>
      </c>
      <c r="C100" s="60" t="s">
        <v>29</v>
      </c>
      <c r="D100" s="61">
        <v>315</v>
      </c>
      <c r="E100" s="61">
        <v>132</v>
      </c>
      <c r="F100" s="61">
        <f t="shared" si="15"/>
        <v>447</v>
      </c>
    </row>
    <row r="101" spans="1:6" ht="15" customHeight="1" x14ac:dyDescent="0.3">
      <c r="A101" s="60" t="s">
        <v>30</v>
      </c>
      <c r="B101" s="61">
        <v>0</v>
      </c>
      <c r="C101" s="60" t="s">
        <v>30</v>
      </c>
      <c r="D101" s="61">
        <v>210</v>
      </c>
      <c r="E101" s="61">
        <v>133</v>
      </c>
      <c r="F101" s="61">
        <f t="shared" si="15"/>
        <v>343</v>
      </c>
    </row>
    <row r="102" spans="1:6" ht="15" customHeight="1" x14ac:dyDescent="0.3">
      <c r="A102" s="60" t="s">
        <v>31</v>
      </c>
      <c r="B102" s="61">
        <v>0</v>
      </c>
      <c r="C102" s="60" t="s">
        <v>31</v>
      </c>
      <c r="D102" s="61">
        <v>287</v>
      </c>
      <c r="E102" s="61">
        <v>158</v>
      </c>
      <c r="F102" s="61">
        <f t="shared" si="15"/>
        <v>445</v>
      </c>
    </row>
    <row r="103" spans="1:6" ht="15" customHeight="1" x14ac:dyDescent="0.3">
      <c r="A103" s="60" t="s">
        <v>32</v>
      </c>
      <c r="B103" s="61">
        <v>0</v>
      </c>
      <c r="C103" s="60" t="s">
        <v>32</v>
      </c>
      <c r="D103" s="61">
        <v>402</v>
      </c>
      <c r="E103" s="61">
        <v>193</v>
      </c>
      <c r="F103" s="61">
        <f t="shared" si="15"/>
        <v>595</v>
      </c>
    </row>
    <row r="104" spans="1:6" ht="15" customHeight="1" x14ac:dyDescent="0.3">
      <c r="A104" s="60" t="s">
        <v>33</v>
      </c>
      <c r="B104" s="61">
        <v>0</v>
      </c>
      <c r="C104" s="60" t="s">
        <v>33</v>
      </c>
      <c r="D104" s="61">
        <v>278</v>
      </c>
      <c r="E104" s="61">
        <v>156</v>
      </c>
      <c r="F104" s="61">
        <f t="shared" si="15"/>
        <v>434</v>
      </c>
    </row>
    <row r="105" spans="1:6" ht="15" customHeight="1" x14ac:dyDescent="0.3">
      <c r="A105" s="60" t="s">
        <v>34</v>
      </c>
      <c r="B105" s="61">
        <v>0</v>
      </c>
      <c r="C105" s="60" t="s">
        <v>34</v>
      </c>
      <c r="D105" s="61">
        <v>285</v>
      </c>
      <c r="E105" s="61">
        <v>145</v>
      </c>
      <c r="F105" s="61">
        <f t="shared" si="15"/>
        <v>430</v>
      </c>
    </row>
    <row r="106" spans="1:6" ht="15" customHeight="1" x14ac:dyDescent="0.3">
      <c r="A106" s="60" t="s">
        <v>35</v>
      </c>
      <c r="B106" s="61">
        <v>0</v>
      </c>
      <c r="C106" s="60" t="s">
        <v>35</v>
      </c>
      <c r="D106" s="61">
        <v>113</v>
      </c>
      <c r="E106" s="61">
        <v>99</v>
      </c>
      <c r="F106" s="61">
        <f t="shared" si="15"/>
        <v>212</v>
      </c>
    </row>
    <row r="107" spans="1:6" ht="15" customHeight="1" x14ac:dyDescent="0.3">
      <c r="A107" s="60" t="s">
        <v>36</v>
      </c>
      <c r="B107" s="61">
        <v>0</v>
      </c>
      <c r="C107" s="60" t="s">
        <v>36</v>
      </c>
      <c r="D107" s="61">
        <v>179</v>
      </c>
      <c r="E107" s="61">
        <v>97</v>
      </c>
      <c r="F107" s="61">
        <f t="shared" si="15"/>
        <v>276</v>
      </c>
    </row>
    <row r="108" spans="1:6" ht="15" customHeight="1" x14ac:dyDescent="0.3">
      <c r="A108" s="60" t="s">
        <v>37</v>
      </c>
      <c r="B108" s="61">
        <v>0</v>
      </c>
      <c r="C108" s="60" t="s">
        <v>37</v>
      </c>
      <c r="D108" s="61">
        <v>187</v>
      </c>
      <c r="E108" s="61">
        <v>143</v>
      </c>
      <c r="F108" s="61">
        <f t="shared" si="15"/>
        <v>330</v>
      </c>
    </row>
    <row r="109" spans="1:6" ht="15" customHeight="1" x14ac:dyDescent="0.3">
      <c r="A109" s="67">
        <v>2015</v>
      </c>
      <c r="B109" s="85">
        <v>0</v>
      </c>
      <c r="C109" s="67">
        <v>2015</v>
      </c>
      <c r="D109" s="85">
        <f>SUM(D110:D121)</f>
        <v>2169</v>
      </c>
      <c r="E109" s="85">
        <f t="shared" ref="E109:F109" si="16">SUM(E110:E121)</f>
        <v>1273</v>
      </c>
      <c r="F109" s="85">
        <f t="shared" si="16"/>
        <v>3442</v>
      </c>
    </row>
    <row r="110" spans="1:6" ht="15" customHeight="1" x14ac:dyDescent="0.3">
      <c r="A110" s="60" t="s">
        <v>26</v>
      </c>
      <c r="B110" s="61">
        <v>0</v>
      </c>
      <c r="C110" s="60" t="s">
        <v>26</v>
      </c>
      <c r="D110" s="61">
        <v>102</v>
      </c>
      <c r="E110" s="61">
        <v>62</v>
      </c>
      <c r="F110" s="61">
        <f>SUM(D110:E110)</f>
        <v>164</v>
      </c>
    </row>
    <row r="111" spans="1:6" ht="15" customHeight="1" x14ac:dyDescent="0.3">
      <c r="A111" s="60" t="s">
        <v>27</v>
      </c>
      <c r="B111" s="61">
        <v>0</v>
      </c>
      <c r="C111" s="60" t="s">
        <v>27</v>
      </c>
      <c r="D111" s="61">
        <v>70</v>
      </c>
      <c r="E111" s="61">
        <v>59</v>
      </c>
      <c r="F111" s="61">
        <f t="shared" ref="F111:F121" si="17">SUM(D111:E111)</f>
        <v>129</v>
      </c>
    </row>
    <row r="112" spans="1:6" ht="15" customHeight="1" x14ac:dyDescent="0.3">
      <c r="A112" s="60" t="s">
        <v>28</v>
      </c>
      <c r="B112" s="61">
        <v>0</v>
      </c>
      <c r="C112" s="60" t="s">
        <v>28</v>
      </c>
      <c r="D112" s="61">
        <v>142</v>
      </c>
      <c r="E112" s="61">
        <v>65</v>
      </c>
      <c r="F112" s="61">
        <f t="shared" si="17"/>
        <v>207</v>
      </c>
    </row>
    <row r="113" spans="1:6" ht="15" customHeight="1" x14ac:dyDescent="0.3">
      <c r="A113" s="60" t="s">
        <v>29</v>
      </c>
      <c r="B113" s="61">
        <v>0</v>
      </c>
      <c r="C113" s="60" t="s">
        <v>29</v>
      </c>
      <c r="D113" s="61">
        <v>182</v>
      </c>
      <c r="E113" s="61">
        <v>95</v>
      </c>
      <c r="F113" s="61">
        <f t="shared" si="17"/>
        <v>277</v>
      </c>
    </row>
    <row r="114" spans="1:6" ht="15" customHeight="1" x14ac:dyDescent="0.3">
      <c r="A114" s="60" t="s">
        <v>30</v>
      </c>
      <c r="B114" s="61">
        <v>0</v>
      </c>
      <c r="C114" s="60" t="s">
        <v>30</v>
      </c>
      <c r="D114" s="61">
        <v>249</v>
      </c>
      <c r="E114" s="61">
        <v>107</v>
      </c>
      <c r="F114" s="61">
        <f t="shared" si="17"/>
        <v>356</v>
      </c>
    </row>
    <row r="115" spans="1:6" ht="15" customHeight="1" x14ac:dyDescent="0.3">
      <c r="A115" s="60" t="s">
        <v>31</v>
      </c>
      <c r="B115" s="61">
        <v>0</v>
      </c>
      <c r="C115" s="60" t="s">
        <v>31</v>
      </c>
      <c r="D115" s="61">
        <v>219</v>
      </c>
      <c r="E115" s="61">
        <v>130</v>
      </c>
      <c r="F115" s="61">
        <f t="shared" si="17"/>
        <v>349</v>
      </c>
    </row>
    <row r="116" spans="1:6" ht="15" customHeight="1" x14ac:dyDescent="0.3">
      <c r="A116" s="60" t="s">
        <v>32</v>
      </c>
      <c r="B116" s="61">
        <v>0</v>
      </c>
      <c r="C116" s="60" t="s">
        <v>32</v>
      </c>
      <c r="D116" s="61">
        <v>267</v>
      </c>
      <c r="E116" s="61">
        <v>147</v>
      </c>
      <c r="F116" s="61">
        <f t="shared" si="17"/>
        <v>414</v>
      </c>
    </row>
    <row r="117" spans="1:6" ht="15" customHeight="1" x14ac:dyDescent="0.3">
      <c r="A117" s="60" t="s">
        <v>33</v>
      </c>
      <c r="B117" s="61">
        <v>0</v>
      </c>
      <c r="C117" s="60" t="s">
        <v>33</v>
      </c>
      <c r="D117" s="61">
        <v>150</v>
      </c>
      <c r="E117" s="61">
        <v>85</v>
      </c>
      <c r="F117" s="61">
        <f t="shared" si="17"/>
        <v>235</v>
      </c>
    </row>
    <row r="118" spans="1:6" ht="15" customHeight="1" x14ac:dyDescent="0.3">
      <c r="A118" s="60" t="s">
        <v>34</v>
      </c>
      <c r="B118" s="61">
        <v>0</v>
      </c>
      <c r="C118" s="60" t="s">
        <v>34</v>
      </c>
      <c r="D118" s="61">
        <v>177</v>
      </c>
      <c r="E118" s="61">
        <v>135</v>
      </c>
      <c r="F118" s="61">
        <f t="shared" si="17"/>
        <v>312</v>
      </c>
    </row>
    <row r="119" spans="1:6" ht="15" customHeight="1" x14ac:dyDescent="0.3">
      <c r="A119" s="60" t="s">
        <v>35</v>
      </c>
      <c r="B119" s="61">
        <v>0</v>
      </c>
      <c r="C119" s="60" t="s">
        <v>35</v>
      </c>
      <c r="D119" s="61">
        <v>204</v>
      </c>
      <c r="E119" s="61">
        <v>93</v>
      </c>
      <c r="F119" s="61">
        <f t="shared" si="17"/>
        <v>297</v>
      </c>
    </row>
    <row r="120" spans="1:6" ht="15" customHeight="1" x14ac:dyDescent="0.3">
      <c r="A120" s="60" t="s">
        <v>36</v>
      </c>
      <c r="B120" s="61">
        <v>0</v>
      </c>
      <c r="C120" s="60" t="s">
        <v>36</v>
      </c>
      <c r="D120" s="61">
        <v>172</v>
      </c>
      <c r="E120" s="61">
        <v>137</v>
      </c>
      <c r="F120" s="61">
        <f t="shared" si="17"/>
        <v>309</v>
      </c>
    </row>
    <row r="121" spans="1:6" ht="15" customHeight="1" x14ac:dyDescent="0.3">
      <c r="A121" s="60" t="s">
        <v>37</v>
      </c>
      <c r="B121" s="61">
        <v>0</v>
      </c>
      <c r="C121" s="60" t="s">
        <v>37</v>
      </c>
      <c r="D121" s="61">
        <v>235</v>
      </c>
      <c r="E121" s="61">
        <v>158</v>
      </c>
      <c r="F121" s="61">
        <f t="shared" si="17"/>
        <v>393</v>
      </c>
    </row>
    <row r="122" spans="1:6" ht="15" customHeight="1" x14ac:dyDescent="0.3">
      <c r="A122" s="67">
        <v>2014</v>
      </c>
      <c r="B122" s="85">
        <v>0</v>
      </c>
      <c r="C122" s="67">
        <v>2014</v>
      </c>
      <c r="D122" s="85">
        <f>SUM(D123:D134)</f>
        <v>1757</v>
      </c>
      <c r="E122" s="85">
        <f t="shared" ref="E122" si="18">SUM(E123:E134)</f>
        <v>1243</v>
      </c>
      <c r="F122" s="85">
        <f>SUM(F123:F134)</f>
        <v>3000</v>
      </c>
    </row>
    <row r="123" spans="1:6" ht="15" customHeight="1" x14ac:dyDescent="0.3">
      <c r="A123" s="60" t="s">
        <v>26</v>
      </c>
      <c r="B123" s="61">
        <v>0</v>
      </c>
      <c r="C123" s="60" t="s">
        <v>26</v>
      </c>
      <c r="D123" s="61">
        <v>152</v>
      </c>
      <c r="E123" s="61">
        <v>103</v>
      </c>
      <c r="F123" s="61">
        <f>SUM(D123:E123)</f>
        <v>255</v>
      </c>
    </row>
    <row r="124" spans="1:6" ht="15" customHeight="1" x14ac:dyDescent="0.3">
      <c r="A124" s="60" t="s">
        <v>27</v>
      </c>
      <c r="B124" s="61">
        <v>0</v>
      </c>
      <c r="C124" s="60" t="s">
        <v>27</v>
      </c>
      <c r="D124" s="61">
        <v>97</v>
      </c>
      <c r="E124" s="61">
        <v>129</v>
      </c>
      <c r="F124" s="61">
        <f t="shared" ref="F124:F134" si="19">SUM(D124:E124)</f>
        <v>226</v>
      </c>
    </row>
    <row r="125" spans="1:6" ht="15" customHeight="1" x14ac:dyDescent="0.3">
      <c r="A125" s="60" t="s">
        <v>28</v>
      </c>
      <c r="B125" s="61">
        <v>0</v>
      </c>
      <c r="C125" s="60" t="s">
        <v>28</v>
      </c>
      <c r="D125" s="61">
        <v>170</v>
      </c>
      <c r="E125" s="61">
        <v>124</v>
      </c>
      <c r="F125" s="61">
        <f t="shared" si="19"/>
        <v>294</v>
      </c>
    </row>
    <row r="126" spans="1:6" ht="15" customHeight="1" x14ac:dyDescent="0.3">
      <c r="A126" s="60" t="s">
        <v>29</v>
      </c>
      <c r="B126" s="61">
        <v>0</v>
      </c>
      <c r="C126" s="60" t="s">
        <v>29</v>
      </c>
      <c r="D126" s="61">
        <v>187</v>
      </c>
      <c r="E126" s="61">
        <v>93</v>
      </c>
      <c r="F126" s="61">
        <f t="shared" si="19"/>
        <v>280</v>
      </c>
    </row>
    <row r="127" spans="1:6" ht="15" customHeight="1" x14ac:dyDescent="0.3">
      <c r="A127" s="60" t="s">
        <v>30</v>
      </c>
      <c r="B127" s="61">
        <v>0</v>
      </c>
      <c r="C127" s="60" t="s">
        <v>30</v>
      </c>
      <c r="D127" s="61">
        <v>110</v>
      </c>
      <c r="E127" s="61">
        <v>96</v>
      </c>
      <c r="F127" s="61">
        <f t="shared" si="19"/>
        <v>206</v>
      </c>
    </row>
    <row r="128" spans="1:6" ht="15" customHeight="1" x14ac:dyDescent="0.3">
      <c r="A128" s="60" t="s">
        <v>31</v>
      </c>
      <c r="B128" s="61">
        <v>0</v>
      </c>
      <c r="C128" s="60" t="s">
        <v>31</v>
      </c>
      <c r="D128" s="61">
        <v>137</v>
      </c>
      <c r="E128" s="61">
        <v>96</v>
      </c>
      <c r="F128" s="61">
        <f t="shared" si="19"/>
        <v>233</v>
      </c>
    </row>
    <row r="129" spans="1:6" ht="15" customHeight="1" x14ac:dyDescent="0.3">
      <c r="A129" s="60" t="s">
        <v>32</v>
      </c>
      <c r="B129" s="61">
        <v>0</v>
      </c>
      <c r="C129" s="60" t="s">
        <v>32</v>
      </c>
      <c r="D129" s="61">
        <v>151</v>
      </c>
      <c r="E129" s="61">
        <v>126</v>
      </c>
      <c r="F129" s="61">
        <f t="shared" si="19"/>
        <v>277</v>
      </c>
    </row>
    <row r="130" spans="1:6" ht="15" customHeight="1" x14ac:dyDescent="0.3">
      <c r="A130" s="60" t="s">
        <v>33</v>
      </c>
      <c r="B130" s="61">
        <v>0</v>
      </c>
      <c r="C130" s="60" t="s">
        <v>33</v>
      </c>
      <c r="D130" s="61">
        <v>184</v>
      </c>
      <c r="E130" s="61">
        <v>105</v>
      </c>
      <c r="F130" s="61">
        <f t="shared" si="19"/>
        <v>289</v>
      </c>
    </row>
    <row r="131" spans="1:6" ht="15" customHeight="1" x14ac:dyDescent="0.3">
      <c r="A131" s="60" t="s">
        <v>34</v>
      </c>
      <c r="B131" s="61">
        <v>0</v>
      </c>
      <c r="C131" s="60" t="s">
        <v>34</v>
      </c>
      <c r="D131" s="61">
        <v>160</v>
      </c>
      <c r="E131" s="61">
        <v>139</v>
      </c>
      <c r="F131" s="61">
        <f t="shared" si="19"/>
        <v>299</v>
      </c>
    </row>
    <row r="132" spans="1:6" ht="15" customHeight="1" x14ac:dyDescent="0.3">
      <c r="A132" s="60" t="s">
        <v>35</v>
      </c>
      <c r="B132" s="61">
        <v>0</v>
      </c>
      <c r="C132" s="60" t="s">
        <v>35</v>
      </c>
      <c r="D132" s="61">
        <v>142</v>
      </c>
      <c r="E132" s="61">
        <v>82</v>
      </c>
      <c r="F132" s="61">
        <f t="shared" si="19"/>
        <v>224</v>
      </c>
    </row>
    <row r="133" spans="1:6" ht="15" customHeight="1" x14ac:dyDescent="0.3">
      <c r="A133" s="60" t="s">
        <v>36</v>
      </c>
      <c r="B133" s="61">
        <v>0</v>
      </c>
      <c r="C133" s="60" t="s">
        <v>36</v>
      </c>
      <c r="D133" s="61">
        <v>144</v>
      </c>
      <c r="E133" s="61">
        <v>69</v>
      </c>
      <c r="F133" s="61">
        <f t="shared" si="19"/>
        <v>213</v>
      </c>
    </row>
    <row r="134" spans="1:6" ht="15" customHeight="1" x14ac:dyDescent="0.3">
      <c r="A134" s="60" t="s">
        <v>37</v>
      </c>
      <c r="B134" s="61">
        <v>0</v>
      </c>
      <c r="C134" s="60" t="s">
        <v>37</v>
      </c>
      <c r="D134" s="61">
        <v>123</v>
      </c>
      <c r="E134" s="61">
        <v>81</v>
      </c>
      <c r="F134" s="61">
        <f t="shared" si="19"/>
        <v>204</v>
      </c>
    </row>
    <row r="135" spans="1:6" ht="15" customHeight="1" x14ac:dyDescent="0.3">
      <c r="A135" s="67">
        <v>2013</v>
      </c>
      <c r="B135" s="85">
        <v>0</v>
      </c>
      <c r="C135" s="67">
        <v>2013</v>
      </c>
      <c r="D135" s="85">
        <f>SUM(D136:D147)</f>
        <v>2272</v>
      </c>
      <c r="E135" s="85">
        <f>SUM(E136:E147)</f>
        <v>1692</v>
      </c>
      <c r="F135" s="85">
        <f t="shared" ref="F135" si="20">SUM(F136:F147)</f>
        <v>3964</v>
      </c>
    </row>
    <row r="136" spans="1:6" ht="15" customHeight="1" x14ac:dyDescent="0.3">
      <c r="A136" s="60" t="s">
        <v>26</v>
      </c>
      <c r="B136" s="61">
        <v>0</v>
      </c>
      <c r="C136" s="60" t="s">
        <v>26</v>
      </c>
      <c r="D136" s="61">
        <v>123</v>
      </c>
      <c r="E136" s="61">
        <v>87</v>
      </c>
      <c r="F136" s="61">
        <f>SUM(D136:E136)</f>
        <v>210</v>
      </c>
    </row>
    <row r="137" spans="1:6" ht="15" customHeight="1" x14ac:dyDescent="0.3">
      <c r="A137" s="60" t="s">
        <v>27</v>
      </c>
      <c r="B137" s="61">
        <v>0</v>
      </c>
      <c r="C137" s="60" t="s">
        <v>27</v>
      </c>
      <c r="D137" s="61">
        <v>115</v>
      </c>
      <c r="E137" s="61">
        <v>98</v>
      </c>
      <c r="F137" s="61">
        <f t="shared" ref="F137:F147" si="21">SUM(D137:E137)</f>
        <v>213</v>
      </c>
    </row>
    <row r="138" spans="1:6" ht="15" customHeight="1" x14ac:dyDescent="0.3">
      <c r="A138" s="60" t="s">
        <v>28</v>
      </c>
      <c r="B138" s="61">
        <v>0</v>
      </c>
      <c r="C138" s="60" t="s">
        <v>28</v>
      </c>
      <c r="D138" s="61">
        <v>216</v>
      </c>
      <c r="E138" s="61">
        <v>120</v>
      </c>
      <c r="F138" s="61">
        <f t="shared" si="21"/>
        <v>336</v>
      </c>
    </row>
    <row r="139" spans="1:6" ht="15" customHeight="1" x14ac:dyDescent="0.3">
      <c r="A139" s="60" t="s">
        <v>29</v>
      </c>
      <c r="B139" s="61">
        <v>0</v>
      </c>
      <c r="C139" s="60" t="s">
        <v>29</v>
      </c>
      <c r="D139" s="61">
        <v>157</v>
      </c>
      <c r="E139" s="61">
        <v>165</v>
      </c>
      <c r="F139" s="61">
        <f t="shared" si="21"/>
        <v>322</v>
      </c>
    </row>
    <row r="140" spans="1:6" ht="15" customHeight="1" x14ac:dyDescent="0.3">
      <c r="A140" s="60" t="s">
        <v>30</v>
      </c>
      <c r="B140" s="61">
        <v>0</v>
      </c>
      <c r="C140" s="60" t="s">
        <v>30</v>
      </c>
      <c r="D140" s="61">
        <v>236</v>
      </c>
      <c r="E140" s="61">
        <v>153</v>
      </c>
      <c r="F140" s="61">
        <f t="shared" si="21"/>
        <v>389</v>
      </c>
    </row>
    <row r="141" spans="1:6" ht="15" customHeight="1" x14ac:dyDescent="0.3">
      <c r="A141" s="60" t="s">
        <v>31</v>
      </c>
      <c r="B141" s="61">
        <v>0</v>
      </c>
      <c r="C141" s="60" t="s">
        <v>31</v>
      </c>
      <c r="D141" s="61">
        <v>206</v>
      </c>
      <c r="E141" s="61">
        <v>137</v>
      </c>
      <c r="F141" s="61">
        <f t="shared" si="21"/>
        <v>343</v>
      </c>
    </row>
    <row r="142" spans="1:6" ht="15" customHeight="1" x14ac:dyDescent="0.3">
      <c r="A142" s="60" t="s">
        <v>32</v>
      </c>
      <c r="B142" s="61">
        <v>0</v>
      </c>
      <c r="C142" s="60" t="s">
        <v>32</v>
      </c>
      <c r="D142" s="61">
        <v>273</v>
      </c>
      <c r="E142" s="61">
        <v>170</v>
      </c>
      <c r="F142" s="61">
        <f t="shared" si="21"/>
        <v>443</v>
      </c>
    </row>
    <row r="143" spans="1:6" ht="15" customHeight="1" x14ac:dyDescent="0.3">
      <c r="A143" s="60" t="s">
        <v>33</v>
      </c>
      <c r="B143" s="61">
        <v>0</v>
      </c>
      <c r="C143" s="60" t="s">
        <v>33</v>
      </c>
      <c r="D143" s="61">
        <v>278</v>
      </c>
      <c r="E143" s="61">
        <v>194</v>
      </c>
      <c r="F143" s="61">
        <f t="shared" si="21"/>
        <v>472</v>
      </c>
    </row>
    <row r="144" spans="1:6" ht="15" customHeight="1" x14ac:dyDescent="0.3">
      <c r="A144" s="60" t="s">
        <v>34</v>
      </c>
      <c r="B144" s="61">
        <v>0</v>
      </c>
      <c r="C144" s="60" t="s">
        <v>34</v>
      </c>
      <c r="D144" s="61">
        <v>210</v>
      </c>
      <c r="E144" s="61">
        <v>162</v>
      </c>
      <c r="F144" s="61">
        <f t="shared" si="21"/>
        <v>372</v>
      </c>
    </row>
    <row r="145" spans="1:6" ht="15" customHeight="1" x14ac:dyDescent="0.3">
      <c r="A145" s="60" t="s">
        <v>35</v>
      </c>
      <c r="B145" s="61">
        <v>0</v>
      </c>
      <c r="C145" s="60" t="s">
        <v>35</v>
      </c>
      <c r="D145" s="61">
        <v>151</v>
      </c>
      <c r="E145" s="61">
        <v>163</v>
      </c>
      <c r="F145" s="61">
        <f t="shared" si="21"/>
        <v>314</v>
      </c>
    </row>
    <row r="146" spans="1:6" ht="15" customHeight="1" x14ac:dyDescent="0.3">
      <c r="A146" s="60" t="s">
        <v>36</v>
      </c>
      <c r="B146" s="61">
        <v>0</v>
      </c>
      <c r="C146" s="60" t="s">
        <v>36</v>
      </c>
      <c r="D146" s="61">
        <v>155</v>
      </c>
      <c r="E146" s="61">
        <v>104</v>
      </c>
      <c r="F146" s="61">
        <f t="shared" si="21"/>
        <v>259</v>
      </c>
    </row>
    <row r="147" spans="1:6" ht="15" customHeight="1" x14ac:dyDescent="0.3">
      <c r="A147" s="60" t="s">
        <v>37</v>
      </c>
      <c r="B147" s="61">
        <v>0</v>
      </c>
      <c r="C147" s="60" t="s">
        <v>37</v>
      </c>
      <c r="D147" s="61">
        <v>152</v>
      </c>
      <c r="E147" s="61">
        <v>139</v>
      </c>
      <c r="F147" s="61">
        <f t="shared" si="21"/>
        <v>291</v>
      </c>
    </row>
    <row r="148" spans="1:6" ht="15" customHeight="1" x14ac:dyDescent="0.3">
      <c r="A148" s="67">
        <v>2012</v>
      </c>
      <c r="B148" s="85">
        <v>0</v>
      </c>
      <c r="C148" s="67">
        <v>2012</v>
      </c>
      <c r="D148" s="85">
        <f>SUM(D149:D160)</f>
        <v>2072</v>
      </c>
      <c r="E148" s="85">
        <f t="shared" ref="E148:F148" si="22">SUM(E149:E160)</f>
        <v>1508</v>
      </c>
      <c r="F148" s="85">
        <f t="shared" si="22"/>
        <v>3580</v>
      </c>
    </row>
    <row r="149" spans="1:6" ht="15" customHeight="1" x14ac:dyDescent="0.3">
      <c r="A149" s="60" t="s">
        <v>26</v>
      </c>
      <c r="B149" s="61">
        <v>0</v>
      </c>
      <c r="C149" s="60" t="s">
        <v>26</v>
      </c>
      <c r="D149" s="61">
        <v>116</v>
      </c>
      <c r="E149" s="61">
        <v>98</v>
      </c>
      <c r="F149" s="61">
        <f>SUM(D149:E149)</f>
        <v>214</v>
      </c>
    </row>
    <row r="150" spans="1:6" ht="15" customHeight="1" x14ac:dyDescent="0.3">
      <c r="A150" s="60" t="s">
        <v>27</v>
      </c>
      <c r="B150" s="61">
        <v>0</v>
      </c>
      <c r="C150" s="60" t="s">
        <v>27</v>
      </c>
      <c r="D150" s="61">
        <v>56</v>
      </c>
      <c r="E150" s="61">
        <v>70</v>
      </c>
      <c r="F150" s="61">
        <f t="shared" ref="F150:F160" si="23">SUM(D150:E150)</f>
        <v>126</v>
      </c>
    </row>
    <row r="151" spans="1:6" ht="15" customHeight="1" x14ac:dyDescent="0.3">
      <c r="A151" s="60" t="s">
        <v>28</v>
      </c>
      <c r="B151" s="61">
        <v>0</v>
      </c>
      <c r="C151" s="60" t="s">
        <v>28</v>
      </c>
      <c r="D151" s="61">
        <v>108</v>
      </c>
      <c r="E151" s="61">
        <v>124</v>
      </c>
      <c r="F151" s="61">
        <f t="shared" si="23"/>
        <v>232</v>
      </c>
    </row>
    <row r="152" spans="1:6" ht="15" customHeight="1" x14ac:dyDescent="0.3">
      <c r="A152" s="60" t="s">
        <v>29</v>
      </c>
      <c r="B152" s="61">
        <v>0</v>
      </c>
      <c r="C152" s="60" t="s">
        <v>29</v>
      </c>
      <c r="D152" s="61">
        <v>228</v>
      </c>
      <c r="E152" s="61">
        <v>157</v>
      </c>
      <c r="F152" s="61">
        <f t="shared" si="23"/>
        <v>385</v>
      </c>
    </row>
    <row r="153" spans="1:6" ht="15" customHeight="1" x14ac:dyDescent="0.3">
      <c r="A153" s="60" t="s">
        <v>30</v>
      </c>
      <c r="B153" s="61">
        <v>0</v>
      </c>
      <c r="C153" s="60" t="s">
        <v>30</v>
      </c>
      <c r="D153" s="61">
        <v>170</v>
      </c>
      <c r="E153" s="61">
        <v>100</v>
      </c>
      <c r="F153" s="61">
        <f t="shared" si="23"/>
        <v>270</v>
      </c>
    </row>
    <row r="154" spans="1:6" ht="15" customHeight="1" x14ac:dyDescent="0.3">
      <c r="A154" s="60" t="s">
        <v>31</v>
      </c>
      <c r="B154" s="61">
        <v>0</v>
      </c>
      <c r="C154" s="60" t="s">
        <v>31</v>
      </c>
      <c r="D154" s="61">
        <v>227</v>
      </c>
      <c r="E154" s="61">
        <v>131</v>
      </c>
      <c r="F154" s="61">
        <f t="shared" si="23"/>
        <v>358</v>
      </c>
    </row>
    <row r="155" spans="1:6" ht="15" customHeight="1" x14ac:dyDescent="0.3">
      <c r="A155" s="60" t="s">
        <v>32</v>
      </c>
      <c r="B155" s="61">
        <v>0</v>
      </c>
      <c r="C155" s="60" t="s">
        <v>32</v>
      </c>
      <c r="D155" s="61">
        <v>267</v>
      </c>
      <c r="E155" s="61">
        <v>168</v>
      </c>
      <c r="F155" s="61">
        <f t="shared" si="23"/>
        <v>435</v>
      </c>
    </row>
    <row r="156" spans="1:6" ht="15" customHeight="1" x14ac:dyDescent="0.3">
      <c r="A156" s="60" t="s">
        <v>33</v>
      </c>
      <c r="B156" s="61">
        <v>0</v>
      </c>
      <c r="C156" s="60" t="s">
        <v>33</v>
      </c>
      <c r="D156" s="61">
        <v>247</v>
      </c>
      <c r="E156" s="61">
        <v>155</v>
      </c>
      <c r="F156" s="61">
        <f t="shared" si="23"/>
        <v>402</v>
      </c>
    </row>
    <row r="157" spans="1:6" ht="15" customHeight="1" x14ac:dyDescent="0.3">
      <c r="A157" s="60" t="s">
        <v>34</v>
      </c>
      <c r="B157" s="61">
        <v>0</v>
      </c>
      <c r="C157" s="60" t="s">
        <v>34</v>
      </c>
      <c r="D157" s="61">
        <v>230</v>
      </c>
      <c r="E157" s="61">
        <v>143</v>
      </c>
      <c r="F157" s="61">
        <f t="shared" si="23"/>
        <v>373</v>
      </c>
    </row>
    <row r="158" spans="1:6" ht="15" customHeight="1" x14ac:dyDescent="0.3">
      <c r="A158" s="60" t="s">
        <v>35</v>
      </c>
      <c r="B158" s="61">
        <v>0</v>
      </c>
      <c r="C158" s="60" t="s">
        <v>35</v>
      </c>
      <c r="D158" s="61">
        <v>142</v>
      </c>
      <c r="E158" s="61">
        <v>122</v>
      </c>
      <c r="F158" s="61">
        <f t="shared" si="23"/>
        <v>264</v>
      </c>
    </row>
    <row r="159" spans="1:6" ht="15" customHeight="1" x14ac:dyDescent="0.3">
      <c r="A159" s="60" t="s">
        <v>36</v>
      </c>
      <c r="B159" s="61">
        <v>0</v>
      </c>
      <c r="C159" s="60" t="s">
        <v>36</v>
      </c>
      <c r="D159" s="61">
        <v>139</v>
      </c>
      <c r="E159" s="61">
        <v>82</v>
      </c>
      <c r="F159" s="61">
        <f t="shared" si="23"/>
        <v>221</v>
      </c>
    </row>
    <row r="160" spans="1:6" ht="15" customHeight="1" x14ac:dyDescent="0.3">
      <c r="A160" s="60" t="s">
        <v>37</v>
      </c>
      <c r="B160" s="61">
        <v>0</v>
      </c>
      <c r="C160" s="60" t="s">
        <v>37</v>
      </c>
      <c r="D160" s="61">
        <v>142</v>
      </c>
      <c r="E160" s="61">
        <v>158</v>
      </c>
      <c r="F160" s="61">
        <f t="shared" si="23"/>
        <v>300</v>
      </c>
    </row>
    <row r="161" spans="1:6" ht="15" customHeight="1" x14ac:dyDescent="0.3">
      <c r="A161" s="67">
        <v>2011</v>
      </c>
      <c r="B161" s="85">
        <v>0</v>
      </c>
      <c r="C161" s="67">
        <v>2011</v>
      </c>
      <c r="D161" s="85">
        <f>SUM(D162:D173)</f>
        <v>2294</v>
      </c>
      <c r="E161" s="85">
        <f t="shared" ref="E161:F161" si="24">SUM(E162:E173)</f>
        <v>1622</v>
      </c>
      <c r="F161" s="85">
        <f t="shared" si="24"/>
        <v>3916</v>
      </c>
    </row>
    <row r="162" spans="1:6" ht="15" customHeight="1" x14ac:dyDescent="0.3">
      <c r="A162" s="60" t="s">
        <v>26</v>
      </c>
      <c r="B162" s="61">
        <v>0</v>
      </c>
      <c r="C162" s="60" t="s">
        <v>26</v>
      </c>
      <c r="D162" s="61">
        <v>162</v>
      </c>
      <c r="E162" s="61">
        <v>118</v>
      </c>
      <c r="F162" s="61">
        <f>SUM(D162:E162)</f>
        <v>280</v>
      </c>
    </row>
    <row r="163" spans="1:6" ht="15" customHeight="1" x14ac:dyDescent="0.3">
      <c r="A163" s="60" t="s">
        <v>27</v>
      </c>
      <c r="B163" s="61">
        <v>0</v>
      </c>
      <c r="C163" s="60" t="s">
        <v>27</v>
      </c>
      <c r="D163" s="61">
        <v>127</v>
      </c>
      <c r="E163" s="61">
        <v>107</v>
      </c>
      <c r="F163" s="61">
        <f t="shared" ref="F163:F173" si="25">SUM(D163:E163)</f>
        <v>234</v>
      </c>
    </row>
    <row r="164" spans="1:6" ht="15" customHeight="1" x14ac:dyDescent="0.3">
      <c r="A164" s="60" t="s">
        <v>28</v>
      </c>
      <c r="B164" s="61">
        <v>0</v>
      </c>
      <c r="C164" s="60" t="s">
        <v>28</v>
      </c>
      <c r="D164" s="61">
        <v>169</v>
      </c>
      <c r="E164" s="61">
        <v>121</v>
      </c>
      <c r="F164" s="61">
        <f t="shared" si="25"/>
        <v>290</v>
      </c>
    </row>
    <row r="165" spans="1:6" ht="15" customHeight="1" x14ac:dyDescent="0.3">
      <c r="A165" s="60" t="s">
        <v>29</v>
      </c>
      <c r="B165" s="61">
        <v>0</v>
      </c>
      <c r="C165" s="60" t="s">
        <v>29</v>
      </c>
      <c r="D165" s="61">
        <v>242</v>
      </c>
      <c r="E165" s="61">
        <v>163</v>
      </c>
      <c r="F165" s="61">
        <f t="shared" si="25"/>
        <v>405</v>
      </c>
    </row>
    <row r="166" spans="1:6" ht="15" customHeight="1" x14ac:dyDescent="0.3">
      <c r="A166" s="60" t="s">
        <v>30</v>
      </c>
      <c r="B166" s="61">
        <v>0</v>
      </c>
      <c r="C166" s="60" t="s">
        <v>30</v>
      </c>
      <c r="D166" s="61">
        <v>225</v>
      </c>
      <c r="E166" s="61">
        <v>154</v>
      </c>
      <c r="F166" s="61">
        <f t="shared" si="25"/>
        <v>379</v>
      </c>
    </row>
    <row r="167" spans="1:6" ht="15" customHeight="1" x14ac:dyDescent="0.3">
      <c r="A167" s="60" t="s">
        <v>31</v>
      </c>
      <c r="B167" s="61">
        <v>0</v>
      </c>
      <c r="C167" s="60" t="s">
        <v>31</v>
      </c>
      <c r="D167" s="61">
        <v>225</v>
      </c>
      <c r="E167" s="61">
        <v>133</v>
      </c>
      <c r="F167" s="61">
        <f t="shared" si="25"/>
        <v>358</v>
      </c>
    </row>
    <row r="168" spans="1:6" ht="15" customHeight="1" x14ac:dyDescent="0.3">
      <c r="A168" s="60" t="s">
        <v>32</v>
      </c>
      <c r="B168" s="61">
        <v>0</v>
      </c>
      <c r="C168" s="60" t="s">
        <v>32</v>
      </c>
      <c r="D168" s="61">
        <v>247</v>
      </c>
      <c r="E168" s="61">
        <v>191</v>
      </c>
      <c r="F168" s="61">
        <f t="shared" si="25"/>
        <v>438</v>
      </c>
    </row>
    <row r="169" spans="1:6" ht="15" customHeight="1" x14ac:dyDescent="0.3">
      <c r="A169" s="60" t="s">
        <v>33</v>
      </c>
      <c r="B169" s="61">
        <v>0</v>
      </c>
      <c r="C169" s="60" t="s">
        <v>33</v>
      </c>
      <c r="D169" s="61">
        <v>299</v>
      </c>
      <c r="E169" s="61">
        <v>141</v>
      </c>
      <c r="F169" s="61">
        <f t="shared" si="25"/>
        <v>440</v>
      </c>
    </row>
    <row r="170" spans="1:6" ht="15" customHeight="1" x14ac:dyDescent="0.3">
      <c r="A170" s="60" t="s">
        <v>34</v>
      </c>
      <c r="B170" s="61">
        <v>0</v>
      </c>
      <c r="C170" s="60" t="s">
        <v>34</v>
      </c>
      <c r="D170" s="61">
        <v>200</v>
      </c>
      <c r="E170" s="61">
        <v>162</v>
      </c>
      <c r="F170" s="61">
        <f t="shared" si="25"/>
        <v>362</v>
      </c>
    </row>
    <row r="171" spans="1:6" ht="15" customHeight="1" x14ac:dyDescent="0.3">
      <c r="A171" s="60" t="s">
        <v>35</v>
      </c>
      <c r="B171" s="61">
        <v>0</v>
      </c>
      <c r="C171" s="60" t="s">
        <v>35</v>
      </c>
      <c r="D171" s="61">
        <v>147</v>
      </c>
      <c r="E171" s="61">
        <v>125</v>
      </c>
      <c r="F171" s="61">
        <f t="shared" si="25"/>
        <v>272</v>
      </c>
    </row>
    <row r="172" spans="1:6" ht="15" customHeight="1" x14ac:dyDescent="0.3">
      <c r="A172" s="60" t="s">
        <v>36</v>
      </c>
      <c r="B172" s="61">
        <v>0</v>
      </c>
      <c r="C172" s="60" t="s">
        <v>36</v>
      </c>
      <c r="D172" s="61">
        <v>97</v>
      </c>
      <c r="E172" s="61">
        <v>108</v>
      </c>
      <c r="F172" s="61">
        <f t="shared" si="25"/>
        <v>205</v>
      </c>
    </row>
    <row r="173" spans="1:6" ht="15" customHeight="1" x14ac:dyDescent="0.3">
      <c r="A173" s="60" t="s">
        <v>37</v>
      </c>
      <c r="B173" s="61">
        <v>0</v>
      </c>
      <c r="C173" s="60" t="s">
        <v>37</v>
      </c>
      <c r="D173" s="61">
        <v>154</v>
      </c>
      <c r="E173" s="61">
        <v>99</v>
      </c>
      <c r="F173" s="61">
        <f t="shared" si="25"/>
        <v>253</v>
      </c>
    </row>
    <row r="174" spans="1:6" ht="15" customHeight="1" x14ac:dyDescent="0.3">
      <c r="A174" s="67">
        <v>2010</v>
      </c>
      <c r="B174" s="85">
        <f>SUM(B175:B186)</f>
        <v>0</v>
      </c>
      <c r="C174" s="67">
        <v>2010</v>
      </c>
      <c r="D174" s="85">
        <f>SUM(D175:D186)</f>
        <v>1298</v>
      </c>
      <c r="E174" s="85">
        <f t="shared" ref="E174:F174" si="26">SUM(E175:E186)</f>
        <v>768</v>
      </c>
      <c r="F174" s="85">
        <f t="shared" si="26"/>
        <v>2066</v>
      </c>
    </row>
    <row r="175" spans="1:6" ht="15" customHeight="1" x14ac:dyDescent="0.3">
      <c r="A175" s="60" t="s">
        <v>26</v>
      </c>
      <c r="B175" s="61">
        <v>0</v>
      </c>
      <c r="C175" s="60" t="s">
        <v>26</v>
      </c>
      <c r="D175" s="61">
        <v>68</v>
      </c>
      <c r="E175" s="61">
        <v>0</v>
      </c>
      <c r="F175" s="61">
        <f>SUM(D175:E175)</f>
        <v>68</v>
      </c>
    </row>
    <row r="176" spans="1:6" ht="15" customHeight="1" x14ac:dyDescent="0.3">
      <c r="A176" s="60" t="s">
        <v>27</v>
      </c>
      <c r="B176" s="61">
        <v>0</v>
      </c>
      <c r="C176" s="60" t="s">
        <v>27</v>
      </c>
      <c r="D176" s="61">
        <v>0</v>
      </c>
      <c r="E176" s="61">
        <v>0</v>
      </c>
      <c r="F176" s="61">
        <f t="shared" ref="F176:F186" si="27">SUM(D176:E176)</f>
        <v>0</v>
      </c>
    </row>
    <row r="177" spans="1:6" ht="15" customHeight="1" x14ac:dyDescent="0.3">
      <c r="A177" s="60" t="s">
        <v>28</v>
      </c>
      <c r="B177" s="61">
        <v>0</v>
      </c>
      <c r="C177" s="60" t="s">
        <v>28</v>
      </c>
      <c r="D177" s="61">
        <v>0</v>
      </c>
      <c r="E177" s="61">
        <v>0</v>
      </c>
      <c r="F177" s="61">
        <f t="shared" si="27"/>
        <v>0</v>
      </c>
    </row>
    <row r="178" spans="1:6" ht="15" customHeight="1" x14ac:dyDescent="0.3">
      <c r="A178" s="60" t="s">
        <v>29</v>
      </c>
      <c r="B178" s="61">
        <v>0</v>
      </c>
      <c r="C178" s="60" t="s">
        <v>29</v>
      </c>
      <c r="D178" s="61">
        <v>0</v>
      </c>
      <c r="E178" s="61">
        <v>0</v>
      </c>
      <c r="F178" s="61">
        <f t="shared" si="27"/>
        <v>0</v>
      </c>
    </row>
    <row r="179" spans="1:6" ht="15" customHeight="1" x14ac:dyDescent="0.3">
      <c r="A179" s="60" t="s">
        <v>30</v>
      </c>
      <c r="B179" s="61">
        <v>0</v>
      </c>
      <c r="C179" s="60" t="s">
        <v>30</v>
      </c>
      <c r="D179" s="61">
        <v>0</v>
      </c>
      <c r="E179" s="61">
        <v>0</v>
      </c>
      <c r="F179" s="61">
        <f t="shared" si="27"/>
        <v>0</v>
      </c>
    </row>
    <row r="180" spans="1:6" ht="15" customHeight="1" x14ac:dyDescent="0.3">
      <c r="A180" s="60" t="s">
        <v>31</v>
      </c>
      <c r="B180" s="61">
        <v>0</v>
      </c>
      <c r="C180" s="60" t="s">
        <v>31</v>
      </c>
      <c r="D180" s="61">
        <v>0</v>
      </c>
      <c r="E180" s="61">
        <v>0</v>
      </c>
      <c r="F180" s="61">
        <f t="shared" si="27"/>
        <v>0</v>
      </c>
    </row>
    <row r="181" spans="1:6" ht="15" customHeight="1" x14ac:dyDescent="0.3">
      <c r="A181" s="60" t="s">
        <v>32</v>
      </c>
      <c r="B181" s="61">
        <v>0</v>
      </c>
      <c r="C181" s="60" t="s">
        <v>32</v>
      </c>
      <c r="D181" s="61">
        <v>210</v>
      </c>
      <c r="E181" s="61">
        <v>89</v>
      </c>
      <c r="F181" s="61">
        <f t="shared" si="27"/>
        <v>299</v>
      </c>
    </row>
    <row r="182" spans="1:6" ht="15" customHeight="1" x14ac:dyDescent="0.3">
      <c r="A182" s="60" t="s">
        <v>33</v>
      </c>
      <c r="B182" s="61">
        <v>0</v>
      </c>
      <c r="C182" s="60" t="s">
        <v>33</v>
      </c>
      <c r="D182" s="61">
        <v>254</v>
      </c>
      <c r="E182" s="61">
        <v>145</v>
      </c>
      <c r="F182" s="61">
        <f t="shared" si="27"/>
        <v>399</v>
      </c>
    </row>
    <row r="183" spans="1:6" ht="15" customHeight="1" x14ac:dyDescent="0.3">
      <c r="A183" s="60" t="s">
        <v>34</v>
      </c>
      <c r="B183" s="61">
        <v>0</v>
      </c>
      <c r="C183" s="60" t="s">
        <v>34</v>
      </c>
      <c r="D183" s="61">
        <v>226</v>
      </c>
      <c r="E183" s="61">
        <v>148</v>
      </c>
      <c r="F183" s="61">
        <f t="shared" si="27"/>
        <v>374</v>
      </c>
    </row>
    <row r="184" spans="1:6" ht="15" customHeight="1" x14ac:dyDescent="0.3">
      <c r="A184" s="60" t="s">
        <v>35</v>
      </c>
      <c r="B184" s="61">
        <v>0</v>
      </c>
      <c r="C184" s="60" t="s">
        <v>35</v>
      </c>
      <c r="D184" s="61">
        <v>207</v>
      </c>
      <c r="E184" s="61">
        <v>117</v>
      </c>
      <c r="F184" s="61">
        <f t="shared" si="27"/>
        <v>324</v>
      </c>
    </row>
    <row r="185" spans="1:6" ht="15" customHeight="1" x14ac:dyDescent="0.3">
      <c r="A185" s="60" t="s">
        <v>36</v>
      </c>
      <c r="B185" s="61">
        <v>0</v>
      </c>
      <c r="C185" s="60" t="s">
        <v>36</v>
      </c>
      <c r="D185" s="61">
        <v>161</v>
      </c>
      <c r="E185" s="61">
        <v>149</v>
      </c>
      <c r="F185" s="61">
        <f t="shared" si="27"/>
        <v>310</v>
      </c>
    </row>
    <row r="186" spans="1:6" ht="15" customHeight="1" x14ac:dyDescent="0.3">
      <c r="A186" s="60" t="s">
        <v>37</v>
      </c>
      <c r="B186" s="61">
        <v>0</v>
      </c>
      <c r="C186" s="60" t="s">
        <v>37</v>
      </c>
      <c r="D186" s="61">
        <v>172</v>
      </c>
      <c r="E186" s="61">
        <v>120</v>
      </c>
      <c r="F186" s="61">
        <f t="shared" si="27"/>
        <v>292</v>
      </c>
    </row>
    <row r="187" spans="1:6" ht="15" customHeight="1" x14ac:dyDescent="0.3">
      <c r="A187" s="5" t="s">
        <v>99</v>
      </c>
      <c r="D187" s="2"/>
      <c r="E187" s="2"/>
      <c r="F187" s="2"/>
    </row>
    <row r="188" spans="1:6" ht="15" customHeight="1" x14ac:dyDescent="0.3">
      <c r="A188" s="2"/>
      <c r="C188" s="2"/>
      <c r="D188" s="2"/>
      <c r="E188" s="2"/>
      <c r="F188" s="2"/>
    </row>
  </sheetData>
  <mergeCells count="2">
    <mergeCell ref="C3:F3"/>
    <mergeCell ref="A3:B3"/>
  </mergeCells>
  <pageMargins left="0.70866141732283472" right="0.70866141732283472" top="0.74803149606299213" bottom="0.74803149606299213" header="0.31496062992125984" footer="0.31496062992125984"/>
  <pageSetup paperSize="9" fitToHeight="0" orientation="landscape" r:id="rId1"/>
  <headerFooter>
    <oddHeader>&amp;R&amp;G</oddHeader>
    <oddFooter>&amp;L&amp;F&amp;C&amp;P / &amp;N&amp;R&amp;A</oddFooter>
  </headerFooter>
  <rowBreaks count="3" manualBreakCount="3">
    <brk id="108" max="16383" man="1"/>
    <brk id="134" max="16383" man="1"/>
    <brk id="160" max="16383" man="1"/>
  </rowBreaks>
  <ignoredErrors>
    <ignoredError sqref="F96 F83 F70 F57 F44 F31" formula="1"/>
    <ignoredError sqref="B70" formulaRange="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3:R15"/>
  <sheetViews>
    <sheetView showGridLines="0" zoomScaleNormal="100" workbookViewId="0">
      <pane xSplit="1" topLeftCell="B1" activePane="topRight" state="frozen"/>
      <selection sqref="A1:XFD1048576"/>
      <selection pane="topRight" activeCell="P1" sqref="P1:P1048576"/>
    </sheetView>
  </sheetViews>
  <sheetFormatPr defaultRowHeight="15" customHeight="1" x14ac:dyDescent="0.3"/>
  <cols>
    <col min="1" max="1" width="13.33203125" style="12" customWidth="1"/>
    <col min="2" max="2" width="18.88671875" style="12" customWidth="1"/>
    <col min="3" max="3" width="6.33203125" style="12" bestFit="1" customWidth="1"/>
    <col min="4" max="5" width="7" style="12" bestFit="1" customWidth="1"/>
    <col min="6" max="6" width="8.33203125" style="12" bestFit="1" customWidth="1"/>
    <col min="7" max="8" width="7" style="12" bestFit="1" customWidth="1"/>
    <col min="9" max="13" width="9.109375" style="12" bestFit="1" customWidth="1"/>
    <col min="14" max="15" width="9.109375" style="12" customWidth="1"/>
    <col min="16" max="16" width="9.109375" style="12" hidden="1" customWidth="1"/>
    <col min="17" max="16384" width="8.88671875" style="12"/>
  </cols>
  <sheetData>
    <row r="3" spans="1:18" ht="15" customHeight="1" x14ac:dyDescent="0.3">
      <c r="A3" s="114" t="s">
        <v>110</v>
      </c>
      <c r="B3" s="114"/>
      <c r="C3" s="114"/>
      <c r="D3" s="114"/>
      <c r="E3" s="114"/>
      <c r="F3" s="114"/>
      <c r="G3" s="114"/>
      <c r="H3" s="114"/>
      <c r="I3" s="114"/>
      <c r="J3" s="114"/>
      <c r="K3" s="114"/>
      <c r="L3" s="114"/>
      <c r="M3" s="114"/>
      <c r="N3" s="114"/>
      <c r="O3" s="114"/>
      <c r="P3" s="114"/>
    </row>
    <row r="4" spans="1:18" ht="20.399999999999999" x14ac:dyDescent="0.3">
      <c r="A4" s="77" t="s">
        <v>25</v>
      </c>
      <c r="B4" s="74"/>
      <c r="C4" s="80">
        <v>2010</v>
      </c>
      <c r="D4" s="80">
        <v>2011</v>
      </c>
      <c r="E4" s="80">
        <v>2012</v>
      </c>
      <c r="F4" s="80">
        <v>2013</v>
      </c>
      <c r="G4" s="80">
        <v>2014</v>
      </c>
      <c r="H4" s="80">
        <v>2015</v>
      </c>
      <c r="I4" s="80">
        <v>2016</v>
      </c>
      <c r="J4" s="80">
        <v>2017</v>
      </c>
      <c r="K4" s="80">
        <v>2018</v>
      </c>
      <c r="L4" s="80">
        <v>2019</v>
      </c>
      <c r="M4" s="80">
        <v>2020</v>
      </c>
      <c r="N4" s="80">
        <v>2021</v>
      </c>
      <c r="O4" s="80">
        <v>2022</v>
      </c>
      <c r="P4" s="80">
        <v>2023</v>
      </c>
      <c r="Q4" s="58"/>
      <c r="R4" s="58"/>
    </row>
    <row r="5" spans="1:18" ht="15" customHeight="1" x14ac:dyDescent="0.3">
      <c r="A5" s="117" t="s">
        <v>8</v>
      </c>
      <c r="B5" s="13" t="s">
        <v>5</v>
      </c>
      <c r="C5" s="59">
        <v>0</v>
      </c>
      <c r="D5" s="59">
        <v>0</v>
      </c>
      <c r="E5" s="59">
        <v>0</v>
      </c>
      <c r="F5" s="59">
        <v>0</v>
      </c>
      <c r="G5" s="59">
        <v>0</v>
      </c>
      <c r="H5" s="59">
        <v>0</v>
      </c>
      <c r="I5" s="59">
        <v>188</v>
      </c>
      <c r="J5" s="59">
        <v>200</v>
      </c>
      <c r="K5" s="59">
        <v>261</v>
      </c>
      <c r="L5" s="59">
        <v>180</v>
      </c>
      <c r="M5" s="59">
        <v>81</v>
      </c>
      <c r="N5" s="59">
        <v>155</v>
      </c>
      <c r="O5" s="59">
        <v>265</v>
      </c>
      <c r="P5" s="59"/>
    </row>
    <row r="6" spans="1:18" ht="15" customHeight="1" x14ac:dyDescent="0.3">
      <c r="A6" s="117"/>
      <c r="B6" s="13" t="s">
        <v>6</v>
      </c>
      <c r="C6" s="59">
        <v>0</v>
      </c>
      <c r="D6" s="59">
        <v>0</v>
      </c>
      <c r="E6" s="59">
        <v>0</v>
      </c>
      <c r="F6" s="59">
        <v>0</v>
      </c>
      <c r="G6" s="59">
        <v>0</v>
      </c>
      <c r="H6" s="59">
        <v>0</v>
      </c>
      <c r="I6" s="59">
        <v>0</v>
      </c>
      <c r="J6" s="59">
        <v>0</v>
      </c>
      <c r="K6" s="59">
        <v>0</v>
      </c>
      <c r="L6" s="59">
        <v>0</v>
      </c>
      <c r="M6" s="59">
        <v>0</v>
      </c>
      <c r="N6" s="59">
        <v>0</v>
      </c>
      <c r="O6" s="59">
        <v>0</v>
      </c>
      <c r="P6" s="59"/>
    </row>
    <row r="7" spans="1:18" ht="15" customHeight="1" x14ac:dyDescent="0.3">
      <c r="A7" s="116" t="s">
        <v>9</v>
      </c>
      <c r="B7" s="12" t="s">
        <v>5</v>
      </c>
      <c r="C7" s="15">
        <v>0</v>
      </c>
      <c r="D7" s="15">
        <v>3070</v>
      </c>
      <c r="E7" s="15">
        <v>4230</v>
      </c>
      <c r="F7" s="15">
        <v>3443</v>
      </c>
      <c r="G7" s="15">
        <v>0</v>
      </c>
      <c r="H7" s="15">
        <v>0</v>
      </c>
      <c r="I7" s="15">
        <v>2013</v>
      </c>
      <c r="J7" s="15">
        <v>3906</v>
      </c>
      <c r="K7" s="15">
        <v>5942</v>
      </c>
      <c r="L7" s="15">
        <v>7039</v>
      </c>
      <c r="M7" s="15">
        <v>1757</v>
      </c>
      <c r="N7" s="15">
        <v>3199</v>
      </c>
      <c r="O7" s="15">
        <v>6461</v>
      </c>
      <c r="P7" s="15"/>
    </row>
    <row r="8" spans="1:18" ht="15" customHeight="1" x14ac:dyDescent="0.3">
      <c r="A8" s="116"/>
      <c r="B8" s="12" t="s">
        <v>6</v>
      </c>
      <c r="C8" s="15">
        <v>0</v>
      </c>
      <c r="D8" s="15">
        <v>0</v>
      </c>
      <c r="E8" s="15">
        <v>198</v>
      </c>
      <c r="F8" s="15">
        <v>1276</v>
      </c>
      <c r="G8" s="15">
        <v>1593</v>
      </c>
      <c r="H8" s="15">
        <v>2135</v>
      </c>
      <c r="I8" s="15">
        <v>1335</v>
      </c>
      <c r="J8" s="15">
        <v>627</v>
      </c>
      <c r="K8" s="15">
        <v>1338</v>
      </c>
      <c r="L8" s="15">
        <v>1175</v>
      </c>
      <c r="M8" s="15">
        <v>122</v>
      </c>
      <c r="N8" s="15">
        <v>768</v>
      </c>
      <c r="O8" s="15">
        <v>723</v>
      </c>
      <c r="P8" s="15"/>
    </row>
    <row r="9" spans="1:18" ht="15" customHeight="1" x14ac:dyDescent="0.3">
      <c r="A9" s="117" t="s">
        <v>10</v>
      </c>
      <c r="B9" s="13" t="s">
        <v>5</v>
      </c>
      <c r="C9" s="59">
        <v>0</v>
      </c>
      <c r="D9" s="59">
        <v>0</v>
      </c>
      <c r="E9" s="59">
        <v>2022</v>
      </c>
      <c r="F9" s="59">
        <v>5965</v>
      </c>
      <c r="G9" s="59">
        <v>5148</v>
      </c>
      <c r="H9" s="59">
        <v>5879</v>
      </c>
      <c r="I9" s="59">
        <v>4516</v>
      </c>
      <c r="J9" s="59">
        <v>6353</v>
      </c>
      <c r="K9" s="59">
        <v>9533</v>
      </c>
      <c r="L9" s="59">
        <v>7903</v>
      </c>
      <c r="M9" s="59">
        <v>2758</v>
      </c>
      <c r="N9" s="59">
        <v>3364</v>
      </c>
      <c r="O9" s="59">
        <v>9424</v>
      </c>
      <c r="P9" s="59"/>
    </row>
    <row r="10" spans="1:18" ht="15" customHeight="1" x14ac:dyDescent="0.3">
      <c r="A10" s="117"/>
      <c r="B10" s="13" t="s">
        <v>6</v>
      </c>
      <c r="C10" s="59">
        <v>0</v>
      </c>
      <c r="D10" s="59">
        <v>9792</v>
      </c>
      <c r="E10" s="59">
        <v>6424</v>
      </c>
      <c r="F10" s="59">
        <v>389</v>
      </c>
      <c r="G10" s="59">
        <v>153</v>
      </c>
      <c r="H10" s="59">
        <v>35</v>
      </c>
      <c r="I10" s="59">
        <v>0</v>
      </c>
      <c r="J10" s="59">
        <v>0</v>
      </c>
      <c r="K10" s="59">
        <v>42</v>
      </c>
      <c r="L10" s="59">
        <v>18</v>
      </c>
      <c r="M10" s="59">
        <v>181</v>
      </c>
      <c r="N10" s="59">
        <v>32</v>
      </c>
      <c r="O10" s="59">
        <v>259</v>
      </c>
      <c r="P10" s="59"/>
    </row>
    <row r="11" spans="1:18" ht="15" customHeight="1" x14ac:dyDescent="0.3">
      <c r="A11" s="116" t="s">
        <v>11</v>
      </c>
      <c r="B11" s="12" t="s">
        <v>5</v>
      </c>
      <c r="C11" s="15">
        <v>790</v>
      </c>
      <c r="D11" s="15">
        <v>579</v>
      </c>
      <c r="E11" s="15">
        <v>1271</v>
      </c>
      <c r="F11" s="15">
        <v>2842</v>
      </c>
      <c r="G11" s="15">
        <v>1857</v>
      </c>
      <c r="H11" s="15">
        <v>1572</v>
      </c>
      <c r="I11" s="15">
        <v>1853</v>
      </c>
      <c r="J11" s="15">
        <v>1486</v>
      </c>
      <c r="K11" s="15">
        <v>1691</v>
      </c>
      <c r="L11" s="15">
        <v>1693</v>
      </c>
      <c r="M11" s="15">
        <v>434</v>
      </c>
      <c r="N11" s="15">
        <v>1076</v>
      </c>
      <c r="O11" s="15">
        <v>1211</v>
      </c>
      <c r="P11" s="15"/>
    </row>
    <row r="12" spans="1:18" ht="15" customHeight="1" x14ac:dyDescent="0.3">
      <c r="A12" s="116"/>
      <c r="B12" s="12" t="s">
        <v>6</v>
      </c>
      <c r="C12" s="15">
        <v>0</v>
      </c>
      <c r="D12" s="15">
        <v>0</v>
      </c>
      <c r="E12" s="15">
        <v>0</v>
      </c>
      <c r="F12" s="15">
        <v>515</v>
      </c>
      <c r="G12" s="15">
        <v>894</v>
      </c>
      <c r="H12" s="15">
        <v>509</v>
      </c>
      <c r="I12" s="15">
        <v>983</v>
      </c>
      <c r="J12" s="15">
        <v>636</v>
      </c>
      <c r="K12" s="15">
        <v>630</v>
      </c>
      <c r="L12" s="15">
        <v>743</v>
      </c>
      <c r="M12" s="15">
        <v>265</v>
      </c>
      <c r="N12" s="15">
        <v>183</v>
      </c>
      <c r="O12" s="15">
        <v>725</v>
      </c>
      <c r="P12" s="15"/>
    </row>
    <row r="13" spans="1:18" ht="15" customHeight="1" x14ac:dyDescent="0.3">
      <c r="A13" s="113" t="s">
        <v>4</v>
      </c>
      <c r="B13" s="75" t="s">
        <v>5</v>
      </c>
      <c r="C13" s="82">
        <f>C5+C7+C9+C11</f>
        <v>790</v>
      </c>
      <c r="D13" s="82">
        <f t="shared" ref="D13:J14" si="0">D5+D7+D9+D11</f>
        <v>3649</v>
      </c>
      <c r="E13" s="82">
        <f t="shared" si="0"/>
        <v>7523</v>
      </c>
      <c r="F13" s="82">
        <f t="shared" si="0"/>
        <v>12250</v>
      </c>
      <c r="G13" s="82">
        <f t="shared" si="0"/>
        <v>7005</v>
      </c>
      <c r="H13" s="82">
        <f t="shared" si="0"/>
        <v>7451</v>
      </c>
      <c r="I13" s="82">
        <f t="shared" si="0"/>
        <v>8570</v>
      </c>
      <c r="J13" s="82">
        <f t="shared" si="0"/>
        <v>11945</v>
      </c>
      <c r="K13" s="82">
        <f t="shared" ref="K13:L13" si="1">K5+K7+K9+K11</f>
        <v>17427</v>
      </c>
      <c r="L13" s="82">
        <f t="shared" si="1"/>
        <v>16815</v>
      </c>
      <c r="M13" s="82">
        <f t="shared" ref="M13:N13" si="2">M5+M7+M9+M11</f>
        <v>5030</v>
      </c>
      <c r="N13" s="82">
        <f t="shared" si="2"/>
        <v>7794</v>
      </c>
      <c r="O13" s="82">
        <f t="shared" ref="O13" si="3">O5+O7+O9+O11</f>
        <v>17361</v>
      </c>
      <c r="P13" s="82"/>
    </row>
    <row r="14" spans="1:18" ht="15" customHeight="1" x14ac:dyDescent="0.3">
      <c r="A14" s="113"/>
      <c r="B14" s="75" t="s">
        <v>6</v>
      </c>
      <c r="C14" s="82">
        <f>C6+C8+C10+C12</f>
        <v>0</v>
      </c>
      <c r="D14" s="82">
        <f t="shared" si="0"/>
        <v>9792</v>
      </c>
      <c r="E14" s="82">
        <f t="shared" si="0"/>
        <v>6622</v>
      </c>
      <c r="F14" s="82">
        <f t="shared" si="0"/>
        <v>2180</v>
      </c>
      <c r="G14" s="82">
        <f t="shared" si="0"/>
        <v>2640</v>
      </c>
      <c r="H14" s="82">
        <f t="shared" si="0"/>
        <v>2679</v>
      </c>
      <c r="I14" s="82">
        <f t="shared" si="0"/>
        <v>2318</v>
      </c>
      <c r="J14" s="82">
        <f t="shared" si="0"/>
        <v>1263</v>
      </c>
      <c r="K14" s="82">
        <f t="shared" ref="K14:L14" si="4">K6+K8+K10+K12</f>
        <v>2010</v>
      </c>
      <c r="L14" s="82">
        <f t="shared" si="4"/>
        <v>1936</v>
      </c>
      <c r="M14" s="82">
        <f t="shared" ref="M14:N14" si="5">M6+M8+M10+M12</f>
        <v>568</v>
      </c>
      <c r="N14" s="82">
        <f t="shared" si="5"/>
        <v>983</v>
      </c>
      <c r="O14" s="82">
        <f t="shared" ref="O14" si="6">O6+O8+O10+O12</f>
        <v>1707</v>
      </c>
      <c r="P14" s="82"/>
    </row>
    <row r="15" spans="1:18" ht="15" customHeight="1" x14ac:dyDescent="0.3">
      <c r="A15" s="110" t="s">
        <v>100</v>
      </c>
      <c r="B15" s="110"/>
      <c r="C15" s="110"/>
    </row>
  </sheetData>
  <mergeCells count="7">
    <mergeCell ref="A3:P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R17" sqref="R17"/>
    </sheetView>
  </sheetViews>
  <sheetFormatPr defaultRowHeight="14.4" x14ac:dyDescent="0.3"/>
  <sheetData/>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14"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6"/>
  <sheetViews>
    <sheetView showGridLines="0" zoomScaleNormal="100" workbookViewId="0">
      <selection activeCell="H9" sqref="H9"/>
    </sheetView>
  </sheetViews>
  <sheetFormatPr defaultRowHeight="15" customHeight="1" x14ac:dyDescent="0.3"/>
  <cols>
    <col min="1" max="1" width="21.88671875" style="12" customWidth="1"/>
    <col min="2" max="2" width="15" style="12" customWidth="1"/>
    <col min="3" max="3" width="12.5546875" style="12" customWidth="1"/>
    <col min="4" max="4" width="12.33203125" style="12" customWidth="1"/>
    <col min="5" max="5" width="15.33203125" style="12" customWidth="1"/>
    <col min="6" max="6" width="12.109375" style="12" customWidth="1"/>
    <col min="7" max="7" width="16.5546875" style="12" customWidth="1"/>
    <col min="8" max="8" width="15.88671875" style="12" customWidth="1"/>
    <col min="9" max="16384" width="8.88671875" style="12"/>
  </cols>
  <sheetData>
    <row r="3" spans="1:8" ht="15" customHeight="1" x14ac:dyDescent="0.3">
      <c r="A3" s="104" t="s">
        <v>105</v>
      </c>
      <c r="B3" s="104"/>
      <c r="C3" s="104"/>
      <c r="D3" s="104"/>
      <c r="E3" s="104"/>
      <c r="F3" s="104"/>
      <c r="G3" s="104"/>
      <c r="H3" s="104"/>
    </row>
    <row r="4" spans="1:8" ht="30.6" x14ac:dyDescent="0.3">
      <c r="A4" s="67" t="s">
        <v>39</v>
      </c>
      <c r="B4" s="68" t="s">
        <v>40</v>
      </c>
      <c r="C4" s="68" t="s">
        <v>41</v>
      </c>
      <c r="D4" s="68" t="s">
        <v>42</v>
      </c>
      <c r="E4" s="69" t="s">
        <v>43</v>
      </c>
      <c r="F4" s="68" t="s">
        <v>55</v>
      </c>
      <c r="G4" s="68" t="s">
        <v>56</v>
      </c>
      <c r="H4" s="68" t="s">
        <v>44</v>
      </c>
    </row>
    <row r="5" spans="1:8" ht="15" customHeight="1" x14ac:dyDescent="0.3">
      <c r="A5" s="105" t="s">
        <v>63</v>
      </c>
      <c r="B5" s="38" t="s">
        <v>45</v>
      </c>
      <c r="C5" s="39">
        <v>31.867468199052698</v>
      </c>
      <c r="D5" s="39">
        <v>18.929891257378699</v>
      </c>
      <c r="E5" s="40">
        <v>408.49941472476303</v>
      </c>
      <c r="F5" s="41">
        <f>D5/C5*1000</f>
        <v>594.01930329505797</v>
      </c>
      <c r="G5" s="39">
        <f>D5/E5*1000</f>
        <v>46.340069471416996</v>
      </c>
      <c r="H5" s="40">
        <f>F5/G5</f>
        <v>12.818696865818357</v>
      </c>
    </row>
    <row r="6" spans="1:8" ht="15" customHeight="1" x14ac:dyDescent="0.3">
      <c r="A6" s="106"/>
      <c r="B6" s="13" t="s">
        <v>48</v>
      </c>
      <c r="C6" s="32">
        <v>91.726569642711794</v>
      </c>
      <c r="D6" s="32">
        <v>10.280170359070199</v>
      </c>
      <c r="E6" s="42">
        <v>144.22044833634399</v>
      </c>
      <c r="F6" s="43">
        <f t="shared" ref="F6:F10" si="0">D6/C6*1000</f>
        <v>112.0740740563279</v>
      </c>
      <c r="G6" s="32">
        <f t="shared" ref="G6:G10" si="1">D6/E6*1000</f>
        <v>71.280948559356034</v>
      </c>
      <c r="H6" s="42">
        <f t="shared" ref="H6:H10" si="2">F6/G6</f>
        <v>1.5722865130365544</v>
      </c>
    </row>
    <row r="7" spans="1:8" ht="15" customHeight="1" x14ac:dyDescent="0.3">
      <c r="A7" s="106"/>
      <c r="B7" s="44" t="s">
        <v>49</v>
      </c>
      <c r="C7" s="45">
        <v>6.0178207615085801</v>
      </c>
      <c r="D7" s="45">
        <v>0.46548838063054998</v>
      </c>
      <c r="E7" s="46">
        <v>10.087471707546401</v>
      </c>
      <c r="F7" s="47">
        <f t="shared" si="0"/>
        <v>77.351652546371099</v>
      </c>
      <c r="G7" s="45">
        <f t="shared" si="1"/>
        <v>46.145198135457449</v>
      </c>
      <c r="H7" s="46">
        <f t="shared" si="2"/>
        <v>1.676266560158834</v>
      </c>
    </row>
    <row r="8" spans="1:8" ht="15" customHeight="1" x14ac:dyDescent="0.3">
      <c r="A8" s="106"/>
      <c r="B8" s="13" t="s">
        <v>50</v>
      </c>
      <c r="C8" s="32" t="s">
        <v>135</v>
      </c>
      <c r="D8" s="32">
        <v>0.89078512349649996</v>
      </c>
      <c r="E8" s="42">
        <v>26.984640404534101</v>
      </c>
      <c r="F8" s="43" t="s">
        <v>136</v>
      </c>
      <c r="G8" s="32">
        <f t="shared" si="1"/>
        <v>33.01082060544433</v>
      </c>
      <c r="H8" s="42" t="s">
        <v>136</v>
      </c>
    </row>
    <row r="9" spans="1:8" ht="15" customHeight="1" x14ac:dyDescent="0.3">
      <c r="A9" s="107"/>
      <c r="B9" s="48" t="s">
        <v>46</v>
      </c>
      <c r="C9" s="49">
        <f>C10-SUM(C5:C8)</f>
        <v>76.369089406446932</v>
      </c>
      <c r="D9" s="49">
        <f>D10-SUM(D5:D8)</f>
        <v>20.182623033893254</v>
      </c>
      <c r="E9" s="50">
        <f>E10-SUM(E5:E8)</f>
        <v>328.17773185423641</v>
      </c>
      <c r="F9" s="51">
        <f t="shared" si="0"/>
        <v>264.2773822597062</v>
      </c>
      <c r="G9" s="49">
        <f t="shared" si="1"/>
        <v>61.499063083468378</v>
      </c>
      <c r="H9" s="50">
        <f t="shared" si="2"/>
        <v>4.2972586736975327</v>
      </c>
    </row>
    <row r="10" spans="1:8" ht="15" customHeight="1" x14ac:dyDescent="0.3">
      <c r="A10" s="8"/>
      <c r="B10" s="8" t="s">
        <v>4</v>
      </c>
      <c r="C10" s="52">
        <v>205.98094800972001</v>
      </c>
      <c r="D10" s="52">
        <v>50.7489581544692</v>
      </c>
      <c r="E10" s="53">
        <v>917.96970702742396</v>
      </c>
      <c r="F10" s="54">
        <f t="shared" si="0"/>
        <v>246.3769520668213</v>
      </c>
      <c r="G10" s="52">
        <f t="shared" si="1"/>
        <v>55.283913800167589</v>
      </c>
      <c r="H10" s="53">
        <f t="shared" si="2"/>
        <v>4.456575794495838</v>
      </c>
    </row>
    <row r="11" spans="1:8" ht="15" customHeight="1" x14ac:dyDescent="0.3">
      <c r="A11" s="9"/>
      <c r="B11" s="9" t="s">
        <v>47</v>
      </c>
      <c r="C11" s="10">
        <v>5.7002259103359366E-3</v>
      </c>
      <c r="D11" s="10">
        <v>2.5700548041284344E-3</v>
      </c>
      <c r="E11" s="11">
        <v>4.0272825319643199E-3</v>
      </c>
      <c r="F11" s="55"/>
      <c r="G11" s="56"/>
      <c r="H11" s="57"/>
    </row>
    <row r="12" spans="1:8" ht="15" customHeight="1" x14ac:dyDescent="0.3">
      <c r="A12" s="108" t="s">
        <v>94</v>
      </c>
      <c r="B12" s="108"/>
      <c r="C12" s="108"/>
      <c r="D12" s="108"/>
      <c r="E12" s="108"/>
      <c r="F12" s="1"/>
    </row>
    <row r="15" spans="1:8" ht="15" customHeight="1" x14ac:dyDescent="0.3">
      <c r="A15" s="104" t="s">
        <v>104</v>
      </c>
      <c r="B15" s="104"/>
      <c r="C15" s="104"/>
      <c r="D15" s="104"/>
      <c r="E15" s="104"/>
      <c r="F15" s="104"/>
      <c r="G15" s="104"/>
      <c r="H15" s="104"/>
    </row>
    <row r="16" spans="1:8" ht="30.6" x14ac:dyDescent="0.3">
      <c r="A16" s="67" t="s">
        <v>39</v>
      </c>
      <c r="B16" s="68" t="s">
        <v>40</v>
      </c>
      <c r="C16" s="68" t="s">
        <v>41</v>
      </c>
      <c r="D16" s="68" t="s">
        <v>42</v>
      </c>
      <c r="E16" s="69" t="s">
        <v>43</v>
      </c>
      <c r="F16" s="68" t="s">
        <v>55</v>
      </c>
      <c r="G16" s="68" t="s">
        <v>56</v>
      </c>
      <c r="H16" s="68" t="s">
        <v>44</v>
      </c>
    </row>
    <row r="17" spans="1:8" ht="15" customHeight="1" x14ac:dyDescent="0.3">
      <c r="A17" s="105" t="s">
        <v>63</v>
      </c>
      <c r="B17" s="38" t="s">
        <v>45</v>
      </c>
      <c r="C17" s="39">
        <v>26.543143580880901</v>
      </c>
      <c r="D17" s="39">
        <v>18.373436848992799</v>
      </c>
      <c r="E17" s="40">
        <v>513.01571415188096</v>
      </c>
      <c r="F17" s="41">
        <f>D17/C17*1000</f>
        <v>692.21027995445263</v>
      </c>
      <c r="G17" s="39">
        <f>D17/E17*1000</f>
        <v>35.814569304895109</v>
      </c>
      <c r="H17" s="40">
        <f>F17/G17</f>
        <v>19.327617039355037</v>
      </c>
    </row>
    <row r="18" spans="1:8" ht="15" customHeight="1" x14ac:dyDescent="0.3">
      <c r="A18" s="106"/>
      <c r="B18" s="13" t="s">
        <v>48</v>
      </c>
      <c r="C18" s="32">
        <v>95.698337201303005</v>
      </c>
      <c r="D18" s="32">
        <v>13.7637881064804</v>
      </c>
      <c r="E18" s="42">
        <v>224.660915503935</v>
      </c>
      <c r="F18" s="43">
        <f t="shared" ref="F18:F22" si="3">D18/C18*1000</f>
        <v>143.82473623891758</v>
      </c>
      <c r="G18" s="32">
        <f t="shared" ref="G18:G22" si="4">D18/E18*1000</f>
        <v>61.264720103214053</v>
      </c>
      <c r="H18" s="42">
        <f t="shared" ref="H18:H22" si="5">F18/G18</f>
        <v>2.3475947657414058</v>
      </c>
    </row>
    <row r="19" spans="1:8" ht="15" customHeight="1" x14ac:dyDescent="0.3">
      <c r="A19" s="106"/>
      <c r="B19" s="44" t="s">
        <v>49</v>
      </c>
      <c r="C19" s="45">
        <v>4.3148672622095097</v>
      </c>
      <c r="D19" s="45">
        <v>0.79666841562250001</v>
      </c>
      <c r="E19" s="46">
        <v>8.0339307069147008</v>
      </c>
      <c r="F19" s="47">
        <f t="shared" si="3"/>
        <v>184.63335421691531</v>
      </c>
      <c r="G19" s="45">
        <f t="shared" si="4"/>
        <v>99.162968251246909</v>
      </c>
      <c r="H19" s="46">
        <f t="shared" si="5"/>
        <v>1.8619183902312613</v>
      </c>
    </row>
    <row r="20" spans="1:8" ht="15" customHeight="1" x14ac:dyDescent="0.3">
      <c r="A20" s="106"/>
      <c r="B20" s="13" t="s">
        <v>50</v>
      </c>
      <c r="C20" s="32">
        <v>1.35928525286678</v>
      </c>
      <c r="D20" s="32">
        <v>0.32283732467346998</v>
      </c>
      <c r="E20" s="42">
        <v>7.0654711396755001</v>
      </c>
      <c r="F20" s="43">
        <f t="shared" si="3"/>
        <v>237.50520649922066</v>
      </c>
      <c r="G20" s="32">
        <f t="shared" si="4"/>
        <v>45.692257217017961</v>
      </c>
      <c r="H20" s="42">
        <f t="shared" si="5"/>
        <v>5.1979311368045629</v>
      </c>
    </row>
    <row r="21" spans="1:8" ht="15" customHeight="1" x14ac:dyDescent="0.3">
      <c r="A21" s="107"/>
      <c r="B21" s="48" t="s">
        <v>46</v>
      </c>
      <c r="C21" s="49">
        <f>C22-SUM(C17:C20)</f>
        <v>46.025379191805797</v>
      </c>
      <c r="D21" s="49">
        <f>D22-SUM(D17:D20)</f>
        <v>15.437601273292131</v>
      </c>
      <c r="E21" s="50">
        <f>E22-SUM(E17:E20)</f>
        <v>218.18888569073681</v>
      </c>
      <c r="F21" s="51">
        <f t="shared" si="3"/>
        <v>335.414972008326</v>
      </c>
      <c r="G21" s="49">
        <f t="shared" si="4"/>
        <v>70.753380606075183</v>
      </c>
      <c r="H21" s="50">
        <f t="shared" si="5"/>
        <v>4.7406211425539411</v>
      </c>
    </row>
    <row r="22" spans="1:8" ht="15" customHeight="1" x14ac:dyDescent="0.3">
      <c r="A22" s="8"/>
      <c r="B22" s="8" t="s">
        <v>4</v>
      </c>
      <c r="C22" s="52">
        <v>173.941012489066</v>
      </c>
      <c r="D22" s="52">
        <v>48.694331969061302</v>
      </c>
      <c r="E22" s="53">
        <v>970.96491719314304</v>
      </c>
      <c r="F22" s="54">
        <f t="shared" si="3"/>
        <v>279.94738717599591</v>
      </c>
      <c r="G22" s="52">
        <f t="shared" si="4"/>
        <v>50.150454570311823</v>
      </c>
      <c r="H22" s="53">
        <f t="shared" si="5"/>
        <v>5.582150542294781</v>
      </c>
    </row>
    <row r="23" spans="1:8" ht="15" customHeight="1" x14ac:dyDescent="0.3">
      <c r="A23" s="9"/>
      <c r="B23" s="9" t="s">
        <v>47</v>
      </c>
      <c r="C23" s="10">
        <v>5.5454019130146779E-3</v>
      </c>
      <c r="D23" s="10">
        <v>2.8216420092850212E-3</v>
      </c>
      <c r="E23" s="11">
        <v>4.4755465145861102E-3</v>
      </c>
      <c r="F23" s="55"/>
      <c r="G23" s="56"/>
      <c r="H23" s="57"/>
    </row>
    <row r="24" spans="1:8" ht="15" customHeight="1" x14ac:dyDescent="0.3">
      <c r="A24" s="108" t="s">
        <v>94</v>
      </c>
      <c r="B24" s="108"/>
      <c r="C24" s="108"/>
      <c r="D24" s="108"/>
      <c r="E24" s="108"/>
      <c r="F24" s="1"/>
    </row>
    <row r="27" spans="1:8" ht="15" customHeight="1" x14ac:dyDescent="0.3">
      <c r="A27" s="104" t="s">
        <v>102</v>
      </c>
      <c r="B27" s="104"/>
      <c r="C27" s="104"/>
      <c r="D27" s="104"/>
      <c r="E27" s="104"/>
      <c r="F27" s="104"/>
      <c r="G27" s="104"/>
      <c r="H27" s="104"/>
    </row>
    <row r="28" spans="1:8" ht="30.6" x14ac:dyDescent="0.3">
      <c r="A28" s="67" t="s">
        <v>39</v>
      </c>
      <c r="B28" s="68" t="s">
        <v>40</v>
      </c>
      <c r="C28" s="68" t="s">
        <v>41</v>
      </c>
      <c r="D28" s="68" t="s">
        <v>42</v>
      </c>
      <c r="E28" s="69" t="s">
        <v>43</v>
      </c>
      <c r="F28" s="68" t="s">
        <v>55</v>
      </c>
      <c r="G28" s="68" t="s">
        <v>56</v>
      </c>
      <c r="H28" s="68" t="s">
        <v>44</v>
      </c>
    </row>
    <row r="29" spans="1:8" ht="15" customHeight="1" x14ac:dyDescent="0.3">
      <c r="A29" s="105" t="s">
        <v>63</v>
      </c>
      <c r="B29" s="38" t="s">
        <v>45</v>
      </c>
      <c r="C29" s="39">
        <v>27.909441364062001</v>
      </c>
      <c r="D29" s="39">
        <v>21.1140879427975</v>
      </c>
      <c r="E29" s="40">
        <v>663.45404802554401</v>
      </c>
      <c r="F29" s="41">
        <f>D29/C29*1000</f>
        <v>756.52133868882675</v>
      </c>
      <c r="G29" s="39">
        <f>D29/E29*1000</f>
        <v>31.824491847828131</v>
      </c>
      <c r="H29" s="40">
        <f>F29/G29</f>
        <v>23.771670646186788</v>
      </c>
    </row>
    <row r="30" spans="1:8" ht="15" customHeight="1" x14ac:dyDescent="0.3">
      <c r="A30" s="106"/>
      <c r="B30" s="13" t="s">
        <v>48</v>
      </c>
      <c r="C30" s="32">
        <v>21.963597023440599</v>
      </c>
      <c r="D30" s="32">
        <v>3.8473297683749799</v>
      </c>
      <c r="E30" s="42">
        <v>90.169859256525697</v>
      </c>
      <c r="F30" s="43">
        <f t="shared" ref="F30:F34" si="6">D30/C30*1000</f>
        <v>175.16847373719915</v>
      </c>
      <c r="G30" s="32">
        <f t="shared" ref="G30:G34" si="7">D30/E30*1000</f>
        <v>42.667580942204296</v>
      </c>
      <c r="H30" s="42">
        <f t="shared" ref="H30:H34" si="8">F30/G30</f>
        <v>4.1054231308420075</v>
      </c>
    </row>
    <row r="31" spans="1:8" ht="15" customHeight="1" x14ac:dyDescent="0.3">
      <c r="A31" s="106"/>
      <c r="B31" s="44" t="s">
        <v>49</v>
      </c>
      <c r="C31" s="45">
        <v>3.9814928146010198</v>
      </c>
      <c r="D31" s="45">
        <v>0.63313095350871995</v>
      </c>
      <c r="E31" s="46">
        <v>8.4253085671402204</v>
      </c>
      <c r="F31" s="47">
        <f t="shared" si="6"/>
        <v>159.01848452090329</v>
      </c>
      <c r="G31" s="45">
        <f t="shared" si="7"/>
        <v>75.146322352870442</v>
      </c>
      <c r="H31" s="46">
        <f t="shared" si="8"/>
        <v>2.1161179887711312</v>
      </c>
    </row>
    <row r="32" spans="1:8" ht="15" customHeight="1" x14ac:dyDescent="0.3">
      <c r="A32" s="106"/>
      <c r="B32" s="13" t="s">
        <v>50</v>
      </c>
      <c r="C32" s="32">
        <v>1.03672889655322</v>
      </c>
      <c r="D32" s="32">
        <v>0.14223303671525001</v>
      </c>
      <c r="E32" s="42">
        <v>1.63386273690091</v>
      </c>
      <c r="F32" s="43">
        <f t="shared" si="6"/>
        <v>137.19405062222896</v>
      </c>
      <c r="G32" s="32">
        <f t="shared" si="7"/>
        <v>87.053234952304379</v>
      </c>
      <c r="H32" s="42">
        <f t="shared" si="8"/>
        <v>1.5759787754860144</v>
      </c>
    </row>
    <row r="33" spans="1:8" ht="15" customHeight="1" x14ac:dyDescent="0.3">
      <c r="A33" s="107"/>
      <c r="B33" s="48" t="s">
        <v>46</v>
      </c>
      <c r="C33" s="49">
        <f>C34-SUM(C29:C32)</f>
        <v>33.561840067125161</v>
      </c>
      <c r="D33" s="49">
        <f>D34-SUM(D29:D32)</f>
        <v>12.121978007231053</v>
      </c>
      <c r="E33" s="50">
        <f>E34-SUM(E29:E32)</f>
        <v>238.71575033437921</v>
      </c>
      <c r="F33" s="51">
        <f t="shared" si="6"/>
        <v>361.18335535198793</v>
      </c>
      <c r="G33" s="49">
        <f t="shared" si="7"/>
        <v>50.779967347153629</v>
      </c>
      <c r="H33" s="50">
        <f t="shared" si="8"/>
        <v>7.112713422653143</v>
      </c>
    </row>
    <row r="34" spans="1:8" ht="15" customHeight="1" x14ac:dyDescent="0.3">
      <c r="A34" s="8"/>
      <c r="B34" s="8" t="s">
        <v>4</v>
      </c>
      <c r="C34" s="52">
        <v>88.453100165782004</v>
      </c>
      <c r="D34" s="52">
        <v>37.858759708627503</v>
      </c>
      <c r="E34" s="53">
        <v>1002.39882892049</v>
      </c>
      <c r="F34" s="54">
        <f t="shared" si="6"/>
        <v>428.0094155848833</v>
      </c>
      <c r="G34" s="52">
        <f t="shared" si="7"/>
        <v>37.768160353298306</v>
      </c>
      <c r="H34" s="53">
        <f t="shared" si="8"/>
        <v>11.332546027688773</v>
      </c>
    </row>
    <row r="35" spans="1:8" ht="20.399999999999999" x14ac:dyDescent="0.3">
      <c r="A35" s="9"/>
      <c r="B35" s="9" t="s">
        <v>47</v>
      </c>
      <c r="C35" s="10">
        <v>5.4014261473173709E-3</v>
      </c>
      <c r="D35" s="10">
        <v>3.6654937463265662E-3</v>
      </c>
      <c r="E35" s="11">
        <v>7.6310758581281416E-3</v>
      </c>
      <c r="F35" s="55"/>
      <c r="G35" s="56"/>
      <c r="H35" s="57"/>
    </row>
    <row r="36" spans="1:8" ht="15" customHeight="1" x14ac:dyDescent="0.3">
      <c r="A36" s="108" t="s">
        <v>94</v>
      </c>
      <c r="B36" s="108"/>
      <c r="C36" s="108"/>
      <c r="D36" s="108"/>
      <c r="E36" s="108"/>
      <c r="F36" s="1"/>
    </row>
    <row r="39" spans="1:8" ht="15" customHeight="1" x14ac:dyDescent="0.3">
      <c r="A39" s="104" t="s">
        <v>91</v>
      </c>
      <c r="B39" s="104"/>
      <c r="C39" s="104"/>
      <c r="D39" s="104"/>
      <c r="E39" s="104"/>
      <c r="F39" s="104"/>
      <c r="G39" s="104"/>
      <c r="H39" s="104"/>
    </row>
    <row r="40" spans="1:8" ht="30.6" x14ac:dyDescent="0.3">
      <c r="A40" s="67" t="s">
        <v>39</v>
      </c>
      <c r="B40" s="68" t="s">
        <v>40</v>
      </c>
      <c r="C40" s="68" t="s">
        <v>41</v>
      </c>
      <c r="D40" s="68" t="s">
        <v>42</v>
      </c>
      <c r="E40" s="69" t="s">
        <v>43</v>
      </c>
      <c r="F40" s="68" t="s">
        <v>55</v>
      </c>
      <c r="G40" s="68" t="s">
        <v>56</v>
      </c>
      <c r="H40" s="68" t="s">
        <v>44</v>
      </c>
    </row>
    <row r="41" spans="1:8" ht="15" customHeight="1" x14ac:dyDescent="0.3">
      <c r="A41" s="105" t="s">
        <v>63</v>
      </c>
      <c r="B41" s="38" t="s">
        <v>45</v>
      </c>
      <c r="C41" s="39">
        <v>13.691000000000001</v>
      </c>
      <c r="D41" s="39">
        <v>8.7985757000000007</v>
      </c>
      <c r="E41" s="40">
        <v>310.00599999999997</v>
      </c>
      <c r="F41" s="41">
        <f>D41/C41*1000</f>
        <v>642.65398436929365</v>
      </c>
      <c r="G41" s="39">
        <f>D41/E41*1000</f>
        <v>28.381952929943296</v>
      </c>
      <c r="H41" s="40">
        <f>F41/G41</f>
        <v>22.643050178949672</v>
      </c>
    </row>
    <row r="42" spans="1:8" ht="15" customHeight="1" x14ac:dyDescent="0.3">
      <c r="A42" s="106"/>
      <c r="B42" s="13" t="s">
        <v>48</v>
      </c>
      <c r="C42" s="32">
        <v>29.821999999999999</v>
      </c>
      <c r="D42" s="32">
        <v>6.5992044000000005</v>
      </c>
      <c r="E42" s="42">
        <v>104.85599999999999</v>
      </c>
      <c r="F42" s="43">
        <f t="shared" ref="F42:F46" si="9">D42/C42*1000</f>
        <v>221.28644624773662</v>
      </c>
      <c r="G42" s="32">
        <f t="shared" ref="G42:G46" si="10">D42/E42*1000</f>
        <v>62.935877775234616</v>
      </c>
      <c r="H42" s="42">
        <f t="shared" ref="H42:H46" si="11">F42/G42</f>
        <v>3.5160619676748714</v>
      </c>
    </row>
    <row r="43" spans="1:8" ht="15" customHeight="1" x14ac:dyDescent="0.3">
      <c r="A43" s="106"/>
      <c r="B43" s="44" t="s">
        <v>49</v>
      </c>
      <c r="C43" s="45">
        <v>6.6349999999999998</v>
      </c>
      <c r="D43" s="45">
        <v>1.1331987999999997</v>
      </c>
      <c r="E43" s="46">
        <v>11.920999999999999</v>
      </c>
      <c r="F43" s="47">
        <f t="shared" si="9"/>
        <v>170.79107761868872</v>
      </c>
      <c r="G43" s="45">
        <f t="shared" si="10"/>
        <v>95.059038671252395</v>
      </c>
      <c r="H43" s="46">
        <f t="shared" si="11"/>
        <v>1.7966842501883946</v>
      </c>
    </row>
    <row r="44" spans="1:8" ht="15" customHeight="1" x14ac:dyDescent="0.3">
      <c r="A44" s="106"/>
      <c r="B44" s="13" t="s">
        <v>50</v>
      </c>
      <c r="C44" s="32">
        <v>1.226</v>
      </c>
      <c r="D44" s="32">
        <v>0.34474230000000006</v>
      </c>
      <c r="E44" s="42">
        <v>11.781000000000001</v>
      </c>
      <c r="F44" s="43">
        <f t="shared" si="9"/>
        <v>281.19274061990217</v>
      </c>
      <c r="G44" s="32">
        <f t="shared" si="10"/>
        <v>29.262566844919789</v>
      </c>
      <c r="H44" s="42">
        <f t="shared" si="11"/>
        <v>9.6092985318107669</v>
      </c>
    </row>
    <row r="45" spans="1:8" ht="15" customHeight="1" x14ac:dyDescent="0.3">
      <c r="A45" s="107"/>
      <c r="B45" s="48" t="s">
        <v>46</v>
      </c>
      <c r="C45" s="49">
        <f>C46-SUM(C41:C44)</f>
        <v>21.207999999999998</v>
      </c>
      <c r="D45" s="49">
        <f>D46-SUM(D41:D44)</f>
        <v>9.9857381000000061</v>
      </c>
      <c r="E45" s="50">
        <f>E46-SUM(E41:E44)</f>
        <v>204.98099999999999</v>
      </c>
      <c r="F45" s="51">
        <f t="shared" si="9"/>
        <v>470.8477036967185</v>
      </c>
      <c r="G45" s="49">
        <f t="shared" si="10"/>
        <v>48.71543264985538</v>
      </c>
      <c r="H45" s="50">
        <f t="shared" si="11"/>
        <v>9.6652678234628446</v>
      </c>
    </row>
    <row r="46" spans="1:8" ht="15" customHeight="1" x14ac:dyDescent="0.3">
      <c r="A46" s="8"/>
      <c r="B46" s="8" t="s">
        <v>4</v>
      </c>
      <c r="C46" s="52">
        <v>72.581999999999994</v>
      </c>
      <c r="D46" s="52">
        <v>26.861459300000007</v>
      </c>
      <c r="E46" s="53">
        <v>643.54499999999996</v>
      </c>
      <c r="F46" s="54">
        <f t="shared" si="9"/>
        <v>370.08430878179178</v>
      </c>
      <c r="G46" s="52">
        <f t="shared" si="10"/>
        <v>41.739830625674983</v>
      </c>
      <c r="H46" s="53">
        <f t="shared" si="11"/>
        <v>8.8664544928494688</v>
      </c>
    </row>
    <row r="47" spans="1:8" ht="20.399999999999999" x14ac:dyDescent="0.3">
      <c r="A47" s="9"/>
      <c r="B47" s="9" t="s">
        <v>47</v>
      </c>
      <c r="C47" s="10">
        <v>8.7579054872111307E-3</v>
      </c>
      <c r="D47" s="10">
        <v>6.2324559962497004E-3</v>
      </c>
      <c r="E47" s="11">
        <v>1.0047012829161659E-2</v>
      </c>
      <c r="F47" s="55"/>
      <c r="G47" s="56"/>
      <c r="H47" s="57"/>
    </row>
    <row r="48" spans="1:8" ht="15" customHeight="1" x14ac:dyDescent="0.3">
      <c r="A48" s="108" t="s">
        <v>94</v>
      </c>
      <c r="B48" s="108"/>
      <c r="C48" s="108"/>
      <c r="D48" s="108"/>
      <c r="E48" s="108"/>
      <c r="F48" s="1"/>
    </row>
    <row r="51" spans="1:8" ht="15" customHeight="1" x14ac:dyDescent="0.3">
      <c r="A51" s="104" t="s">
        <v>89</v>
      </c>
      <c r="B51" s="104"/>
      <c r="C51" s="104"/>
      <c r="D51" s="104"/>
      <c r="E51" s="104"/>
      <c r="F51" s="104"/>
      <c r="G51" s="104"/>
      <c r="H51" s="104"/>
    </row>
    <row r="52" spans="1:8" ht="30.6" x14ac:dyDescent="0.3">
      <c r="A52" s="67" t="s">
        <v>39</v>
      </c>
      <c r="B52" s="68" t="s">
        <v>40</v>
      </c>
      <c r="C52" s="68" t="s">
        <v>41</v>
      </c>
      <c r="D52" s="68" t="s">
        <v>42</v>
      </c>
      <c r="E52" s="69" t="s">
        <v>43</v>
      </c>
      <c r="F52" s="68" t="s">
        <v>55</v>
      </c>
      <c r="G52" s="68" t="s">
        <v>56</v>
      </c>
      <c r="H52" s="68" t="s">
        <v>44</v>
      </c>
    </row>
    <row r="53" spans="1:8" ht="15" customHeight="1" x14ac:dyDescent="0.3">
      <c r="A53" s="105" t="s">
        <v>63</v>
      </c>
      <c r="B53" s="38" t="s">
        <v>48</v>
      </c>
      <c r="C53" s="39">
        <v>110.02200000000001</v>
      </c>
      <c r="D53" s="39">
        <v>14.407689699999999</v>
      </c>
      <c r="E53" s="40">
        <v>202.26300000000001</v>
      </c>
      <c r="F53" s="41">
        <f>D53/C53*1000</f>
        <v>130.95280671138499</v>
      </c>
      <c r="G53" s="39">
        <f>D53/E53*1000</f>
        <v>71.232453291012192</v>
      </c>
      <c r="H53" s="40">
        <f>F53/G53</f>
        <v>1.8383868680809294</v>
      </c>
    </row>
    <row r="54" spans="1:8" ht="15" customHeight="1" x14ac:dyDescent="0.3">
      <c r="A54" s="106"/>
      <c r="B54" s="13" t="s">
        <v>45</v>
      </c>
      <c r="C54" s="32">
        <v>24.05</v>
      </c>
      <c r="D54" s="32">
        <v>10.8301605</v>
      </c>
      <c r="E54" s="42">
        <v>301.30700000000002</v>
      </c>
      <c r="F54" s="43">
        <f t="shared" ref="F54:F58" si="12">D54/C54*1000</f>
        <v>450.3185239085239</v>
      </c>
      <c r="G54" s="32">
        <f t="shared" ref="G54:G58" si="13">D54/E54*1000</f>
        <v>35.943939238052877</v>
      </c>
      <c r="H54" s="42">
        <f t="shared" ref="H54:H58" si="14">F54/G54</f>
        <v>12.52835758835759</v>
      </c>
    </row>
    <row r="55" spans="1:8" ht="15" customHeight="1" x14ac:dyDescent="0.3">
      <c r="A55" s="106"/>
      <c r="B55" s="44" t="s">
        <v>49</v>
      </c>
      <c r="C55" s="45">
        <v>31.42</v>
      </c>
      <c r="D55" s="45">
        <v>3.7167857999999998</v>
      </c>
      <c r="E55" s="46">
        <v>71.876999999999995</v>
      </c>
      <c r="F55" s="47">
        <f t="shared" si="12"/>
        <v>118.29362826225332</v>
      </c>
      <c r="G55" s="45">
        <f t="shared" si="13"/>
        <v>51.710363537710251</v>
      </c>
      <c r="H55" s="46">
        <f t="shared" si="14"/>
        <v>2.2876193507320175</v>
      </c>
    </row>
    <row r="56" spans="1:8" ht="15" customHeight="1" x14ac:dyDescent="0.3">
      <c r="A56" s="106"/>
      <c r="B56" s="13" t="s">
        <v>50</v>
      </c>
      <c r="C56" s="32">
        <v>31.558</v>
      </c>
      <c r="D56" s="32">
        <v>11.598981500000002</v>
      </c>
      <c r="E56" s="42">
        <v>215.28399999999999</v>
      </c>
      <c r="F56" s="43">
        <f t="shared" si="12"/>
        <v>367.54488560745301</v>
      </c>
      <c r="G56" s="32">
        <f t="shared" si="13"/>
        <v>53.877582635030954</v>
      </c>
      <c r="H56" s="42">
        <f t="shared" si="14"/>
        <v>6.8218518283794909</v>
      </c>
    </row>
    <row r="57" spans="1:8" ht="15" customHeight="1" x14ac:dyDescent="0.3">
      <c r="A57" s="107"/>
      <c r="B57" s="48" t="s">
        <v>46</v>
      </c>
      <c r="C57" s="49">
        <f>C58-SUM(C53:C56)</f>
        <v>107.32</v>
      </c>
      <c r="D57" s="49">
        <f>D58-SUM(D53:D56)</f>
        <v>35.04086629999999</v>
      </c>
      <c r="E57" s="50">
        <f>E58-SUM(E53:E56)</f>
        <v>728.96800000000007</v>
      </c>
      <c r="F57" s="51">
        <f t="shared" si="12"/>
        <v>326.50825847931412</v>
      </c>
      <c r="G57" s="49">
        <f t="shared" si="13"/>
        <v>48.069141992515426</v>
      </c>
      <c r="H57" s="50">
        <f t="shared" si="14"/>
        <v>6.7924711144241536</v>
      </c>
    </row>
    <row r="58" spans="1:8" ht="15" customHeight="1" x14ac:dyDescent="0.3">
      <c r="A58" s="8"/>
      <c r="B58" s="8" t="s">
        <v>4</v>
      </c>
      <c r="C58" s="52">
        <v>304.37</v>
      </c>
      <c r="D58" s="52">
        <v>75.594483799999992</v>
      </c>
      <c r="E58" s="53">
        <v>1519.6990000000001</v>
      </c>
      <c r="F58" s="54">
        <f t="shared" si="12"/>
        <v>248.36378026743765</v>
      </c>
      <c r="G58" s="52">
        <f t="shared" si="13"/>
        <v>49.743063461909223</v>
      </c>
      <c r="H58" s="53">
        <f t="shared" si="14"/>
        <v>4.9929329434569771</v>
      </c>
    </row>
    <row r="59" spans="1:8" ht="20.399999999999999" x14ac:dyDescent="0.3">
      <c r="A59" s="9"/>
      <c r="B59" s="9" t="s">
        <v>47</v>
      </c>
      <c r="C59" s="10">
        <v>8.3063468709931032E-3</v>
      </c>
      <c r="D59" s="10">
        <v>4.2757264982320638E-3</v>
      </c>
      <c r="E59" s="11">
        <v>6.537360541074076E-3</v>
      </c>
      <c r="F59" s="55"/>
      <c r="G59" s="56"/>
      <c r="H59" s="57"/>
    </row>
    <row r="60" spans="1:8" ht="15" customHeight="1" x14ac:dyDescent="0.3">
      <c r="A60" s="108" t="s">
        <v>94</v>
      </c>
      <c r="B60" s="108"/>
      <c r="C60" s="108"/>
      <c r="D60" s="108"/>
      <c r="E60" s="108"/>
      <c r="F60" s="1"/>
    </row>
    <row r="63" spans="1:8" ht="15" customHeight="1" x14ac:dyDescent="0.3">
      <c r="A63" s="104" t="s">
        <v>84</v>
      </c>
      <c r="B63" s="104"/>
      <c r="C63" s="104"/>
      <c r="D63" s="104"/>
      <c r="E63" s="104"/>
      <c r="F63" s="104"/>
      <c r="G63" s="104"/>
      <c r="H63" s="104"/>
    </row>
    <row r="64" spans="1:8" ht="30.6" x14ac:dyDescent="0.3">
      <c r="A64" s="67" t="s">
        <v>39</v>
      </c>
      <c r="B64" s="68" t="s">
        <v>40</v>
      </c>
      <c r="C64" s="68" t="s">
        <v>41</v>
      </c>
      <c r="D64" s="68" t="s">
        <v>42</v>
      </c>
      <c r="E64" s="69" t="s">
        <v>43</v>
      </c>
      <c r="F64" s="68" t="s">
        <v>55</v>
      </c>
      <c r="G64" s="68" t="s">
        <v>56</v>
      </c>
      <c r="H64" s="68" t="s">
        <v>44</v>
      </c>
    </row>
    <row r="65" spans="1:8" ht="15" customHeight="1" x14ac:dyDescent="0.3">
      <c r="A65" s="105" t="s">
        <v>63</v>
      </c>
      <c r="B65" s="38" t="s">
        <v>48</v>
      </c>
      <c r="C65" s="39">
        <v>93.167000000000002</v>
      </c>
      <c r="D65" s="39">
        <v>10.251948499999999</v>
      </c>
      <c r="E65" s="40">
        <v>173.42500000000001</v>
      </c>
      <c r="F65" s="41">
        <f>D65/C65*1000</f>
        <v>110.03840952268507</v>
      </c>
      <c r="G65" s="39">
        <f>D65/E65*1000</f>
        <v>59.114594204987739</v>
      </c>
      <c r="H65" s="40">
        <f>F65/G65</f>
        <v>1.8614423561990836</v>
      </c>
    </row>
    <row r="66" spans="1:8" ht="15" customHeight="1" x14ac:dyDescent="0.3">
      <c r="A66" s="106"/>
      <c r="B66" s="13" t="s">
        <v>45</v>
      </c>
      <c r="C66" s="32">
        <v>38.357999999999997</v>
      </c>
      <c r="D66" s="32">
        <v>10.4791458</v>
      </c>
      <c r="E66" s="42">
        <v>296.928</v>
      </c>
      <c r="F66" s="43">
        <f t="shared" ref="F66:F70" si="15">D66/C66*1000</f>
        <v>273.19322696699516</v>
      </c>
      <c r="G66" s="32">
        <f t="shared" ref="G66:G70" si="16">D66/E66*1000</f>
        <v>35.291874797930809</v>
      </c>
      <c r="H66" s="42">
        <f t="shared" ref="H66:H70" si="17">F66/G66</f>
        <v>7.7409666823087759</v>
      </c>
    </row>
    <row r="67" spans="1:8" ht="15" customHeight="1" x14ac:dyDescent="0.3">
      <c r="A67" s="106"/>
      <c r="B67" s="44" t="s">
        <v>49</v>
      </c>
      <c r="C67" s="45">
        <v>64.167000000000002</v>
      </c>
      <c r="D67" s="45">
        <v>6.1912132</v>
      </c>
      <c r="E67" s="46">
        <v>166.58600000000001</v>
      </c>
      <c r="F67" s="47">
        <f t="shared" si="15"/>
        <v>96.485938254866198</v>
      </c>
      <c r="G67" s="45">
        <f t="shared" si="16"/>
        <v>37.165267189319621</v>
      </c>
      <c r="H67" s="46">
        <f t="shared" si="17"/>
        <v>2.5961319681456203</v>
      </c>
    </row>
    <row r="68" spans="1:8" ht="15" customHeight="1" x14ac:dyDescent="0.3">
      <c r="A68" s="106"/>
      <c r="B68" s="13" t="s">
        <v>50</v>
      </c>
      <c r="C68" s="32">
        <v>34.534999999999997</v>
      </c>
      <c r="D68" s="32">
        <v>4.165118099999999</v>
      </c>
      <c r="E68" s="42">
        <v>89.704999999999998</v>
      </c>
      <c r="F68" s="43">
        <f t="shared" si="15"/>
        <v>120.60570725351091</v>
      </c>
      <c r="G68" s="32">
        <f t="shared" si="16"/>
        <v>46.431281422440215</v>
      </c>
      <c r="H68" s="42">
        <f t="shared" si="17"/>
        <v>2.5975097726943681</v>
      </c>
    </row>
    <row r="69" spans="1:8" ht="15" customHeight="1" x14ac:dyDescent="0.3">
      <c r="A69" s="107"/>
      <c r="B69" s="48" t="s">
        <v>46</v>
      </c>
      <c r="C69" s="49">
        <f>C70-SUM(C65:C68)</f>
        <v>118.66099999999997</v>
      </c>
      <c r="D69" s="49">
        <f>D70-SUM(D65:D68)</f>
        <v>29.464753500000008</v>
      </c>
      <c r="E69" s="50">
        <f>E70-SUM(E65:E68)</f>
        <v>589.25699999999995</v>
      </c>
      <c r="F69" s="51">
        <f t="shared" si="15"/>
        <v>248.31034206689657</v>
      </c>
      <c r="G69" s="49">
        <f t="shared" si="16"/>
        <v>50.003230339223819</v>
      </c>
      <c r="H69" s="50">
        <f t="shared" si="17"/>
        <v>4.9658860114106576</v>
      </c>
    </row>
    <row r="70" spans="1:8" ht="15" customHeight="1" x14ac:dyDescent="0.3">
      <c r="A70" s="8"/>
      <c r="B70" s="8" t="s">
        <v>4</v>
      </c>
      <c r="C70" s="52">
        <v>348.88799999999998</v>
      </c>
      <c r="D70" s="52">
        <v>60.552179100000004</v>
      </c>
      <c r="E70" s="53">
        <v>1315.9010000000001</v>
      </c>
      <c r="F70" s="54">
        <f t="shared" si="15"/>
        <v>173.55764342711703</v>
      </c>
      <c r="G70" s="52">
        <f t="shared" si="16"/>
        <v>46.015755820536654</v>
      </c>
      <c r="H70" s="53">
        <f t="shared" si="17"/>
        <v>3.7717003737589141</v>
      </c>
    </row>
    <row r="71" spans="1:8" ht="15" customHeight="1" x14ac:dyDescent="0.3">
      <c r="A71" s="9"/>
      <c r="B71" s="9" t="s">
        <v>47</v>
      </c>
      <c r="C71" s="10">
        <v>1.0016576870856731E-2</v>
      </c>
      <c r="D71" s="10">
        <v>3.8683614001122973E-3</v>
      </c>
      <c r="E71" s="11">
        <v>5.7966142503629138E-3</v>
      </c>
      <c r="F71" s="55"/>
      <c r="G71" s="56"/>
      <c r="H71" s="57"/>
    </row>
    <row r="72" spans="1:8" ht="15" customHeight="1" x14ac:dyDescent="0.3">
      <c r="A72" s="108" t="s">
        <v>94</v>
      </c>
      <c r="B72" s="108"/>
      <c r="C72" s="108"/>
      <c r="D72" s="108"/>
      <c r="E72" s="108"/>
      <c r="F72" s="1"/>
    </row>
    <row r="75" spans="1:8" ht="15" customHeight="1" x14ac:dyDescent="0.3">
      <c r="A75" s="104" t="s">
        <v>61</v>
      </c>
      <c r="B75" s="104"/>
      <c r="C75" s="104"/>
      <c r="D75" s="104"/>
      <c r="E75" s="104"/>
      <c r="F75" s="104"/>
      <c r="G75" s="104"/>
      <c r="H75" s="104"/>
    </row>
    <row r="76" spans="1:8" ht="30.6" x14ac:dyDescent="0.3">
      <c r="A76" s="67" t="s">
        <v>39</v>
      </c>
      <c r="B76" s="68" t="s">
        <v>40</v>
      </c>
      <c r="C76" s="68" t="s">
        <v>41</v>
      </c>
      <c r="D76" s="68" t="s">
        <v>42</v>
      </c>
      <c r="E76" s="69" t="s">
        <v>43</v>
      </c>
      <c r="F76" s="68" t="s">
        <v>55</v>
      </c>
      <c r="G76" s="68" t="s">
        <v>56</v>
      </c>
      <c r="H76" s="68" t="s">
        <v>44</v>
      </c>
    </row>
    <row r="77" spans="1:8" ht="15" customHeight="1" x14ac:dyDescent="0.3">
      <c r="A77" s="105" t="s">
        <v>63</v>
      </c>
      <c r="B77" s="38" t="s">
        <v>48</v>
      </c>
      <c r="C77" s="39">
        <v>101.956</v>
      </c>
      <c r="D77" s="39">
        <v>11.024328499999999</v>
      </c>
      <c r="E77" s="40">
        <v>233.971</v>
      </c>
      <c r="F77" s="41">
        <f>D77/C77*1000</f>
        <v>108.12829553925221</v>
      </c>
      <c r="G77" s="39">
        <f>D77/E77*1000</f>
        <v>47.118354411444152</v>
      </c>
      <c r="H77" s="40">
        <f>F77/G77</f>
        <v>2.2948232570912941</v>
      </c>
    </row>
    <row r="78" spans="1:8" ht="15" customHeight="1" x14ac:dyDescent="0.3">
      <c r="A78" s="106"/>
      <c r="B78" s="13" t="s">
        <v>45</v>
      </c>
      <c r="C78" s="32">
        <v>23.504000000000001</v>
      </c>
      <c r="D78" s="32">
        <v>11.335380000000002</v>
      </c>
      <c r="E78" s="42">
        <v>209.71799999999999</v>
      </c>
      <c r="F78" s="43">
        <f t="shared" ref="F78:F82" si="18">D78/C78*1000</f>
        <v>482.27450646698446</v>
      </c>
      <c r="G78" s="32">
        <f t="shared" ref="G78:G82" si="19">D78/E78*1000</f>
        <v>54.050582210396833</v>
      </c>
      <c r="H78" s="42">
        <f t="shared" ref="H78:H82" si="20">F78/G78</f>
        <v>8.9226514635806673</v>
      </c>
    </row>
    <row r="79" spans="1:8" ht="15" customHeight="1" x14ac:dyDescent="0.3">
      <c r="A79" s="106"/>
      <c r="B79" s="44" t="s">
        <v>49</v>
      </c>
      <c r="C79" s="45">
        <v>23.27</v>
      </c>
      <c r="D79" s="45">
        <v>3.2970364000000005</v>
      </c>
      <c r="E79" s="46">
        <v>51.088999999999999</v>
      </c>
      <c r="F79" s="47">
        <f t="shared" si="18"/>
        <v>141.68613665663949</v>
      </c>
      <c r="G79" s="45">
        <f t="shared" si="19"/>
        <v>64.535152381138815</v>
      </c>
      <c r="H79" s="46">
        <f t="shared" si="20"/>
        <v>2.1954877524709926</v>
      </c>
    </row>
    <row r="80" spans="1:8" ht="15" customHeight="1" x14ac:dyDescent="0.3">
      <c r="A80" s="106"/>
      <c r="B80" s="13" t="s">
        <v>50</v>
      </c>
      <c r="C80" s="32">
        <v>6.0490000000000004</v>
      </c>
      <c r="D80" s="32">
        <v>0.84446840000000001</v>
      </c>
      <c r="E80" s="42">
        <v>19.776</v>
      </c>
      <c r="F80" s="43">
        <f t="shared" si="18"/>
        <v>139.60462886427507</v>
      </c>
      <c r="G80" s="32">
        <f t="shared" si="19"/>
        <v>42.701678802588994</v>
      </c>
      <c r="H80" s="42">
        <f t="shared" si="20"/>
        <v>3.269300710861299</v>
      </c>
    </row>
    <row r="81" spans="1:8" ht="15" customHeight="1" x14ac:dyDescent="0.3">
      <c r="A81" s="107"/>
      <c r="B81" s="48" t="s">
        <v>46</v>
      </c>
      <c r="C81" s="49">
        <v>66.787999999999982</v>
      </c>
      <c r="D81" s="49">
        <v>18.421435100000018</v>
      </c>
      <c r="E81" s="50">
        <v>344.26900000000001</v>
      </c>
      <c r="F81" s="51">
        <f t="shared" si="18"/>
        <v>275.81953494639788</v>
      </c>
      <c r="G81" s="49">
        <f t="shared" si="19"/>
        <v>53.508840761149031</v>
      </c>
      <c r="H81" s="50">
        <f t="shared" si="20"/>
        <v>5.1546535305743566</v>
      </c>
    </row>
    <row r="82" spans="1:8" ht="15" customHeight="1" x14ac:dyDescent="0.3">
      <c r="A82" s="8"/>
      <c r="B82" s="8" t="s">
        <v>4</v>
      </c>
      <c r="C82" s="52">
        <f>SUM(C77:C81)</f>
        <v>221.56700000000001</v>
      </c>
      <c r="D82" s="52">
        <f>SUM(D77:D81)</f>
        <v>44.922648400000021</v>
      </c>
      <c r="E82" s="53">
        <f>SUM(E77:E81)</f>
        <v>858.82299999999998</v>
      </c>
      <c r="F82" s="54">
        <f t="shared" si="18"/>
        <v>202.7497253652395</v>
      </c>
      <c r="G82" s="52">
        <f t="shared" si="19"/>
        <v>52.307225586645941</v>
      </c>
      <c r="H82" s="53">
        <f t="shared" si="20"/>
        <v>3.8761322760158321</v>
      </c>
    </row>
    <row r="83" spans="1:8" ht="15" customHeight="1" x14ac:dyDescent="0.3">
      <c r="A83" s="9"/>
      <c r="B83" s="9" t="s">
        <v>47</v>
      </c>
      <c r="C83" s="10">
        <v>7.1424088337678137E-3</v>
      </c>
      <c r="D83" s="10">
        <v>3.1630183661868249E-3</v>
      </c>
      <c r="E83" s="11">
        <v>4.0924585328496396E-3</v>
      </c>
      <c r="F83" s="55"/>
      <c r="G83" s="56"/>
      <c r="H83" s="57"/>
    </row>
    <row r="84" spans="1:8" ht="15" customHeight="1" x14ac:dyDescent="0.3">
      <c r="A84" s="108" t="s">
        <v>94</v>
      </c>
      <c r="B84" s="108"/>
      <c r="C84" s="108"/>
      <c r="D84" s="108"/>
      <c r="E84" s="108"/>
      <c r="F84" s="1"/>
    </row>
    <row r="87" spans="1:8" ht="15" customHeight="1" x14ac:dyDescent="0.3">
      <c r="A87" s="104" t="s">
        <v>61</v>
      </c>
      <c r="B87" s="104"/>
      <c r="C87" s="104"/>
      <c r="D87" s="104"/>
      <c r="E87" s="104"/>
      <c r="F87" s="104"/>
      <c r="G87" s="104"/>
      <c r="H87" s="104"/>
    </row>
    <row r="88" spans="1:8" ht="30.6" x14ac:dyDescent="0.3">
      <c r="A88" s="67" t="s">
        <v>39</v>
      </c>
      <c r="B88" s="68" t="s">
        <v>40</v>
      </c>
      <c r="C88" s="68" t="s">
        <v>41</v>
      </c>
      <c r="D88" s="68" t="s">
        <v>42</v>
      </c>
      <c r="E88" s="69" t="s">
        <v>43</v>
      </c>
      <c r="F88" s="68" t="s">
        <v>55</v>
      </c>
      <c r="G88" s="68" t="s">
        <v>56</v>
      </c>
      <c r="H88" s="68" t="s">
        <v>44</v>
      </c>
    </row>
    <row r="89" spans="1:8" ht="15" customHeight="1" x14ac:dyDescent="0.3">
      <c r="A89" s="105" t="s">
        <v>64</v>
      </c>
      <c r="B89" s="38" t="s">
        <v>48</v>
      </c>
      <c r="C89" s="39">
        <v>153.97999999999999</v>
      </c>
      <c r="D89" s="39">
        <v>16.377646299999999</v>
      </c>
      <c r="E89" s="40">
        <v>577.49199999999996</v>
      </c>
      <c r="F89" s="41">
        <f>D89/C89*1000</f>
        <v>106.36216586569684</v>
      </c>
      <c r="G89" s="39">
        <f>D89/E89*1000</f>
        <v>28.359953557798203</v>
      </c>
      <c r="H89" s="40">
        <f>F89/G89</f>
        <v>3.7504351214443434</v>
      </c>
    </row>
    <row r="90" spans="1:8" ht="15" customHeight="1" x14ac:dyDescent="0.3">
      <c r="A90" s="106"/>
      <c r="B90" s="13" t="s">
        <v>49</v>
      </c>
      <c r="C90" s="32">
        <v>46.366999999999997</v>
      </c>
      <c r="D90" s="32">
        <v>4.5824146000000017</v>
      </c>
      <c r="E90" s="42">
        <v>147.56100000000001</v>
      </c>
      <c r="F90" s="43">
        <f t="shared" ref="F90:F94" si="21">D90/C90*1000</f>
        <v>98.829223370069272</v>
      </c>
      <c r="G90" s="32">
        <f t="shared" ref="G90:G94" si="22">D90/E90*1000</f>
        <v>31.054374800929793</v>
      </c>
      <c r="H90" s="42">
        <f t="shared" ref="H90:H94" si="23">F90/G90</f>
        <v>3.1824573511333498</v>
      </c>
    </row>
    <row r="91" spans="1:8" ht="15" customHeight="1" x14ac:dyDescent="0.3">
      <c r="A91" s="106"/>
      <c r="B91" s="44" t="s">
        <v>45</v>
      </c>
      <c r="C91" s="45">
        <v>29.143000000000001</v>
      </c>
      <c r="D91" s="45">
        <v>16.834072900000006</v>
      </c>
      <c r="E91" s="46">
        <v>298.76799999999997</v>
      </c>
      <c r="F91" s="47">
        <f t="shared" si="21"/>
        <v>577.63692481899625</v>
      </c>
      <c r="G91" s="45">
        <f t="shared" si="22"/>
        <v>56.344966328388601</v>
      </c>
      <c r="H91" s="46">
        <f t="shared" si="23"/>
        <v>10.251792883368219</v>
      </c>
    </row>
    <row r="92" spans="1:8" ht="15" customHeight="1" x14ac:dyDescent="0.3">
      <c r="A92" s="106"/>
      <c r="B92" s="13" t="s">
        <v>50</v>
      </c>
      <c r="C92" s="32">
        <v>20.399999999999999</v>
      </c>
      <c r="D92" s="32">
        <v>5.6890477000000006</v>
      </c>
      <c r="E92" s="42">
        <v>83.888999999999996</v>
      </c>
      <c r="F92" s="43">
        <f t="shared" si="21"/>
        <v>278.87488725490198</v>
      </c>
      <c r="G92" s="32">
        <f t="shared" si="22"/>
        <v>67.816372825996268</v>
      </c>
      <c r="H92" s="42">
        <f t="shared" si="23"/>
        <v>4.1122058823529404</v>
      </c>
    </row>
    <row r="93" spans="1:8" ht="15" customHeight="1" x14ac:dyDescent="0.3">
      <c r="A93" s="107"/>
      <c r="B93" s="48" t="s">
        <v>46</v>
      </c>
      <c r="C93" s="49">
        <v>80.399000000000001</v>
      </c>
      <c r="D93" s="49">
        <v>24.250257400000002</v>
      </c>
      <c r="E93" s="50">
        <v>367.47</v>
      </c>
      <c r="F93" s="51">
        <f t="shared" si="21"/>
        <v>301.62386845607534</v>
      </c>
      <c r="G93" s="49">
        <f t="shared" si="22"/>
        <v>65.992482107382912</v>
      </c>
      <c r="H93" s="50">
        <f t="shared" si="23"/>
        <v>4.5705792360601505</v>
      </c>
    </row>
    <row r="94" spans="1:8" ht="15" customHeight="1" x14ac:dyDescent="0.3">
      <c r="A94" s="8"/>
      <c r="B94" s="8" t="s">
        <v>4</v>
      </c>
      <c r="C94" s="52">
        <f>SUM(C89:C93)</f>
        <v>330.28899999999999</v>
      </c>
      <c r="D94" s="52">
        <f>SUM(D89:D93)</f>
        <v>67.73343890000001</v>
      </c>
      <c r="E94" s="53">
        <f>SUM(E89:E93)</f>
        <v>1475.1799999999998</v>
      </c>
      <c r="F94" s="54">
        <f t="shared" si="21"/>
        <v>205.07325069863063</v>
      </c>
      <c r="G94" s="52">
        <f t="shared" si="22"/>
        <v>45.915372293550632</v>
      </c>
      <c r="H94" s="53">
        <f t="shared" si="23"/>
        <v>4.4663310010324286</v>
      </c>
    </row>
    <row r="95" spans="1:8" ht="15" customHeight="1" x14ac:dyDescent="0.3">
      <c r="A95" s="9"/>
      <c r="B95" s="9" t="s">
        <v>47</v>
      </c>
      <c r="C95" s="10">
        <v>1.1639791877959887E-2</v>
      </c>
      <c r="D95" s="10">
        <v>5.3127282912735297E-3</v>
      </c>
      <c r="E95" s="11">
        <v>7.7477198957925947E-3</v>
      </c>
      <c r="F95" s="55"/>
      <c r="G95" s="56"/>
      <c r="H95" s="57"/>
    </row>
    <row r="96" spans="1:8" ht="15" customHeight="1" x14ac:dyDescent="0.3">
      <c r="A96" s="108" t="s">
        <v>94</v>
      </c>
      <c r="B96" s="108"/>
      <c r="C96" s="108"/>
      <c r="D96" s="108"/>
      <c r="E96" s="108"/>
      <c r="F96" s="1"/>
    </row>
  </sheetData>
  <mergeCells count="24">
    <mergeCell ref="A60:E60"/>
    <mergeCell ref="A96:E96"/>
    <mergeCell ref="A75:H75"/>
    <mergeCell ref="A77:A81"/>
    <mergeCell ref="A84:E84"/>
    <mergeCell ref="A63:H63"/>
    <mergeCell ref="A65:A69"/>
    <mergeCell ref="A72:E72"/>
    <mergeCell ref="A87:H87"/>
    <mergeCell ref="A89:A93"/>
    <mergeCell ref="A24:E24"/>
    <mergeCell ref="A51:H51"/>
    <mergeCell ref="A53:A57"/>
    <mergeCell ref="A27:H27"/>
    <mergeCell ref="A29:A33"/>
    <mergeCell ref="A36:E36"/>
    <mergeCell ref="A39:H39"/>
    <mergeCell ref="A41:A45"/>
    <mergeCell ref="A48:E48"/>
    <mergeCell ref="A3:H3"/>
    <mergeCell ref="A5:A9"/>
    <mergeCell ref="A12:E12"/>
    <mergeCell ref="A15:H15"/>
    <mergeCell ref="A17:A21"/>
  </mergeCells>
  <pageMargins left="0.70866141732283472" right="0.70866141732283472" top="0.74803149606299213" bottom="0.74803149606299213" header="0.31496062992125984" footer="0.31496062992125984"/>
  <pageSetup paperSize="9" scale="94"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B1" activePane="topRight" state="frozen"/>
      <selection sqref="A1:XFD1048576"/>
      <selection pane="topRight" activeCell="O13" sqref="O13"/>
    </sheetView>
  </sheetViews>
  <sheetFormatPr defaultRowHeight="15" customHeight="1" x14ac:dyDescent="0.3"/>
  <cols>
    <col min="1" max="1" width="21.88671875" style="12" customWidth="1"/>
    <col min="2" max="16384" width="8.88671875" style="12"/>
  </cols>
  <sheetData>
    <row r="3" spans="1:15" ht="15" customHeight="1" x14ac:dyDescent="0.3">
      <c r="A3" s="104" t="s">
        <v>106</v>
      </c>
      <c r="B3" s="104"/>
      <c r="C3" s="104"/>
      <c r="D3" s="104"/>
      <c r="E3" s="104"/>
      <c r="F3" s="104"/>
      <c r="G3" s="104"/>
      <c r="H3" s="104"/>
      <c r="I3" s="104"/>
      <c r="J3" s="104"/>
      <c r="K3" s="104"/>
      <c r="L3" s="104"/>
      <c r="M3" s="104"/>
      <c r="N3" s="104"/>
      <c r="O3" s="104"/>
    </row>
    <row r="4" spans="1:15" ht="15" customHeight="1" x14ac:dyDescent="0.3">
      <c r="A4" s="70"/>
      <c r="B4" s="67">
        <v>2010</v>
      </c>
      <c r="C4" s="67">
        <v>2011</v>
      </c>
      <c r="D4" s="67">
        <v>2012</v>
      </c>
      <c r="E4" s="67">
        <v>2013</v>
      </c>
      <c r="F4" s="67">
        <v>2014</v>
      </c>
      <c r="G4" s="67">
        <v>2015</v>
      </c>
      <c r="H4" s="67">
        <v>2016</v>
      </c>
      <c r="I4" s="67">
        <v>2017</v>
      </c>
      <c r="J4" s="67">
        <v>2018</v>
      </c>
      <c r="K4" s="67">
        <v>2019</v>
      </c>
      <c r="L4" s="67">
        <v>2020</v>
      </c>
      <c r="M4" s="67">
        <v>2021</v>
      </c>
      <c r="N4" s="67">
        <v>2022</v>
      </c>
      <c r="O4" s="67">
        <v>2023</v>
      </c>
    </row>
    <row r="5" spans="1:15" ht="40.799999999999997" x14ac:dyDescent="0.3">
      <c r="A5" s="28" t="s">
        <v>87</v>
      </c>
      <c r="B5" s="29">
        <v>6.9270949999999969</v>
      </c>
      <c r="C5" s="29">
        <v>6.3317699999999988</v>
      </c>
      <c r="D5" s="29">
        <v>5.3932850000000006</v>
      </c>
      <c r="E5" s="29">
        <v>5.2331200000000022</v>
      </c>
      <c r="F5" s="29">
        <v>6.2625174999999995</v>
      </c>
      <c r="G5" s="29">
        <v>5.8002474999999993</v>
      </c>
      <c r="H5" s="30">
        <v>5.3978100000000007</v>
      </c>
      <c r="I5" s="30">
        <v>5.7516124999999994</v>
      </c>
      <c r="J5" s="30">
        <f>5830.355/1000</f>
        <v>5.830355</v>
      </c>
      <c r="K5" s="30">
        <v>5.7532275000000013</v>
      </c>
      <c r="L5" s="30">
        <v>6.9067349999999994</v>
      </c>
      <c r="M5" s="30">
        <v>5.7349556563997863</v>
      </c>
      <c r="N5" s="30">
        <v>5.2933184287253159</v>
      </c>
      <c r="O5" s="30">
        <v>7.6027678722277665</v>
      </c>
    </row>
    <row r="6" spans="1:15" ht="15" customHeight="1" x14ac:dyDescent="0.3">
      <c r="A6" s="31" t="s">
        <v>65</v>
      </c>
      <c r="B6" s="32">
        <f>B7-B5</f>
        <v>93.231057499998741</v>
      </c>
      <c r="C6" s="32">
        <f t="shared" ref="C6:J6" si="0">C7-C5</f>
        <v>84.225282499999992</v>
      </c>
      <c r="D6" s="32">
        <f t="shared" si="0"/>
        <v>75.002025000000287</v>
      </c>
      <c r="E6" s="32">
        <f t="shared" si="0"/>
        <v>71.865010000000041</v>
      </c>
      <c r="F6" s="32">
        <f t="shared" si="0"/>
        <v>76.207840000000019</v>
      </c>
      <c r="G6" s="32">
        <f t="shared" si="0"/>
        <v>75.443202499999686</v>
      </c>
      <c r="H6" s="32">
        <f t="shared" si="0"/>
        <v>75.696047499999523</v>
      </c>
      <c r="I6" s="32">
        <f t="shared" si="0"/>
        <v>78.773394999999937</v>
      </c>
      <c r="J6" s="32">
        <f t="shared" si="0"/>
        <v>80.417745000000181</v>
      </c>
      <c r="K6" s="32">
        <v>81.331484999999901</v>
      </c>
      <c r="L6" s="32">
        <f>L7-L5</f>
        <v>80.209129999999604</v>
      </c>
      <c r="M6" s="32">
        <f>M7-M5</f>
        <v>83.92996543004277</v>
      </c>
      <c r="N6" s="32">
        <f>N7-N5</f>
        <v>83.726967065221416</v>
      </c>
      <c r="O6" s="32">
        <f>O7-O5</f>
        <v>86.425184059093567</v>
      </c>
    </row>
    <row r="7" spans="1:15" ht="15" customHeight="1" x14ac:dyDescent="0.3">
      <c r="A7" s="33" t="s">
        <v>66</v>
      </c>
      <c r="B7" s="29">
        <v>100.15815249999874</v>
      </c>
      <c r="C7" s="29">
        <v>90.557052499999983</v>
      </c>
      <c r="D7" s="29">
        <v>80.395310000000293</v>
      </c>
      <c r="E7" s="29">
        <v>77.09813000000004</v>
      </c>
      <c r="F7" s="29">
        <v>82.47035750000002</v>
      </c>
      <c r="G7" s="29">
        <v>81.243449999999683</v>
      </c>
      <c r="H7" s="30">
        <v>81.09385749999953</v>
      </c>
      <c r="I7" s="30">
        <v>84.52500749999993</v>
      </c>
      <c r="J7" s="30">
        <v>86.248100000000179</v>
      </c>
      <c r="K7" s="30">
        <v>87.084712499999895</v>
      </c>
      <c r="L7" s="30">
        <v>87.115864999999602</v>
      </c>
      <c r="M7" s="30">
        <v>89.664921086442561</v>
      </c>
      <c r="N7" s="30">
        <v>89.02028549394673</v>
      </c>
      <c r="O7" s="30">
        <v>94.02795193132134</v>
      </c>
    </row>
    <row r="8" spans="1:15" ht="15" customHeight="1" x14ac:dyDescent="0.3">
      <c r="A8" s="71" t="s">
        <v>67</v>
      </c>
      <c r="B8" s="72">
        <v>4389.7539024999469</v>
      </c>
      <c r="C8" s="72">
        <v>4054.3311224999634</v>
      </c>
      <c r="D8" s="72">
        <v>3694.9760949999863</v>
      </c>
      <c r="E8" s="72">
        <v>3513.1972749999732</v>
      </c>
      <c r="F8" s="72">
        <v>3536.2398724999625</v>
      </c>
      <c r="G8" s="72">
        <v>3610.6925649999803</v>
      </c>
      <c r="H8" s="72">
        <v>3673.5592624999863</v>
      </c>
      <c r="I8" s="72">
        <v>3752.6738349998004</v>
      </c>
      <c r="J8" s="72">
        <v>3828.0211174997803</v>
      </c>
      <c r="K8" s="72">
        <v>3911.0299925000186</v>
      </c>
      <c r="L8" s="72">
        <v>3875.4790050002653</v>
      </c>
      <c r="M8" s="87">
        <v>3927.9804227906716</v>
      </c>
      <c r="N8" s="87">
        <v>4140.6331686931735</v>
      </c>
      <c r="O8" s="87">
        <v>4193.4603782170425</v>
      </c>
    </row>
    <row r="9" spans="1:15" ht="20.399999999999999" x14ac:dyDescent="0.3">
      <c r="A9" s="28" t="s">
        <v>88</v>
      </c>
      <c r="B9" s="34">
        <f t="shared" ref="B9:I9" si="1">B5/B7</f>
        <v>6.9161569249194019E-2</v>
      </c>
      <c r="C9" s="34">
        <f t="shared" si="1"/>
        <v>6.9920230674469008E-2</v>
      </c>
      <c r="D9" s="34">
        <f t="shared" si="1"/>
        <v>6.7084572470707315E-2</v>
      </c>
      <c r="E9" s="34">
        <f t="shared" si="1"/>
        <v>6.7876095049257346E-2</v>
      </c>
      <c r="F9" s="34">
        <f t="shared" si="1"/>
        <v>7.5936587276222225E-2</v>
      </c>
      <c r="G9" s="34">
        <f t="shared" si="1"/>
        <v>7.1393416946227931E-2</v>
      </c>
      <c r="H9" s="35">
        <f t="shared" si="1"/>
        <v>6.65625013583801E-2</v>
      </c>
      <c r="I9" s="35">
        <f t="shared" si="1"/>
        <v>6.8046282042625125E-2</v>
      </c>
      <c r="J9" s="35">
        <f t="shared" ref="J9:K9" si="2">J5/J7</f>
        <v>6.75998079957702E-2</v>
      </c>
      <c r="K9" s="35">
        <f t="shared" si="2"/>
        <v>6.6064724046714957E-2</v>
      </c>
      <c r="L9" s="35">
        <f t="shared" ref="L9:M9" si="3">L5/L7</f>
        <v>7.9282172081974175E-2</v>
      </c>
      <c r="M9" s="35">
        <f t="shared" si="3"/>
        <v>6.3959858402941466E-2</v>
      </c>
      <c r="N9" s="35">
        <f t="shared" ref="N9:O9" si="4">N5/N7</f>
        <v>5.9461934988798197E-2</v>
      </c>
      <c r="O9" s="35">
        <f t="shared" si="4"/>
        <v>8.0856465721819398E-2</v>
      </c>
    </row>
    <row r="10" spans="1:15" ht="30.6" x14ac:dyDescent="0.3">
      <c r="A10" s="36" t="s">
        <v>68</v>
      </c>
      <c r="B10" s="37">
        <f>B6/B7</f>
        <v>0.93083843075080597</v>
      </c>
      <c r="C10" s="37">
        <f t="shared" ref="C10:I10" si="5">C6/C7</f>
        <v>0.93007976932553105</v>
      </c>
      <c r="D10" s="37">
        <f t="shared" si="5"/>
        <v>0.93291542752929257</v>
      </c>
      <c r="E10" s="37">
        <f t="shared" si="5"/>
        <v>0.93212390495074271</v>
      </c>
      <c r="F10" s="37">
        <f t="shared" si="5"/>
        <v>0.92406341272377779</v>
      </c>
      <c r="G10" s="37">
        <f t="shared" si="5"/>
        <v>0.92860658305377208</v>
      </c>
      <c r="H10" s="37">
        <f t="shared" si="5"/>
        <v>0.93343749864161984</v>
      </c>
      <c r="I10" s="37">
        <f t="shared" si="5"/>
        <v>0.93195371795737492</v>
      </c>
      <c r="J10" s="37">
        <f t="shared" ref="J10:K10" si="6">J6/J7</f>
        <v>0.93240019200422986</v>
      </c>
      <c r="K10" s="37">
        <f t="shared" si="6"/>
        <v>0.93393527595328518</v>
      </c>
      <c r="L10" s="37">
        <f t="shared" ref="L10:M10" si="7">L6/L7</f>
        <v>0.92071782791802581</v>
      </c>
      <c r="M10" s="37">
        <f t="shared" si="7"/>
        <v>0.93604014159705851</v>
      </c>
      <c r="N10" s="37">
        <f t="shared" ref="N10:O10" si="8">N6/N7</f>
        <v>0.94053806501120185</v>
      </c>
      <c r="O10" s="37">
        <f t="shared" si="8"/>
        <v>0.91914353427818052</v>
      </c>
    </row>
    <row r="11" spans="1:15" ht="15" customHeight="1" x14ac:dyDescent="0.3">
      <c r="A11" s="110" t="s">
        <v>95</v>
      </c>
      <c r="B11" s="110"/>
      <c r="C11" s="110"/>
      <c r="D11" s="110"/>
      <c r="E11" s="110"/>
      <c r="F11" s="110"/>
      <c r="G11" s="110"/>
      <c r="H11" s="110"/>
    </row>
    <row r="12" spans="1:15" ht="15" customHeight="1" x14ac:dyDescent="0.3">
      <c r="A12" s="7" t="s">
        <v>92</v>
      </c>
      <c r="B12" s="7"/>
      <c r="C12" s="7"/>
      <c r="D12" s="7"/>
      <c r="E12" s="14"/>
      <c r="F12" s="14"/>
      <c r="G12" s="14"/>
      <c r="H12" s="14"/>
    </row>
    <row r="13" spans="1:15" ht="34.799999999999997" customHeight="1" x14ac:dyDescent="0.3">
      <c r="A13" s="109" t="s">
        <v>93</v>
      </c>
      <c r="B13" s="109"/>
      <c r="C13" s="109"/>
      <c r="D13" s="109"/>
      <c r="E13" s="109"/>
      <c r="F13" s="109"/>
      <c r="G13" s="109"/>
      <c r="H13" s="109"/>
      <c r="I13" s="109"/>
      <c r="J13" s="109"/>
      <c r="K13" s="109"/>
      <c r="L13" s="109"/>
      <c r="M13" s="66"/>
      <c r="N13" s="66"/>
      <c r="O13" s="66"/>
    </row>
    <row r="14" spans="1:15" ht="15" customHeight="1" x14ac:dyDescent="0.3">
      <c r="A14" s="65"/>
      <c r="B14" s="65"/>
      <c r="C14" s="65"/>
      <c r="D14" s="65"/>
      <c r="E14" s="65"/>
      <c r="F14" s="65"/>
      <c r="G14" s="65"/>
      <c r="H14" s="65"/>
      <c r="I14" s="65"/>
      <c r="J14" s="65"/>
      <c r="K14" s="66"/>
      <c r="L14" s="66"/>
      <c r="M14" s="66"/>
      <c r="N14" s="66"/>
      <c r="O14" s="66"/>
    </row>
    <row r="15" spans="1:15" ht="15" customHeight="1" x14ac:dyDescent="0.3">
      <c r="A15" s="109"/>
      <c r="B15" s="109"/>
      <c r="C15" s="109"/>
      <c r="D15" s="109"/>
      <c r="E15" s="109"/>
      <c r="F15" s="109"/>
      <c r="G15" s="109"/>
      <c r="H15" s="109"/>
      <c r="I15" s="109"/>
      <c r="J15" s="109"/>
      <c r="K15" s="66"/>
      <c r="L15" s="66"/>
      <c r="M15" s="66"/>
      <c r="N15" s="66"/>
      <c r="O15" s="66"/>
    </row>
    <row r="16" spans="1:15" ht="15" customHeight="1" x14ac:dyDescent="0.3">
      <c r="A16" s="109"/>
      <c r="B16" s="109"/>
      <c r="C16" s="109"/>
      <c r="D16" s="109"/>
      <c r="E16" s="109"/>
      <c r="F16" s="109"/>
      <c r="G16" s="109"/>
      <c r="H16" s="109"/>
      <c r="I16" s="109"/>
      <c r="J16" s="109"/>
      <c r="K16" s="66"/>
      <c r="L16" s="66"/>
      <c r="M16" s="66"/>
      <c r="N16" s="66"/>
      <c r="O16" s="66"/>
    </row>
    <row r="17" spans="1:15" ht="15" customHeight="1" x14ac:dyDescent="0.3">
      <c r="A17" s="109"/>
      <c r="B17" s="109"/>
      <c r="C17" s="109"/>
      <c r="D17" s="109"/>
      <c r="E17" s="109"/>
      <c r="F17" s="109"/>
      <c r="G17" s="109"/>
      <c r="H17" s="109"/>
      <c r="I17" s="109"/>
      <c r="J17" s="109"/>
      <c r="K17" s="66"/>
      <c r="L17" s="66"/>
      <c r="M17" s="66"/>
      <c r="N17" s="66"/>
      <c r="O17" s="66"/>
    </row>
    <row r="18" spans="1:15" ht="15" customHeight="1" x14ac:dyDescent="0.3">
      <c r="A18" s="109"/>
      <c r="B18" s="109"/>
      <c r="C18" s="109"/>
      <c r="D18" s="109"/>
      <c r="E18" s="109"/>
      <c r="F18" s="109"/>
      <c r="G18" s="109"/>
      <c r="H18" s="109"/>
      <c r="I18" s="109"/>
      <c r="J18" s="109"/>
      <c r="K18" s="66"/>
      <c r="L18" s="66"/>
      <c r="M18" s="66"/>
      <c r="N18" s="66"/>
      <c r="O18" s="66"/>
    </row>
    <row r="19" spans="1:15" ht="15" customHeight="1" x14ac:dyDescent="0.3">
      <c r="A19" s="109"/>
      <c r="B19" s="111"/>
      <c r="C19" s="111"/>
      <c r="D19" s="111"/>
    </row>
    <row r="20" spans="1:15" ht="15" customHeight="1" x14ac:dyDescent="0.3">
      <c r="A20" s="109"/>
      <c r="B20" s="109"/>
      <c r="C20" s="109"/>
      <c r="D20" s="109"/>
      <c r="E20" s="109"/>
      <c r="F20" s="109"/>
      <c r="G20" s="109"/>
      <c r="H20" s="109"/>
    </row>
    <row r="21" spans="1:15" ht="15" customHeight="1" x14ac:dyDescent="0.3">
      <c r="A21" s="109"/>
      <c r="B21" s="109"/>
      <c r="C21" s="109"/>
      <c r="D21" s="109"/>
      <c r="E21" s="109"/>
      <c r="F21" s="109"/>
      <c r="G21" s="109"/>
      <c r="H21" s="109"/>
    </row>
    <row r="22" spans="1:15" ht="15" customHeight="1" x14ac:dyDescent="0.3">
      <c r="A22" s="109"/>
      <c r="B22" s="109"/>
      <c r="C22" s="109"/>
      <c r="D22" s="109"/>
      <c r="E22" s="109"/>
      <c r="F22" s="109"/>
      <c r="G22" s="109"/>
      <c r="H22" s="109"/>
    </row>
    <row r="23" spans="1:15" ht="15" customHeight="1" x14ac:dyDescent="0.3">
      <c r="A23" s="109"/>
      <c r="B23" s="109"/>
      <c r="C23" s="109"/>
      <c r="D23" s="109"/>
      <c r="E23" s="109"/>
      <c r="F23" s="109"/>
      <c r="G23" s="109"/>
      <c r="H23" s="109"/>
    </row>
    <row r="24" spans="1:15" ht="15" customHeight="1" x14ac:dyDescent="0.3">
      <c r="A24" s="109"/>
      <c r="B24" s="109"/>
      <c r="C24" s="109"/>
      <c r="D24" s="109"/>
      <c r="E24" s="109"/>
      <c r="F24" s="109"/>
      <c r="G24" s="109"/>
      <c r="H24" s="109"/>
    </row>
  </sheetData>
  <mergeCells count="7">
    <mergeCell ref="A3:O3"/>
    <mergeCell ref="A13:L13"/>
    <mergeCell ref="A22:H24"/>
    <mergeCell ref="A11:H11"/>
    <mergeCell ref="A15:J18"/>
    <mergeCell ref="A19:D19"/>
    <mergeCell ref="A20:H2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94"/>
  <sheetViews>
    <sheetView showGridLines="0" zoomScaleNormal="100" workbookViewId="0">
      <selection activeCell="F13" sqref="F13"/>
    </sheetView>
  </sheetViews>
  <sheetFormatPr defaultRowHeight="15" customHeight="1" x14ac:dyDescent="0.3"/>
  <cols>
    <col min="1" max="1" width="22.5546875" style="12" customWidth="1"/>
    <col min="2" max="2" width="8.6640625" style="12" bestFit="1" customWidth="1"/>
    <col min="3" max="8" width="7.6640625" style="12" customWidth="1"/>
    <col min="9" max="9" width="13.109375" style="12" customWidth="1"/>
    <col min="10" max="11" width="9.109375" style="12" customWidth="1"/>
    <col min="12" max="12" width="10.6640625" style="12" bestFit="1" customWidth="1"/>
    <col min="13" max="13" width="7" style="12" customWidth="1"/>
    <col min="14" max="14" width="7.109375" style="12" customWidth="1"/>
    <col min="15" max="15" width="6.88671875" style="12" customWidth="1"/>
    <col min="16" max="16" width="8.33203125" style="12" customWidth="1"/>
    <col min="17" max="17" width="6.5546875" style="12" customWidth="1"/>
    <col min="18" max="18" width="7.44140625" style="12" bestFit="1" customWidth="1"/>
    <col min="19" max="19" width="8.44140625" style="12" customWidth="1"/>
    <col min="20" max="16384" width="8.88671875" style="12"/>
  </cols>
  <sheetData>
    <row r="3" spans="1:8" ht="15" customHeight="1" x14ac:dyDescent="0.3">
      <c r="A3" s="114" t="s">
        <v>69</v>
      </c>
      <c r="B3" s="114"/>
      <c r="C3" s="114"/>
      <c r="D3" s="114"/>
      <c r="E3" s="114"/>
      <c r="F3" s="114"/>
      <c r="G3" s="114"/>
      <c r="H3" s="114"/>
    </row>
    <row r="4" spans="1:8" ht="15" customHeight="1" x14ac:dyDescent="0.3">
      <c r="A4" s="114" t="s">
        <v>107</v>
      </c>
      <c r="B4" s="114"/>
      <c r="C4" s="114"/>
      <c r="D4" s="114"/>
      <c r="E4" s="114"/>
      <c r="F4" s="114"/>
      <c r="G4" s="114"/>
      <c r="H4" s="114"/>
    </row>
    <row r="5" spans="1:8" ht="15" customHeight="1" x14ac:dyDescent="0.3">
      <c r="A5" s="73" t="s">
        <v>20</v>
      </c>
      <c r="B5" s="74"/>
      <c r="C5" s="74" t="s">
        <v>21</v>
      </c>
      <c r="D5" s="74" t="s">
        <v>22</v>
      </c>
      <c r="E5" s="74" t="s">
        <v>23</v>
      </c>
      <c r="F5" s="74" t="s">
        <v>24</v>
      </c>
      <c r="G5" s="74" t="s">
        <v>3</v>
      </c>
      <c r="H5" s="74" t="s">
        <v>4</v>
      </c>
    </row>
    <row r="6" spans="1:8" ht="15" customHeight="1" x14ac:dyDescent="0.3">
      <c r="A6" s="115" t="s">
        <v>8</v>
      </c>
      <c r="B6" s="90" t="s">
        <v>0</v>
      </c>
      <c r="C6" s="89">
        <v>0</v>
      </c>
      <c r="D6" s="89">
        <v>1</v>
      </c>
      <c r="E6" s="89">
        <v>8</v>
      </c>
      <c r="F6" s="89">
        <v>7</v>
      </c>
      <c r="G6" s="89">
        <v>4</v>
      </c>
      <c r="H6" s="91">
        <f>SUM(C6:G6)</f>
        <v>20</v>
      </c>
    </row>
    <row r="7" spans="1:8" ht="15" customHeight="1" x14ac:dyDescent="0.3">
      <c r="A7" s="115"/>
      <c r="B7" s="90" t="s">
        <v>1</v>
      </c>
      <c r="C7" s="89">
        <v>0</v>
      </c>
      <c r="D7" s="89">
        <v>16</v>
      </c>
      <c r="E7" s="89">
        <v>165</v>
      </c>
      <c r="F7" s="89">
        <v>190</v>
      </c>
      <c r="G7" s="89">
        <v>71</v>
      </c>
      <c r="H7" s="91">
        <f t="shared" ref="H7:H17" si="0">SUM(C7:G7)</f>
        <v>442</v>
      </c>
    </row>
    <row r="8" spans="1:8" ht="15" customHeight="1" x14ac:dyDescent="0.3">
      <c r="A8" s="115"/>
      <c r="B8" s="90" t="s">
        <v>2</v>
      </c>
      <c r="C8" s="89">
        <v>0</v>
      </c>
      <c r="D8" s="89">
        <v>33</v>
      </c>
      <c r="E8" s="89">
        <v>387</v>
      </c>
      <c r="F8" s="89">
        <v>506</v>
      </c>
      <c r="G8" s="89">
        <v>246</v>
      </c>
      <c r="H8" s="91">
        <f t="shared" si="0"/>
        <v>1172</v>
      </c>
    </row>
    <row r="9" spans="1:8" ht="15" customHeight="1" x14ac:dyDescent="0.3">
      <c r="A9" s="112" t="s">
        <v>9</v>
      </c>
      <c r="B9" s="92" t="s">
        <v>0</v>
      </c>
      <c r="C9" s="88">
        <v>2</v>
      </c>
      <c r="D9" s="88">
        <v>10</v>
      </c>
      <c r="E9" s="88">
        <v>16</v>
      </c>
      <c r="F9" s="88">
        <v>6</v>
      </c>
      <c r="G9" s="88">
        <v>2</v>
      </c>
      <c r="H9" s="93">
        <f t="shared" si="0"/>
        <v>36</v>
      </c>
    </row>
    <row r="10" spans="1:8" ht="15" customHeight="1" x14ac:dyDescent="0.3">
      <c r="A10" s="112"/>
      <c r="B10" s="92" t="s">
        <v>1</v>
      </c>
      <c r="C10" s="88">
        <v>47</v>
      </c>
      <c r="D10" s="88">
        <v>272</v>
      </c>
      <c r="E10" s="88">
        <v>366</v>
      </c>
      <c r="F10" s="88">
        <v>110</v>
      </c>
      <c r="G10" s="88">
        <v>44</v>
      </c>
      <c r="H10" s="93">
        <f t="shared" si="0"/>
        <v>839</v>
      </c>
    </row>
    <row r="11" spans="1:8" ht="15" customHeight="1" x14ac:dyDescent="0.3">
      <c r="A11" s="112"/>
      <c r="B11" s="92" t="s">
        <v>2</v>
      </c>
      <c r="C11" s="88">
        <v>105</v>
      </c>
      <c r="D11" s="88">
        <v>586</v>
      </c>
      <c r="E11" s="88">
        <v>820</v>
      </c>
      <c r="F11" s="88">
        <v>207</v>
      </c>
      <c r="G11" s="88">
        <v>57</v>
      </c>
      <c r="H11" s="93">
        <f t="shared" si="0"/>
        <v>1775</v>
      </c>
    </row>
    <row r="12" spans="1:8" ht="15" customHeight="1" x14ac:dyDescent="0.3">
      <c r="A12" s="115" t="s">
        <v>10</v>
      </c>
      <c r="B12" s="90" t="s">
        <v>0</v>
      </c>
      <c r="C12" s="89">
        <v>1</v>
      </c>
      <c r="D12" s="89">
        <v>1</v>
      </c>
      <c r="E12" s="89">
        <v>20</v>
      </c>
      <c r="F12" s="89">
        <v>8</v>
      </c>
      <c r="G12" s="89">
        <v>3</v>
      </c>
      <c r="H12" s="91">
        <f t="shared" si="0"/>
        <v>33</v>
      </c>
    </row>
    <row r="13" spans="1:8" ht="15" customHeight="1" x14ac:dyDescent="0.3">
      <c r="A13" s="115"/>
      <c r="B13" s="90" t="s">
        <v>1</v>
      </c>
      <c r="C13" s="89">
        <v>14</v>
      </c>
      <c r="D13" s="89">
        <v>28</v>
      </c>
      <c r="E13" s="89">
        <v>522</v>
      </c>
      <c r="F13" s="89">
        <v>204</v>
      </c>
      <c r="G13" s="89">
        <v>61</v>
      </c>
      <c r="H13" s="91">
        <f t="shared" si="0"/>
        <v>829</v>
      </c>
    </row>
    <row r="14" spans="1:8" ht="15" customHeight="1" x14ac:dyDescent="0.3">
      <c r="A14" s="115"/>
      <c r="B14" s="90" t="s">
        <v>2</v>
      </c>
      <c r="C14" s="89">
        <v>32</v>
      </c>
      <c r="D14" s="89">
        <v>56</v>
      </c>
      <c r="E14" s="89">
        <v>1062</v>
      </c>
      <c r="F14" s="89">
        <v>393</v>
      </c>
      <c r="G14" s="89">
        <v>159</v>
      </c>
      <c r="H14" s="91">
        <f t="shared" si="0"/>
        <v>1702</v>
      </c>
    </row>
    <row r="15" spans="1:8" ht="15" customHeight="1" x14ac:dyDescent="0.3">
      <c r="A15" s="112" t="s">
        <v>11</v>
      </c>
      <c r="B15" s="92" t="s">
        <v>0</v>
      </c>
      <c r="C15" s="88">
        <v>1</v>
      </c>
      <c r="D15" s="88">
        <v>3</v>
      </c>
      <c r="E15" s="88">
        <v>16</v>
      </c>
      <c r="F15" s="88">
        <v>10</v>
      </c>
      <c r="G15" s="88">
        <v>1</v>
      </c>
      <c r="H15" s="93">
        <f t="shared" si="0"/>
        <v>31</v>
      </c>
    </row>
    <row r="16" spans="1:8" ht="15" customHeight="1" x14ac:dyDescent="0.3">
      <c r="A16" s="112"/>
      <c r="B16" s="92" t="s">
        <v>1</v>
      </c>
      <c r="C16" s="88">
        <v>38</v>
      </c>
      <c r="D16" s="88">
        <v>59</v>
      </c>
      <c r="E16" s="88">
        <v>322</v>
      </c>
      <c r="F16" s="88">
        <v>136</v>
      </c>
      <c r="G16" s="88">
        <v>12</v>
      </c>
      <c r="H16" s="93">
        <f t="shared" si="0"/>
        <v>567</v>
      </c>
    </row>
    <row r="17" spans="1:8" ht="15" customHeight="1" x14ac:dyDescent="0.3">
      <c r="A17" s="112"/>
      <c r="B17" s="92" t="s">
        <v>2</v>
      </c>
      <c r="C17" s="88">
        <v>82</v>
      </c>
      <c r="D17" s="88">
        <v>132</v>
      </c>
      <c r="E17" s="88">
        <v>652</v>
      </c>
      <c r="F17" s="88">
        <v>281</v>
      </c>
      <c r="G17" s="88">
        <v>24</v>
      </c>
      <c r="H17" s="93">
        <f t="shared" si="0"/>
        <v>1171</v>
      </c>
    </row>
    <row r="18" spans="1:8" ht="15" customHeight="1" x14ac:dyDescent="0.3">
      <c r="A18" s="113" t="s">
        <v>4</v>
      </c>
      <c r="B18" s="75" t="s">
        <v>0</v>
      </c>
      <c r="C18" s="76">
        <f>C6+C9+C12+C15</f>
        <v>4</v>
      </c>
      <c r="D18" s="76">
        <f t="shared" ref="D18:H18" si="1">D6+D9+D12+D15</f>
        <v>15</v>
      </c>
      <c r="E18" s="76">
        <f t="shared" si="1"/>
        <v>60</v>
      </c>
      <c r="F18" s="76">
        <f t="shared" si="1"/>
        <v>31</v>
      </c>
      <c r="G18" s="76">
        <f t="shared" si="1"/>
        <v>10</v>
      </c>
      <c r="H18" s="76">
        <f t="shared" si="1"/>
        <v>120</v>
      </c>
    </row>
    <row r="19" spans="1:8" ht="15" customHeight="1" x14ac:dyDescent="0.3">
      <c r="A19" s="113"/>
      <c r="B19" s="75" t="s">
        <v>1</v>
      </c>
      <c r="C19" s="76">
        <f>C7+C10+C13+C16</f>
        <v>99</v>
      </c>
      <c r="D19" s="76">
        <f t="shared" ref="D19:H19" si="2">D7+D10+D13+D16</f>
        <v>375</v>
      </c>
      <c r="E19" s="76">
        <f t="shared" si="2"/>
        <v>1375</v>
      </c>
      <c r="F19" s="76">
        <f t="shared" si="2"/>
        <v>640</v>
      </c>
      <c r="G19" s="76">
        <f t="shared" si="2"/>
        <v>188</v>
      </c>
      <c r="H19" s="76">
        <f t="shared" si="2"/>
        <v>2677</v>
      </c>
    </row>
    <row r="20" spans="1:8" ht="15" customHeight="1" x14ac:dyDescent="0.3">
      <c r="A20" s="113"/>
      <c r="B20" s="75" t="s">
        <v>2</v>
      </c>
      <c r="C20" s="76">
        <f>C8+C11+C14+C17</f>
        <v>219</v>
      </c>
      <c r="D20" s="76">
        <f t="shared" ref="D20:H20" si="3">D8+D11+D14+D17</f>
        <v>807</v>
      </c>
      <c r="E20" s="76">
        <f t="shared" si="3"/>
        <v>2921</v>
      </c>
      <c r="F20" s="76">
        <f t="shared" si="3"/>
        <v>1387</v>
      </c>
      <c r="G20" s="76">
        <f t="shared" si="3"/>
        <v>486</v>
      </c>
      <c r="H20" s="76">
        <f t="shared" si="3"/>
        <v>5820</v>
      </c>
    </row>
    <row r="21" spans="1:8" ht="15" customHeight="1" x14ac:dyDescent="0.3">
      <c r="A21" s="5" t="s">
        <v>96</v>
      </c>
      <c r="B21" s="63"/>
      <c r="C21" s="63"/>
      <c r="D21" s="63"/>
      <c r="E21" s="63"/>
      <c r="F21" s="63"/>
      <c r="G21" s="63"/>
      <c r="H21" s="63"/>
    </row>
    <row r="24" spans="1:8" ht="15" customHeight="1" x14ac:dyDescent="0.3">
      <c r="A24" s="114" t="s">
        <v>69</v>
      </c>
      <c r="B24" s="114"/>
      <c r="C24" s="114"/>
      <c r="D24" s="114"/>
      <c r="E24" s="114"/>
      <c r="F24" s="114"/>
      <c r="G24" s="114"/>
      <c r="H24" s="114"/>
    </row>
    <row r="25" spans="1:8" ht="15" customHeight="1" x14ac:dyDescent="0.3">
      <c r="A25" s="114" t="s">
        <v>103</v>
      </c>
      <c r="B25" s="114"/>
      <c r="C25" s="114"/>
      <c r="D25" s="114"/>
      <c r="E25" s="114"/>
      <c r="F25" s="114"/>
      <c r="G25" s="114"/>
      <c r="H25" s="114"/>
    </row>
    <row r="26" spans="1:8" ht="15" customHeight="1" x14ac:dyDescent="0.3">
      <c r="A26" s="73" t="s">
        <v>20</v>
      </c>
      <c r="B26" s="74"/>
      <c r="C26" s="74" t="s">
        <v>21</v>
      </c>
      <c r="D26" s="74" t="s">
        <v>22</v>
      </c>
      <c r="E26" s="74" t="s">
        <v>23</v>
      </c>
      <c r="F26" s="74" t="s">
        <v>24</v>
      </c>
      <c r="G26" s="74" t="s">
        <v>3</v>
      </c>
      <c r="H26" s="74" t="s">
        <v>4</v>
      </c>
    </row>
    <row r="27" spans="1:8" ht="15" customHeight="1" x14ac:dyDescent="0.3">
      <c r="A27" s="115" t="s">
        <v>8</v>
      </c>
      <c r="B27" s="90" t="s">
        <v>0</v>
      </c>
      <c r="C27" s="89">
        <v>0</v>
      </c>
      <c r="D27" s="89">
        <v>0</v>
      </c>
      <c r="E27" s="89">
        <v>9</v>
      </c>
      <c r="F27" s="89">
        <v>9</v>
      </c>
      <c r="G27" s="89">
        <v>4</v>
      </c>
      <c r="H27" s="91">
        <f>SUM(C27:G27)</f>
        <v>22</v>
      </c>
    </row>
    <row r="28" spans="1:8" ht="15" customHeight="1" x14ac:dyDescent="0.3">
      <c r="A28" s="115"/>
      <c r="B28" s="90" t="s">
        <v>1</v>
      </c>
      <c r="C28" s="89">
        <v>0</v>
      </c>
      <c r="D28" s="89">
        <v>0</v>
      </c>
      <c r="E28" s="89">
        <v>181</v>
      </c>
      <c r="F28" s="89">
        <v>237</v>
      </c>
      <c r="G28" s="89">
        <v>71</v>
      </c>
      <c r="H28" s="91">
        <f t="shared" ref="H28:H38" si="4">SUM(C28:G28)</f>
        <v>489</v>
      </c>
    </row>
    <row r="29" spans="1:8" ht="15" customHeight="1" x14ac:dyDescent="0.3">
      <c r="A29" s="115"/>
      <c r="B29" s="90" t="s">
        <v>2</v>
      </c>
      <c r="C29" s="89">
        <v>0</v>
      </c>
      <c r="D29" s="89">
        <v>0</v>
      </c>
      <c r="E29" s="89">
        <v>420</v>
      </c>
      <c r="F29" s="89">
        <v>647</v>
      </c>
      <c r="G29" s="89">
        <v>246</v>
      </c>
      <c r="H29" s="91">
        <f t="shared" si="4"/>
        <v>1313</v>
      </c>
    </row>
    <row r="30" spans="1:8" ht="15" customHeight="1" x14ac:dyDescent="0.3">
      <c r="A30" s="112" t="s">
        <v>9</v>
      </c>
      <c r="B30" s="92" t="s">
        <v>0</v>
      </c>
      <c r="C30" s="88">
        <v>2</v>
      </c>
      <c r="D30" s="88">
        <v>10</v>
      </c>
      <c r="E30" s="88">
        <v>16</v>
      </c>
      <c r="F30" s="88">
        <v>6</v>
      </c>
      <c r="G30" s="88">
        <v>2</v>
      </c>
      <c r="H30" s="93">
        <f t="shared" si="4"/>
        <v>36</v>
      </c>
    </row>
    <row r="31" spans="1:8" ht="15" customHeight="1" x14ac:dyDescent="0.3">
      <c r="A31" s="112"/>
      <c r="B31" s="92" t="s">
        <v>1</v>
      </c>
      <c r="C31" s="88">
        <v>47</v>
      </c>
      <c r="D31" s="88">
        <v>269</v>
      </c>
      <c r="E31" s="88">
        <v>366</v>
      </c>
      <c r="F31" s="88">
        <v>110</v>
      </c>
      <c r="G31" s="88">
        <v>63</v>
      </c>
      <c r="H31" s="93">
        <f t="shared" si="4"/>
        <v>855</v>
      </c>
    </row>
    <row r="32" spans="1:8" ht="15" customHeight="1" x14ac:dyDescent="0.3">
      <c r="A32" s="112"/>
      <c r="B32" s="92" t="s">
        <v>2</v>
      </c>
      <c r="C32" s="88">
        <v>105</v>
      </c>
      <c r="D32" s="88">
        <v>585</v>
      </c>
      <c r="E32" s="88">
        <v>820</v>
      </c>
      <c r="F32" s="88">
        <v>207</v>
      </c>
      <c r="G32" s="88">
        <v>239</v>
      </c>
      <c r="H32" s="93">
        <f t="shared" si="4"/>
        <v>1956</v>
      </c>
    </row>
    <row r="33" spans="1:8" ht="15" customHeight="1" x14ac:dyDescent="0.3">
      <c r="A33" s="115" t="s">
        <v>10</v>
      </c>
      <c r="B33" s="90" t="s">
        <v>0</v>
      </c>
      <c r="C33" s="89">
        <v>1</v>
      </c>
      <c r="D33" s="89">
        <v>1</v>
      </c>
      <c r="E33" s="89">
        <v>20</v>
      </c>
      <c r="F33" s="89">
        <v>8</v>
      </c>
      <c r="G33" s="89">
        <v>2</v>
      </c>
      <c r="H33" s="91">
        <f t="shared" si="4"/>
        <v>32</v>
      </c>
    </row>
    <row r="34" spans="1:8" ht="15" customHeight="1" x14ac:dyDescent="0.3">
      <c r="A34" s="115"/>
      <c r="B34" s="90" t="s">
        <v>1</v>
      </c>
      <c r="C34" s="89">
        <v>14</v>
      </c>
      <c r="D34" s="89">
        <v>28</v>
      </c>
      <c r="E34" s="89">
        <v>522</v>
      </c>
      <c r="F34" s="89">
        <v>204</v>
      </c>
      <c r="G34" s="89">
        <v>50</v>
      </c>
      <c r="H34" s="91">
        <f t="shared" si="4"/>
        <v>818</v>
      </c>
    </row>
    <row r="35" spans="1:8" ht="15" customHeight="1" x14ac:dyDescent="0.3">
      <c r="A35" s="115"/>
      <c r="B35" s="90" t="s">
        <v>2</v>
      </c>
      <c r="C35" s="89">
        <v>32</v>
      </c>
      <c r="D35" s="89">
        <v>56</v>
      </c>
      <c r="E35" s="89">
        <v>1062</v>
      </c>
      <c r="F35" s="89">
        <v>393</v>
      </c>
      <c r="G35" s="89">
        <v>134</v>
      </c>
      <c r="H35" s="91">
        <f t="shared" si="4"/>
        <v>1677</v>
      </c>
    </row>
    <row r="36" spans="1:8" ht="15" customHeight="1" x14ac:dyDescent="0.3">
      <c r="A36" s="112" t="s">
        <v>11</v>
      </c>
      <c r="B36" s="92" t="s">
        <v>0</v>
      </c>
      <c r="C36" s="88">
        <v>1</v>
      </c>
      <c r="D36" s="88">
        <v>3</v>
      </c>
      <c r="E36" s="88">
        <v>17</v>
      </c>
      <c r="F36" s="88">
        <v>10</v>
      </c>
      <c r="G36" s="88">
        <v>1</v>
      </c>
      <c r="H36" s="93">
        <f t="shared" si="4"/>
        <v>32</v>
      </c>
    </row>
    <row r="37" spans="1:8" ht="15" customHeight="1" x14ac:dyDescent="0.3">
      <c r="A37" s="112"/>
      <c r="B37" s="92" t="s">
        <v>1</v>
      </c>
      <c r="C37" s="88">
        <v>38</v>
      </c>
      <c r="D37" s="88">
        <v>59</v>
      </c>
      <c r="E37" s="88">
        <v>334</v>
      </c>
      <c r="F37" s="88">
        <v>136</v>
      </c>
      <c r="G37" s="88">
        <v>12</v>
      </c>
      <c r="H37" s="93">
        <f t="shared" si="4"/>
        <v>579</v>
      </c>
    </row>
    <row r="38" spans="1:8" ht="15" customHeight="1" x14ac:dyDescent="0.3">
      <c r="A38" s="112"/>
      <c r="B38" s="92" t="s">
        <v>2</v>
      </c>
      <c r="C38" s="88">
        <v>82</v>
      </c>
      <c r="D38" s="88">
        <v>132</v>
      </c>
      <c r="E38" s="88">
        <v>675</v>
      </c>
      <c r="F38" s="88">
        <v>281</v>
      </c>
      <c r="G38" s="88">
        <v>24</v>
      </c>
      <c r="H38" s="93">
        <f t="shared" si="4"/>
        <v>1194</v>
      </c>
    </row>
    <row r="39" spans="1:8" ht="15" customHeight="1" x14ac:dyDescent="0.3">
      <c r="A39" s="113" t="s">
        <v>4</v>
      </c>
      <c r="B39" s="75" t="s">
        <v>0</v>
      </c>
      <c r="C39" s="76">
        <f>C27+C30+C33+C36</f>
        <v>4</v>
      </c>
      <c r="D39" s="76">
        <f t="shared" ref="D39:H39" si="5">D27+D30+D33+D36</f>
        <v>14</v>
      </c>
      <c r="E39" s="76">
        <f t="shared" si="5"/>
        <v>62</v>
      </c>
      <c r="F39" s="76">
        <f t="shared" si="5"/>
        <v>33</v>
      </c>
      <c r="G39" s="76">
        <f t="shared" si="5"/>
        <v>9</v>
      </c>
      <c r="H39" s="76">
        <f t="shared" si="5"/>
        <v>122</v>
      </c>
    </row>
    <row r="40" spans="1:8" ht="15" customHeight="1" x14ac:dyDescent="0.3">
      <c r="A40" s="113"/>
      <c r="B40" s="75" t="s">
        <v>1</v>
      </c>
      <c r="C40" s="76">
        <f>C28+C31+C34+C37</f>
        <v>99</v>
      </c>
      <c r="D40" s="76">
        <f t="shared" ref="D40:H40" si="6">D28+D31+D34+D37</f>
        <v>356</v>
      </c>
      <c r="E40" s="76">
        <f t="shared" si="6"/>
        <v>1403</v>
      </c>
      <c r="F40" s="76">
        <f t="shared" si="6"/>
        <v>687</v>
      </c>
      <c r="G40" s="76">
        <f t="shared" si="6"/>
        <v>196</v>
      </c>
      <c r="H40" s="76">
        <f t="shared" si="6"/>
        <v>2741</v>
      </c>
    </row>
    <row r="41" spans="1:8" ht="15" customHeight="1" x14ac:dyDescent="0.3">
      <c r="A41" s="113"/>
      <c r="B41" s="75" t="s">
        <v>2</v>
      </c>
      <c r="C41" s="76">
        <f>C29+C32+C35+C38</f>
        <v>219</v>
      </c>
      <c r="D41" s="76">
        <f t="shared" ref="D41:H41" si="7">D29+D32+D35+D38</f>
        <v>773</v>
      </c>
      <c r="E41" s="76">
        <f t="shared" si="7"/>
        <v>2977</v>
      </c>
      <c r="F41" s="76">
        <f t="shared" si="7"/>
        <v>1528</v>
      </c>
      <c r="G41" s="76">
        <f t="shared" si="7"/>
        <v>643</v>
      </c>
      <c r="H41" s="76">
        <f t="shared" si="7"/>
        <v>6140</v>
      </c>
    </row>
    <row r="42" spans="1:8" ht="15" customHeight="1" x14ac:dyDescent="0.3">
      <c r="A42" s="5" t="s">
        <v>96</v>
      </c>
      <c r="B42" s="63"/>
      <c r="C42" s="63"/>
      <c r="D42" s="63"/>
      <c r="E42" s="63"/>
      <c r="F42" s="63"/>
      <c r="G42" s="63"/>
      <c r="H42" s="63"/>
    </row>
    <row r="45" spans="1:8" ht="15" customHeight="1" x14ac:dyDescent="0.3">
      <c r="A45" s="114" t="s">
        <v>69</v>
      </c>
      <c r="B45" s="114"/>
      <c r="C45" s="114"/>
      <c r="D45" s="114"/>
      <c r="E45" s="114"/>
      <c r="F45" s="114"/>
      <c r="G45" s="114"/>
      <c r="H45" s="114"/>
    </row>
    <row r="46" spans="1:8" ht="15" customHeight="1" x14ac:dyDescent="0.3">
      <c r="A46" s="114" t="s">
        <v>101</v>
      </c>
      <c r="B46" s="114"/>
      <c r="C46" s="114"/>
      <c r="D46" s="114"/>
      <c r="E46" s="114"/>
      <c r="F46" s="114"/>
      <c r="G46" s="114"/>
      <c r="H46" s="114"/>
    </row>
    <row r="47" spans="1:8" ht="15" customHeight="1" x14ac:dyDescent="0.3">
      <c r="A47" s="73" t="s">
        <v>20</v>
      </c>
      <c r="B47" s="74"/>
      <c r="C47" s="74" t="s">
        <v>21</v>
      </c>
      <c r="D47" s="74" t="s">
        <v>22</v>
      </c>
      <c r="E47" s="74" t="s">
        <v>23</v>
      </c>
      <c r="F47" s="74" t="s">
        <v>24</v>
      </c>
      <c r="G47" s="74" t="s">
        <v>3</v>
      </c>
      <c r="H47" s="74" t="s">
        <v>4</v>
      </c>
    </row>
    <row r="48" spans="1:8" ht="15" customHeight="1" x14ac:dyDescent="0.3">
      <c r="A48" s="117" t="s">
        <v>8</v>
      </c>
      <c r="B48" s="13" t="s">
        <v>0</v>
      </c>
      <c r="C48" s="22">
        <v>0</v>
      </c>
      <c r="D48" s="22">
        <v>0</v>
      </c>
      <c r="E48" s="22">
        <v>9</v>
      </c>
      <c r="F48" s="22">
        <v>9</v>
      </c>
      <c r="G48" s="22">
        <v>4</v>
      </c>
      <c r="H48" s="23">
        <f>SUM(C48:G48)</f>
        <v>22</v>
      </c>
    </row>
    <row r="49" spans="1:8" ht="15" customHeight="1" x14ac:dyDescent="0.3">
      <c r="A49" s="117"/>
      <c r="B49" s="13" t="s">
        <v>1</v>
      </c>
      <c r="C49" s="22">
        <v>0</v>
      </c>
      <c r="D49" s="22">
        <v>0</v>
      </c>
      <c r="E49" s="22">
        <v>181</v>
      </c>
      <c r="F49" s="22">
        <v>237</v>
      </c>
      <c r="G49" s="22">
        <v>71</v>
      </c>
      <c r="H49" s="23">
        <f t="shared" ref="H49:H59" si="8">SUM(C49:G49)</f>
        <v>489</v>
      </c>
    </row>
    <row r="50" spans="1:8" ht="15" customHeight="1" x14ac:dyDescent="0.3">
      <c r="A50" s="117"/>
      <c r="B50" s="13" t="s">
        <v>2</v>
      </c>
      <c r="C50" s="22">
        <v>0</v>
      </c>
      <c r="D50" s="22">
        <v>0</v>
      </c>
      <c r="E50" s="22">
        <v>420</v>
      </c>
      <c r="F50" s="22">
        <v>647</v>
      </c>
      <c r="G50" s="22">
        <v>246</v>
      </c>
      <c r="H50" s="23">
        <f t="shared" si="8"/>
        <v>1313</v>
      </c>
    </row>
    <row r="51" spans="1:8" ht="15" customHeight="1" x14ac:dyDescent="0.3">
      <c r="A51" s="116" t="s">
        <v>9</v>
      </c>
      <c r="B51" s="12" t="s">
        <v>0</v>
      </c>
      <c r="C51" s="20">
        <v>2</v>
      </c>
      <c r="D51" s="20">
        <v>11</v>
      </c>
      <c r="E51" s="20">
        <v>15</v>
      </c>
      <c r="F51" s="20">
        <v>6</v>
      </c>
      <c r="G51" s="20">
        <v>3</v>
      </c>
      <c r="H51" s="21">
        <f t="shared" si="8"/>
        <v>37</v>
      </c>
    </row>
    <row r="52" spans="1:8" ht="15" customHeight="1" x14ac:dyDescent="0.3">
      <c r="A52" s="116"/>
      <c r="B52" s="12" t="s">
        <v>1</v>
      </c>
      <c r="C52" s="20">
        <v>47</v>
      </c>
      <c r="D52" s="20">
        <v>274</v>
      </c>
      <c r="E52" s="20">
        <v>339</v>
      </c>
      <c r="F52" s="20">
        <v>110</v>
      </c>
      <c r="G52" s="20">
        <v>75</v>
      </c>
      <c r="H52" s="21">
        <f t="shared" si="8"/>
        <v>845</v>
      </c>
    </row>
    <row r="53" spans="1:8" ht="15" customHeight="1" x14ac:dyDescent="0.3">
      <c r="A53" s="116"/>
      <c r="B53" s="12" t="s">
        <v>2</v>
      </c>
      <c r="C53" s="20">
        <v>105</v>
      </c>
      <c r="D53" s="20">
        <v>595</v>
      </c>
      <c r="E53" s="20">
        <v>773</v>
      </c>
      <c r="F53" s="20">
        <v>207</v>
      </c>
      <c r="G53" s="20">
        <v>288</v>
      </c>
      <c r="H53" s="21">
        <f t="shared" si="8"/>
        <v>1968</v>
      </c>
    </row>
    <row r="54" spans="1:8" ht="15" customHeight="1" x14ac:dyDescent="0.3">
      <c r="A54" s="117" t="s">
        <v>10</v>
      </c>
      <c r="B54" s="13" t="s">
        <v>0</v>
      </c>
      <c r="C54" s="22">
        <v>1</v>
      </c>
      <c r="D54" s="22">
        <v>1</v>
      </c>
      <c r="E54" s="22">
        <v>19</v>
      </c>
      <c r="F54" s="22">
        <v>9</v>
      </c>
      <c r="G54" s="22">
        <v>2</v>
      </c>
      <c r="H54" s="23">
        <f t="shared" si="8"/>
        <v>32</v>
      </c>
    </row>
    <row r="55" spans="1:8" ht="15" customHeight="1" x14ac:dyDescent="0.3">
      <c r="A55" s="117"/>
      <c r="B55" s="13" t="s">
        <v>1</v>
      </c>
      <c r="C55" s="22">
        <v>14</v>
      </c>
      <c r="D55" s="22">
        <v>28</v>
      </c>
      <c r="E55" s="22">
        <v>523</v>
      </c>
      <c r="F55" s="22">
        <v>231</v>
      </c>
      <c r="G55" s="22">
        <v>50</v>
      </c>
      <c r="H55" s="23">
        <f t="shared" si="8"/>
        <v>846</v>
      </c>
    </row>
    <row r="56" spans="1:8" ht="15" customHeight="1" x14ac:dyDescent="0.3">
      <c r="A56" s="117"/>
      <c r="B56" s="13" t="s">
        <v>2</v>
      </c>
      <c r="C56" s="22">
        <v>32</v>
      </c>
      <c r="D56" s="22">
        <v>56</v>
      </c>
      <c r="E56" s="22">
        <v>1064</v>
      </c>
      <c r="F56" s="22">
        <v>441</v>
      </c>
      <c r="G56" s="22">
        <v>134</v>
      </c>
      <c r="H56" s="23">
        <f t="shared" si="8"/>
        <v>1727</v>
      </c>
    </row>
    <row r="57" spans="1:8" ht="15" customHeight="1" x14ac:dyDescent="0.3">
      <c r="A57" s="116" t="s">
        <v>11</v>
      </c>
      <c r="B57" s="12" t="s">
        <v>0</v>
      </c>
      <c r="C57" s="20">
        <v>1</v>
      </c>
      <c r="D57" s="20">
        <v>3</v>
      </c>
      <c r="E57" s="20">
        <v>17</v>
      </c>
      <c r="F57" s="20">
        <v>10</v>
      </c>
      <c r="G57" s="20">
        <v>2</v>
      </c>
      <c r="H57" s="21">
        <f t="shared" si="8"/>
        <v>33</v>
      </c>
    </row>
    <row r="58" spans="1:8" ht="15" customHeight="1" x14ac:dyDescent="0.3">
      <c r="A58" s="116"/>
      <c r="B58" s="12" t="s">
        <v>1</v>
      </c>
      <c r="C58" s="20">
        <v>38</v>
      </c>
      <c r="D58" s="20">
        <v>59</v>
      </c>
      <c r="E58" s="20">
        <v>345</v>
      </c>
      <c r="F58" s="20">
        <v>136</v>
      </c>
      <c r="G58" s="20">
        <v>43</v>
      </c>
      <c r="H58" s="21">
        <f t="shared" si="8"/>
        <v>621</v>
      </c>
    </row>
    <row r="59" spans="1:8" ht="15" customHeight="1" x14ac:dyDescent="0.3">
      <c r="A59" s="116"/>
      <c r="B59" s="12" t="s">
        <v>2</v>
      </c>
      <c r="C59" s="20">
        <v>82</v>
      </c>
      <c r="D59" s="20">
        <v>132</v>
      </c>
      <c r="E59" s="20">
        <v>719</v>
      </c>
      <c r="F59" s="20">
        <v>281</v>
      </c>
      <c r="G59" s="20">
        <v>124</v>
      </c>
      <c r="H59" s="21">
        <f t="shared" si="8"/>
        <v>1338</v>
      </c>
    </row>
    <row r="60" spans="1:8" ht="15" customHeight="1" x14ac:dyDescent="0.3">
      <c r="A60" s="113" t="s">
        <v>4</v>
      </c>
      <c r="B60" s="75" t="s">
        <v>0</v>
      </c>
      <c r="C60" s="76">
        <f>C48+C51+C54+C57</f>
        <v>4</v>
      </c>
      <c r="D60" s="76">
        <f t="shared" ref="D60:H60" si="9">D48+D51+D54+D57</f>
        <v>15</v>
      </c>
      <c r="E60" s="76">
        <f t="shared" si="9"/>
        <v>60</v>
      </c>
      <c r="F60" s="76">
        <f t="shared" si="9"/>
        <v>34</v>
      </c>
      <c r="G60" s="76">
        <f t="shared" si="9"/>
        <v>11</v>
      </c>
      <c r="H60" s="76">
        <f t="shared" si="9"/>
        <v>124</v>
      </c>
    </row>
    <row r="61" spans="1:8" ht="15" customHeight="1" x14ac:dyDescent="0.3">
      <c r="A61" s="113"/>
      <c r="B61" s="75" t="s">
        <v>1</v>
      </c>
      <c r="C61" s="76">
        <f>C49+C52+C55+C58</f>
        <v>99</v>
      </c>
      <c r="D61" s="76">
        <f t="shared" ref="D61:H61" si="10">D49+D52+D55+D58</f>
        <v>361</v>
      </c>
      <c r="E61" s="76">
        <f t="shared" si="10"/>
        <v>1388</v>
      </c>
      <c r="F61" s="76">
        <f t="shared" si="10"/>
        <v>714</v>
      </c>
      <c r="G61" s="76">
        <f t="shared" si="10"/>
        <v>239</v>
      </c>
      <c r="H61" s="76">
        <f t="shared" si="10"/>
        <v>2801</v>
      </c>
    </row>
    <row r="62" spans="1:8" ht="15" customHeight="1" x14ac:dyDescent="0.3">
      <c r="A62" s="113"/>
      <c r="B62" s="75" t="s">
        <v>2</v>
      </c>
      <c r="C62" s="76">
        <f>C50+C53+C56+C59</f>
        <v>219</v>
      </c>
      <c r="D62" s="76">
        <f t="shared" ref="D62:H62" si="11">D50+D53+D56+D59</f>
        <v>783</v>
      </c>
      <c r="E62" s="76">
        <f t="shared" si="11"/>
        <v>2976</v>
      </c>
      <c r="F62" s="76">
        <f t="shared" si="11"/>
        <v>1576</v>
      </c>
      <c r="G62" s="76">
        <f t="shared" si="11"/>
        <v>792</v>
      </c>
      <c r="H62" s="76">
        <f t="shared" si="11"/>
        <v>6346</v>
      </c>
    </row>
    <row r="63" spans="1:8" ht="15" customHeight="1" x14ac:dyDescent="0.3">
      <c r="A63" s="5" t="s">
        <v>96</v>
      </c>
      <c r="B63" s="63"/>
      <c r="C63" s="63"/>
      <c r="D63" s="63"/>
      <c r="E63" s="63"/>
      <c r="F63" s="63"/>
      <c r="G63" s="63"/>
      <c r="H63" s="63"/>
    </row>
    <row r="66" spans="1:8" ht="15" customHeight="1" x14ac:dyDescent="0.3">
      <c r="A66" s="114" t="s">
        <v>69</v>
      </c>
      <c r="B66" s="114"/>
      <c r="C66" s="114"/>
      <c r="D66" s="114"/>
      <c r="E66" s="114"/>
      <c r="F66" s="114"/>
      <c r="G66" s="114"/>
      <c r="H66" s="114"/>
    </row>
    <row r="67" spans="1:8" ht="15" customHeight="1" x14ac:dyDescent="0.3">
      <c r="A67" s="114" t="s">
        <v>90</v>
      </c>
      <c r="B67" s="114"/>
      <c r="C67" s="114"/>
      <c r="D67" s="114"/>
      <c r="E67" s="114"/>
      <c r="F67" s="114"/>
      <c r="G67" s="114"/>
      <c r="H67" s="114"/>
    </row>
    <row r="68" spans="1:8" ht="15" customHeight="1" x14ac:dyDescent="0.3">
      <c r="A68" s="73" t="s">
        <v>20</v>
      </c>
      <c r="B68" s="74"/>
      <c r="C68" s="74" t="s">
        <v>21</v>
      </c>
      <c r="D68" s="74" t="s">
        <v>22</v>
      </c>
      <c r="E68" s="74" t="s">
        <v>23</v>
      </c>
      <c r="F68" s="74" t="s">
        <v>24</v>
      </c>
      <c r="G68" s="74" t="s">
        <v>3</v>
      </c>
      <c r="H68" s="74" t="s">
        <v>4</v>
      </c>
    </row>
    <row r="69" spans="1:8" ht="15" customHeight="1" x14ac:dyDescent="0.3">
      <c r="A69" s="117" t="s">
        <v>8</v>
      </c>
      <c r="B69" s="13" t="s">
        <v>0</v>
      </c>
      <c r="C69" s="22">
        <v>0</v>
      </c>
      <c r="D69" s="22">
        <v>0</v>
      </c>
      <c r="E69" s="22">
        <v>9</v>
      </c>
      <c r="F69" s="22">
        <v>8</v>
      </c>
      <c r="G69" s="22">
        <v>5</v>
      </c>
      <c r="H69" s="23">
        <f>SUM(C69:G69)</f>
        <v>22</v>
      </c>
    </row>
    <row r="70" spans="1:8" ht="15" customHeight="1" x14ac:dyDescent="0.3">
      <c r="A70" s="117"/>
      <c r="B70" s="13" t="s">
        <v>1</v>
      </c>
      <c r="C70" s="22">
        <v>0</v>
      </c>
      <c r="D70" s="22">
        <v>0</v>
      </c>
      <c r="E70" s="22">
        <v>204</v>
      </c>
      <c r="F70" s="22">
        <v>204</v>
      </c>
      <c r="G70" s="22">
        <v>73</v>
      </c>
      <c r="H70" s="23">
        <f t="shared" ref="H70:H80" si="12">SUM(C70:G70)</f>
        <v>481</v>
      </c>
    </row>
    <row r="71" spans="1:8" ht="15" customHeight="1" x14ac:dyDescent="0.3">
      <c r="A71" s="117"/>
      <c r="B71" s="13" t="s">
        <v>2</v>
      </c>
      <c r="C71" s="22">
        <v>0</v>
      </c>
      <c r="D71" s="22">
        <v>0</v>
      </c>
      <c r="E71" s="22">
        <v>527</v>
      </c>
      <c r="F71" s="22">
        <v>551</v>
      </c>
      <c r="G71" s="22">
        <v>272</v>
      </c>
      <c r="H71" s="23">
        <f t="shared" si="12"/>
        <v>1350</v>
      </c>
    </row>
    <row r="72" spans="1:8" ht="15" customHeight="1" x14ac:dyDescent="0.3">
      <c r="A72" s="116" t="s">
        <v>9</v>
      </c>
      <c r="B72" s="12" t="s">
        <v>0</v>
      </c>
      <c r="C72" s="20">
        <v>2</v>
      </c>
      <c r="D72" s="20">
        <v>12</v>
      </c>
      <c r="E72" s="20">
        <v>14</v>
      </c>
      <c r="F72" s="20">
        <v>6</v>
      </c>
      <c r="G72" s="20">
        <v>3</v>
      </c>
      <c r="H72" s="21">
        <f t="shared" si="12"/>
        <v>37</v>
      </c>
    </row>
    <row r="73" spans="1:8" ht="15" customHeight="1" x14ac:dyDescent="0.3">
      <c r="A73" s="116"/>
      <c r="B73" s="12" t="s">
        <v>1</v>
      </c>
      <c r="C73" s="20">
        <v>47</v>
      </c>
      <c r="D73" s="20">
        <v>286</v>
      </c>
      <c r="E73" s="20">
        <v>414</v>
      </c>
      <c r="F73" s="20">
        <v>110</v>
      </c>
      <c r="G73" s="20">
        <v>75</v>
      </c>
      <c r="H73" s="21">
        <f t="shared" si="12"/>
        <v>932</v>
      </c>
    </row>
    <row r="74" spans="1:8" ht="15" customHeight="1" x14ac:dyDescent="0.3">
      <c r="A74" s="116"/>
      <c r="B74" s="12" t="s">
        <v>2</v>
      </c>
      <c r="C74" s="20">
        <v>105</v>
      </c>
      <c r="D74" s="20">
        <v>619</v>
      </c>
      <c r="E74" s="20">
        <v>916</v>
      </c>
      <c r="F74" s="20">
        <v>207</v>
      </c>
      <c r="G74" s="20">
        <v>288</v>
      </c>
      <c r="H74" s="21">
        <f t="shared" si="12"/>
        <v>2135</v>
      </c>
    </row>
    <row r="75" spans="1:8" ht="15" customHeight="1" x14ac:dyDescent="0.3">
      <c r="A75" s="117" t="s">
        <v>10</v>
      </c>
      <c r="B75" s="13" t="s">
        <v>0</v>
      </c>
      <c r="C75" s="22">
        <v>1</v>
      </c>
      <c r="D75" s="22">
        <v>1</v>
      </c>
      <c r="E75" s="22">
        <v>18</v>
      </c>
      <c r="F75" s="22">
        <v>11</v>
      </c>
      <c r="G75" s="22">
        <v>2</v>
      </c>
      <c r="H75" s="23">
        <f t="shared" si="12"/>
        <v>33</v>
      </c>
    </row>
    <row r="76" spans="1:8" ht="15" customHeight="1" x14ac:dyDescent="0.3">
      <c r="A76" s="117"/>
      <c r="B76" s="13" t="s">
        <v>1</v>
      </c>
      <c r="C76" s="22">
        <v>14</v>
      </c>
      <c r="D76" s="22">
        <v>28</v>
      </c>
      <c r="E76" s="22">
        <v>500</v>
      </c>
      <c r="F76" s="22">
        <v>262</v>
      </c>
      <c r="G76" s="22">
        <v>50</v>
      </c>
      <c r="H76" s="23">
        <f t="shared" si="12"/>
        <v>854</v>
      </c>
    </row>
    <row r="77" spans="1:8" ht="15" customHeight="1" x14ac:dyDescent="0.3">
      <c r="A77" s="117"/>
      <c r="B77" s="13" t="s">
        <v>2</v>
      </c>
      <c r="C77" s="22">
        <v>32</v>
      </c>
      <c r="D77" s="22">
        <v>56</v>
      </c>
      <c r="E77" s="22">
        <v>1080</v>
      </c>
      <c r="F77" s="22">
        <v>523</v>
      </c>
      <c r="G77" s="22">
        <v>134</v>
      </c>
      <c r="H77" s="23">
        <f t="shared" si="12"/>
        <v>1825</v>
      </c>
    </row>
    <row r="78" spans="1:8" ht="15" customHeight="1" x14ac:dyDescent="0.3">
      <c r="A78" s="116" t="s">
        <v>11</v>
      </c>
      <c r="B78" s="12" t="s">
        <v>0</v>
      </c>
      <c r="C78" s="20">
        <v>1</v>
      </c>
      <c r="D78" s="20">
        <v>3</v>
      </c>
      <c r="E78" s="20">
        <v>17</v>
      </c>
      <c r="F78" s="20">
        <v>10</v>
      </c>
      <c r="G78" s="20">
        <v>2</v>
      </c>
      <c r="H78" s="21">
        <f t="shared" si="12"/>
        <v>33</v>
      </c>
    </row>
    <row r="79" spans="1:8" ht="15" customHeight="1" x14ac:dyDescent="0.3">
      <c r="A79" s="116"/>
      <c r="B79" s="12" t="s">
        <v>1</v>
      </c>
      <c r="C79" s="20">
        <v>38</v>
      </c>
      <c r="D79" s="20">
        <v>59</v>
      </c>
      <c r="E79" s="20">
        <v>343</v>
      </c>
      <c r="F79" s="20">
        <v>136</v>
      </c>
      <c r="G79" s="20">
        <v>43</v>
      </c>
      <c r="H79" s="21">
        <f t="shared" si="12"/>
        <v>619</v>
      </c>
    </row>
    <row r="80" spans="1:8" ht="15" customHeight="1" x14ac:dyDescent="0.3">
      <c r="A80" s="116"/>
      <c r="B80" s="12" t="s">
        <v>2</v>
      </c>
      <c r="C80" s="20">
        <v>82</v>
      </c>
      <c r="D80" s="20">
        <v>132</v>
      </c>
      <c r="E80" s="20">
        <v>715</v>
      </c>
      <c r="F80" s="20">
        <v>281</v>
      </c>
      <c r="G80" s="20">
        <v>124</v>
      </c>
      <c r="H80" s="21">
        <f t="shared" si="12"/>
        <v>1334</v>
      </c>
    </row>
    <row r="81" spans="1:8" ht="15" customHeight="1" x14ac:dyDescent="0.3">
      <c r="A81" s="113" t="s">
        <v>4</v>
      </c>
      <c r="B81" s="75" t="s">
        <v>0</v>
      </c>
      <c r="C81" s="76">
        <f>C69+C72+C75+C78</f>
        <v>4</v>
      </c>
      <c r="D81" s="76">
        <f t="shared" ref="D81:H81" si="13">D69+D72+D75+D78</f>
        <v>16</v>
      </c>
      <c r="E81" s="76">
        <f t="shared" si="13"/>
        <v>58</v>
      </c>
      <c r="F81" s="76">
        <f t="shared" si="13"/>
        <v>35</v>
      </c>
      <c r="G81" s="76">
        <f t="shared" si="13"/>
        <v>12</v>
      </c>
      <c r="H81" s="76">
        <f t="shared" si="13"/>
        <v>125</v>
      </c>
    </row>
    <row r="82" spans="1:8" ht="15" customHeight="1" x14ac:dyDescent="0.3">
      <c r="A82" s="113"/>
      <c r="B82" s="75" t="s">
        <v>1</v>
      </c>
      <c r="C82" s="76">
        <f>C70+C73+C76+C79</f>
        <v>99</v>
      </c>
      <c r="D82" s="76">
        <f t="shared" ref="D82:H82" si="14">D70+D73+D76+D79</f>
        <v>373</v>
      </c>
      <c r="E82" s="76">
        <f t="shared" si="14"/>
        <v>1461</v>
      </c>
      <c r="F82" s="76">
        <f t="shared" si="14"/>
        <v>712</v>
      </c>
      <c r="G82" s="76">
        <f t="shared" si="14"/>
        <v>241</v>
      </c>
      <c r="H82" s="76">
        <f t="shared" si="14"/>
        <v>2886</v>
      </c>
    </row>
    <row r="83" spans="1:8" ht="15" customHeight="1" x14ac:dyDescent="0.3">
      <c r="A83" s="113"/>
      <c r="B83" s="75" t="s">
        <v>2</v>
      </c>
      <c r="C83" s="76">
        <f>C71+C74+C77+C80</f>
        <v>219</v>
      </c>
      <c r="D83" s="76">
        <f t="shared" ref="D83:H83" si="15">D71+D74+D77+D80</f>
        <v>807</v>
      </c>
      <c r="E83" s="76">
        <f t="shared" si="15"/>
        <v>3238</v>
      </c>
      <c r="F83" s="76">
        <f t="shared" si="15"/>
        <v>1562</v>
      </c>
      <c r="G83" s="76">
        <f t="shared" si="15"/>
        <v>818</v>
      </c>
      <c r="H83" s="76">
        <f t="shared" si="15"/>
        <v>6644</v>
      </c>
    </row>
    <row r="84" spans="1:8" ht="15" customHeight="1" x14ac:dyDescent="0.3">
      <c r="A84" s="5" t="s">
        <v>96</v>
      </c>
      <c r="B84" s="63"/>
      <c r="C84" s="63"/>
      <c r="D84" s="63"/>
      <c r="E84" s="63"/>
      <c r="F84" s="63"/>
      <c r="G84" s="63"/>
      <c r="H84" s="63"/>
    </row>
    <row r="87" spans="1:8" ht="15" customHeight="1" x14ac:dyDescent="0.3">
      <c r="A87" s="114" t="s">
        <v>69</v>
      </c>
      <c r="B87" s="114"/>
      <c r="C87" s="114"/>
      <c r="D87" s="114"/>
      <c r="E87" s="114"/>
      <c r="F87" s="114"/>
      <c r="G87" s="114"/>
      <c r="H87" s="114"/>
    </row>
    <row r="88" spans="1:8" ht="15" customHeight="1" x14ac:dyDescent="0.3">
      <c r="A88" s="114" t="s">
        <v>86</v>
      </c>
      <c r="B88" s="114"/>
      <c r="C88" s="114"/>
      <c r="D88" s="114"/>
      <c r="E88" s="114"/>
      <c r="F88" s="114"/>
      <c r="G88" s="114"/>
      <c r="H88" s="114"/>
    </row>
    <row r="89" spans="1:8" ht="15" customHeight="1" x14ac:dyDescent="0.3">
      <c r="A89" s="73" t="s">
        <v>20</v>
      </c>
      <c r="B89" s="74"/>
      <c r="C89" s="74" t="s">
        <v>21</v>
      </c>
      <c r="D89" s="74" t="s">
        <v>22</v>
      </c>
      <c r="E89" s="74" t="s">
        <v>23</v>
      </c>
      <c r="F89" s="74" t="s">
        <v>24</v>
      </c>
      <c r="G89" s="74" t="s">
        <v>3</v>
      </c>
      <c r="H89" s="74" t="s">
        <v>4</v>
      </c>
    </row>
    <row r="90" spans="1:8" ht="15" customHeight="1" x14ac:dyDescent="0.3">
      <c r="A90" s="117" t="s">
        <v>8</v>
      </c>
      <c r="B90" s="13" t="s">
        <v>0</v>
      </c>
      <c r="C90" s="22">
        <v>0</v>
      </c>
      <c r="D90" s="22">
        <v>0</v>
      </c>
      <c r="E90" s="22">
        <v>9</v>
      </c>
      <c r="F90" s="22">
        <v>10</v>
      </c>
      <c r="G90" s="22">
        <v>4</v>
      </c>
      <c r="H90" s="23">
        <f>SUM(C90:G90)</f>
        <v>23</v>
      </c>
    </row>
    <row r="91" spans="1:8" ht="15" customHeight="1" x14ac:dyDescent="0.3">
      <c r="A91" s="117"/>
      <c r="B91" s="13" t="s">
        <v>1</v>
      </c>
      <c r="C91" s="22">
        <v>0</v>
      </c>
      <c r="D91" s="22">
        <v>0</v>
      </c>
      <c r="E91" s="22">
        <v>200</v>
      </c>
      <c r="F91" s="22">
        <v>224</v>
      </c>
      <c r="G91" s="22">
        <v>65</v>
      </c>
      <c r="H91" s="23">
        <f t="shared" ref="H91:H101" si="16">SUM(C91:G91)</f>
        <v>489</v>
      </c>
    </row>
    <row r="92" spans="1:8" ht="15" customHeight="1" x14ac:dyDescent="0.3">
      <c r="A92" s="117"/>
      <c r="B92" s="13" t="s">
        <v>2</v>
      </c>
      <c r="C92" s="22">
        <v>0</v>
      </c>
      <c r="D92" s="22">
        <v>0</v>
      </c>
      <c r="E92" s="22">
        <v>519</v>
      </c>
      <c r="F92" s="22">
        <v>585</v>
      </c>
      <c r="G92" s="22">
        <v>237</v>
      </c>
      <c r="H92" s="23">
        <f t="shared" si="16"/>
        <v>1341</v>
      </c>
    </row>
    <row r="93" spans="1:8" ht="15" customHeight="1" x14ac:dyDescent="0.3">
      <c r="A93" s="116" t="s">
        <v>9</v>
      </c>
      <c r="B93" s="12" t="s">
        <v>0</v>
      </c>
      <c r="C93" s="20">
        <v>2</v>
      </c>
      <c r="D93" s="20">
        <v>12</v>
      </c>
      <c r="E93" s="20">
        <v>14</v>
      </c>
      <c r="F93" s="20">
        <v>6</v>
      </c>
      <c r="G93" s="20">
        <v>3</v>
      </c>
      <c r="H93" s="21">
        <f t="shared" si="16"/>
        <v>37</v>
      </c>
    </row>
    <row r="94" spans="1:8" ht="15" customHeight="1" x14ac:dyDescent="0.3">
      <c r="A94" s="116"/>
      <c r="B94" s="12" t="s">
        <v>1</v>
      </c>
      <c r="C94" s="20">
        <v>47</v>
      </c>
      <c r="D94" s="20">
        <v>286</v>
      </c>
      <c r="E94" s="20">
        <v>397</v>
      </c>
      <c r="F94" s="20">
        <v>110</v>
      </c>
      <c r="G94" s="20">
        <v>75</v>
      </c>
      <c r="H94" s="21">
        <f t="shared" si="16"/>
        <v>915</v>
      </c>
    </row>
    <row r="95" spans="1:8" ht="15" customHeight="1" x14ac:dyDescent="0.3">
      <c r="A95" s="116"/>
      <c r="B95" s="12" t="s">
        <v>2</v>
      </c>
      <c r="C95" s="20">
        <v>105</v>
      </c>
      <c r="D95" s="20">
        <v>619</v>
      </c>
      <c r="E95" s="20">
        <v>916</v>
      </c>
      <c r="F95" s="20">
        <v>207</v>
      </c>
      <c r="G95" s="20">
        <v>288</v>
      </c>
      <c r="H95" s="21">
        <f t="shared" si="16"/>
        <v>2135</v>
      </c>
    </row>
    <row r="96" spans="1:8" ht="15" customHeight="1" x14ac:dyDescent="0.3">
      <c r="A96" s="117" t="s">
        <v>10</v>
      </c>
      <c r="B96" s="13" t="s">
        <v>0</v>
      </c>
      <c r="C96" s="22">
        <v>1</v>
      </c>
      <c r="D96" s="22">
        <v>1</v>
      </c>
      <c r="E96" s="22">
        <v>18</v>
      </c>
      <c r="F96" s="22">
        <v>11</v>
      </c>
      <c r="G96" s="22">
        <v>2</v>
      </c>
      <c r="H96" s="23">
        <f t="shared" si="16"/>
        <v>33</v>
      </c>
    </row>
    <row r="97" spans="1:8" ht="15" customHeight="1" x14ac:dyDescent="0.3">
      <c r="A97" s="117"/>
      <c r="B97" s="13" t="s">
        <v>1</v>
      </c>
      <c r="C97" s="22">
        <v>14</v>
      </c>
      <c r="D97" s="22">
        <v>28</v>
      </c>
      <c r="E97" s="22">
        <v>499</v>
      </c>
      <c r="F97" s="22">
        <v>262</v>
      </c>
      <c r="G97" s="22">
        <v>50</v>
      </c>
      <c r="H97" s="23">
        <f t="shared" si="16"/>
        <v>853</v>
      </c>
    </row>
    <row r="98" spans="1:8" ht="15" customHeight="1" x14ac:dyDescent="0.3">
      <c r="A98" s="117"/>
      <c r="B98" s="13" t="s">
        <v>2</v>
      </c>
      <c r="C98" s="22">
        <v>32</v>
      </c>
      <c r="D98" s="22">
        <v>56</v>
      </c>
      <c r="E98" s="22">
        <v>1007</v>
      </c>
      <c r="F98" s="22">
        <v>509</v>
      </c>
      <c r="G98" s="22">
        <v>134</v>
      </c>
      <c r="H98" s="23">
        <f t="shared" si="16"/>
        <v>1738</v>
      </c>
    </row>
    <row r="99" spans="1:8" ht="15" customHeight="1" x14ac:dyDescent="0.3">
      <c r="A99" s="116" t="s">
        <v>11</v>
      </c>
      <c r="B99" s="12" t="s">
        <v>0</v>
      </c>
      <c r="C99" s="20">
        <v>0</v>
      </c>
      <c r="D99" s="20">
        <v>3</v>
      </c>
      <c r="E99" s="20">
        <v>17</v>
      </c>
      <c r="F99" s="20">
        <v>10</v>
      </c>
      <c r="G99" s="20">
        <v>2</v>
      </c>
      <c r="H99" s="21">
        <f t="shared" si="16"/>
        <v>32</v>
      </c>
    </row>
    <row r="100" spans="1:8" ht="15" customHeight="1" x14ac:dyDescent="0.3">
      <c r="A100" s="116"/>
      <c r="B100" s="12" t="s">
        <v>1</v>
      </c>
      <c r="C100" s="20">
        <v>0</v>
      </c>
      <c r="D100" s="20">
        <v>59</v>
      </c>
      <c r="E100" s="20">
        <v>343</v>
      </c>
      <c r="F100" s="20">
        <v>136</v>
      </c>
      <c r="G100" s="20">
        <v>43</v>
      </c>
      <c r="H100" s="21">
        <f t="shared" si="16"/>
        <v>581</v>
      </c>
    </row>
    <row r="101" spans="1:8" ht="15" customHeight="1" x14ac:dyDescent="0.3">
      <c r="A101" s="116"/>
      <c r="B101" s="12" t="s">
        <v>2</v>
      </c>
      <c r="C101" s="20">
        <v>0</v>
      </c>
      <c r="D101" s="20">
        <v>132</v>
      </c>
      <c r="E101" s="20">
        <v>715</v>
      </c>
      <c r="F101" s="20">
        <v>281</v>
      </c>
      <c r="G101" s="20">
        <v>124</v>
      </c>
      <c r="H101" s="21">
        <f t="shared" si="16"/>
        <v>1252</v>
      </c>
    </row>
    <row r="102" spans="1:8" ht="15" customHeight="1" x14ac:dyDescent="0.3">
      <c r="A102" s="113" t="s">
        <v>4</v>
      </c>
      <c r="B102" s="75" t="s">
        <v>0</v>
      </c>
      <c r="C102" s="76">
        <f>C90+C93+C96+C99</f>
        <v>3</v>
      </c>
      <c r="D102" s="76">
        <f t="shared" ref="D102:H102" si="17">D90+D93+D96+D99</f>
        <v>16</v>
      </c>
      <c r="E102" s="76">
        <f t="shared" si="17"/>
        <v>58</v>
      </c>
      <c r="F102" s="76">
        <f t="shared" si="17"/>
        <v>37</v>
      </c>
      <c r="G102" s="76">
        <f t="shared" si="17"/>
        <v>11</v>
      </c>
      <c r="H102" s="76">
        <f t="shared" si="17"/>
        <v>125</v>
      </c>
    </row>
    <row r="103" spans="1:8" ht="15" customHeight="1" x14ac:dyDescent="0.3">
      <c r="A103" s="113"/>
      <c r="B103" s="75" t="s">
        <v>1</v>
      </c>
      <c r="C103" s="76">
        <f>C91+C94+C97+C100</f>
        <v>61</v>
      </c>
      <c r="D103" s="76">
        <f t="shared" ref="D103:H103" si="18">D91+D94+D97+D100</f>
        <v>373</v>
      </c>
      <c r="E103" s="76">
        <f t="shared" si="18"/>
        <v>1439</v>
      </c>
      <c r="F103" s="76">
        <f t="shared" si="18"/>
        <v>732</v>
      </c>
      <c r="G103" s="76">
        <f t="shared" si="18"/>
        <v>233</v>
      </c>
      <c r="H103" s="76">
        <f t="shared" si="18"/>
        <v>2838</v>
      </c>
    </row>
    <row r="104" spans="1:8" ht="15" customHeight="1" x14ac:dyDescent="0.3">
      <c r="A104" s="113"/>
      <c r="B104" s="75" t="s">
        <v>2</v>
      </c>
      <c r="C104" s="76">
        <f>C92+C95+C98+C101</f>
        <v>137</v>
      </c>
      <c r="D104" s="76">
        <f t="shared" ref="D104:H104" si="19">D92+D95+D98+D101</f>
        <v>807</v>
      </c>
      <c r="E104" s="76">
        <f t="shared" si="19"/>
        <v>3157</v>
      </c>
      <c r="F104" s="76">
        <f t="shared" si="19"/>
        <v>1582</v>
      </c>
      <c r="G104" s="76">
        <f t="shared" si="19"/>
        <v>783</v>
      </c>
      <c r="H104" s="76">
        <f t="shared" si="19"/>
        <v>6466</v>
      </c>
    </row>
    <row r="105" spans="1:8" ht="15" customHeight="1" x14ac:dyDescent="0.3">
      <c r="A105" s="5" t="s">
        <v>96</v>
      </c>
      <c r="B105" s="63"/>
      <c r="C105" s="63"/>
      <c r="D105" s="63"/>
      <c r="E105" s="63"/>
      <c r="F105" s="63"/>
      <c r="G105" s="63"/>
      <c r="H105" s="63"/>
    </row>
    <row r="108" spans="1:8" ht="15" customHeight="1" x14ac:dyDescent="0.3">
      <c r="A108" s="114" t="s">
        <v>69</v>
      </c>
      <c r="B108" s="114"/>
      <c r="C108" s="114"/>
      <c r="D108" s="114"/>
      <c r="E108" s="114"/>
      <c r="F108" s="114"/>
      <c r="G108" s="114"/>
      <c r="H108" s="114"/>
    </row>
    <row r="109" spans="1:8" ht="15" customHeight="1" x14ac:dyDescent="0.3">
      <c r="A109" s="114" t="s">
        <v>83</v>
      </c>
      <c r="B109" s="114"/>
      <c r="C109" s="114"/>
      <c r="D109" s="114"/>
      <c r="E109" s="114"/>
      <c r="F109" s="114"/>
      <c r="G109" s="114"/>
      <c r="H109" s="114"/>
    </row>
    <row r="110" spans="1:8" ht="15" customHeight="1" x14ac:dyDescent="0.3">
      <c r="A110" s="73" t="s">
        <v>20</v>
      </c>
      <c r="B110" s="74"/>
      <c r="C110" s="74" t="s">
        <v>21</v>
      </c>
      <c r="D110" s="74" t="s">
        <v>22</v>
      </c>
      <c r="E110" s="74" t="s">
        <v>23</v>
      </c>
      <c r="F110" s="74" t="s">
        <v>24</v>
      </c>
      <c r="G110" s="74" t="s">
        <v>3</v>
      </c>
      <c r="H110" s="74" t="s">
        <v>4</v>
      </c>
    </row>
    <row r="111" spans="1:8" ht="15" customHeight="1" x14ac:dyDescent="0.3">
      <c r="A111" s="117" t="s">
        <v>8</v>
      </c>
      <c r="B111" s="13" t="s">
        <v>0</v>
      </c>
      <c r="C111" s="22">
        <v>0</v>
      </c>
      <c r="D111" s="22">
        <v>0</v>
      </c>
      <c r="E111" s="22">
        <v>12</v>
      </c>
      <c r="F111" s="22">
        <v>9</v>
      </c>
      <c r="G111" s="22">
        <v>2</v>
      </c>
      <c r="H111" s="23">
        <f>SUM(C111:G111)</f>
        <v>23</v>
      </c>
    </row>
    <row r="112" spans="1:8" ht="15" customHeight="1" x14ac:dyDescent="0.3">
      <c r="A112" s="117"/>
      <c r="B112" s="13" t="s">
        <v>1</v>
      </c>
      <c r="C112" s="22">
        <v>0</v>
      </c>
      <c r="D112" s="22">
        <v>0</v>
      </c>
      <c r="E112" s="22">
        <v>332</v>
      </c>
      <c r="F112" s="22">
        <v>152</v>
      </c>
      <c r="G112" s="22">
        <v>30</v>
      </c>
      <c r="H112" s="23">
        <f t="shared" ref="H112:H122" si="20">SUM(C112:G112)</f>
        <v>514</v>
      </c>
    </row>
    <row r="113" spans="1:8" ht="15" customHeight="1" x14ac:dyDescent="0.3">
      <c r="A113" s="117"/>
      <c r="B113" s="13" t="s">
        <v>2</v>
      </c>
      <c r="C113" s="22">
        <v>0</v>
      </c>
      <c r="D113" s="22">
        <v>0</v>
      </c>
      <c r="E113" s="22">
        <v>729</v>
      </c>
      <c r="F113" s="22">
        <v>377</v>
      </c>
      <c r="G113" s="22">
        <v>103</v>
      </c>
      <c r="H113" s="23">
        <f t="shared" si="20"/>
        <v>1209</v>
      </c>
    </row>
    <row r="114" spans="1:8" ht="15" customHeight="1" x14ac:dyDescent="0.3">
      <c r="A114" s="116" t="s">
        <v>9</v>
      </c>
      <c r="B114" s="12" t="s">
        <v>0</v>
      </c>
      <c r="C114" s="20">
        <v>2</v>
      </c>
      <c r="D114" s="20">
        <v>12</v>
      </c>
      <c r="E114" s="20">
        <v>13</v>
      </c>
      <c r="F114" s="20">
        <v>5</v>
      </c>
      <c r="G114" s="20">
        <v>3</v>
      </c>
      <c r="H114" s="21">
        <f t="shared" si="20"/>
        <v>35</v>
      </c>
    </row>
    <row r="115" spans="1:8" ht="15" customHeight="1" x14ac:dyDescent="0.3">
      <c r="A115" s="116"/>
      <c r="B115" s="12" t="s">
        <v>1</v>
      </c>
      <c r="C115" s="20">
        <v>47</v>
      </c>
      <c r="D115" s="20">
        <v>287</v>
      </c>
      <c r="E115" s="20">
        <v>411</v>
      </c>
      <c r="F115" s="20">
        <v>91</v>
      </c>
      <c r="G115" s="20">
        <v>38</v>
      </c>
      <c r="H115" s="21">
        <f t="shared" si="20"/>
        <v>874</v>
      </c>
    </row>
    <row r="116" spans="1:8" ht="15" customHeight="1" x14ac:dyDescent="0.3">
      <c r="A116" s="116"/>
      <c r="B116" s="12" t="s">
        <v>2</v>
      </c>
      <c r="C116" s="20">
        <v>105</v>
      </c>
      <c r="D116" s="20">
        <v>619</v>
      </c>
      <c r="E116" s="20">
        <v>858</v>
      </c>
      <c r="F116" s="20">
        <v>169</v>
      </c>
      <c r="G116" s="20">
        <v>107</v>
      </c>
      <c r="H116" s="21">
        <f t="shared" si="20"/>
        <v>1858</v>
      </c>
    </row>
    <row r="117" spans="1:8" ht="15" customHeight="1" x14ac:dyDescent="0.3">
      <c r="A117" s="117" t="s">
        <v>10</v>
      </c>
      <c r="B117" s="13" t="s">
        <v>0</v>
      </c>
      <c r="C117" s="22">
        <v>1</v>
      </c>
      <c r="D117" s="22">
        <v>1</v>
      </c>
      <c r="E117" s="22">
        <v>18</v>
      </c>
      <c r="F117" s="22">
        <v>11</v>
      </c>
      <c r="G117" s="22">
        <v>2</v>
      </c>
      <c r="H117" s="23">
        <f t="shared" si="20"/>
        <v>33</v>
      </c>
    </row>
    <row r="118" spans="1:8" ht="15" customHeight="1" x14ac:dyDescent="0.3">
      <c r="A118" s="117"/>
      <c r="B118" s="13" t="s">
        <v>1</v>
      </c>
      <c r="C118" s="22">
        <v>14</v>
      </c>
      <c r="D118" s="22">
        <v>28</v>
      </c>
      <c r="E118" s="22">
        <v>502</v>
      </c>
      <c r="F118" s="22">
        <v>262</v>
      </c>
      <c r="G118" s="22">
        <v>50</v>
      </c>
      <c r="H118" s="23">
        <f t="shared" si="20"/>
        <v>856</v>
      </c>
    </row>
    <row r="119" spans="1:8" ht="15" customHeight="1" x14ac:dyDescent="0.3">
      <c r="A119" s="117"/>
      <c r="B119" s="13" t="s">
        <v>2</v>
      </c>
      <c r="C119" s="22">
        <v>32</v>
      </c>
      <c r="D119" s="22">
        <v>56</v>
      </c>
      <c r="E119" s="22">
        <v>1001</v>
      </c>
      <c r="F119" s="22">
        <v>509</v>
      </c>
      <c r="G119" s="22">
        <v>125</v>
      </c>
      <c r="H119" s="23">
        <f t="shared" si="20"/>
        <v>1723</v>
      </c>
    </row>
    <row r="120" spans="1:8" ht="15" customHeight="1" x14ac:dyDescent="0.3">
      <c r="A120" s="116" t="s">
        <v>11</v>
      </c>
      <c r="B120" s="12" t="s">
        <v>0</v>
      </c>
      <c r="C120" s="20">
        <v>0</v>
      </c>
      <c r="D120" s="20">
        <v>2</v>
      </c>
      <c r="E120" s="20">
        <v>18</v>
      </c>
      <c r="F120" s="20">
        <v>10</v>
      </c>
      <c r="G120" s="20">
        <v>1</v>
      </c>
      <c r="H120" s="21">
        <f t="shared" si="20"/>
        <v>31</v>
      </c>
    </row>
    <row r="121" spans="1:8" ht="15" customHeight="1" x14ac:dyDescent="0.3">
      <c r="A121" s="116"/>
      <c r="B121" s="12" t="s">
        <v>1</v>
      </c>
      <c r="C121" s="20">
        <v>0</v>
      </c>
      <c r="D121" s="20">
        <v>28</v>
      </c>
      <c r="E121" s="20">
        <v>374</v>
      </c>
      <c r="F121" s="20">
        <v>136</v>
      </c>
      <c r="G121" s="20">
        <v>12</v>
      </c>
      <c r="H121" s="21">
        <f t="shared" si="20"/>
        <v>550</v>
      </c>
    </row>
    <row r="122" spans="1:8" ht="15" customHeight="1" x14ac:dyDescent="0.3">
      <c r="A122" s="116"/>
      <c r="B122" s="12" t="s">
        <v>2</v>
      </c>
      <c r="C122" s="20">
        <v>0</v>
      </c>
      <c r="D122" s="20">
        <v>60</v>
      </c>
      <c r="E122" s="20">
        <v>772</v>
      </c>
      <c r="F122" s="20">
        <v>281</v>
      </c>
      <c r="G122" s="20">
        <v>24</v>
      </c>
      <c r="H122" s="21">
        <f t="shared" si="20"/>
        <v>1137</v>
      </c>
    </row>
    <row r="123" spans="1:8" ht="15" customHeight="1" x14ac:dyDescent="0.3">
      <c r="A123" s="113" t="s">
        <v>4</v>
      </c>
      <c r="B123" s="75" t="s">
        <v>0</v>
      </c>
      <c r="C123" s="76">
        <f>C111+C114+C117+C120</f>
        <v>3</v>
      </c>
      <c r="D123" s="76">
        <f t="shared" ref="D123:H123" si="21">D111+D114+D117+D120</f>
        <v>15</v>
      </c>
      <c r="E123" s="76">
        <f t="shared" si="21"/>
        <v>61</v>
      </c>
      <c r="F123" s="76">
        <f t="shared" si="21"/>
        <v>35</v>
      </c>
      <c r="G123" s="76">
        <f t="shared" si="21"/>
        <v>8</v>
      </c>
      <c r="H123" s="76">
        <f t="shared" si="21"/>
        <v>122</v>
      </c>
    </row>
    <row r="124" spans="1:8" ht="15" customHeight="1" x14ac:dyDescent="0.3">
      <c r="A124" s="113"/>
      <c r="B124" s="75" t="s">
        <v>1</v>
      </c>
      <c r="C124" s="76">
        <f>C112+C115+C118+C121</f>
        <v>61</v>
      </c>
      <c r="D124" s="76">
        <f t="shared" ref="D124:H124" si="22">D112+D115+D118+D121</f>
        <v>343</v>
      </c>
      <c r="E124" s="76">
        <f t="shared" si="22"/>
        <v>1619</v>
      </c>
      <c r="F124" s="76">
        <f t="shared" si="22"/>
        <v>641</v>
      </c>
      <c r="G124" s="76">
        <f t="shared" si="22"/>
        <v>130</v>
      </c>
      <c r="H124" s="76">
        <f t="shared" si="22"/>
        <v>2794</v>
      </c>
    </row>
    <row r="125" spans="1:8" ht="15" customHeight="1" x14ac:dyDescent="0.3">
      <c r="A125" s="113"/>
      <c r="B125" s="75" t="s">
        <v>2</v>
      </c>
      <c r="C125" s="76">
        <f>C113+C116+C119+C122</f>
        <v>137</v>
      </c>
      <c r="D125" s="76">
        <f t="shared" ref="D125:H125" si="23">D113+D116+D119+D122</f>
        <v>735</v>
      </c>
      <c r="E125" s="76">
        <f t="shared" si="23"/>
        <v>3360</v>
      </c>
      <c r="F125" s="76">
        <f t="shared" si="23"/>
        <v>1336</v>
      </c>
      <c r="G125" s="76">
        <f t="shared" si="23"/>
        <v>359</v>
      </c>
      <c r="H125" s="76">
        <f t="shared" si="23"/>
        <v>5927</v>
      </c>
    </row>
    <row r="126" spans="1:8" ht="15" customHeight="1" x14ac:dyDescent="0.3">
      <c r="A126" s="5" t="s">
        <v>96</v>
      </c>
      <c r="B126" s="63"/>
      <c r="C126" s="63"/>
      <c r="D126" s="63"/>
      <c r="E126" s="63"/>
      <c r="F126" s="63"/>
      <c r="G126" s="63"/>
      <c r="H126" s="63"/>
    </row>
    <row r="129" spans="1:8" ht="15" customHeight="1" x14ac:dyDescent="0.3">
      <c r="A129" s="114" t="s">
        <v>69</v>
      </c>
      <c r="B129" s="114"/>
      <c r="C129" s="114"/>
      <c r="D129" s="114"/>
      <c r="E129" s="114"/>
      <c r="F129" s="114"/>
      <c r="G129" s="114"/>
      <c r="H129" s="114"/>
    </row>
    <row r="130" spans="1:8" ht="15" customHeight="1" x14ac:dyDescent="0.3">
      <c r="A130" s="114" t="s">
        <v>70</v>
      </c>
      <c r="B130" s="114"/>
      <c r="C130" s="114"/>
      <c r="D130" s="114"/>
      <c r="E130" s="114"/>
      <c r="F130" s="114"/>
      <c r="G130" s="114"/>
      <c r="H130" s="114"/>
    </row>
    <row r="131" spans="1:8" ht="15" customHeight="1" x14ac:dyDescent="0.3">
      <c r="A131" s="73" t="s">
        <v>20</v>
      </c>
      <c r="B131" s="74"/>
      <c r="C131" s="74" t="s">
        <v>21</v>
      </c>
      <c r="D131" s="74" t="s">
        <v>22</v>
      </c>
      <c r="E131" s="74" t="s">
        <v>23</v>
      </c>
      <c r="F131" s="74" t="s">
        <v>24</v>
      </c>
      <c r="G131" s="74" t="s">
        <v>3</v>
      </c>
      <c r="H131" s="74" t="s">
        <v>4</v>
      </c>
    </row>
    <row r="132" spans="1:8" ht="15" customHeight="1" x14ac:dyDescent="0.3">
      <c r="A132" s="117" t="s">
        <v>8</v>
      </c>
      <c r="B132" s="13" t="s">
        <v>0</v>
      </c>
      <c r="C132" s="22">
        <v>0</v>
      </c>
      <c r="D132" s="22">
        <v>0</v>
      </c>
      <c r="E132" s="22">
        <v>12</v>
      </c>
      <c r="F132" s="22">
        <v>9</v>
      </c>
      <c r="G132" s="22">
        <v>3</v>
      </c>
      <c r="H132" s="23">
        <f>SUM(C132:G132)</f>
        <v>24</v>
      </c>
    </row>
    <row r="133" spans="1:8" ht="15" customHeight="1" x14ac:dyDescent="0.3">
      <c r="A133" s="117"/>
      <c r="B133" s="13" t="s">
        <v>1</v>
      </c>
      <c r="C133" s="22">
        <v>0</v>
      </c>
      <c r="D133" s="22">
        <v>0</v>
      </c>
      <c r="E133" s="22">
        <v>356</v>
      </c>
      <c r="F133" s="22">
        <v>152</v>
      </c>
      <c r="G133" s="22">
        <v>47</v>
      </c>
      <c r="H133" s="23">
        <f t="shared" ref="H133:H143" si="24">SUM(C133:G133)</f>
        <v>555</v>
      </c>
    </row>
    <row r="134" spans="1:8" ht="15" customHeight="1" x14ac:dyDescent="0.3">
      <c r="A134" s="117"/>
      <c r="B134" s="13" t="s">
        <v>2</v>
      </c>
      <c r="C134" s="22">
        <v>0</v>
      </c>
      <c r="D134" s="22">
        <v>0</v>
      </c>
      <c r="E134" s="22">
        <v>747</v>
      </c>
      <c r="F134" s="22">
        <v>377</v>
      </c>
      <c r="G134" s="22">
        <v>146</v>
      </c>
      <c r="H134" s="23">
        <f t="shared" si="24"/>
        <v>1270</v>
      </c>
    </row>
    <row r="135" spans="1:8" ht="15" customHeight="1" x14ac:dyDescent="0.3">
      <c r="A135" s="116" t="s">
        <v>9</v>
      </c>
      <c r="B135" s="12" t="s">
        <v>0</v>
      </c>
      <c r="C135" s="20">
        <v>2</v>
      </c>
      <c r="D135" s="20">
        <v>14</v>
      </c>
      <c r="E135" s="20">
        <v>13</v>
      </c>
      <c r="F135" s="20">
        <v>6</v>
      </c>
      <c r="G135" s="20">
        <v>3</v>
      </c>
      <c r="H135" s="21">
        <f t="shared" si="24"/>
        <v>38</v>
      </c>
    </row>
    <row r="136" spans="1:8" ht="15" customHeight="1" x14ac:dyDescent="0.3">
      <c r="A136" s="116"/>
      <c r="B136" s="12" t="s">
        <v>1</v>
      </c>
      <c r="C136" s="20">
        <v>47</v>
      </c>
      <c r="D136" s="20">
        <v>392</v>
      </c>
      <c r="E136" s="20">
        <v>353</v>
      </c>
      <c r="F136" s="20">
        <v>110</v>
      </c>
      <c r="G136" s="20">
        <v>64</v>
      </c>
      <c r="H136" s="21">
        <f t="shared" si="24"/>
        <v>966</v>
      </c>
    </row>
    <row r="137" spans="1:8" ht="15" customHeight="1" x14ac:dyDescent="0.3">
      <c r="A137" s="116"/>
      <c r="B137" s="12" t="s">
        <v>2</v>
      </c>
      <c r="C137" s="20">
        <v>105</v>
      </c>
      <c r="D137" s="20">
        <v>826</v>
      </c>
      <c r="E137" s="20">
        <v>775</v>
      </c>
      <c r="F137" s="20">
        <v>207</v>
      </c>
      <c r="G137" s="20">
        <v>156</v>
      </c>
      <c r="H137" s="21">
        <f t="shared" si="24"/>
        <v>2069</v>
      </c>
    </row>
    <row r="138" spans="1:8" ht="15" customHeight="1" x14ac:dyDescent="0.3">
      <c r="A138" s="117" t="s">
        <v>10</v>
      </c>
      <c r="B138" s="13" t="s">
        <v>0</v>
      </c>
      <c r="C138" s="22">
        <v>1</v>
      </c>
      <c r="D138" s="22">
        <v>1</v>
      </c>
      <c r="E138" s="22">
        <v>19</v>
      </c>
      <c r="F138" s="22">
        <v>11</v>
      </c>
      <c r="G138" s="22">
        <v>2</v>
      </c>
      <c r="H138" s="23">
        <f t="shared" si="24"/>
        <v>34</v>
      </c>
    </row>
    <row r="139" spans="1:8" ht="15" customHeight="1" x14ac:dyDescent="0.3">
      <c r="A139" s="117"/>
      <c r="B139" s="13" t="s">
        <v>1</v>
      </c>
      <c r="C139" s="22">
        <v>14</v>
      </c>
      <c r="D139" s="22">
        <v>28</v>
      </c>
      <c r="E139" s="22">
        <v>521</v>
      </c>
      <c r="F139" s="22">
        <v>269</v>
      </c>
      <c r="G139" s="22">
        <v>50</v>
      </c>
      <c r="H139" s="23">
        <f t="shared" si="24"/>
        <v>882</v>
      </c>
    </row>
    <row r="140" spans="1:8" ht="15" customHeight="1" x14ac:dyDescent="0.3">
      <c r="A140" s="117"/>
      <c r="B140" s="13" t="s">
        <v>2</v>
      </c>
      <c r="C140" s="22">
        <v>32</v>
      </c>
      <c r="D140" s="22">
        <v>56</v>
      </c>
      <c r="E140" s="22">
        <v>1042</v>
      </c>
      <c r="F140" s="22">
        <v>521</v>
      </c>
      <c r="G140" s="22">
        <v>125</v>
      </c>
      <c r="H140" s="23">
        <f t="shared" si="24"/>
        <v>1776</v>
      </c>
    </row>
    <row r="141" spans="1:8" ht="15" customHeight="1" x14ac:dyDescent="0.3">
      <c r="A141" s="116" t="s">
        <v>11</v>
      </c>
      <c r="B141" s="12" t="s">
        <v>0</v>
      </c>
      <c r="C141" s="20">
        <v>0</v>
      </c>
      <c r="D141" s="20">
        <v>2</v>
      </c>
      <c r="E141" s="20">
        <v>18</v>
      </c>
      <c r="F141" s="20">
        <v>10</v>
      </c>
      <c r="G141" s="20">
        <v>1</v>
      </c>
      <c r="H141" s="21">
        <f t="shared" si="24"/>
        <v>31</v>
      </c>
    </row>
    <row r="142" spans="1:8" ht="15" customHeight="1" x14ac:dyDescent="0.3">
      <c r="A142" s="116"/>
      <c r="B142" s="12" t="s">
        <v>1</v>
      </c>
      <c r="C142" s="20">
        <v>0</v>
      </c>
      <c r="D142" s="20">
        <v>28</v>
      </c>
      <c r="E142" s="20">
        <v>374</v>
      </c>
      <c r="F142" s="20">
        <v>136</v>
      </c>
      <c r="G142" s="20">
        <v>12</v>
      </c>
      <c r="H142" s="21">
        <f t="shared" si="24"/>
        <v>550</v>
      </c>
    </row>
    <row r="143" spans="1:8" ht="15" customHeight="1" x14ac:dyDescent="0.3">
      <c r="A143" s="116"/>
      <c r="B143" s="12" t="s">
        <v>2</v>
      </c>
      <c r="C143" s="20">
        <v>0</v>
      </c>
      <c r="D143" s="20">
        <v>60</v>
      </c>
      <c r="E143" s="20">
        <v>772</v>
      </c>
      <c r="F143" s="20">
        <v>281</v>
      </c>
      <c r="G143" s="20">
        <v>24</v>
      </c>
      <c r="H143" s="21">
        <f t="shared" si="24"/>
        <v>1137</v>
      </c>
    </row>
    <row r="144" spans="1:8" ht="15" customHeight="1" x14ac:dyDescent="0.3">
      <c r="A144" s="113" t="s">
        <v>4</v>
      </c>
      <c r="B144" s="75" t="s">
        <v>0</v>
      </c>
      <c r="C144" s="76">
        <f>C132+C135+C138+C141</f>
        <v>3</v>
      </c>
      <c r="D144" s="76">
        <f t="shared" ref="D144:H144" si="25">D132+D135+D138+D141</f>
        <v>17</v>
      </c>
      <c r="E144" s="76">
        <f t="shared" si="25"/>
        <v>62</v>
      </c>
      <c r="F144" s="76">
        <f t="shared" si="25"/>
        <v>36</v>
      </c>
      <c r="G144" s="76">
        <f t="shared" si="25"/>
        <v>9</v>
      </c>
      <c r="H144" s="76">
        <f t="shared" si="25"/>
        <v>127</v>
      </c>
    </row>
    <row r="145" spans="1:8" ht="15" customHeight="1" x14ac:dyDescent="0.3">
      <c r="A145" s="113"/>
      <c r="B145" s="75" t="s">
        <v>1</v>
      </c>
      <c r="C145" s="76">
        <f>C133+C136+C139+C142</f>
        <v>61</v>
      </c>
      <c r="D145" s="76">
        <f t="shared" ref="D145:H145" si="26">D133+D136+D139+D142</f>
        <v>448</v>
      </c>
      <c r="E145" s="76">
        <f t="shared" si="26"/>
        <v>1604</v>
      </c>
      <c r="F145" s="76">
        <f t="shared" si="26"/>
        <v>667</v>
      </c>
      <c r="G145" s="76">
        <f t="shared" si="26"/>
        <v>173</v>
      </c>
      <c r="H145" s="76">
        <f t="shared" si="26"/>
        <v>2953</v>
      </c>
    </row>
    <row r="146" spans="1:8" ht="15" customHeight="1" x14ac:dyDescent="0.3">
      <c r="A146" s="113"/>
      <c r="B146" s="75" t="s">
        <v>2</v>
      </c>
      <c r="C146" s="76">
        <f>C134+C137+C140+C143</f>
        <v>137</v>
      </c>
      <c r="D146" s="76">
        <f t="shared" ref="D146:H146" si="27">D134+D137+D140+D143</f>
        <v>942</v>
      </c>
      <c r="E146" s="76">
        <f t="shared" si="27"/>
        <v>3336</v>
      </c>
      <c r="F146" s="76">
        <f t="shared" si="27"/>
        <v>1386</v>
      </c>
      <c r="G146" s="76">
        <f t="shared" si="27"/>
        <v>451</v>
      </c>
      <c r="H146" s="76">
        <f t="shared" si="27"/>
        <v>6252</v>
      </c>
    </row>
    <row r="147" spans="1:8" ht="15" customHeight="1" x14ac:dyDescent="0.3">
      <c r="A147" s="5" t="s">
        <v>96</v>
      </c>
      <c r="B147" s="63"/>
      <c r="C147" s="63"/>
      <c r="D147" s="63"/>
      <c r="E147" s="63"/>
      <c r="F147" s="63"/>
      <c r="G147" s="63"/>
      <c r="H147" s="63"/>
    </row>
    <row r="150" spans="1:8" ht="15" customHeight="1" x14ac:dyDescent="0.3">
      <c r="A150" s="114" t="s">
        <v>69</v>
      </c>
      <c r="B150" s="114"/>
      <c r="C150" s="114"/>
      <c r="D150" s="114"/>
      <c r="E150" s="114"/>
      <c r="F150" s="114"/>
      <c r="G150" s="114"/>
      <c r="H150" s="114"/>
    </row>
    <row r="151" spans="1:8" ht="15" customHeight="1" x14ac:dyDescent="0.3">
      <c r="A151" s="114" t="s">
        <v>72</v>
      </c>
      <c r="B151" s="114"/>
      <c r="C151" s="114"/>
      <c r="D151" s="114"/>
      <c r="E151" s="114"/>
      <c r="F151" s="114"/>
      <c r="G151" s="114"/>
      <c r="H151" s="114"/>
    </row>
    <row r="152" spans="1:8" ht="15" customHeight="1" x14ac:dyDescent="0.3">
      <c r="A152" s="73" t="s">
        <v>20</v>
      </c>
      <c r="B152" s="74"/>
      <c r="C152" s="74" t="s">
        <v>21</v>
      </c>
      <c r="D152" s="74" t="s">
        <v>22</v>
      </c>
      <c r="E152" s="74" t="s">
        <v>23</v>
      </c>
      <c r="F152" s="74" t="s">
        <v>24</v>
      </c>
      <c r="G152" s="74" t="s">
        <v>3</v>
      </c>
      <c r="H152" s="74" t="s">
        <v>4</v>
      </c>
    </row>
    <row r="153" spans="1:8" ht="15" customHeight="1" x14ac:dyDescent="0.3">
      <c r="A153" s="117" t="s">
        <v>8</v>
      </c>
      <c r="B153" s="13" t="s">
        <v>0</v>
      </c>
      <c r="C153" s="22">
        <v>0</v>
      </c>
      <c r="D153" s="22">
        <v>2</v>
      </c>
      <c r="E153" s="22">
        <v>12</v>
      </c>
      <c r="F153" s="22">
        <v>8</v>
      </c>
      <c r="G153" s="22">
        <v>2</v>
      </c>
      <c r="H153" s="23">
        <f>SUM(C153:G153)</f>
        <v>24</v>
      </c>
    </row>
    <row r="154" spans="1:8" ht="15" customHeight="1" x14ac:dyDescent="0.3">
      <c r="A154" s="117"/>
      <c r="B154" s="13" t="s">
        <v>1</v>
      </c>
      <c r="C154" s="22">
        <v>0</v>
      </c>
      <c r="D154" s="22">
        <v>55</v>
      </c>
      <c r="E154" s="22">
        <v>344</v>
      </c>
      <c r="F154" s="22">
        <v>125</v>
      </c>
      <c r="G154" s="22">
        <v>30</v>
      </c>
      <c r="H154" s="23">
        <f t="shared" ref="H154:H164" si="28">SUM(C154:G154)</f>
        <v>554</v>
      </c>
    </row>
    <row r="155" spans="1:8" ht="15" customHeight="1" x14ac:dyDescent="0.3">
      <c r="A155" s="117"/>
      <c r="B155" s="13" t="s">
        <v>2</v>
      </c>
      <c r="C155" s="22">
        <v>0</v>
      </c>
      <c r="D155" s="22">
        <v>104</v>
      </c>
      <c r="E155" s="22">
        <v>780</v>
      </c>
      <c r="F155" s="22">
        <v>257</v>
      </c>
      <c r="G155" s="22">
        <v>87</v>
      </c>
      <c r="H155" s="23">
        <f t="shared" si="28"/>
        <v>1228</v>
      </c>
    </row>
    <row r="156" spans="1:8" ht="15" customHeight="1" x14ac:dyDescent="0.3">
      <c r="A156" s="116" t="s">
        <v>9</v>
      </c>
      <c r="B156" s="12" t="s">
        <v>0</v>
      </c>
      <c r="C156" s="20">
        <v>2</v>
      </c>
      <c r="D156" s="20">
        <v>13</v>
      </c>
      <c r="E156" s="20">
        <v>16</v>
      </c>
      <c r="F156" s="20">
        <v>7</v>
      </c>
      <c r="G156" s="20">
        <v>0</v>
      </c>
      <c r="H156" s="21">
        <f t="shared" si="28"/>
        <v>38</v>
      </c>
    </row>
    <row r="157" spans="1:8" ht="15" customHeight="1" x14ac:dyDescent="0.3">
      <c r="A157" s="116"/>
      <c r="B157" s="12" t="s">
        <v>1</v>
      </c>
      <c r="C157" s="20">
        <v>47</v>
      </c>
      <c r="D157" s="20">
        <v>305</v>
      </c>
      <c r="E157" s="20">
        <v>497</v>
      </c>
      <c r="F157" s="20">
        <v>114</v>
      </c>
      <c r="G157" s="20">
        <v>0</v>
      </c>
      <c r="H157" s="21">
        <f t="shared" si="28"/>
        <v>963</v>
      </c>
    </row>
    <row r="158" spans="1:8" ht="15" customHeight="1" x14ac:dyDescent="0.3">
      <c r="A158" s="116"/>
      <c r="B158" s="12" t="s">
        <v>2</v>
      </c>
      <c r="C158" s="20">
        <v>105</v>
      </c>
      <c r="D158" s="20">
        <v>659</v>
      </c>
      <c r="E158" s="20">
        <v>1065</v>
      </c>
      <c r="F158" s="20">
        <v>215</v>
      </c>
      <c r="G158" s="20">
        <v>0</v>
      </c>
      <c r="H158" s="21">
        <f t="shared" si="28"/>
        <v>2044</v>
      </c>
    </row>
    <row r="159" spans="1:8" ht="15" customHeight="1" x14ac:dyDescent="0.3">
      <c r="A159" s="117" t="s">
        <v>10</v>
      </c>
      <c r="B159" s="13" t="s">
        <v>0</v>
      </c>
      <c r="C159" s="22">
        <v>1</v>
      </c>
      <c r="D159" s="22">
        <v>1</v>
      </c>
      <c r="E159" s="22">
        <v>19</v>
      </c>
      <c r="F159" s="22">
        <v>11</v>
      </c>
      <c r="G159" s="22">
        <v>1</v>
      </c>
      <c r="H159" s="23">
        <f t="shared" si="28"/>
        <v>33</v>
      </c>
    </row>
    <row r="160" spans="1:8" ht="15" customHeight="1" x14ac:dyDescent="0.3">
      <c r="A160" s="117"/>
      <c r="B160" s="13" t="s">
        <v>1</v>
      </c>
      <c r="C160" s="22">
        <v>14</v>
      </c>
      <c r="D160" s="22">
        <v>28</v>
      </c>
      <c r="E160" s="22">
        <v>521</v>
      </c>
      <c r="F160" s="22">
        <v>269</v>
      </c>
      <c r="G160" s="22">
        <v>15</v>
      </c>
      <c r="H160" s="23">
        <f t="shared" si="28"/>
        <v>847</v>
      </c>
    </row>
    <row r="161" spans="1:8" ht="15" customHeight="1" x14ac:dyDescent="0.3">
      <c r="A161" s="117"/>
      <c r="B161" s="13" t="s">
        <v>2</v>
      </c>
      <c r="C161" s="22">
        <v>32</v>
      </c>
      <c r="D161" s="22">
        <v>56</v>
      </c>
      <c r="E161" s="22">
        <v>1042</v>
      </c>
      <c r="F161" s="22">
        <v>521</v>
      </c>
      <c r="G161" s="22">
        <v>30</v>
      </c>
      <c r="H161" s="23">
        <f t="shared" si="28"/>
        <v>1681</v>
      </c>
    </row>
    <row r="162" spans="1:8" ht="15" customHeight="1" x14ac:dyDescent="0.3">
      <c r="A162" s="116" t="s">
        <v>11</v>
      </c>
      <c r="B162" s="12" t="s">
        <v>0</v>
      </c>
      <c r="C162" s="20">
        <v>0</v>
      </c>
      <c r="D162" s="20">
        <v>2</v>
      </c>
      <c r="E162" s="20">
        <v>18</v>
      </c>
      <c r="F162" s="20">
        <v>10</v>
      </c>
      <c r="G162" s="20">
        <v>1</v>
      </c>
      <c r="H162" s="21">
        <f t="shared" si="28"/>
        <v>31</v>
      </c>
    </row>
    <row r="163" spans="1:8" ht="15" customHeight="1" x14ac:dyDescent="0.3">
      <c r="A163" s="116"/>
      <c r="B163" s="12" t="s">
        <v>1</v>
      </c>
      <c r="C163" s="20">
        <v>0</v>
      </c>
      <c r="D163" s="20">
        <v>28</v>
      </c>
      <c r="E163" s="20">
        <v>374</v>
      </c>
      <c r="F163" s="20">
        <v>136</v>
      </c>
      <c r="G163" s="20">
        <v>12</v>
      </c>
      <c r="H163" s="21">
        <f t="shared" si="28"/>
        <v>550</v>
      </c>
    </row>
    <row r="164" spans="1:8" ht="15" customHeight="1" x14ac:dyDescent="0.3">
      <c r="A164" s="116"/>
      <c r="B164" s="12" t="s">
        <v>2</v>
      </c>
      <c r="C164" s="20">
        <v>0</v>
      </c>
      <c r="D164" s="20">
        <v>60</v>
      </c>
      <c r="E164" s="20">
        <v>772</v>
      </c>
      <c r="F164" s="20">
        <v>281</v>
      </c>
      <c r="G164" s="20">
        <v>24</v>
      </c>
      <c r="H164" s="21">
        <f t="shared" si="28"/>
        <v>1137</v>
      </c>
    </row>
    <row r="165" spans="1:8" ht="15" customHeight="1" x14ac:dyDescent="0.3">
      <c r="A165" s="113" t="s">
        <v>4</v>
      </c>
      <c r="B165" s="75" t="s">
        <v>0</v>
      </c>
      <c r="C165" s="76">
        <f>C153+C156+C159+C162</f>
        <v>3</v>
      </c>
      <c r="D165" s="76">
        <f t="shared" ref="D165:H165" si="29">D153+D156+D159+D162</f>
        <v>18</v>
      </c>
      <c r="E165" s="76">
        <f t="shared" si="29"/>
        <v>65</v>
      </c>
      <c r="F165" s="76">
        <f t="shared" si="29"/>
        <v>36</v>
      </c>
      <c r="G165" s="76">
        <f t="shared" si="29"/>
        <v>4</v>
      </c>
      <c r="H165" s="76">
        <f t="shared" si="29"/>
        <v>126</v>
      </c>
    </row>
    <row r="166" spans="1:8" ht="15" customHeight="1" x14ac:dyDescent="0.3">
      <c r="A166" s="113"/>
      <c r="B166" s="75" t="s">
        <v>1</v>
      </c>
      <c r="C166" s="76">
        <f>C154+C157+C160+C163</f>
        <v>61</v>
      </c>
      <c r="D166" s="76">
        <f t="shared" ref="D166:H166" si="30">D154+D157+D160+D163</f>
        <v>416</v>
      </c>
      <c r="E166" s="76">
        <f t="shared" si="30"/>
        <v>1736</v>
      </c>
      <c r="F166" s="76">
        <f t="shared" si="30"/>
        <v>644</v>
      </c>
      <c r="G166" s="76">
        <f t="shared" si="30"/>
        <v>57</v>
      </c>
      <c r="H166" s="76">
        <f t="shared" si="30"/>
        <v>2914</v>
      </c>
    </row>
    <row r="167" spans="1:8" ht="15" customHeight="1" x14ac:dyDescent="0.3">
      <c r="A167" s="113"/>
      <c r="B167" s="75" t="s">
        <v>2</v>
      </c>
      <c r="C167" s="76">
        <f>C155+C158+C161+C164</f>
        <v>137</v>
      </c>
      <c r="D167" s="76">
        <f t="shared" ref="D167:H167" si="31">D155+D158+D161+D164</f>
        <v>879</v>
      </c>
      <c r="E167" s="76">
        <f t="shared" si="31"/>
        <v>3659</v>
      </c>
      <c r="F167" s="76">
        <f t="shared" si="31"/>
        <v>1274</v>
      </c>
      <c r="G167" s="76">
        <f t="shared" si="31"/>
        <v>141</v>
      </c>
      <c r="H167" s="76">
        <f t="shared" si="31"/>
        <v>6090</v>
      </c>
    </row>
    <row r="168" spans="1:8" ht="15" customHeight="1" x14ac:dyDescent="0.3">
      <c r="A168" s="5" t="s">
        <v>96</v>
      </c>
      <c r="B168" s="62"/>
      <c r="C168" s="62"/>
      <c r="D168" s="62"/>
      <c r="E168" s="62"/>
      <c r="F168" s="62"/>
    </row>
    <row r="169" spans="1:8" ht="15" customHeight="1" x14ac:dyDescent="0.3">
      <c r="A169" s="64"/>
      <c r="B169" s="64"/>
      <c r="C169" s="64"/>
      <c r="D169" s="64"/>
    </row>
    <row r="170" spans="1:8" ht="15" customHeight="1" x14ac:dyDescent="0.3">
      <c r="A170" s="64"/>
      <c r="B170" s="64"/>
      <c r="C170" s="64"/>
      <c r="D170" s="64"/>
    </row>
    <row r="171" spans="1:8" ht="15" customHeight="1" x14ac:dyDescent="0.3">
      <c r="A171" s="114" t="s">
        <v>69</v>
      </c>
      <c r="B171" s="114"/>
      <c r="C171" s="114"/>
      <c r="D171" s="114"/>
      <c r="E171" s="114"/>
      <c r="F171" s="114"/>
      <c r="G171" s="114"/>
      <c r="H171" s="114"/>
    </row>
    <row r="172" spans="1:8" ht="15" customHeight="1" x14ac:dyDescent="0.3">
      <c r="A172" s="114" t="s">
        <v>73</v>
      </c>
      <c r="B172" s="114"/>
      <c r="C172" s="114"/>
      <c r="D172" s="114"/>
      <c r="E172" s="114"/>
      <c r="F172" s="114"/>
      <c r="G172" s="114"/>
      <c r="H172" s="114"/>
    </row>
    <row r="173" spans="1:8" ht="15" customHeight="1" x14ac:dyDescent="0.3">
      <c r="A173" s="73" t="s">
        <v>20</v>
      </c>
      <c r="B173" s="74"/>
      <c r="C173" s="74" t="s">
        <v>21</v>
      </c>
      <c r="D173" s="74" t="s">
        <v>22</v>
      </c>
      <c r="E173" s="74" t="s">
        <v>23</v>
      </c>
      <c r="F173" s="74" t="s">
        <v>24</v>
      </c>
      <c r="G173" s="74" t="s">
        <v>3</v>
      </c>
      <c r="H173" s="74" t="s">
        <v>4</v>
      </c>
    </row>
    <row r="174" spans="1:8" ht="15" customHeight="1" x14ac:dyDescent="0.3">
      <c r="A174" s="117" t="s">
        <v>8</v>
      </c>
      <c r="B174" s="13" t="s">
        <v>0</v>
      </c>
      <c r="C174" s="22">
        <v>0</v>
      </c>
      <c r="D174" s="22">
        <v>2</v>
      </c>
      <c r="E174" s="22">
        <v>13</v>
      </c>
      <c r="F174" s="22">
        <v>8</v>
      </c>
      <c r="G174" s="22">
        <v>2</v>
      </c>
      <c r="H174" s="23">
        <f>SUM(C174:G174)</f>
        <v>25</v>
      </c>
    </row>
    <row r="175" spans="1:8" ht="15" customHeight="1" x14ac:dyDescent="0.3">
      <c r="A175" s="117"/>
      <c r="B175" s="13" t="s">
        <v>1</v>
      </c>
      <c r="C175" s="22">
        <v>0</v>
      </c>
      <c r="D175" s="22">
        <v>55</v>
      </c>
      <c r="E175" s="22">
        <v>342</v>
      </c>
      <c r="F175" s="22">
        <v>123</v>
      </c>
      <c r="G175" s="22">
        <v>30</v>
      </c>
      <c r="H175" s="23">
        <f t="shared" ref="H175:H185" si="32">SUM(C175:G175)</f>
        <v>550</v>
      </c>
    </row>
    <row r="176" spans="1:8" ht="15" customHeight="1" x14ac:dyDescent="0.3">
      <c r="A176" s="117"/>
      <c r="B176" s="13" t="s">
        <v>2</v>
      </c>
      <c r="C176" s="22">
        <v>0</v>
      </c>
      <c r="D176" s="22">
        <v>104</v>
      </c>
      <c r="E176" s="22">
        <v>687</v>
      </c>
      <c r="F176" s="22">
        <v>241</v>
      </c>
      <c r="G176" s="22">
        <v>58</v>
      </c>
      <c r="H176" s="23">
        <f t="shared" si="32"/>
        <v>1090</v>
      </c>
    </row>
    <row r="177" spans="1:8" ht="15" customHeight="1" x14ac:dyDescent="0.3">
      <c r="A177" s="116" t="s">
        <v>9</v>
      </c>
      <c r="B177" s="12" t="s">
        <v>0</v>
      </c>
      <c r="C177" s="20">
        <v>2</v>
      </c>
      <c r="D177" s="20">
        <v>13</v>
      </c>
      <c r="E177" s="20">
        <v>16</v>
      </c>
      <c r="F177" s="20">
        <v>7</v>
      </c>
      <c r="G177" s="20">
        <v>0</v>
      </c>
      <c r="H177" s="21">
        <f t="shared" si="32"/>
        <v>38</v>
      </c>
    </row>
    <row r="178" spans="1:8" ht="15" customHeight="1" x14ac:dyDescent="0.3">
      <c r="A178" s="116"/>
      <c r="B178" s="12" t="s">
        <v>1</v>
      </c>
      <c r="C178" s="20">
        <v>47</v>
      </c>
      <c r="D178" s="20">
        <v>305</v>
      </c>
      <c r="E178" s="20">
        <v>455</v>
      </c>
      <c r="F178" s="20">
        <v>114</v>
      </c>
      <c r="G178" s="20">
        <v>0</v>
      </c>
      <c r="H178" s="21">
        <f t="shared" si="32"/>
        <v>921</v>
      </c>
    </row>
    <row r="179" spans="1:8" ht="15" customHeight="1" x14ac:dyDescent="0.3">
      <c r="A179" s="116"/>
      <c r="B179" s="12" t="s">
        <v>2</v>
      </c>
      <c r="C179" s="20">
        <v>105</v>
      </c>
      <c r="D179" s="20">
        <v>659</v>
      </c>
      <c r="E179" s="20">
        <v>938</v>
      </c>
      <c r="F179" s="20">
        <v>215</v>
      </c>
      <c r="G179" s="20">
        <v>0</v>
      </c>
      <c r="H179" s="21">
        <f t="shared" si="32"/>
        <v>1917</v>
      </c>
    </row>
    <row r="180" spans="1:8" ht="15" customHeight="1" x14ac:dyDescent="0.3">
      <c r="A180" s="117" t="s">
        <v>10</v>
      </c>
      <c r="B180" s="13" t="s">
        <v>0</v>
      </c>
      <c r="C180" s="22">
        <v>1</v>
      </c>
      <c r="D180" s="22">
        <v>1</v>
      </c>
      <c r="E180" s="22">
        <v>19</v>
      </c>
      <c r="F180" s="22">
        <v>11</v>
      </c>
      <c r="G180" s="22">
        <v>1</v>
      </c>
      <c r="H180" s="23">
        <f t="shared" si="32"/>
        <v>33</v>
      </c>
    </row>
    <row r="181" spans="1:8" ht="15" customHeight="1" x14ac:dyDescent="0.3">
      <c r="A181" s="117"/>
      <c r="B181" s="13" t="s">
        <v>1</v>
      </c>
      <c r="C181" s="22">
        <v>14</v>
      </c>
      <c r="D181" s="22">
        <v>28</v>
      </c>
      <c r="E181" s="22">
        <v>521</v>
      </c>
      <c r="F181" s="22">
        <v>275</v>
      </c>
      <c r="G181" s="22">
        <v>15</v>
      </c>
      <c r="H181" s="23">
        <f t="shared" si="32"/>
        <v>853</v>
      </c>
    </row>
    <row r="182" spans="1:8" ht="15" customHeight="1" x14ac:dyDescent="0.3">
      <c r="A182" s="117"/>
      <c r="B182" s="13" t="s">
        <v>2</v>
      </c>
      <c r="C182" s="22">
        <v>32</v>
      </c>
      <c r="D182" s="22">
        <v>56</v>
      </c>
      <c r="E182" s="22">
        <v>1042</v>
      </c>
      <c r="F182" s="22">
        <v>521</v>
      </c>
      <c r="G182" s="22">
        <v>30</v>
      </c>
      <c r="H182" s="23">
        <f t="shared" si="32"/>
        <v>1681</v>
      </c>
    </row>
    <row r="183" spans="1:8" ht="15" customHeight="1" x14ac:dyDescent="0.3">
      <c r="A183" s="116" t="s">
        <v>11</v>
      </c>
      <c r="B183" s="12" t="s">
        <v>0</v>
      </c>
      <c r="C183" s="20">
        <v>0</v>
      </c>
      <c r="D183" s="20">
        <v>2</v>
      </c>
      <c r="E183" s="20">
        <v>17</v>
      </c>
      <c r="F183" s="20">
        <v>10</v>
      </c>
      <c r="G183" s="20">
        <v>1</v>
      </c>
      <c r="H183" s="21">
        <f t="shared" si="32"/>
        <v>30</v>
      </c>
    </row>
    <row r="184" spans="1:8" ht="15" customHeight="1" x14ac:dyDescent="0.3">
      <c r="A184" s="116"/>
      <c r="B184" s="12" t="s">
        <v>1</v>
      </c>
      <c r="C184" s="20">
        <v>0</v>
      </c>
      <c r="D184" s="20">
        <v>28</v>
      </c>
      <c r="E184" s="20">
        <v>364</v>
      </c>
      <c r="F184" s="20">
        <v>136</v>
      </c>
      <c r="G184" s="20">
        <v>12</v>
      </c>
      <c r="H184" s="21">
        <f t="shared" si="32"/>
        <v>540</v>
      </c>
    </row>
    <row r="185" spans="1:8" ht="15" customHeight="1" x14ac:dyDescent="0.3">
      <c r="A185" s="116"/>
      <c r="B185" s="12" t="s">
        <v>2</v>
      </c>
      <c r="C185" s="20">
        <v>0</v>
      </c>
      <c r="D185" s="20">
        <v>60</v>
      </c>
      <c r="E185" s="20">
        <v>752</v>
      </c>
      <c r="F185" s="20">
        <v>281</v>
      </c>
      <c r="G185" s="20">
        <v>24</v>
      </c>
      <c r="H185" s="21">
        <f t="shared" si="32"/>
        <v>1117</v>
      </c>
    </row>
    <row r="186" spans="1:8" ht="15" customHeight="1" x14ac:dyDescent="0.3">
      <c r="A186" s="113" t="s">
        <v>4</v>
      </c>
      <c r="B186" s="75" t="s">
        <v>0</v>
      </c>
      <c r="C186" s="76">
        <f>C174+C177+C180+C183</f>
        <v>3</v>
      </c>
      <c r="D186" s="76">
        <f t="shared" ref="D186:H186" si="33">D174+D177+D180+D183</f>
        <v>18</v>
      </c>
      <c r="E186" s="76">
        <f t="shared" si="33"/>
        <v>65</v>
      </c>
      <c r="F186" s="76">
        <f t="shared" si="33"/>
        <v>36</v>
      </c>
      <c r="G186" s="76">
        <f t="shared" si="33"/>
        <v>4</v>
      </c>
      <c r="H186" s="76">
        <f t="shared" si="33"/>
        <v>126</v>
      </c>
    </row>
    <row r="187" spans="1:8" ht="15" customHeight="1" x14ac:dyDescent="0.3">
      <c r="A187" s="113"/>
      <c r="B187" s="75" t="s">
        <v>1</v>
      </c>
      <c r="C187" s="76">
        <f>C175+C178+C181+C184</f>
        <v>61</v>
      </c>
      <c r="D187" s="76">
        <f t="shared" ref="D187:H187" si="34">D175+D178+D181+D184</f>
        <v>416</v>
      </c>
      <c r="E187" s="76">
        <f t="shared" si="34"/>
        <v>1682</v>
      </c>
      <c r="F187" s="76">
        <f t="shared" si="34"/>
        <v>648</v>
      </c>
      <c r="G187" s="76">
        <f t="shared" si="34"/>
        <v>57</v>
      </c>
      <c r="H187" s="76">
        <f t="shared" si="34"/>
        <v>2864</v>
      </c>
    </row>
    <row r="188" spans="1:8" ht="15" customHeight="1" x14ac:dyDescent="0.3">
      <c r="A188" s="113"/>
      <c r="B188" s="75" t="s">
        <v>2</v>
      </c>
      <c r="C188" s="76">
        <f>C176+C179+C182+C185</f>
        <v>137</v>
      </c>
      <c r="D188" s="76">
        <f t="shared" ref="D188:H188" si="35">D176+D179+D182+D185</f>
        <v>879</v>
      </c>
      <c r="E188" s="76">
        <f t="shared" si="35"/>
        <v>3419</v>
      </c>
      <c r="F188" s="76">
        <f t="shared" si="35"/>
        <v>1258</v>
      </c>
      <c r="G188" s="76">
        <f t="shared" si="35"/>
        <v>112</v>
      </c>
      <c r="H188" s="76">
        <f t="shared" si="35"/>
        <v>5805</v>
      </c>
    </row>
    <row r="189" spans="1:8" ht="15" customHeight="1" x14ac:dyDescent="0.3">
      <c r="A189" s="5" t="s">
        <v>96</v>
      </c>
      <c r="B189" s="62"/>
      <c r="C189" s="62"/>
      <c r="D189" s="62"/>
      <c r="E189" s="62"/>
      <c r="F189" s="62"/>
    </row>
    <row r="190" spans="1:8" ht="15" customHeight="1" x14ac:dyDescent="0.3">
      <c r="A190" s="64"/>
      <c r="B190" s="64"/>
      <c r="C190" s="64"/>
      <c r="D190" s="64"/>
    </row>
    <row r="191" spans="1:8" ht="15" customHeight="1" x14ac:dyDescent="0.3">
      <c r="A191" s="64"/>
      <c r="B191" s="64"/>
      <c r="C191" s="64"/>
      <c r="D191" s="64"/>
    </row>
    <row r="192" spans="1:8" ht="15" customHeight="1" x14ac:dyDescent="0.3">
      <c r="A192" s="114" t="s">
        <v>69</v>
      </c>
      <c r="B192" s="114"/>
      <c r="C192" s="114"/>
      <c r="D192" s="114"/>
      <c r="E192" s="114"/>
      <c r="F192" s="114"/>
      <c r="G192" s="114"/>
      <c r="H192" s="114"/>
    </row>
    <row r="193" spans="1:8" ht="15" customHeight="1" x14ac:dyDescent="0.3">
      <c r="A193" s="114" t="s">
        <v>74</v>
      </c>
      <c r="B193" s="114"/>
      <c r="C193" s="114"/>
      <c r="D193" s="114"/>
      <c r="E193" s="114"/>
      <c r="F193" s="114"/>
      <c r="G193" s="114"/>
      <c r="H193" s="114"/>
    </row>
    <row r="194" spans="1:8" ht="15" customHeight="1" x14ac:dyDescent="0.3">
      <c r="A194" s="73" t="s">
        <v>20</v>
      </c>
      <c r="B194" s="74"/>
      <c r="C194" s="74" t="s">
        <v>21</v>
      </c>
      <c r="D194" s="74" t="s">
        <v>22</v>
      </c>
      <c r="E194" s="74" t="s">
        <v>23</v>
      </c>
      <c r="F194" s="74" t="s">
        <v>24</v>
      </c>
      <c r="G194" s="74" t="s">
        <v>3</v>
      </c>
      <c r="H194" s="74" t="s">
        <v>4</v>
      </c>
    </row>
    <row r="195" spans="1:8" ht="15" customHeight="1" x14ac:dyDescent="0.3">
      <c r="A195" s="117" t="s">
        <v>8</v>
      </c>
      <c r="B195" s="13" t="s">
        <v>0</v>
      </c>
      <c r="C195" s="22">
        <v>0</v>
      </c>
      <c r="D195" s="22">
        <v>2</v>
      </c>
      <c r="E195" s="22">
        <v>12</v>
      </c>
      <c r="F195" s="22">
        <v>8</v>
      </c>
      <c r="G195" s="22">
        <v>2</v>
      </c>
      <c r="H195" s="23">
        <f>SUM(C195:G195)</f>
        <v>24</v>
      </c>
    </row>
    <row r="196" spans="1:8" ht="15" customHeight="1" x14ac:dyDescent="0.3">
      <c r="A196" s="117"/>
      <c r="B196" s="13" t="s">
        <v>1</v>
      </c>
      <c r="C196" s="22">
        <v>0</v>
      </c>
      <c r="D196" s="22">
        <v>55</v>
      </c>
      <c r="E196" s="22">
        <v>319</v>
      </c>
      <c r="F196" s="22">
        <v>123</v>
      </c>
      <c r="G196" s="22">
        <v>30</v>
      </c>
      <c r="H196" s="23">
        <f t="shared" ref="H196:H203" si="36">SUM(C196:G196)</f>
        <v>527</v>
      </c>
    </row>
    <row r="197" spans="1:8" ht="15" customHeight="1" x14ac:dyDescent="0.3">
      <c r="A197" s="117"/>
      <c r="B197" s="13" t="s">
        <v>2</v>
      </c>
      <c r="C197" s="22">
        <v>0</v>
      </c>
      <c r="D197" s="22">
        <v>104</v>
      </c>
      <c r="E197" s="22">
        <v>637</v>
      </c>
      <c r="F197" s="22">
        <v>241</v>
      </c>
      <c r="G197" s="22">
        <v>58</v>
      </c>
      <c r="H197" s="23">
        <f t="shared" si="36"/>
        <v>1040</v>
      </c>
    </row>
    <row r="198" spans="1:8" ht="15" customHeight="1" x14ac:dyDescent="0.3">
      <c r="A198" s="116" t="s">
        <v>9</v>
      </c>
      <c r="B198" s="12" t="s">
        <v>0</v>
      </c>
      <c r="C198" s="20">
        <v>2</v>
      </c>
      <c r="D198" s="20">
        <v>13</v>
      </c>
      <c r="E198" s="20">
        <v>17</v>
      </c>
      <c r="F198" s="20">
        <v>7</v>
      </c>
      <c r="G198" s="20">
        <v>0</v>
      </c>
      <c r="H198" s="21">
        <f t="shared" si="36"/>
        <v>39</v>
      </c>
    </row>
    <row r="199" spans="1:8" ht="15" customHeight="1" x14ac:dyDescent="0.3">
      <c r="A199" s="116"/>
      <c r="B199" s="12" t="s">
        <v>1</v>
      </c>
      <c r="C199" s="20">
        <v>47</v>
      </c>
      <c r="D199" s="20">
        <v>305</v>
      </c>
      <c r="E199" s="20">
        <v>512</v>
      </c>
      <c r="F199" s="20">
        <v>114</v>
      </c>
      <c r="G199" s="20">
        <v>0</v>
      </c>
      <c r="H199" s="21">
        <f t="shared" si="36"/>
        <v>978</v>
      </c>
    </row>
    <row r="200" spans="1:8" ht="15" customHeight="1" x14ac:dyDescent="0.3">
      <c r="A200" s="116"/>
      <c r="B200" s="12" t="s">
        <v>2</v>
      </c>
      <c r="C200" s="20">
        <v>105</v>
      </c>
      <c r="D200" s="20">
        <v>659</v>
      </c>
      <c r="E200" s="20">
        <v>1051</v>
      </c>
      <c r="F200" s="20">
        <v>215</v>
      </c>
      <c r="G200" s="20">
        <v>0</v>
      </c>
      <c r="H200" s="21">
        <f t="shared" si="36"/>
        <v>2030</v>
      </c>
    </row>
    <row r="201" spans="1:8" ht="15" customHeight="1" x14ac:dyDescent="0.3">
      <c r="A201" s="117" t="s">
        <v>10</v>
      </c>
      <c r="B201" s="13" t="s">
        <v>0</v>
      </c>
      <c r="C201" s="22">
        <v>1</v>
      </c>
      <c r="D201" s="22">
        <v>1</v>
      </c>
      <c r="E201" s="22">
        <v>19</v>
      </c>
      <c r="F201" s="22">
        <v>11</v>
      </c>
      <c r="G201" s="22">
        <v>1</v>
      </c>
      <c r="H201" s="23">
        <f t="shared" si="36"/>
        <v>33</v>
      </c>
    </row>
    <row r="202" spans="1:8" ht="15" customHeight="1" x14ac:dyDescent="0.3">
      <c r="A202" s="117"/>
      <c r="B202" s="13" t="s">
        <v>1</v>
      </c>
      <c r="C202" s="22">
        <v>14</v>
      </c>
      <c r="D202" s="22">
        <v>28</v>
      </c>
      <c r="E202" s="22">
        <v>521</v>
      </c>
      <c r="F202" s="22">
        <v>275</v>
      </c>
      <c r="G202" s="22">
        <v>15</v>
      </c>
      <c r="H202" s="23">
        <f t="shared" si="36"/>
        <v>853</v>
      </c>
    </row>
    <row r="203" spans="1:8" ht="15" customHeight="1" x14ac:dyDescent="0.3">
      <c r="A203" s="117"/>
      <c r="B203" s="13" t="s">
        <v>2</v>
      </c>
      <c r="C203" s="22">
        <v>32</v>
      </c>
      <c r="D203" s="22">
        <v>56</v>
      </c>
      <c r="E203" s="22">
        <v>1042</v>
      </c>
      <c r="F203" s="22">
        <v>521</v>
      </c>
      <c r="G203" s="22">
        <v>30</v>
      </c>
      <c r="H203" s="23">
        <f t="shared" si="36"/>
        <v>1681</v>
      </c>
    </row>
    <row r="204" spans="1:8" ht="15" customHeight="1" x14ac:dyDescent="0.3">
      <c r="A204" s="116" t="s">
        <v>11</v>
      </c>
      <c r="B204" s="12" t="s">
        <v>0</v>
      </c>
      <c r="C204" s="20">
        <v>0</v>
      </c>
      <c r="D204" s="20">
        <v>1</v>
      </c>
      <c r="E204" s="20">
        <v>17</v>
      </c>
      <c r="F204" s="20">
        <v>10</v>
      </c>
      <c r="G204" s="20">
        <v>1</v>
      </c>
      <c r="H204" s="21">
        <f>SUM(C204:G204)</f>
        <v>29</v>
      </c>
    </row>
    <row r="205" spans="1:8" ht="15" customHeight="1" x14ac:dyDescent="0.3">
      <c r="A205" s="116"/>
      <c r="B205" s="12" t="s">
        <v>1</v>
      </c>
      <c r="C205" s="20">
        <v>0</v>
      </c>
      <c r="D205" s="20">
        <v>10</v>
      </c>
      <c r="E205" s="20">
        <v>352</v>
      </c>
      <c r="F205" s="20">
        <v>149</v>
      </c>
      <c r="G205" s="20">
        <v>12</v>
      </c>
      <c r="H205" s="21">
        <f t="shared" ref="H205:H206" si="37">SUM(C205:G205)</f>
        <v>523</v>
      </c>
    </row>
    <row r="206" spans="1:8" ht="15" customHeight="1" x14ac:dyDescent="0.3">
      <c r="A206" s="116"/>
      <c r="B206" s="12" t="s">
        <v>2</v>
      </c>
      <c r="C206" s="20">
        <v>0</v>
      </c>
      <c r="D206" s="20">
        <v>21</v>
      </c>
      <c r="E206" s="20">
        <v>724</v>
      </c>
      <c r="F206" s="20">
        <v>307</v>
      </c>
      <c r="G206" s="20">
        <v>24</v>
      </c>
      <c r="H206" s="21">
        <f t="shared" si="37"/>
        <v>1076</v>
      </c>
    </row>
    <row r="207" spans="1:8" ht="15" customHeight="1" x14ac:dyDescent="0.3">
      <c r="A207" s="113" t="s">
        <v>4</v>
      </c>
      <c r="B207" s="75" t="s">
        <v>0</v>
      </c>
      <c r="C207" s="76">
        <f>C195+C198+C201+C204</f>
        <v>3</v>
      </c>
      <c r="D207" s="76">
        <f t="shared" ref="D207:H207" si="38">D195+D198+D201+D204</f>
        <v>17</v>
      </c>
      <c r="E207" s="76">
        <f t="shared" si="38"/>
        <v>65</v>
      </c>
      <c r="F207" s="76">
        <f t="shared" si="38"/>
        <v>36</v>
      </c>
      <c r="G207" s="76">
        <f t="shared" si="38"/>
        <v>4</v>
      </c>
      <c r="H207" s="76">
        <f t="shared" si="38"/>
        <v>125</v>
      </c>
    </row>
    <row r="208" spans="1:8" ht="15" customHeight="1" x14ac:dyDescent="0.3">
      <c r="A208" s="113"/>
      <c r="B208" s="75" t="s">
        <v>1</v>
      </c>
      <c r="C208" s="76">
        <f>C196+C199+C202+C205</f>
        <v>61</v>
      </c>
      <c r="D208" s="76">
        <f t="shared" ref="D208:H208" si="39">D196+D199+D202+D205</f>
        <v>398</v>
      </c>
      <c r="E208" s="76">
        <f t="shared" si="39"/>
        <v>1704</v>
      </c>
      <c r="F208" s="76">
        <f t="shared" si="39"/>
        <v>661</v>
      </c>
      <c r="G208" s="76">
        <f t="shared" si="39"/>
        <v>57</v>
      </c>
      <c r="H208" s="76">
        <f t="shared" si="39"/>
        <v>2881</v>
      </c>
    </row>
    <row r="209" spans="1:8" ht="15" customHeight="1" x14ac:dyDescent="0.3">
      <c r="A209" s="113"/>
      <c r="B209" s="75" t="s">
        <v>2</v>
      </c>
      <c r="C209" s="76">
        <f>C197+C200+C203+C206</f>
        <v>137</v>
      </c>
      <c r="D209" s="76">
        <f t="shared" ref="D209:H209" si="40">D197+D200+D203+D206</f>
        <v>840</v>
      </c>
      <c r="E209" s="76">
        <f t="shared" si="40"/>
        <v>3454</v>
      </c>
      <c r="F209" s="76">
        <f t="shared" si="40"/>
        <v>1284</v>
      </c>
      <c r="G209" s="76">
        <f t="shared" si="40"/>
        <v>112</v>
      </c>
      <c r="H209" s="76">
        <f t="shared" si="40"/>
        <v>5827</v>
      </c>
    </row>
    <row r="210" spans="1:8" ht="15" customHeight="1" x14ac:dyDescent="0.3">
      <c r="A210" s="110" t="s">
        <v>96</v>
      </c>
      <c r="B210" s="110"/>
      <c r="C210" s="110"/>
      <c r="D210" s="110"/>
      <c r="E210" s="110"/>
      <c r="F210" s="110"/>
    </row>
    <row r="211" spans="1:8" ht="15" customHeight="1" x14ac:dyDescent="0.3">
      <c r="A211" s="64"/>
      <c r="B211" s="64"/>
      <c r="C211" s="64"/>
      <c r="D211" s="64"/>
    </row>
    <row r="212" spans="1:8" ht="15" customHeight="1" x14ac:dyDescent="0.3">
      <c r="A212" s="64"/>
      <c r="B212" s="64"/>
      <c r="C212" s="64"/>
      <c r="D212" s="64"/>
    </row>
    <row r="213" spans="1:8" ht="15" customHeight="1" x14ac:dyDescent="0.3">
      <c r="A213" s="114" t="s">
        <v>69</v>
      </c>
      <c r="B213" s="114"/>
      <c r="C213" s="114"/>
      <c r="D213" s="114"/>
      <c r="E213" s="114"/>
      <c r="F213" s="114"/>
      <c r="G213" s="114"/>
      <c r="H213" s="114"/>
    </row>
    <row r="214" spans="1:8" ht="15" customHeight="1" x14ac:dyDescent="0.3">
      <c r="A214" s="114" t="s">
        <v>75</v>
      </c>
      <c r="B214" s="114"/>
      <c r="C214" s="114"/>
      <c r="D214" s="114"/>
      <c r="E214" s="114"/>
      <c r="F214" s="114"/>
      <c r="G214" s="114"/>
      <c r="H214" s="114"/>
    </row>
    <row r="215" spans="1:8" ht="15" customHeight="1" x14ac:dyDescent="0.3">
      <c r="A215" s="73" t="s">
        <v>20</v>
      </c>
      <c r="B215" s="74"/>
      <c r="C215" s="74" t="s">
        <v>21</v>
      </c>
      <c r="D215" s="74" t="s">
        <v>22</v>
      </c>
      <c r="E215" s="74" t="s">
        <v>23</v>
      </c>
      <c r="F215" s="74" t="s">
        <v>24</v>
      </c>
      <c r="G215" s="74" t="s">
        <v>3</v>
      </c>
      <c r="H215" s="74" t="s">
        <v>4</v>
      </c>
    </row>
    <row r="216" spans="1:8" ht="15" customHeight="1" x14ac:dyDescent="0.3">
      <c r="A216" s="117" t="s">
        <v>8</v>
      </c>
      <c r="B216" s="13" t="s">
        <v>0</v>
      </c>
      <c r="C216" s="22">
        <v>0</v>
      </c>
      <c r="D216" s="22">
        <v>2</v>
      </c>
      <c r="E216" s="22">
        <v>12</v>
      </c>
      <c r="F216" s="22">
        <v>7</v>
      </c>
      <c r="G216" s="22">
        <v>2</v>
      </c>
      <c r="H216" s="23">
        <f>SUM(C216:G216)</f>
        <v>23</v>
      </c>
    </row>
    <row r="217" spans="1:8" ht="15" customHeight="1" x14ac:dyDescent="0.3">
      <c r="A217" s="117"/>
      <c r="B217" s="13" t="s">
        <v>1</v>
      </c>
      <c r="C217" s="22">
        <v>0</v>
      </c>
      <c r="D217" s="22">
        <v>55</v>
      </c>
      <c r="E217" s="22">
        <v>319</v>
      </c>
      <c r="F217" s="22">
        <v>122</v>
      </c>
      <c r="G217" s="22">
        <v>30</v>
      </c>
      <c r="H217" s="23">
        <f t="shared" ref="H217:H227" si="41">SUM(C217:G217)</f>
        <v>526</v>
      </c>
    </row>
    <row r="218" spans="1:8" ht="15" customHeight="1" x14ac:dyDescent="0.3">
      <c r="A218" s="117"/>
      <c r="B218" s="13" t="s">
        <v>2</v>
      </c>
      <c r="C218" s="22">
        <v>0</v>
      </c>
      <c r="D218" s="22">
        <v>104</v>
      </c>
      <c r="E218" s="22">
        <v>637</v>
      </c>
      <c r="F218" s="22">
        <v>232</v>
      </c>
      <c r="G218" s="22">
        <v>58</v>
      </c>
      <c r="H218" s="23">
        <f t="shared" si="41"/>
        <v>1031</v>
      </c>
    </row>
    <row r="219" spans="1:8" ht="15" customHeight="1" x14ac:dyDescent="0.3">
      <c r="A219" s="116" t="s">
        <v>9</v>
      </c>
      <c r="B219" s="12" t="s">
        <v>0</v>
      </c>
      <c r="C219" s="20">
        <v>2</v>
      </c>
      <c r="D219" s="20">
        <v>13</v>
      </c>
      <c r="E219" s="20">
        <v>18</v>
      </c>
      <c r="F219" s="20">
        <v>6</v>
      </c>
      <c r="G219" s="20">
        <v>0</v>
      </c>
      <c r="H219" s="21">
        <f t="shared" si="41"/>
        <v>39</v>
      </c>
    </row>
    <row r="220" spans="1:8" ht="15" customHeight="1" x14ac:dyDescent="0.3">
      <c r="A220" s="116"/>
      <c r="B220" s="12" t="s">
        <v>1</v>
      </c>
      <c r="C220" s="20">
        <v>48</v>
      </c>
      <c r="D220" s="20">
        <v>305</v>
      </c>
      <c r="E220" s="20">
        <v>548</v>
      </c>
      <c r="F220" s="20">
        <v>103</v>
      </c>
      <c r="G220" s="20">
        <v>0</v>
      </c>
      <c r="H220" s="21">
        <f t="shared" si="41"/>
        <v>1004</v>
      </c>
    </row>
    <row r="221" spans="1:8" ht="15" customHeight="1" x14ac:dyDescent="0.3">
      <c r="A221" s="116"/>
      <c r="B221" s="12" t="s">
        <v>2</v>
      </c>
      <c r="C221" s="20">
        <v>105</v>
      </c>
      <c r="D221" s="20">
        <v>659</v>
      </c>
      <c r="E221" s="20">
        <v>1117</v>
      </c>
      <c r="F221" s="20">
        <v>196</v>
      </c>
      <c r="G221" s="20">
        <v>0</v>
      </c>
      <c r="H221" s="21">
        <f t="shared" si="41"/>
        <v>2077</v>
      </c>
    </row>
    <row r="222" spans="1:8" ht="15" customHeight="1" x14ac:dyDescent="0.3">
      <c r="A222" s="117" t="s">
        <v>10</v>
      </c>
      <c r="B222" s="13" t="s">
        <v>0</v>
      </c>
      <c r="C222" s="22">
        <v>1</v>
      </c>
      <c r="D222" s="22">
        <v>1</v>
      </c>
      <c r="E222" s="22">
        <v>20</v>
      </c>
      <c r="F222" s="22">
        <v>11</v>
      </c>
      <c r="G222" s="22">
        <v>1</v>
      </c>
      <c r="H222" s="23">
        <f t="shared" si="41"/>
        <v>34</v>
      </c>
    </row>
    <row r="223" spans="1:8" ht="15" customHeight="1" x14ac:dyDescent="0.3">
      <c r="A223" s="117"/>
      <c r="B223" s="13" t="s">
        <v>1</v>
      </c>
      <c r="C223" s="22">
        <v>14</v>
      </c>
      <c r="D223" s="22">
        <v>28</v>
      </c>
      <c r="E223" s="22">
        <v>532</v>
      </c>
      <c r="F223" s="22">
        <v>275</v>
      </c>
      <c r="G223" s="22">
        <v>15</v>
      </c>
      <c r="H223" s="23">
        <f t="shared" si="41"/>
        <v>864</v>
      </c>
    </row>
    <row r="224" spans="1:8" ht="15" customHeight="1" x14ac:dyDescent="0.3">
      <c r="A224" s="117"/>
      <c r="B224" s="13" t="s">
        <v>2</v>
      </c>
      <c r="C224" s="22">
        <v>32</v>
      </c>
      <c r="D224" s="22">
        <v>56</v>
      </c>
      <c r="E224" s="22">
        <v>1067</v>
      </c>
      <c r="F224" s="22">
        <v>521</v>
      </c>
      <c r="G224" s="22">
        <v>30</v>
      </c>
      <c r="H224" s="23">
        <f t="shared" si="41"/>
        <v>1706</v>
      </c>
    </row>
    <row r="225" spans="1:8" ht="15" customHeight="1" x14ac:dyDescent="0.3">
      <c r="A225" s="116" t="s">
        <v>11</v>
      </c>
      <c r="B225" s="12" t="s">
        <v>0</v>
      </c>
      <c r="C225" s="20">
        <v>0</v>
      </c>
      <c r="D225" s="20">
        <v>1</v>
      </c>
      <c r="E225" s="20">
        <v>17</v>
      </c>
      <c r="F225" s="20">
        <v>10</v>
      </c>
      <c r="G225" s="20">
        <v>1</v>
      </c>
      <c r="H225" s="21">
        <f t="shared" si="41"/>
        <v>29</v>
      </c>
    </row>
    <row r="226" spans="1:8" ht="15" customHeight="1" x14ac:dyDescent="0.3">
      <c r="A226" s="116"/>
      <c r="B226" s="12" t="s">
        <v>1</v>
      </c>
      <c r="C226" s="20">
        <v>0</v>
      </c>
      <c r="D226" s="20">
        <v>10</v>
      </c>
      <c r="E226" s="20">
        <v>352</v>
      </c>
      <c r="F226" s="20">
        <v>149</v>
      </c>
      <c r="G226" s="20">
        <v>12</v>
      </c>
      <c r="H226" s="21">
        <f t="shared" si="41"/>
        <v>523</v>
      </c>
    </row>
    <row r="227" spans="1:8" ht="15" customHeight="1" x14ac:dyDescent="0.3">
      <c r="A227" s="116"/>
      <c r="B227" s="12" t="s">
        <v>2</v>
      </c>
      <c r="C227" s="20">
        <v>0</v>
      </c>
      <c r="D227" s="20">
        <v>21</v>
      </c>
      <c r="E227" s="20">
        <v>723</v>
      </c>
      <c r="F227" s="20">
        <v>307</v>
      </c>
      <c r="G227" s="20">
        <v>24</v>
      </c>
      <c r="H227" s="21">
        <f t="shared" si="41"/>
        <v>1075</v>
      </c>
    </row>
    <row r="228" spans="1:8" ht="15" customHeight="1" x14ac:dyDescent="0.3">
      <c r="A228" s="113" t="s">
        <v>4</v>
      </c>
      <c r="B228" s="75" t="s">
        <v>0</v>
      </c>
      <c r="C228" s="76">
        <f>C216+C219+C222+C225</f>
        <v>3</v>
      </c>
      <c r="D228" s="76">
        <f t="shared" ref="D228:H228" si="42">D216+D219+D222+D225</f>
        <v>17</v>
      </c>
      <c r="E228" s="76">
        <f t="shared" si="42"/>
        <v>67</v>
      </c>
      <c r="F228" s="76">
        <f t="shared" si="42"/>
        <v>34</v>
      </c>
      <c r="G228" s="76">
        <f t="shared" si="42"/>
        <v>4</v>
      </c>
      <c r="H228" s="76">
        <f t="shared" si="42"/>
        <v>125</v>
      </c>
    </row>
    <row r="229" spans="1:8" ht="15" customHeight="1" x14ac:dyDescent="0.3">
      <c r="A229" s="113"/>
      <c r="B229" s="75" t="s">
        <v>1</v>
      </c>
      <c r="C229" s="76">
        <f>C217+C220+C223+C226</f>
        <v>62</v>
      </c>
      <c r="D229" s="76">
        <f t="shared" ref="D229:H229" si="43">D217+D220+D223+D226</f>
        <v>398</v>
      </c>
      <c r="E229" s="76">
        <f t="shared" si="43"/>
        <v>1751</v>
      </c>
      <c r="F229" s="76">
        <f t="shared" si="43"/>
        <v>649</v>
      </c>
      <c r="G229" s="76">
        <f t="shared" si="43"/>
        <v>57</v>
      </c>
      <c r="H229" s="76">
        <f t="shared" si="43"/>
        <v>2917</v>
      </c>
    </row>
    <row r="230" spans="1:8" ht="15" customHeight="1" x14ac:dyDescent="0.3">
      <c r="A230" s="113"/>
      <c r="B230" s="75" t="s">
        <v>2</v>
      </c>
      <c r="C230" s="76">
        <f>C218+C221+C224+C227</f>
        <v>137</v>
      </c>
      <c r="D230" s="76">
        <f t="shared" ref="D230:H230" si="44">D218+D221+D224+D227</f>
        <v>840</v>
      </c>
      <c r="E230" s="76">
        <f t="shared" si="44"/>
        <v>3544</v>
      </c>
      <c r="F230" s="76">
        <f t="shared" si="44"/>
        <v>1256</v>
      </c>
      <c r="G230" s="76">
        <f t="shared" si="44"/>
        <v>112</v>
      </c>
      <c r="H230" s="76">
        <f t="shared" si="44"/>
        <v>5889</v>
      </c>
    </row>
    <row r="231" spans="1:8" ht="15" customHeight="1" x14ac:dyDescent="0.3">
      <c r="A231" s="110" t="s">
        <v>96</v>
      </c>
      <c r="B231" s="110"/>
      <c r="C231" s="110"/>
      <c r="D231" s="110"/>
      <c r="E231" s="110"/>
      <c r="F231" s="110"/>
    </row>
    <row r="234" spans="1:8" ht="15" customHeight="1" x14ac:dyDescent="0.3">
      <c r="A234" s="114" t="s">
        <v>69</v>
      </c>
      <c r="B234" s="114"/>
      <c r="C234" s="114"/>
      <c r="D234" s="114"/>
      <c r="E234" s="114"/>
      <c r="F234" s="114"/>
      <c r="G234" s="114"/>
      <c r="H234" s="114"/>
    </row>
    <row r="235" spans="1:8" ht="15" customHeight="1" x14ac:dyDescent="0.3">
      <c r="A235" s="114" t="s">
        <v>76</v>
      </c>
      <c r="B235" s="114"/>
      <c r="C235" s="114"/>
      <c r="D235" s="114"/>
      <c r="E235" s="114"/>
      <c r="F235" s="114"/>
      <c r="G235" s="114"/>
      <c r="H235" s="114"/>
    </row>
    <row r="236" spans="1:8" ht="15" customHeight="1" x14ac:dyDescent="0.3">
      <c r="A236" s="73" t="s">
        <v>20</v>
      </c>
      <c r="B236" s="74"/>
      <c r="C236" s="74" t="s">
        <v>21</v>
      </c>
      <c r="D236" s="74" t="s">
        <v>22</v>
      </c>
      <c r="E236" s="74" t="s">
        <v>23</v>
      </c>
      <c r="F236" s="74" t="s">
        <v>24</v>
      </c>
      <c r="G236" s="74" t="s">
        <v>3</v>
      </c>
      <c r="H236" s="74" t="s">
        <v>4</v>
      </c>
    </row>
    <row r="237" spans="1:8" ht="15" customHeight="1" x14ac:dyDescent="0.3">
      <c r="A237" s="117" t="s">
        <v>8</v>
      </c>
      <c r="B237" s="13" t="s">
        <v>0</v>
      </c>
      <c r="C237" s="22">
        <v>0</v>
      </c>
      <c r="D237" s="22">
        <v>2</v>
      </c>
      <c r="E237" s="22">
        <v>11</v>
      </c>
      <c r="F237" s="22">
        <v>9</v>
      </c>
      <c r="G237" s="22">
        <v>3</v>
      </c>
      <c r="H237" s="23">
        <f>SUM(C237:G237)</f>
        <v>25</v>
      </c>
    </row>
    <row r="238" spans="1:8" ht="15" customHeight="1" x14ac:dyDescent="0.3">
      <c r="A238" s="117"/>
      <c r="B238" s="13" t="s">
        <v>1</v>
      </c>
      <c r="C238" s="22">
        <v>0</v>
      </c>
      <c r="D238" s="22">
        <v>55</v>
      </c>
      <c r="E238" s="22">
        <v>287</v>
      </c>
      <c r="F238" s="22">
        <v>146</v>
      </c>
      <c r="G238" s="22">
        <v>40</v>
      </c>
      <c r="H238" s="23">
        <f t="shared" ref="H238:H248" si="45">SUM(C238:G238)</f>
        <v>528</v>
      </c>
    </row>
    <row r="239" spans="1:8" ht="15" customHeight="1" x14ac:dyDescent="0.3">
      <c r="A239" s="117"/>
      <c r="B239" s="13" t="s">
        <v>2</v>
      </c>
      <c r="C239" s="22">
        <v>0</v>
      </c>
      <c r="D239" s="22">
        <v>104</v>
      </c>
      <c r="E239" s="22">
        <v>599</v>
      </c>
      <c r="F239" s="22">
        <v>278</v>
      </c>
      <c r="G239" s="22">
        <v>78</v>
      </c>
      <c r="H239" s="23">
        <f t="shared" si="45"/>
        <v>1059</v>
      </c>
    </row>
    <row r="240" spans="1:8" ht="15" customHeight="1" x14ac:dyDescent="0.3">
      <c r="A240" s="116" t="s">
        <v>9</v>
      </c>
      <c r="B240" s="12" t="s">
        <v>0</v>
      </c>
      <c r="C240" s="20">
        <v>1</v>
      </c>
      <c r="D240" s="20">
        <v>9</v>
      </c>
      <c r="E240" s="20">
        <v>16</v>
      </c>
      <c r="F240" s="20">
        <v>7</v>
      </c>
      <c r="G240" s="20">
        <v>0</v>
      </c>
      <c r="H240" s="21">
        <f t="shared" si="45"/>
        <v>33</v>
      </c>
    </row>
    <row r="241" spans="1:8" ht="15" customHeight="1" x14ac:dyDescent="0.3">
      <c r="A241" s="116"/>
      <c r="B241" s="12" t="s">
        <v>1</v>
      </c>
      <c r="C241" s="20">
        <v>38</v>
      </c>
      <c r="D241" s="20">
        <v>225</v>
      </c>
      <c r="E241" s="20">
        <v>509</v>
      </c>
      <c r="F241" s="20">
        <v>139</v>
      </c>
      <c r="G241" s="20">
        <v>0</v>
      </c>
      <c r="H241" s="21">
        <f t="shared" si="45"/>
        <v>911</v>
      </c>
    </row>
    <row r="242" spans="1:8" ht="15" customHeight="1" x14ac:dyDescent="0.3">
      <c r="A242" s="116"/>
      <c r="B242" s="12" t="s">
        <v>2</v>
      </c>
      <c r="C242" s="20">
        <v>86</v>
      </c>
      <c r="D242" s="20">
        <v>495</v>
      </c>
      <c r="E242" s="20">
        <v>1020</v>
      </c>
      <c r="F242" s="20">
        <v>264</v>
      </c>
      <c r="G242" s="20">
        <v>0</v>
      </c>
      <c r="H242" s="21">
        <f t="shared" si="45"/>
        <v>1865</v>
      </c>
    </row>
    <row r="243" spans="1:8" ht="15" customHeight="1" x14ac:dyDescent="0.3">
      <c r="A243" s="117" t="s">
        <v>10</v>
      </c>
      <c r="B243" s="13" t="s">
        <v>0</v>
      </c>
      <c r="C243" s="22">
        <v>1</v>
      </c>
      <c r="D243" s="22">
        <v>1</v>
      </c>
      <c r="E243" s="22">
        <v>20</v>
      </c>
      <c r="F243" s="22">
        <v>11</v>
      </c>
      <c r="G243" s="22">
        <v>1</v>
      </c>
      <c r="H243" s="23">
        <f t="shared" si="45"/>
        <v>34</v>
      </c>
    </row>
    <row r="244" spans="1:8" ht="15" customHeight="1" x14ac:dyDescent="0.3">
      <c r="A244" s="117"/>
      <c r="B244" s="13" t="s">
        <v>1</v>
      </c>
      <c r="C244" s="22">
        <v>14</v>
      </c>
      <c r="D244" s="22">
        <v>28</v>
      </c>
      <c r="E244" s="22">
        <v>507</v>
      </c>
      <c r="F244" s="22">
        <v>276</v>
      </c>
      <c r="G244" s="22">
        <v>15</v>
      </c>
      <c r="H244" s="23">
        <f t="shared" si="45"/>
        <v>840</v>
      </c>
    </row>
    <row r="245" spans="1:8" ht="15" customHeight="1" x14ac:dyDescent="0.3">
      <c r="A245" s="117"/>
      <c r="B245" s="13" t="s">
        <v>2</v>
      </c>
      <c r="C245" s="22">
        <v>32</v>
      </c>
      <c r="D245" s="22">
        <v>56</v>
      </c>
      <c r="E245" s="22">
        <v>1025</v>
      </c>
      <c r="F245" s="22">
        <v>521</v>
      </c>
      <c r="G245" s="22">
        <v>30</v>
      </c>
      <c r="H245" s="23">
        <f t="shared" si="45"/>
        <v>1664</v>
      </c>
    </row>
    <row r="246" spans="1:8" ht="15" customHeight="1" x14ac:dyDescent="0.3">
      <c r="A246" s="116" t="s">
        <v>11</v>
      </c>
      <c r="B246" s="12" t="s">
        <v>0</v>
      </c>
      <c r="C246" s="20">
        <v>0</v>
      </c>
      <c r="D246" s="20">
        <v>1</v>
      </c>
      <c r="E246" s="20">
        <v>17</v>
      </c>
      <c r="F246" s="20">
        <v>12</v>
      </c>
      <c r="G246" s="20">
        <v>1</v>
      </c>
      <c r="H246" s="21">
        <f t="shared" si="45"/>
        <v>31</v>
      </c>
    </row>
    <row r="247" spans="1:8" ht="15" customHeight="1" x14ac:dyDescent="0.3">
      <c r="A247" s="116"/>
      <c r="B247" s="12" t="s">
        <v>1</v>
      </c>
      <c r="C247" s="20">
        <v>0</v>
      </c>
      <c r="D247" s="20">
        <v>10</v>
      </c>
      <c r="E247" s="20">
        <v>326</v>
      </c>
      <c r="F247" s="20">
        <v>185</v>
      </c>
      <c r="G247" s="20">
        <v>12</v>
      </c>
      <c r="H247" s="21">
        <f t="shared" si="45"/>
        <v>533</v>
      </c>
    </row>
    <row r="248" spans="1:8" ht="15" customHeight="1" x14ac:dyDescent="0.3">
      <c r="A248" s="116"/>
      <c r="B248" s="12" t="s">
        <v>2</v>
      </c>
      <c r="C248" s="20">
        <v>0</v>
      </c>
      <c r="D248" s="20">
        <v>21</v>
      </c>
      <c r="E248" s="20">
        <v>676</v>
      </c>
      <c r="F248" s="20">
        <v>387</v>
      </c>
      <c r="G248" s="20">
        <v>24</v>
      </c>
      <c r="H248" s="21">
        <f t="shared" si="45"/>
        <v>1108</v>
      </c>
    </row>
    <row r="249" spans="1:8" ht="15" customHeight="1" x14ac:dyDescent="0.3">
      <c r="A249" s="113" t="s">
        <v>4</v>
      </c>
      <c r="B249" s="75" t="s">
        <v>0</v>
      </c>
      <c r="C249" s="76">
        <f>C237+C240+C243+C246</f>
        <v>2</v>
      </c>
      <c r="D249" s="76">
        <f t="shared" ref="D249:H249" si="46">D237+D240+D243+D246</f>
        <v>13</v>
      </c>
      <c r="E249" s="76">
        <f t="shared" si="46"/>
        <v>64</v>
      </c>
      <c r="F249" s="76">
        <f t="shared" si="46"/>
        <v>39</v>
      </c>
      <c r="G249" s="76">
        <f t="shared" si="46"/>
        <v>5</v>
      </c>
      <c r="H249" s="76">
        <f t="shared" si="46"/>
        <v>123</v>
      </c>
    </row>
    <row r="250" spans="1:8" ht="15" customHeight="1" x14ac:dyDescent="0.3">
      <c r="A250" s="113"/>
      <c r="B250" s="75" t="s">
        <v>1</v>
      </c>
      <c r="C250" s="76">
        <f>C238+C241+C244+C247</f>
        <v>52</v>
      </c>
      <c r="D250" s="76">
        <f t="shared" ref="D250:H250" si="47">D238+D241+D244+D247</f>
        <v>318</v>
      </c>
      <c r="E250" s="76">
        <f t="shared" si="47"/>
        <v>1629</v>
      </c>
      <c r="F250" s="76">
        <f t="shared" si="47"/>
        <v>746</v>
      </c>
      <c r="G250" s="76">
        <f t="shared" si="47"/>
        <v>67</v>
      </c>
      <c r="H250" s="76">
        <f t="shared" si="47"/>
        <v>2812</v>
      </c>
    </row>
    <row r="251" spans="1:8" ht="15" customHeight="1" x14ac:dyDescent="0.3">
      <c r="A251" s="113"/>
      <c r="B251" s="75" t="s">
        <v>2</v>
      </c>
      <c r="C251" s="76">
        <f>C239+C242+C245+C248</f>
        <v>118</v>
      </c>
      <c r="D251" s="76">
        <f t="shared" ref="D251:H251" si="48">D239+D242+D245+D248</f>
        <v>676</v>
      </c>
      <c r="E251" s="76">
        <f t="shared" si="48"/>
        <v>3320</v>
      </c>
      <c r="F251" s="76">
        <f t="shared" si="48"/>
        <v>1450</v>
      </c>
      <c r="G251" s="76">
        <f t="shared" si="48"/>
        <v>132</v>
      </c>
      <c r="H251" s="76">
        <f t="shared" si="48"/>
        <v>5696</v>
      </c>
    </row>
    <row r="252" spans="1:8" ht="15" customHeight="1" x14ac:dyDescent="0.3">
      <c r="A252" s="110" t="s">
        <v>96</v>
      </c>
      <c r="B252" s="110"/>
      <c r="C252" s="110"/>
      <c r="D252" s="110"/>
      <c r="E252" s="110"/>
      <c r="F252" s="110"/>
    </row>
    <row r="255" spans="1:8" ht="15" customHeight="1" x14ac:dyDescent="0.3">
      <c r="A255" s="114" t="s">
        <v>69</v>
      </c>
      <c r="B255" s="114"/>
      <c r="C255" s="114"/>
      <c r="D255" s="114"/>
      <c r="E255" s="114"/>
      <c r="F255" s="114"/>
      <c r="G255" s="114"/>
      <c r="H255" s="114"/>
    </row>
    <row r="256" spans="1:8" ht="15" customHeight="1" x14ac:dyDescent="0.3">
      <c r="A256" s="114" t="s">
        <v>77</v>
      </c>
      <c r="B256" s="114"/>
      <c r="C256" s="114"/>
      <c r="D256" s="114"/>
      <c r="E256" s="114"/>
      <c r="F256" s="114"/>
      <c r="G256" s="114"/>
      <c r="H256" s="114"/>
    </row>
    <row r="257" spans="1:8" ht="15" customHeight="1" x14ac:dyDescent="0.3">
      <c r="A257" s="73" t="s">
        <v>20</v>
      </c>
      <c r="B257" s="74"/>
      <c r="C257" s="74" t="s">
        <v>21</v>
      </c>
      <c r="D257" s="74" t="s">
        <v>22</v>
      </c>
      <c r="E257" s="74" t="s">
        <v>23</v>
      </c>
      <c r="F257" s="74" t="s">
        <v>24</v>
      </c>
      <c r="G257" s="74" t="s">
        <v>3</v>
      </c>
      <c r="H257" s="74" t="s">
        <v>4</v>
      </c>
    </row>
    <row r="258" spans="1:8" ht="15" customHeight="1" x14ac:dyDescent="0.3">
      <c r="A258" s="117" t="s">
        <v>8</v>
      </c>
      <c r="B258" s="13" t="s">
        <v>0</v>
      </c>
      <c r="C258" s="22">
        <v>0</v>
      </c>
      <c r="D258" s="22">
        <v>2</v>
      </c>
      <c r="E258" s="22">
        <v>11</v>
      </c>
      <c r="F258" s="22">
        <v>9</v>
      </c>
      <c r="G258" s="22">
        <v>3</v>
      </c>
      <c r="H258" s="23">
        <f>SUM(C258:G258)</f>
        <v>25</v>
      </c>
    </row>
    <row r="259" spans="1:8" ht="15" customHeight="1" x14ac:dyDescent="0.3">
      <c r="A259" s="117"/>
      <c r="B259" s="13" t="s">
        <v>1</v>
      </c>
      <c r="C259" s="22">
        <v>0</v>
      </c>
      <c r="D259" s="22">
        <v>55</v>
      </c>
      <c r="E259" s="22">
        <v>287</v>
      </c>
      <c r="F259" s="22">
        <v>146</v>
      </c>
      <c r="G259" s="22">
        <v>40</v>
      </c>
      <c r="H259" s="23">
        <f t="shared" ref="H259:H269" si="49">SUM(C259:G259)</f>
        <v>528</v>
      </c>
    </row>
    <row r="260" spans="1:8" ht="15" customHeight="1" x14ac:dyDescent="0.3">
      <c r="A260" s="117"/>
      <c r="B260" s="13" t="s">
        <v>2</v>
      </c>
      <c r="C260" s="22">
        <v>0</v>
      </c>
      <c r="D260" s="22">
        <v>104</v>
      </c>
      <c r="E260" s="22">
        <v>599</v>
      </c>
      <c r="F260" s="22">
        <v>278</v>
      </c>
      <c r="G260" s="22">
        <v>78</v>
      </c>
      <c r="H260" s="23">
        <f t="shared" si="49"/>
        <v>1059</v>
      </c>
    </row>
    <row r="261" spans="1:8" ht="15" customHeight="1" x14ac:dyDescent="0.3">
      <c r="A261" s="116" t="s">
        <v>9</v>
      </c>
      <c r="B261" s="12" t="s">
        <v>0</v>
      </c>
      <c r="C261" s="20">
        <v>1</v>
      </c>
      <c r="D261" s="20">
        <v>9</v>
      </c>
      <c r="E261" s="20">
        <v>16</v>
      </c>
      <c r="F261" s="20">
        <v>7</v>
      </c>
      <c r="G261" s="20">
        <v>0</v>
      </c>
      <c r="H261" s="21">
        <f t="shared" si="49"/>
        <v>33</v>
      </c>
    </row>
    <row r="262" spans="1:8" ht="15" customHeight="1" x14ac:dyDescent="0.3">
      <c r="A262" s="116"/>
      <c r="B262" s="12" t="s">
        <v>1</v>
      </c>
      <c r="C262" s="20">
        <v>38</v>
      </c>
      <c r="D262" s="20">
        <v>225</v>
      </c>
      <c r="E262" s="20">
        <v>509</v>
      </c>
      <c r="F262" s="20">
        <v>139</v>
      </c>
      <c r="G262" s="20">
        <v>0</v>
      </c>
      <c r="H262" s="21">
        <f t="shared" si="49"/>
        <v>911</v>
      </c>
    </row>
    <row r="263" spans="1:8" ht="15" customHeight="1" x14ac:dyDescent="0.3">
      <c r="A263" s="116"/>
      <c r="B263" s="12" t="s">
        <v>2</v>
      </c>
      <c r="C263" s="20">
        <v>86</v>
      </c>
      <c r="D263" s="20">
        <v>495</v>
      </c>
      <c r="E263" s="20">
        <v>1020</v>
      </c>
      <c r="F263" s="20">
        <v>264</v>
      </c>
      <c r="G263" s="20">
        <v>0</v>
      </c>
      <c r="H263" s="21">
        <f t="shared" si="49"/>
        <v>1865</v>
      </c>
    </row>
    <row r="264" spans="1:8" ht="15" customHeight="1" x14ac:dyDescent="0.3">
      <c r="A264" s="117" t="s">
        <v>10</v>
      </c>
      <c r="B264" s="13" t="s">
        <v>0</v>
      </c>
      <c r="C264" s="22">
        <v>1</v>
      </c>
      <c r="D264" s="22">
        <v>1</v>
      </c>
      <c r="E264" s="22">
        <v>20</v>
      </c>
      <c r="F264" s="22">
        <v>11</v>
      </c>
      <c r="G264" s="22">
        <v>1</v>
      </c>
      <c r="H264" s="23">
        <f t="shared" si="49"/>
        <v>34</v>
      </c>
    </row>
    <row r="265" spans="1:8" ht="15" customHeight="1" x14ac:dyDescent="0.3">
      <c r="A265" s="117"/>
      <c r="B265" s="13" t="s">
        <v>1</v>
      </c>
      <c r="C265" s="22">
        <v>14</v>
      </c>
      <c r="D265" s="22">
        <v>28</v>
      </c>
      <c r="E265" s="22">
        <v>507</v>
      </c>
      <c r="F265" s="22">
        <v>275</v>
      </c>
      <c r="G265" s="22">
        <v>15</v>
      </c>
      <c r="H265" s="23">
        <f t="shared" si="49"/>
        <v>839</v>
      </c>
    </row>
    <row r="266" spans="1:8" ht="15" customHeight="1" x14ac:dyDescent="0.3">
      <c r="A266" s="117"/>
      <c r="B266" s="13" t="s">
        <v>2</v>
      </c>
      <c r="C266" s="22">
        <v>32</v>
      </c>
      <c r="D266" s="22">
        <v>56</v>
      </c>
      <c r="E266" s="22">
        <v>1025</v>
      </c>
      <c r="F266" s="22">
        <v>515</v>
      </c>
      <c r="G266" s="22">
        <v>30</v>
      </c>
      <c r="H266" s="23">
        <f t="shared" si="49"/>
        <v>1658</v>
      </c>
    </row>
    <row r="267" spans="1:8" ht="15" customHeight="1" x14ac:dyDescent="0.3">
      <c r="A267" s="116" t="s">
        <v>11</v>
      </c>
      <c r="B267" s="12" t="s">
        <v>0</v>
      </c>
      <c r="C267" s="20">
        <v>0</v>
      </c>
      <c r="D267" s="20">
        <v>1</v>
      </c>
      <c r="E267" s="20">
        <v>17</v>
      </c>
      <c r="F267" s="20">
        <v>12</v>
      </c>
      <c r="G267" s="20">
        <v>1</v>
      </c>
      <c r="H267" s="21">
        <f t="shared" si="49"/>
        <v>31</v>
      </c>
    </row>
    <row r="268" spans="1:8" ht="15" customHeight="1" x14ac:dyDescent="0.3">
      <c r="A268" s="116"/>
      <c r="B268" s="12" t="s">
        <v>1</v>
      </c>
      <c r="C268" s="20">
        <v>0</v>
      </c>
      <c r="D268" s="20">
        <v>10</v>
      </c>
      <c r="E268" s="20">
        <v>326</v>
      </c>
      <c r="F268" s="20">
        <v>185</v>
      </c>
      <c r="G268" s="20">
        <v>12</v>
      </c>
      <c r="H268" s="21">
        <f t="shared" si="49"/>
        <v>533</v>
      </c>
    </row>
    <row r="269" spans="1:8" ht="15" customHeight="1" x14ac:dyDescent="0.3">
      <c r="A269" s="116"/>
      <c r="B269" s="12" t="s">
        <v>2</v>
      </c>
      <c r="C269" s="20">
        <v>0</v>
      </c>
      <c r="D269" s="20">
        <v>21</v>
      </c>
      <c r="E269" s="20">
        <v>676</v>
      </c>
      <c r="F269" s="20">
        <v>387</v>
      </c>
      <c r="G269" s="20">
        <v>24</v>
      </c>
      <c r="H269" s="21">
        <f t="shared" si="49"/>
        <v>1108</v>
      </c>
    </row>
    <row r="270" spans="1:8" ht="15" customHeight="1" x14ac:dyDescent="0.3">
      <c r="A270" s="113" t="s">
        <v>4</v>
      </c>
      <c r="B270" s="75" t="s">
        <v>0</v>
      </c>
      <c r="C270" s="76">
        <f>C258+C261+C264+C267</f>
        <v>2</v>
      </c>
      <c r="D270" s="76">
        <f t="shared" ref="D270:H270" si="50">D258+D261+D264+D267</f>
        <v>13</v>
      </c>
      <c r="E270" s="76">
        <f t="shared" si="50"/>
        <v>64</v>
      </c>
      <c r="F270" s="76">
        <f t="shared" si="50"/>
        <v>39</v>
      </c>
      <c r="G270" s="76">
        <f t="shared" si="50"/>
        <v>5</v>
      </c>
      <c r="H270" s="76">
        <f t="shared" si="50"/>
        <v>123</v>
      </c>
    </row>
    <row r="271" spans="1:8" ht="15" customHeight="1" x14ac:dyDescent="0.3">
      <c r="A271" s="113"/>
      <c r="B271" s="75" t="s">
        <v>1</v>
      </c>
      <c r="C271" s="76">
        <f>C259+C262+C265+C268</f>
        <v>52</v>
      </c>
      <c r="D271" s="76">
        <f t="shared" ref="D271:H271" si="51">D259+D262+D265+D268</f>
        <v>318</v>
      </c>
      <c r="E271" s="76">
        <f t="shared" si="51"/>
        <v>1629</v>
      </c>
      <c r="F271" s="76">
        <f t="shared" si="51"/>
        <v>745</v>
      </c>
      <c r="G271" s="76">
        <f t="shared" si="51"/>
        <v>67</v>
      </c>
      <c r="H271" s="76">
        <f t="shared" si="51"/>
        <v>2811</v>
      </c>
    </row>
    <row r="272" spans="1:8" ht="15" customHeight="1" x14ac:dyDescent="0.3">
      <c r="A272" s="113"/>
      <c r="B272" s="75" t="s">
        <v>2</v>
      </c>
      <c r="C272" s="76">
        <f>C260+C263+C266+C269</f>
        <v>118</v>
      </c>
      <c r="D272" s="76">
        <f t="shared" ref="D272:H272" si="52">D260+D263+D266+D269</f>
        <v>676</v>
      </c>
      <c r="E272" s="76">
        <f t="shared" si="52"/>
        <v>3320</v>
      </c>
      <c r="F272" s="76">
        <f t="shared" si="52"/>
        <v>1444</v>
      </c>
      <c r="G272" s="76">
        <f t="shared" si="52"/>
        <v>132</v>
      </c>
      <c r="H272" s="76">
        <f t="shared" si="52"/>
        <v>5690</v>
      </c>
    </row>
    <row r="273" spans="1:8" ht="15" customHeight="1" x14ac:dyDescent="0.3">
      <c r="A273" s="110" t="s">
        <v>96</v>
      </c>
      <c r="B273" s="110"/>
      <c r="C273" s="110"/>
      <c r="D273" s="110"/>
      <c r="E273" s="110"/>
      <c r="F273" s="110"/>
    </row>
    <row r="276" spans="1:8" ht="15" customHeight="1" x14ac:dyDescent="0.3">
      <c r="A276" s="114" t="s">
        <v>69</v>
      </c>
      <c r="B276" s="114"/>
      <c r="C276" s="114"/>
      <c r="D276" s="114"/>
      <c r="E276" s="114"/>
      <c r="F276" s="114"/>
      <c r="G276" s="114"/>
      <c r="H276" s="114"/>
    </row>
    <row r="277" spans="1:8" ht="15" customHeight="1" x14ac:dyDescent="0.3">
      <c r="A277" s="114" t="s">
        <v>78</v>
      </c>
      <c r="B277" s="114"/>
      <c r="C277" s="114"/>
      <c r="D277" s="114"/>
      <c r="E277" s="114"/>
      <c r="F277" s="114"/>
      <c r="G277" s="114"/>
      <c r="H277" s="114"/>
    </row>
    <row r="278" spans="1:8" ht="15" customHeight="1" x14ac:dyDescent="0.3">
      <c r="A278" s="73" t="s">
        <v>20</v>
      </c>
      <c r="B278" s="74"/>
      <c r="C278" s="74" t="s">
        <v>21</v>
      </c>
      <c r="D278" s="74" t="s">
        <v>22</v>
      </c>
      <c r="E278" s="74" t="s">
        <v>23</v>
      </c>
      <c r="F278" s="74" t="s">
        <v>24</v>
      </c>
      <c r="G278" s="74" t="s">
        <v>3</v>
      </c>
      <c r="H278" s="74" t="s">
        <v>4</v>
      </c>
    </row>
    <row r="279" spans="1:8" ht="15" customHeight="1" x14ac:dyDescent="0.3">
      <c r="A279" s="117" t="s">
        <v>8</v>
      </c>
      <c r="B279" s="13" t="s">
        <v>0</v>
      </c>
      <c r="C279" s="22">
        <v>0</v>
      </c>
      <c r="D279" s="22">
        <v>1</v>
      </c>
      <c r="E279" s="22">
        <v>11</v>
      </c>
      <c r="F279" s="22">
        <v>9</v>
      </c>
      <c r="G279" s="22">
        <v>3</v>
      </c>
      <c r="H279" s="23">
        <f>SUM(C279:G279)</f>
        <v>24</v>
      </c>
    </row>
    <row r="280" spans="1:8" ht="15" customHeight="1" x14ac:dyDescent="0.3">
      <c r="A280" s="117"/>
      <c r="B280" s="13" t="s">
        <v>1</v>
      </c>
      <c r="C280" s="22">
        <v>0</v>
      </c>
      <c r="D280" s="22">
        <v>28</v>
      </c>
      <c r="E280" s="22">
        <v>298</v>
      </c>
      <c r="F280" s="22">
        <v>133</v>
      </c>
      <c r="G280" s="22">
        <v>40</v>
      </c>
      <c r="H280" s="23">
        <f t="shared" ref="H280:H290" si="53">SUM(C280:G280)</f>
        <v>499</v>
      </c>
    </row>
    <row r="281" spans="1:8" ht="15" customHeight="1" x14ac:dyDescent="0.3">
      <c r="A281" s="117"/>
      <c r="B281" s="13" t="s">
        <v>2</v>
      </c>
      <c r="C281" s="22">
        <v>0</v>
      </c>
      <c r="D281" s="22">
        <v>56</v>
      </c>
      <c r="E281" s="22">
        <v>628</v>
      </c>
      <c r="F281" s="22">
        <v>250</v>
      </c>
      <c r="G281" s="22">
        <v>78</v>
      </c>
      <c r="H281" s="23">
        <f t="shared" si="53"/>
        <v>1012</v>
      </c>
    </row>
    <row r="282" spans="1:8" ht="15" customHeight="1" x14ac:dyDescent="0.3">
      <c r="A282" s="116" t="s">
        <v>9</v>
      </c>
      <c r="B282" s="12" t="s">
        <v>0</v>
      </c>
      <c r="C282" s="20">
        <v>1</v>
      </c>
      <c r="D282" s="20">
        <v>9</v>
      </c>
      <c r="E282" s="20">
        <v>15</v>
      </c>
      <c r="F282" s="20">
        <v>9</v>
      </c>
      <c r="G282" s="20">
        <v>0</v>
      </c>
      <c r="H282" s="21">
        <f t="shared" si="53"/>
        <v>34</v>
      </c>
    </row>
    <row r="283" spans="1:8" ht="15" customHeight="1" x14ac:dyDescent="0.3">
      <c r="A283" s="116"/>
      <c r="B283" s="12" t="s">
        <v>1</v>
      </c>
      <c r="C283" s="20">
        <v>38</v>
      </c>
      <c r="D283" s="20">
        <v>225</v>
      </c>
      <c r="E283" s="20">
        <v>490</v>
      </c>
      <c r="F283" s="20">
        <v>168</v>
      </c>
      <c r="G283" s="20">
        <v>0</v>
      </c>
      <c r="H283" s="21">
        <f t="shared" si="53"/>
        <v>921</v>
      </c>
    </row>
    <row r="284" spans="1:8" ht="15" customHeight="1" x14ac:dyDescent="0.3">
      <c r="A284" s="116"/>
      <c r="B284" s="12" t="s">
        <v>2</v>
      </c>
      <c r="C284" s="20">
        <v>86</v>
      </c>
      <c r="D284" s="20">
        <v>495</v>
      </c>
      <c r="E284" s="20">
        <v>977</v>
      </c>
      <c r="F284" s="20">
        <v>307</v>
      </c>
      <c r="G284" s="20">
        <v>0</v>
      </c>
      <c r="H284" s="21">
        <f t="shared" si="53"/>
        <v>1865</v>
      </c>
    </row>
    <row r="285" spans="1:8" ht="15" customHeight="1" x14ac:dyDescent="0.3">
      <c r="A285" s="117" t="s">
        <v>10</v>
      </c>
      <c r="B285" s="13" t="s">
        <v>0</v>
      </c>
      <c r="C285" s="22">
        <v>1</v>
      </c>
      <c r="D285" s="22">
        <v>1</v>
      </c>
      <c r="E285" s="22">
        <v>20</v>
      </c>
      <c r="F285" s="22">
        <v>12</v>
      </c>
      <c r="G285" s="22">
        <v>1</v>
      </c>
      <c r="H285" s="23">
        <f t="shared" si="53"/>
        <v>35</v>
      </c>
    </row>
    <row r="286" spans="1:8" ht="15" customHeight="1" x14ac:dyDescent="0.3">
      <c r="A286" s="117"/>
      <c r="B286" s="13" t="s">
        <v>1</v>
      </c>
      <c r="C286" s="22">
        <v>14</v>
      </c>
      <c r="D286" s="22">
        <v>24</v>
      </c>
      <c r="E286" s="22">
        <v>464</v>
      </c>
      <c r="F286" s="22">
        <v>346</v>
      </c>
      <c r="G286" s="22">
        <v>15</v>
      </c>
      <c r="H286" s="23">
        <f t="shared" si="53"/>
        <v>863</v>
      </c>
    </row>
    <row r="287" spans="1:8" ht="15" customHeight="1" x14ac:dyDescent="0.3">
      <c r="A287" s="117"/>
      <c r="B287" s="13" t="s">
        <v>2</v>
      </c>
      <c r="C287" s="22">
        <v>32</v>
      </c>
      <c r="D287" s="22">
        <v>48</v>
      </c>
      <c r="E287" s="22">
        <v>939</v>
      </c>
      <c r="F287" s="22">
        <v>631</v>
      </c>
      <c r="G287" s="22">
        <v>30</v>
      </c>
      <c r="H287" s="23">
        <f t="shared" si="53"/>
        <v>1680</v>
      </c>
    </row>
    <row r="288" spans="1:8" ht="15" customHeight="1" x14ac:dyDescent="0.3">
      <c r="A288" s="116" t="s">
        <v>11</v>
      </c>
      <c r="B288" s="12" t="s">
        <v>0</v>
      </c>
      <c r="C288" s="20">
        <v>0</v>
      </c>
      <c r="D288" s="20">
        <v>1</v>
      </c>
      <c r="E288" s="20">
        <v>17</v>
      </c>
      <c r="F288" s="20">
        <v>16</v>
      </c>
      <c r="G288" s="20">
        <v>1</v>
      </c>
      <c r="H288" s="21">
        <f t="shared" si="53"/>
        <v>35</v>
      </c>
    </row>
    <row r="289" spans="1:8" ht="15" customHeight="1" x14ac:dyDescent="0.3">
      <c r="A289" s="116"/>
      <c r="B289" s="12" t="s">
        <v>1</v>
      </c>
      <c r="C289" s="20">
        <v>0</v>
      </c>
      <c r="D289" s="20">
        <v>10</v>
      </c>
      <c r="E289" s="20">
        <v>298</v>
      </c>
      <c r="F289" s="20">
        <v>283</v>
      </c>
      <c r="G289" s="20">
        <v>12</v>
      </c>
      <c r="H289" s="21">
        <f t="shared" si="53"/>
        <v>603</v>
      </c>
    </row>
    <row r="290" spans="1:8" ht="15" customHeight="1" x14ac:dyDescent="0.3">
      <c r="A290" s="116"/>
      <c r="B290" s="12" t="s">
        <v>2</v>
      </c>
      <c r="C290" s="20">
        <v>0</v>
      </c>
      <c r="D290" s="20">
        <v>21</v>
      </c>
      <c r="E290" s="20">
        <v>612</v>
      </c>
      <c r="F290" s="20">
        <v>575</v>
      </c>
      <c r="G290" s="20">
        <v>24</v>
      </c>
      <c r="H290" s="21">
        <f t="shared" si="53"/>
        <v>1232</v>
      </c>
    </row>
    <row r="291" spans="1:8" ht="15" customHeight="1" x14ac:dyDescent="0.3">
      <c r="A291" s="113" t="s">
        <v>4</v>
      </c>
      <c r="B291" s="75" t="s">
        <v>0</v>
      </c>
      <c r="C291" s="76">
        <f>C279+C282+C285+C288</f>
        <v>2</v>
      </c>
      <c r="D291" s="76">
        <f t="shared" ref="D291:H291" si="54">D279+D282+D285+D288</f>
        <v>12</v>
      </c>
      <c r="E291" s="76">
        <f t="shared" si="54"/>
        <v>63</v>
      </c>
      <c r="F291" s="76">
        <f t="shared" si="54"/>
        <v>46</v>
      </c>
      <c r="G291" s="76">
        <f t="shared" si="54"/>
        <v>5</v>
      </c>
      <c r="H291" s="76">
        <f t="shared" si="54"/>
        <v>128</v>
      </c>
    </row>
    <row r="292" spans="1:8" ht="15" customHeight="1" x14ac:dyDescent="0.3">
      <c r="A292" s="113"/>
      <c r="B292" s="75" t="s">
        <v>1</v>
      </c>
      <c r="C292" s="76">
        <f>C280+C283+C286+C289</f>
        <v>52</v>
      </c>
      <c r="D292" s="76">
        <f t="shared" ref="D292:H292" si="55">D280+D283+D286+D289</f>
        <v>287</v>
      </c>
      <c r="E292" s="76">
        <f t="shared" si="55"/>
        <v>1550</v>
      </c>
      <c r="F292" s="76">
        <f t="shared" si="55"/>
        <v>930</v>
      </c>
      <c r="G292" s="76">
        <f t="shared" si="55"/>
        <v>67</v>
      </c>
      <c r="H292" s="76">
        <f t="shared" si="55"/>
        <v>2886</v>
      </c>
    </row>
    <row r="293" spans="1:8" ht="15" customHeight="1" x14ac:dyDescent="0.3">
      <c r="A293" s="113"/>
      <c r="B293" s="75" t="s">
        <v>2</v>
      </c>
      <c r="C293" s="76">
        <f>C281+C284+C287+C290</f>
        <v>118</v>
      </c>
      <c r="D293" s="76">
        <f t="shared" ref="D293:H293" si="56">D281+D284+D287+D290</f>
        <v>620</v>
      </c>
      <c r="E293" s="76">
        <f t="shared" si="56"/>
        <v>3156</v>
      </c>
      <c r="F293" s="76">
        <f t="shared" si="56"/>
        <v>1763</v>
      </c>
      <c r="G293" s="76">
        <f t="shared" si="56"/>
        <v>132</v>
      </c>
      <c r="H293" s="76">
        <f t="shared" si="56"/>
        <v>5789</v>
      </c>
    </row>
    <row r="294" spans="1:8" ht="15" customHeight="1" x14ac:dyDescent="0.3">
      <c r="A294" s="110" t="s">
        <v>96</v>
      </c>
      <c r="B294" s="110"/>
      <c r="C294" s="110"/>
      <c r="D294" s="110"/>
      <c r="E294" s="110"/>
      <c r="F294" s="110"/>
    </row>
  </sheetData>
  <mergeCells count="103">
    <mergeCell ref="A279:A281"/>
    <mergeCell ref="A273:F273"/>
    <mergeCell ref="A294:F294"/>
    <mergeCell ref="A285:A287"/>
    <mergeCell ref="A288:A290"/>
    <mergeCell ref="A291:A293"/>
    <mergeCell ref="A282:A284"/>
    <mergeCell ref="A249:A251"/>
    <mergeCell ref="A277:H277"/>
    <mergeCell ref="A261:A263"/>
    <mergeCell ref="A267:A269"/>
    <mergeCell ref="A258:A260"/>
    <mergeCell ref="A264:A266"/>
    <mergeCell ref="A255:H255"/>
    <mergeCell ref="A256:H256"/>
    <mergeCell ref="A276:H276"/>
    <mergeCell ref="A270:A272"/>
    <mergeCell ref="A252:F252"/>
    <mergeCell ref="A207:A209"/>
    <mergeCell ref="A204:A206"/>
    <mergeCell ref="A183:A185"/>
    <mergeCell ref="A180:A182"/>
    <mergeCell ref="A193:H193"/>
    <mergeCell ref="A219:A221"/>
    <mergeCell ref="A222:A224"/>
    <mergeCell ref="A150:H150"/>
    <mergeCell ref="A151:H151"/>
    <mergeCell ref="A165:A167"/>
    <mergeCell ref="A153:A155"/>
    <mergeCell ref="A156:A158"/>
    <mergeCell ref="A159:A161"/>
    <mergeCell ref="A162:A164"/>
    <mergeCell ref="A216:A218"/>
    <mergeCell ref="A210:F210"/>
    <mergeCell ref="A246:A248"/>
    <mergeCell ref="A235:H235"/>
    <mergeCell ref="A234:H234"/>
    <mergeCell ref="A213:H213"/>
    <mergeCell ref="A237:A239"/>
    <mergeCell ref="A240:A242"/>
    <mergeCell ref="A243:A245"/>
    <mergeCell ref="A231:F231"/>
    <mergeCell ref="A228:A230"/>
    <mergeCell ref="A214:H214"/>
    <mergeCell ref="A225:A227"/>
    <mergeCell ref="A120:A122"/>
    <mergeCell ref="A123:A125"/>
    <mergeCell ref="A108:H108"/>
    <mergeCell ref="A109:H109"/>
    <mergeCell ref="A111:A113"/>
    <mergeCell ref="A114:A116"/>
    <mergeCell ref="A117:A119"/>
    <mergeCell ref="A198:A200"/>
    <mergeCell ref="A201:A203"/>
    <mergeCell ref="A171:H171"/>
    <mergeCell ref="A174:A176"/>
    <mergeCell ref="A186:A188"/>
    <mergeCell ref="A172:H172"/>
    <mergeCell ref="A177:A179"/>
    <mergeCell ref="A192:H192"/>
    <mergeCell ref="A195:A197"/>
    <mergeCell ref="A141:A143"/>
    <mergeCell ref="A144:A146"/>
    <mergeCell ref="A129:H129"/>
    <mergeCell ref="A130:H130"/>
    <mergeCell ref="A132:A134"/>
    <mergeCell ref="A135:A137"/>
    <mergeCell ref="A138:A140"/>
    <mergeCell ref="A57:A59"/>
    <mergeCell ref="A60:A62"/>
    <mergeCell ref="A45:H45"/>
    <mergeCell ref="A46:H46"/>
    <mergeCell ref="A48:A50"/>
    <mergeCell ref="A51:A53"/>
    <mergeCell ref="A54:A56"/>
    <mergeCell ref="A99:A101"/>
    <mergeCell ref="A102:A104"/>
    <mergeCell ref="A87:H87"/>
    <mergeCell ref="A88:H88"/>
    <mergeCell ref="A90:A92"/>
    <mergeCell ref="A93:A95"/>
    <mergeCell ref="A96:A98"/>
    <mergeCell ref="A78:A80"/>
    <mergeCell ref="A81:A83"/>
    <mergeCell ref="A66:H66"/>
    <mergeCell ref="A67:H67"/>
    <mergeCell ref="A69:A71"/>
    <mergeCell ref="A72:A74"/>
    <mergeCell ref="A75:A77"/>
    <mergeCell ref="A15:A17"/>
    <mergeCell ref="A18:A20"/>
    <mergeCell ref="A3:H3"/>
    <mergeCell ref="A4:H4"/>
    <mergeCell ref="A6:A8"/>
    <mergeCell ref="A9:A11"/>
    <mergeCell ref="A12:A14"/>
    <mergeCell ref="A36:A38"/>
    <mergeCell ref="A39:A41"/>
    <mergeCell ref="A24:H24"/>
    <mergeCell ref="A25:H25"/>
    <mergeCell ref="A27:A29"/>
    <mergeCell ref="A30:A32"/>
    <mergeCell ref="A33:A35"/>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05" max="7" man="1"/>
    <brk id="126" max="7" man="1"/>
    <brk id="147" max="7" man="1"/>
    <brk id="168" max="7" man="1"/>
    <brk id="189" max="16383" man="1"/>
    <brk id="210" max="7" man="1"/>
    <brk id="231" max="7" man="1"/>
    <brk id="252" max="7" man="1"/>
    <brk id="273" max="7" man="1"/>
  </rowBreaks>
  <colBreaks count="1" manualBreakCount="1">
    <brk id="8" min="147" max="244"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99ED5-A601-4FC1-B4C3-E7534A78F08B}">
  <sheetPr>
    <tabColor theme="5" tint="0.39997558519241921"/>
  </sheetPr>
  <dimension ref="A1:AA51"/>
  <sheetViews>
    <sheetView showGridLines="0" workbookViewId="0">
      <selection activeCell="H11" sqref="H11"/>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20" t="s">
        <v>111</v>
      </c>
      <c r="B1" s="120"/>
      <c r="C1" s="120"/>
      <c r="D1" s="120"/>
      <c r="E1" s="120"/>
      <c r="F1" s="120"/>
      <c r="G1" s="120"/>
      <c r="H1" s="95"/>
      <c r="I1" s="95"/>
      <c r="J1" s="95"/>
      <c r="K1" s="120" t="s">
        <v>128</v>
      </c>
      <c r="L1" s="120"/>
      <c r="M1" s="120"/>
      <c r="N1" s="120"/>
      <c r="O1" s="120"/>
      <c r="P1" s="120"/>
      <c r="Q1" s="120"/>
      <c r="R1" s="95"/>
      <c r="S1" s="95"/>
      <c r="T1" s="95"/>
      <c r="U1" s="120" t="s">
        <v>112</v>
      </c>
      <c r="V1" s="120"/>
      <c r="W1" s="120"/>
      <c r="X1" s="120"/>
      <c r="Y1" s="120"/>
      <c r="Z1" s="120"/>
      <c r="AA1" s="120"/>
    </row>
    <row r="2" spans="1:27" x14ac:dyDescent="0.3">
      <c r="A2" s="96" t="s">
        <v>20</v>
      </c>
      <c r="B2" s="96" t="s">
        <v>113</v>
      </c>
      <c r="C2" s="96">
        <v>2019</v>
      </c>
      <c r="D2" s="96">
        <v>2020</v>
      </c>
      <c r="E2" s="96">
        <v>2021</v>
      </c>
      <c r="F2" s="96">
        <v>2022</v>
      </c>
      <c r="G2" s="96">
        <v>2023</v>
      </c>
      <c r="H2" s="95"/>
      <c r="I2" s="95"/>
      <c r="J2" s="95"/>
      <c r="K2" s="96" t="s">
        <v>20</v>
      </c>
      <c r="L2" s="96" t="s">
        <v>113</v>
      </c>
      <c r="M2" s="96">
        <v>2019</v>
      </c>
      <c r="N2" s="96">
        <v>2020</v>
      </c>
      <c r="O2" s="96">
        <v>2021</v>
      </c>
      <c r="P2" s="96">
        <v>2022</v>
      </c>
      <c r="Q2" s="96">
        <v>2023</v>
      </c>
      <c r="R2" s="95"/>
      <c r="S2" s="95"/>
      <c r="T2" s="95"/>
      <c r="U2" s="96" t="s">
        <v>20</v>
      </c>
      <c r="V2" s="96" t="s">
        <v>113</v>
      </c>
      <c r="W2" s="96">
        <v>2019</v>
      </c>
      <c r="X2" s="96">
        <v>2020</v>
      </c>
      <c r="Y2" s="96">
        <v>2021</v>
      </c>
      <c r="Z2" s="96">
        <v>2022</v>
      </c>
      <c r="AA2" s="96">
        <v>2023</v>
      </c>
    </row>
    <row r="3" spans="1:27" x14ac:dyDescent="0.3">
      <c r="A3" s="118" t="s">
        <v>13</v>
      </c>
      <c r="B3" s="95" t="s">
        <v>114</v>
      </c>
      <c r="C3" s="97">
        <v>160</v>
      </c>
      <c r="D3" s="97">
        <v>178</v>
      </c>
      <c r="E3" s="97">
        <v>140</v>
      </c>
      <c r="F3" s="97">
        <v>141</v>
      </c>
      <c r="G3" s="97">
        <v>176</v>
      </c>
      <c r="H3" s="95"/>
      <c r="I3" s="95"/>
      <c r="J3" s="95"/>
      <c r="K3" s="118" t="s">
        <v>13</v>
      </c>
      <c r="L3" s="95" t="s">
        <v>114</v>
      </c>
      <c r="M3" s="97">
        <v>211</v>
      </c>
      <c r="N3" s="97">
        <v>246</v>
      </c>
      <c r="O3" s="97">
        <v>195</v>
      </c>
      <c r="P3" s="97">
        <v>203</v>
      </c>
      <c r="Q3" s="97">
        <v>260</v>
      </c>
      <c r="R3" s="95"/>
      <c r="S3" s="95"/>
      <c r="T3" s="95"/>
      <c r="U3" s="118" t="s">
        <v>13</v>
      </c>
      <c r="V3" s="95" t="s">
        <v>114</v>
      </c>
      <c r="W3" s="97">
        <v>589</v>
      </c>
      <c r="X3" s="97">
        <v>692</v>
      </c>
      <c r="Y3" s="97">
        <v>561</v>
      </c>
      <c r="Z3" s="97">
        <v>570</v>
      </c>
      <c r="AA3" s="97">
        <v>705</v>
      </c>
    </row>
    <row r="4" spans="1:27" x14ac:dyDescent="0.3">
      <c r="A4" s="118"/>
      <c r="B4" s="95" t="s">
        <v>115</v>
      </c>
      <c r="C4" s="97">
        <v>152</v>
      </c>
      <c r="D4" s="97">
        <v>178</v>
      </c>
      <c r="E4" s="97">
        <v>126</v>
      </c>
      <c r="F4" s="97">
        <v>131</v>
      </c>
      <c r="G4" s="97">
        <v>179</v>
      </c>
      <c r="H4" s="95"/>
      <c r="I4" s="95"/>
      <c r="J4" s="95"/>
      <c r="K4" s="118"/>
      <c r="L4" s="95" t="s">
        <v>115</v>
      </c>
      <c r="M4" s="97">
        <v>198</v>
      </c>
      <c r="N4" s="97">
        <v>243</v>
      </c>
      <c r="O4" s="97">
        <v>181</v>
      </c>
      <c r="P4" s="97">
        <v>186</v>
      </c>
      <c r="Q4" s="97">
        <v>270</v>
      </c>
      <c r="R4" s="95"/>
      <c r="S4" s="95"/>
      <c r="T4" s="95"/>
      <c r="U4" s="118"/>
      <c r="V4" s="95" t="s">
        <v>115</v>
      </c>
      <c r="W4" s="97">
        <v>564</v>
      </c>
      <c r="X4" s="97">
        <v>682</v>
      </c>
      <c r="Y4" s="97">
        <v>508</v>
      </c>
      <c r="Z4" s="97">
        <v>522</v>
      </c>
      <c r="AA4" s="97">
        <v>727</v>
      </c>
    </row>
    <row r="5" spans="1:27" x14ac:dyDescent="0.3">
      <c r="A5" s="118"/>
      <c r="B5" s="95" t="s">
        <v>116</v>
      </c>
      <c r="C5" s="97">
        <v>154</v>
      </c>
      <c r="D5" s="97">
        <v>177</v>
      </c>
      <c r="E5" s="97">
        <v>121</v>
      </c>
      <c r="F5" s="97">
        <v>129</v>
      </c>
      <c r="G5" s="97">
        <v>186</v>
      </c>
      <c r="H5" s="95"/>
      <c r="I5" s="95"/>
      <c r="J5" s="95"/>
      <c r="K5" s="118"/>
      <c r="L5" s="95" t="s">
        <v>116</v>
      </c>
      <c r="M5" s="97">
        <v>201</v>
      </c>
      <c r="N5" s="97">
        <v>239</v>
      </c>
      <c r="O5" s="97">
        <v>173</v>
      </c>
      <c r="P5" s="97">
        <v>182</v>
      </c>
      <c r="Q5" s="97">
        <v>278</v>
      </c>
      <c r="R5" s="95"/>
      <c r="S5" s="95"/>
      <c r="T5" s="95"/>
      <c r="U5" s="118"/>
      <c r="V5" s="95" t="s">
        <v>116</v>
      </c>
      <c r="W5" s="97">
        <v>569</v>
      </c>
      <c r="X5" s="97">
        <v>670</v>
      </c>
      <c r="Y5" s="97">
        <v>487</v>
      </c>
      <c r="Z5" s="97">
        <v>513</v>
      </c>
      <c r="AA5" s="97">
        <v>743</v>
      </c>
    </row>
    <row r="6" spans="1:27" x14ac:dyDescent="0.3">
      <c r="A6" s="118"/>
      <c r="B6" s="95" t="s">
        <v>117</v>
      </c>
      <c r="C6" s="97">
        <v>154</v>
      </c>
      <c r="D6" s="97">
        <v>171</v>
      </c>
      <c r="E6" s="97">
        <v>123</v>
      </c>
      <c r="F6" s="97">
        <v>130</v>
      </c>
      <c r="G6" s="97">
        <v>188</v>
      </c>
      <c r="H6" s="95"/>
      <c r="I6" s="95"/>
      <c r="J6" s="95"/>
      <c r="K6" s="118"/>
      <c r="L6" s="95" t="s">
        <v>117</v>
      </c>
      <c r="M6" s="97">
        <v>194</v>
      </c>
      <c r="N6" s="97">
        <v>231</v>
      </c>
      <c r="O6" s="97">
        <v>178</v>
      </c>
      <c r="P6" s="97">
        <v>182</v>
      </c>
      <c r="Q6" s="97">
        <v>278</v>
      </c>
      <c r="R6" s="95"/>
      <c r="S6" s="95"/>
      <c r="T6" s="95"/>
      <c r="U6" s="118"/>
      <c r="V6" s="95" t="s">
        <v>117</v>
      </c>
      <c r="W6" s="97">
        <v>548</v>
      </c>
      <c r="X6" s="97">
        <v>643</v>
      </c>
      <c r="Y6" s="97">
        <v>506</v>
      </c>
      <c r="Z6" s="97">
        <v>516</v>
      </c>
      <c r="AA6" s="97">
        <v>740</v>
      </c>
    </row>
    <row r="7" spans="1:27" x14ac:dyDescent="0.3">
      <c r="A7" s="118"/>
      <c r="B7" s="95" t="s">
        <v>118</v>
      </c>
      <c r="C7" s="97">
        <v>146</v>
      </c>
      <c r="D7" s="97">
        <v>167</v>
      </c>
      <c r="E7" s="97">
        <v>123</v>
      </c>
      <c r="F7" s="97">
        <v>131</v>
      </c>
      <c r="G7" s="97">
        <v>190</v>
      </c>
      <c r="H7" s="95"/>
      <c r="I7" s="95"/>
      <c r="J7" s="95"/>
      <c r="K7" s="118"/>
      <c r="L7" s="95" t="s">
        <v>118</v>
      </c>
      <c r="M7" s="97">
        <v>191</v>
      </c>
      <c r="N7" s="97">
        <v>234</v>
      </c>
      <c r="O7" s="97">
        <v>175</v>
      </c>
      <c r="P7" s="97">
        <v>184</v>
      </c>
      <c r="Q7" s="97">
        <v>282</v>
      </c>
      <c r="R7" s="95"/>
      <c r="S7" s="95"/>
      <c r="T7" s="95"/>
      <c r="U7" s="118"/>
      <c r="V7" s="95" t="s">
        <v>118</v>
      </c>
      <c r="W7" s="97">
        <v>547</v>
      </c>
      <c r="X7" s="97">
        <v>645</v>
      </c>
      <c r="Y7" s="97">
        <v>503</v>
      </c>
      <c r="Z7" s="97">
        <v>522</v>
      </c>
      <c r="AA7" s="97">
        <v>752</v>
      </c>
    </row>
    <row r="8" spans="1:27" x14ac:dyDescent="0.3">
      <c r="A8" s="118"/>
      <c r="B8" s="95" t="s">
        <v>119</v>
      </c>
      <c r="C8" s="97">
        <v>160</v>
      </c>
      <c r="D8" s="97">
        <v>163</v>
      </c>
      <c r="E8" s="97">
        <v>140</v>
      </c>
      <c r="F8" s="97">
        <v>148</v>
      </c>
      <c r="G8" s="97">
        <v>188</v>
      </c>
      <c r="H8" s="95"/>
      <c r="I8" s="95"/>
      <c r="J8" s="95"/>
      <c r="K8" s="118"/>
      <c r="L8" s="95" t="s">
        <v>119</v>
      </c>
      <c r="M8" s="97">
        <v>210</v>
      </c>
      <c r="N8" s="97">
        <v>230</v>
      </c>
      <c r="O8" s="97">
        <v>193</v>
      </c>
      <c r="P8" s="97">
        <v>206</v>
      </c>
      <c r="Q8" s="97">
        <v>277</v>
      </c>
      <c r="R8" s="95"/>
      <c r="S8" s="95"/>
      <c r="T8" s="95"/>
      <c r="U8" s="118"/>
      <c r="V8" s="95" t="s">
        <v>119</v>
      </c>
      <c r="W8" s="97">
        <v>589</v>
      </c>
      <c r="X8" s="97">
        <v>639</v>
      </c>
      <c r="Y8" s="97">
        <v>560</v>
      </c>
      <c r="Z8" s="97">
        <v>587</v>
      </c>
      <c r="AA8" s="97">
        <v>750</v>
      </c>
    </row>
    <row r="9" spans="1:27" x14ac:dyDescent="0.3">
      <c r="A9" s="118"/>
      <c r="B9" s="95" t="s">
        <v>120</v>
      </c>
      <c r="C9" s="97">
        <v>162</v>
      </c>
      <c r="D9" s="97">
        <v>159</v>
      </c>
      <c r="E9" s="97">
        <v>139</v>
      </c>
      <c r="F9" s="97">
        <v>156</v>
      </c>
      <c r="G9" s="97">
        <v>194</v>
      </c>
      <c r="H9" s="95"/>
      <c r="I9" s="95"/>
      <c r="J9" s="95"/>
      <c r="K9" s="118"/>
      <c r="L9" s="95" t="s">
        <v>120</v>
      </c>
      <c r="M9" s="97">
        <v>219</v>
      </c>
      <c r="N9" s="97">
        <v>227</v>
      </c>
      <c r="O9" s="97">
        <v>195</v>
      </c>
      <c r="P9" s="97">
        <v>224</v>
      </c>
      <c r="Q9" s="97">
        <v>287</v>
      </c>
      <c r="R9" s="95"/>
      <c r="S9" s="95"/>
      <c r="T9" s="95"/>
      <c r="U9" s="118"/>
      <c r="V9" s="95" t="s">
        <v>120</v>
      </c>
      <c r="W9" s="97">
        <v>615</v>
      </c>
      <c r="X9" s="97">
        <v>626</v>
      </c>
      <c r="Y9" s="97">
        <v>561</v>
      </c>
      <c r="Z9" s="97">
        <v>609</v>
      </c>
      <c r="AA9" s="97">
        <v>778</v>
      </c>
    </row>
    <row r="10" spans="1:27" x14ac:dyDescent="0.3">
      <c r="A10" s="118"/>
      <c r="B10" s="95" t="s">
        <v>121</v>
      </c>
      <c r="C10" s="97">
        <v>163</v>
      </c>
      <c r="D10" s="97">
        <v>160</v>
      </c>
      <c r="E10" s="97">
        <v>141</v>
      </c>
      <c r="F10" s="97">
        <v>153</v>
      </c>
      <c r="G10" s="97">
        <v>182</v>
      </c>
      <c r="H10" s="95"/>
      <c r="I10" s="95"/>
      <c r="J10" s="95"/>
      <c r="K10" s="118"/>
      <c r="L10" s="95" t="s">
        <v>121</v>
      </c>
      <c r="M10" s="97">
        <v>220</v>
      </c>
      <c r="N10" s="97">
        <v>224</v>
      </c>
      <c r="O10" s="97">
        <v>202</v>
      </c>
      <c r="P10" s="97">
        <v>224</v>
      </c>
      <c r="Q10" s="97">
        <v>273</v>
      </c>
      <c r="R10" s="95"/>
      <c r="S10" s="95"/>
      <c r="T10" s="95"/>
      <c r="U10" s="118"/>
      <c r="V10" s="95" t="s">
        <v>121</v>
      </c>
      <c r="W10" s="97">
        <v>612</v>
      </c>
      <c r="X10" s="97">
        <v>629</v>
      </c>
      <c r="Y10" s="97">
        <v>576</v>
      </c>
      <c r="Z10" s="97">
        <v>607</v>
      </c>
      <c r="AA10" s="97">
        <v>733</v>
      </c>
    </row>
    <row r="11" spans="1:27" x14ac:dyDescent="0.3">
      <c r="A11" s="118"/>
      <c r="B11" s="95" t="s">
        <v>122</v>
      </c>
      <c r="C11" s="97">
        <v>162</v>
      </c>
      <c r="D11" s="97">
        <v>161</v>
      </c>
      <c r="E11" s="97">
        <v>144</v>
      </c>
      <c r="F11" s="97">
        <v>154</v>
      </c>
      <c r="G11" s="97">
        <v>179</v>
      </c>
      <c r="H11" s="95"/>
      <c r="I11" s="95"/>
      <c r="J11" s="95"/>
      <c r="K11" s="118"/>
      <c r="L11" s="95" t="s">
        <v>122</v>
      </c>
      <c r="M11" s="97">
        <v>219</v>
      </c>
      <c r="N11" s="97">
        <v>225</v>
      </c>
      <c r="O11" s="97">
        <v>204</v>
      </c>
      <c r="P11" s="97">
        <v>223</v>
      </c>
      <c r="Q11" s="97">
        <v>270</v>
      </c>
      <c r="R11" s="95"/>
      <c r="S11" s="95"/>
      <c r="T11" s="95"/>
      <c r="U11" s="118"/>
      <c r="V11" s="95" t="s">
        <v>122</v>
      </c>
      <c r="W11" s="97">
        <v>611</v>
      </c>
      <c r="X11" s="97">
        <v>635</v>
      </c>
      <c r="Y11" s="97">
        <v>581</v>
      </c>
      <c r="Z11" s="97">
        <v>612</v>
      </c>
      <c r="AA11" s="97">
        <v>721</v>
      </c>
    </row>
    <row r="12" spans="1:27" x14ac:dyDescent="0.3">
      <c r="A12" s="118"/>
      <c r="B12" s="95" t="s">
        <v>123</v>
      </c>
      <c r="C12" s="97">
        <v>167</v>
      </c>
      <c r="D12" s="97">
        <v>149</v>
      </c>
      <c r="E12" s="97">
        <v>138</v>
      </c>
      <c r="F12" s="97">
        <v>157</v>
      </c>
      <c r="G12" s="97">
        <v>189</v>
      </c>
      <c r="H12" s="95"/>
      <c r="I12" s="95"/>
      <c r="J12" s="95"/>
      <c r="K12" s="118"/>
      <c r="L12" s="95" t="s">
        <v>123</v>
      </c>
      <c r="M12" s="97">
        <v>229</v>
      </c>
      <c r="N12" s="97">
        <v>209</v>
      </c>
      <c r="O12" s="97">
        <v>201</v>
      </c>
      <c r="P12" s="97">
        <v>222</v>
      </c>
      <c r="Q12" s="97">
        <v>285</v>
      </c>
      <c r="R12" s="95"/>
      <c r="S12" s="95"/>
      <c r="T12" s="95"/>
      <c r="U12" s="118"/>
      <c r="V12" s="95" t="s">
        <v>123</v>
      </c>
      <c r="W12" s="97">
        <v>637</v>
      </c>
      <c r="X12" s="97">
        <v>591</v>
      </c>
      <c r="Y12" s="97">
        <v>567</v>
      </c>
      <c r="Z12" s="97">
        <v>613</v>
      </c>
      <c r="AA12" s="97">
        <v>774</v>
      </c>
    </row>
    <row r="13" spans="1:27" x14ac:dyDescent="0.3">
      <c r="A13" s="118"/>
      <c r="B13" s="95" t="s">
        <v>124</v>
      </c>
      <c r="C13" s="97">
        <v>171</v>
      </c>
      <c r="D13" s="97">
        <v>156</v>
      </c>
      <c r="E13" s="97">
        <v>143</v>
      </c>
      <c r="F13" s="97">
        <v>158</v>
      </c>
      <c r="G13" s="97">
        <v>193</v>
      </c>
      <c r="H13" s="95"/>
      <c r="I13" s="95"/>
      <c r="J13" s="95"/>
      <c r="K13" s="118"/>
      <c r="L13" s="95" t="s">
        <v>124</v>
      </c>
      <c r="M13" s="97">
        <v>232</v>
      </c>
      <c r="N13" s="97">
        <v>213</v>
      </c>
      <c r="O13" s="97">
        <v>208</v>
      </c>
      <c r="P13" s="97">
        <v>230</v>
      </c>
      <c r="Q13" s="97">
        <v>293</v>
      </c>
      <c r="R13" s="95"/>
      <c r="S13" s="95"/>
      <c r="T13" s="95"/>
      <c r="U13" s="118"/>
      <c r="V13" s="95" t="s">
        <v>124</v>
      </c>
      <c r="W13" s="97">
        <v>656</v>
      </c>
      <c r="X13" s="97">
        <v>612</v>
      </c>
      <c r="Y13" s="97">
        <v>579</v>
      </c>
      <c r="Z13" s="97">
        <v>632</v>
      </c>
      <c r="AA13" s="97">
        <v>791</v>
      </c>
    </row>
    <row r="14" spans="1:27" x14ac:dyDescent="0.3">
      <c r="A14" s="118"/>
      <c r="B14" s="95" t="s">
        <v>125</v>
      </c>
      <c r="C14" s="97">
        <v>175</v>
      </c>
      <c r="D14" s="97">
        <v>147</v>
      </c>
      <c r="E14" s="97">
        <v>142</v>
      </c>
      <c r="F14" s="97">
        <v>172</v>
      </c>
      <c r="G14" s="97">
        <v>225</v>
      </c>
      <c r="H14" s="95"/>
      <c r="I14" s="95"/>
      <c r="J14" s="95"/>
      <c r="K14" s="118"/>
      <c r="L14" s="95" t="s">
        <v>125</v>
      </c>
      <c r="M14" s="97">
        <v>239</v>
      </c>
      <c r="N14" s="97">
        <v>206</v>
      </c>
      <c r="O14" s="97">
        <v>208</v>
      </c>
      <c r="P14" s="97">
        <v>255</v>
      </c>
      <c r="Q14" s="97">
        <v>353</v>
      </c>
      <c r="R14" s="95"/>
      <c r="S14" s="95"/>
      <c r="T14" s="95"/>
      <c r="U14" s="118"/>
      <c r="V14" s="95" t="s">
        <v>125</v>
      </c>
      <c r="W14" s="97">
        <v>678</v>
      </c>
      <c r="X14" s="97">
        <v>590</v>
      </c>
      <c r="Y14" s="97">
        <v>580</v>
      </c>
      <c r="Z14" s="97">
        <v>697</v>
      </c>
      <c r="AA14" s="97">
        <v>955</v>
      </c>
    </row>
    <row r="15" spans="1:27" x14ac:dyDescent="0.3">
      <c r="A15" s="119" t="s">
        <v>127</v>
      </c>
      <c r="B15" s="98" t="s">
        <v>114</v>
      </c>
      <c r="C15" s="99">
        <v>111</v>
      </c>
      <c r="D15" s="99">
        <v>130</v>
      </c>
      <c r="E15" s="99">
        <v>100</v>
      </c>
      <c r="F15" s="99">
        <v>110</v>
      </c>
      <c r="G15" s="99">
        <v>115</v>
      </c>
      <c r="H15" s="95"/>
      <c r="I15" s="95"/>
      <c r="J15" s="95"/>
      <c r="K15" s="119" t="s">
        <v>127</v>
      </c>
      <c r="L15" s="98" t="s">
        <v>114</v>
      </c>
      <c r="M15" s="99">
        <v>155</v>
      </c>
      <c r="N15" s="99">
        <v>182</v>
      </c>
      <c r="O15" s="99">
        <v>156</v>
      </c>
      <c r="P15" s="99">
        <v>161</v>
      </c>
      <c r="Q15" s="99">
        <v>174</v>
      </c>
      <c r="R15" s="95"/>
      <c r="S15" s="95"/>
      <c r="T15" s="95"/>
      <c r="U15" s="119" t="s">
        <v>127</v>
      </c>
      <c r="V15" s="98" t="s">
        <v>114</v>
      </c>
      <c r="W15" s="99">
        <v>433</v>
      </c>
      <c r="X15" s="99">
        <v>515</v>
      </c>
      <c r="Y15" s="99">
        <v>456</v>
      </c>
      <c r="Z15" s="99">
        <v>456</v>
      </c>
      <c r="AA15" s="99">
        <v>489</v>
      </c>
    </row>
    <row r="16" spans="1:27" x14ac:dyDescent="0.3">
      <c r="A16" s="119"/>
      <c r="B16" s="98" t="s">
        <v>115</v>
      </c>
      <c r="C16" s="99">
        <v>110</v>
      </c>
      <c r="D16" s="99">
        <v>128</v>
      </c>
      <c r="E16" s="99">
        <v>93</v>
      </c>
      <c r="F16" s="99">
        <v>100</v>
      </c>
      <c r="G16" s="99">
        <v>116</v>
      </c>
      <c r="H16" s="95"/>
      <c r="I16" s="95"/>
      <c r="J16" s="95"/>
      <c r="K16" s="119"/>
      <c r="L16" s="98" t="s">
        <v>115</v>
      </c>
      <c r="M16" s="99">
        <v>147</v>
      </c>
      <c r="N16" s="99">
        <v>181</v>
      </c>
      <c r="O16" s="99">
        <v>147</v>
      </c>
      <c r="P16" s="99">
        <v>150</v>
      </c>
      <c r="Q16" s="99">
        <v>174</v>
      </c>
      <c r="R16" s="95"/>
      <c r="S16" s="95"/>
      <c r="T16" s="95"/>
      <c r="U16" s="119"/>
      <c r="V16" s="98" t="s">
        <v>115</v>
      </c>
      <c r="W16" s="99">
        <v>417</v>
      </c>
      <c r="X16" s="99">
        <v>512</v>
      </c>
      <c r="Y16" s="99">
        <v>438</v>
      </c>
      <c r="Z16" s="99">
        <v>425</v>
      </c>
      <c r="AA16" s="99">
        <v>499</v>
      </c>
    </row>
    <row r="17" spans="1:27" x14ac:dyDescent="0.3">
      <c r="A17" s="119"/>
      <c r="B17" s="98" t="s">
        <v>116</v>
      </c>
      <c r="C17" s="99">
        <v>108</v>
      </c>
      <c r="D17" s="99">
        <v>129</v>
      </c>
      <c r="E17" s="99">
        <v>89</v>
      </c>
      <c r="F17" s="99">
        <v>100</v>
      </c>
      <c r="G17" s="99">
        <v>117</v>
      </c>
      <c r="H17" s="95"/>
      <c r="I17" s="95"/>
      <c r="J17" s="95"/>
      <c r="K17" s="119"/>
      <c r="L17" s="98" t="s">
        <v>116</v>
      </c>
      <c r="M17" s="99">
        <v>149</v>
      </c>
      <c r="N17" s="99">
        <v>180</v>
      </c>
      <c r="O17" s="99">
        <v>144</v>
      </c>
      <c r="P17" s="99">
        <v>150</v>
      </c>
      <c r="Q17" s="99">
        <v>176</v>
      </c>
      <c r="R17" s="95"/>
      <c r="S17" s="95"/>
      <c r="T17" s="95"/>
      <c r="U17" s="119"/>
      <c r="V17" s="98" t="s">
        <v>116</v>
      </c>
      <c r="W17" s="99">
        <v>409</v>
      </c>
      <c r="X17" s="99">
        <v>515</v>
      </c>
      <c r="Y17" s="99">
        <v>426</v>
      </c>
      <c r="Z17" s="99">
        <v>425</v>
      </c>
      <c r="AA17" s="99">
        <v>502</v>
      </c>
    </row>
    <row r="18" spans="1:27" x14ac:dyDescent="0.3">
      <c r="A18" s="119"/>
      <c r="B18" s="98" t="s">
        <v>117</v>
      </c>
      <c r="C18" s="99">
        <v>99</v>
      </c>
      <c r="D18" s="99">
        <v>121</v>
      </c>
      <c r="E18" s="99">
        <v>92</v>
      </c>
      <c r="F18" s="99">
        <v>93</v>
      </c>
      <c r="G18" s="99">
        <v>114</v>
      </c>
      <c r="H18" s="95"/>
      <c r="I18" s="95"/>
      <c r="J18" s="95"/>
      <c r="K18" s="119"/>
      <c r="L18" s="98" t="s">
        <v>117</v>
      </c>
      <c r="M18" s="99">
        <v>140</v>
      </c>
      <c r="N18" s="99">
        <v>170</v>
      </c>
      <c r="O18" s="99">
        <v>147</v>
      </c>
      <c r="P18" s="99">
        <v>144</v>
      </c>
      <c r="Q18" s="99">
        <v>174</v>
      </c>
      <c r="R18" s="95"/>
      <c r="S18" s="95"/>
      <c r="T18" s="95"/>
      <c r="U18" s="119"/>
      <c r="V18" s="98" t="s">
        <v>117</v>
      </c>
      <c r="W18" s="99">
        <v>384</v>
      </c>
      <c r="X18" s="99">
        <v>482</v>
      </c>
      <c r="Y18" s="99">
        <v>436</v>
      </c>
      <c r="Z18" s="99">
        <v>412</v>
      </c>
      <c r="AA18" s="99">
        <v>497</v>
      </c>
    </row>
    <row r="19" spans="1:27" x14ac:dyDescent="0.3">
      <c r="A19" s="119"/>
      <c r="B19" s="98" t="s">
        <v>118</v>
      </c>
      <c r="C19" s="99">
        <v>101</v>
      </c>
      <c r="D19" s="99">
        <v>116</v>
      </c>
      <c r="E19" s="99">
        <v>87</v>
      </c>
      <c r="F19" s="99">
        <v>95</v>
      </c>
      <c r="G19" s="99">
        <v>116</v>
      </c>
      <c r="H19" s="95"/>
      <c r="I19" s="95"/>
      <c r="J19" s="95"/>
      <c r="K19" s="119"/>
      <c r="L19" s="98" t="s">
        <v>118</v>
      </c>
      <c r="M19" s="99">
        <v>145</v>
      </c>
      <c r="N19" s="99">
        <v>167</v>
      </c>
      <c r="O19" s="99">
        <v>143</v>
      </c>
      <c r="P19" s="99">
        <v>148</v>
      </c>
      <c r="Q19" s="99">
        <v>174</v>
      </c>
      <c r="R19" s="95"/>
      <c r="S19" s="95"/>
      <c r="T19" s="95"/>
      <c r="U19" s="119"/>
      <c r="V19" s="98" t="s">
        <v>118</v>
      </c>
      <c r="W19" s="99">
        <v>390</v>
      </c>
      <c r="X19" s="99">
        <v>469</v>
      </c>
      <c r="Y19" s="99">
        <v>424</v>
      </c>
      <c r="Z19" s="99">
        <v>420</v>
      </c>
      <c r="AA19" s="99">
        <v>492</v>
      </c>
    </row>
    <row r="20" spans="1:27" x14ac:dyDescent="0.3">
      <c r="A20" s="119"/>
      <c r="B20" s="98" t="s">
        <v>119</v>
      </c>
      <c r="C20" s="99">
        <v>112</v>
      </c>
      <c r="D20" s="99">
        <v>117</v>
      </c>
      <c r="E20" s="99">
        <v>98</v>
      </c>
      <c r="F20" s="99">
        <v>111</v>
      </c>
      <c r="G20" s="99">
        <v>112</v>
      </c>
      <c r="H20" s="95"/>
      <c r="I20" s="95"/>
      <c r="J20" s="95"/>
      <c r="K20" s="119"/>
      <c r="L20" s="98" t="s">
        <v>119</v>
      </c>
      <c r="M20" s="99">
        <v>153</v>
      </c>
      <c r="N20" s="99">
        <v>167</v>
      </c>
      <c r="O20" s="99">
        <v>153</v>
      </c>
      <c r="P20" s="99">
        <v>161</v>
      </c>
      <c r="Q20" s="99">
        <v>170</v>
      </c>
      <c r="R20" s="95"/>
      <c r="S20" s="95"/>
      <c r="T20" s="95"/>
      <c r="U20" s="119"/>
      <c r="V20" s="98" t="s">
        <v>119</v>
      </c>
      <c r="W20" s="99">
        <v>421</v>
      </c>
      <c r="X20" s="99">
        <v>473</v>
      </c>
      <c r="Y20" s="99">
        <v>443</v>
      </c>
      <c r="Z20" s="99">
        <v>465</v>
      </c>
      <c r="AA20" s="99">
        <v>480</v>
      </c>
    </row>
    <row r="21" spans="1:27" x14ac:dyDescent="0.3">
      <c r="A21" s="119"/>
      <c r="B21" s="98" t="s">
        <v>120</v>
      </c>
      <c r="C21" s="99">
        <v>115</v>
      </c>
      <c r="D21" s="99">
        <v>120</v>
      </c>
      <c r="E21" s="99">
        <v>107</v>
      </c>
      <c r="F21" s="99">
        <v>106</v>
      </c>
      <c r="G21" s="99">
        <v>119</v>
      </c>
      <c r="H21" s="95"/>
      <c r="I21" s="95"/>
      <c r="J21" s="95"/>
      <c r="K21" s="119"/>
      <c r="L21" s="98" t="s">
        <v>120</v>
      </c>
      <c r="M21" s="99">
        <v>156</v>
      </c>
      <c r="N21" s="99">
        <v>173</v>
      </c>
      <c r="O21" s="99">
        <v>161</v>
      </c>
      <c r="P21" s="99">
        <v>167</v>
      </c>
      <c r="Q21" s="99">
        <v>179</v>
      </c>
      <c r="R21" s="95"/>
      <c r="S21" s="95"/>
      <c r="T21" s="95"/>
      <c r="U21" s="119"/>
      <c r="V21" s="98" t="s">
        <v>120</v>
      </c>
      <c r="W21" s="99">
        <v>430</v>
      </c>
      <c r="X21" s="99">
        <v>499</v>
      </c>
      <c r="Y21" s="99">
        <v>463</v>
      </c>
      <c r="Z21" s="99">
        <v>468</v>
      </c>
      <c r="AA21" s="99">
        <v>501</v>
      </c>
    </row>
    <row r="22" spans="1:27" x14ac:dyDescent="0.3">
      <c r="A22" s="119"/>
      <c r="B22" s="98" t="s">
        <v>121</v>
      </c>
      <c r="C22" s="99">
        <v>114</v>
      </c>
      <c r="D22" s="99">
        <v>123</v>
      </c>
      <c r="E22" s="99">
        <v>111</v>
      </c>
      <c r="F22" s="99">
        <v>112</v>
      </c>
      <c r="G22" s="99">
        <v>127</v>
      </c>
      <c r="H22" s="95"/>
      <c r="I22" s="95"/>
      <c r="J22" s="95"/>
      <c r="K22" s="119"/>
      <c r="L22" s="98" t="s">
        <v>121</v>
      </c>
      <c r="M22" s="99">
        <v>156</v>
      </c>
      <c r="N22" s="99">
        <v>176</v>
      </c>
      <c r="O22" s="99">
        <v>164</v>
      </c>
      <c r="P22" s="99">
        <v>175</v>
      </c>
      <c r="Q22" s="99">
        <v>185</v>
      </c>
      <c r="R22" s="95"/>
      <c r="S22" s="95"/>
      <c r="T22" s="95"/>
      <c r="U22" s="119"/>
      <c r="V22" s="98" t="s">
        <v>121</v>
      </c>
      <c r="W22" s="99">
        <v>433</v>
      </c>
      <c r="X22" s="99">
        <v>506</v>
      </c>
      <c r="Y22" s="99">
        <v>472</v>
      </c>
      <c r="Z22" s="99">
        <v>484</v>
      </c>
      <c r="AA22" s="99">
        <v>517</v>
      </c>
    </row>
    <row r="23" spans="1:27" x14ac:dyDescent="0.3">
      <c r="A23" s="119"/>
      <c r="B23" s="98" t="s">
        <v>122</v>
      </c>
      <c r="C23" s="99">
        <v>116</v>
      </c>
      <c r="D23" s="99">
        <v>124</v>
      </c>
      <c r="E23" s="99">
        <v>118</v>
      </c>
      <c r="F23" s="99">
        <v>114</v>
      </c>
      <c r="G23" s="99">
        <v>126</v>
      </c>
      <c r="H23" s="95"/>
      <c r="I23" s="95"/>
      <c r="J23" s="95"/>
      <c r="K23" s="119"/>
      <c r="L23" s="98" t="s">
        <v>122</v>
      </c>
      <c r="M23" s="99">
        <v>160</v>
      </c>
      <c r="N23" s="99">
        <v>178</v>
      </c>
      <c r="O23" s="99">
        <v>172</v>
      </c>
      <c r="P23" s="99">
        <v>180</v>
      </c>
      <c r="Q23" s="99">
        <v>186</v>
      </c>
      <c r="R23" s="95"/>
      <c r="S23" s="95"/>
      <c r="T23" s="95"/>
      <c r="U23" s="119"/>
      <c r="V23" s="98" t="s">
        <v>122</v>
      </c>
      <c r="W23" s="99">
        <v>446</v>
      </c>
      <c r="X23" s="99">
        <v>508</v>
      </c>
      <c r="Y23" s="99">
        <v>485</v>
      </c>
      <c r="Z23" s="99">
        <v>490</v>
      </c>
      <c r="AA23" s="99">
        <v>511</v>
      </c>
    </row>
    <row r="24" spans="1:27" x14ac:dyDescent="0.3">
      <c r="A24" s="119"/>
      <c r="B24" s="98" t="s">
        <v>123</v>
      </c>
      <c r="C24" s="99">
        <v>117</v>
      </c>
      <c r="D24" s="99">
        <v>124</v>
      </c>
      <c r="E24" s="99">
        <v>118</v>
      </c>
      <c r="F24" s="99">
        <v>121</v>
      </c>
      <c r="G24" s="99">
        <v>125</v>
      </c>
      <c r="H24" s="95"/>
      <c r="I24" s="95"/>
      <c r="J24" s="95"/>
      <c r="K24" s="119"/>
      <c r="L24" s="98" t="s">
        <v>123</v>
      </c>
      <c r="M24" s="99">
        <v>160</v>
      </c>
      <c r="N24" s="99">
        <v>180</v>
      </c>
      <c r="O24" s="99">
        <v>171</v>
      </c>
      <c r="P24" s="99">
        <v>188</v>
      </c>
      <c r="Q24" s="99">
        <v>188</v>
      </c>
      <c r="R24" s="95"/>
      <c r="S24" s="95"/>
      <c r="T24" s="95"/>
      <c r="U24" s="119"/>
      <c r="V24" s="98" t="s">
        <v>123</v>
      </c>
      <c r="W24" s="99">
        <v>451</v>
      </c>
      <c r="X24" s="99">
        <v>515</v>
      </c>
      <c r="Y24" s="99">
        <v>484</v>
      </c>
      <c r="Z24" s="99">
        <v>509</v>
      </c>
      <c r="AA24" s="99">
        <v>524</v>
      </c>
    </row>
    <row r="25" spans="1:27" x14ac:dyDescent="0.3">
      <c r="A25" s="119"/>
      <c r="B25" s="98" t="s">
        <v>124</v>
      </c>
      <c r="C25" s="99">
        <v>115</v>
      </c>
      <c r="D25" s="99">
        <v>116</v>
      </c>
      <c r="E25" s="99">
        <v>117</v>
      </c>
      <c r="F25" s="99">
        <v>119</v>
      </c>
      <c r="G25" s="99">
        <v>123</v>
      </c>
      <c r="H25" s="95"/>
      <c r="I25" s="95"/>
      <c r="J25" s="95"/>
      <c r="K25" s="119"/>
      <c r="L25" s="98" t="s">
        <v>124</v>
      </c>
      <c r="M25" s="99">
        <v>159</v>
      </c>
      <c r="N25" s="99">
        <v>170</v>
      </c>
      <c r="O25" s="99">
        <v>167</v>
      </c>
      <c r="P25" s="99">
        <v>188</v>
      </c>
      <c r="Q25" s="99">
        <v>185</v>
      </c>
      <c r="R25" s="95"/>
      <c r="S25" s="95"/>
      <c r="T25" s="95"/>
      <c r="U25" s="119"/>
      <c r="V25" s="98" t="s">
        <v>124</v>
      </c>
      <c r="W25" s="99">
        <v>445</v>
      </c>
      <c r="X25" s="99">
        <v>492</v>
      </c>
      <c r="Y25" s="99">
        <v>486</v>
      </c>
      <c r="Z25" s="99">
        <v>510</v>
      </c>
      <c r="AA25" s="99">
        <v>518</v>
      </c>
    </row>
    <row r="26" spans="1:27" x14ac:dyDescent="0.3">
      <c r="A26" s="119"/>
      <c r="B26" s="98" t="s">
        <v>125</v>
      </c>
      <c r="C26" s="99">
        <v>121</v>
      </c>
      <c r="D26" s="99">
        <v>114</v>
      </c>
      <c r="E26" s="99">
        <v>110</v>
      </c>
      <c r="F26" s="99">
        <v>119</v>
      </c>
      <c r="G26" s="99">
        <v>124</v>
      </c>
      <c r="H26" s="95"/>
      <c r="I26" s="95"/>
      <c r="J26" s="95"/>
      <c r="K26" s="119"/>
      <c r="L26" s="98" t="s">
        <v>125</v>
      </c>
      <c r="M26" s="99">
        <v>168</v>
      </c>
      <c r="N26" s="99">
        <v>170</v>
      </c>
      <c r="O26" s="99">
        <v>160</v>
      </c>
      <c r="P26" s="99">
        <v>185</v>
      </c>
      <c r="Q26" s="99">
        <v>183</v>
      </c>
      <c r="R26" s="95"/>
      <c r="S26" s="95"/>
      <c r="T26" s="95"/>
      <c r="U26" s="119"/>
      <c r="V26" s="98" t="s">
        <v>125</v>
      </c>
      <c r="W26" s="99">
        <v>475</v>
      </c>
      <c r="X26" s="99">
        <v>492</v>
      </c>
      <c r="Y26" s="99">
        <v>466</v>
      </c>
      <c r="Z26" s="99">
        <v>511</v>
      </c>
      <c r="AA26" s="99">
        <v>516</v>
      </c>
    </row>
    <row r="27" spans="1:27" x14ac:dyDescent="0.3">
      <c r="A27" s="118" t="s">
        <v>12</v>
      </c>
      <c r="B27" s="95" t="s">
        <v>114</v>
      </c>
      <c r="C27" s="97">
        <v>58</v>
      </c>
      <c r="D27" s="97">
        <v>54</v>
      </c>
      <c r="E27" s="97">
        <v>55</v>
      </c>
      <c r="F27" s="97">
        <v>65</v>
      </c>
      <c r="G27" s="97">
        <v>72</v>
      </c>
      <c r="H27" s="95"/>
      <c r="I27" s="95"/>
      <c r="J27" s="95"/>
      <c r="K27" s="118" t="s">
        <v>12</v>
      </c>
      <c r="L27" s="95" t="s">
        <v>114</v>
      </c>
      <c r="M27" s="97">
        <v>118</v>
      </c>
      <c r="N27" s="97">
        <v>120</v>
      </c>
      <c r="O27" s="97">
        <v>121</v>
      </c>
      <c r="P27" s="97">
        <v>127</v>
      </c>
      <c r="Q27" s="97">
        <v>135</v>
      </c>
      <c r="R27" s="95"/>
      <c r="S27" s="95"/>
      <c r="T27" s="95"/>
      <c r="U27" s="118" t="s">
        <v>12</v>
      </c>
      <c r="V27" s="95" t="s">
        <v>114</v>
      </c>
      <c r="W27" s="97">
        <v>309</v>
      </c>
      <c r="X27" s="97">
        <v>303</v>
      </c>
      <c r="Y27" s="97">
        <v>307</v>
      </c>
      <c r="Z27" s="97">
        <v>320</v>
      </c>
      <c r="AA27" s="97">
        <v>327</v>
      </c>
    </row>
    <row r="28" spans="1:27" x14ac:dyDescent="0.3">
      <c r="A28" s="118"/>
      <c r="B28" s="95" t="s">
        <v>115</v>
      </c>
      <c r="C28" s="97">
        <v>52</v>
      </c>
      <c r="D28" s="97">
        <v>53</v>
      </c>
      <c r="E28" s="97">
        <v>56</v>
      </c>
      <c r="F28" s="97">
        <v>62</v>
      </c>
      <c r="G28" s="97">
        <v>72</v>
      </c>
      <c r="H28" s="95"/>
      <c r="I28" s="95"/>
      <c r="J28" s="95"/>
      <c r="K28" s="118"/>
      <c r="L28" s="95" t="s">
        <v>115</v>
      </c>
      <c r="M28" s="97">
        <v>111</v>
      </c>
      <c r="N28" s="97">
        <v>117</v>
      </c>
      <c r="O28" s="97">
        <v>121</v>
      </c>
      <c r="P28" s="97">
        <v>122</v>
      </c>
      <c r="Q28" s="97">
        <v>140</v>
      </c>
      <c r="R28" s="95"/>
      <c r="S28" s="95"/>
      <c r="T28" s="95"/>
      <c r="U28" s="118"/>
      <c r="V28" s="95" t="s">
        <v>115</v>
      </c>
      <c r="W28" s="97">
        <v>293</v>
      </c>
      <c r="X28" s="97">
        <v>299</v>
      </c>
      <c r="Y28" s="97">
        <v>309</v>
      </c>
      <c r="Z28" s="97">
        <v>301</v>
      </c>
      <c r="AA28" s="97">
        <v>330</v>
      </c>
    </row>
    <row r="29" spans="1:27" x14ac:dyDescent="0.3">
      <c r="A29" s="118"/>
      <c r="B29" s="95" t="s">
        <v>116</v>
      </c>
      <c r="C29" s="97">
        <v>58</v>
      </c>
      <c r="D29" s="97">
        <v>50</v>
      </c>
      <c r="E29" s="97">
        <v>58</v>
      </c>
      <c r="F29" s="97">
        <v>62</v>
      </c>
      <c r="G29" s="97">
        <v>70</v>
      </c>
      <c r="H29" s="95"/>
      <c r="I29" s="95"/>
      <c r="J29" s="95"/>
      <c r="K29" s="118"/>
      <c r="L29" s="95" t="s">
        <v>116</v>
      </c>
      <c r="M29" s="97">
        <v>124</v>
      </c>
      <c r="N29" s="97">
        <v>110</v>
      </c>
      <c r="O29" s="97">
        <v>125</v>
      </c>
      <c r="P29" s="97">
        <v>121</v>
      </c>
      <c r="Q29" s="97">
        <v>134</v>
      </c>
      <c r="R29" s="95"/>
      <c r="S29" s="95"/>
      <c r="T29" s="95"/>
      <c r="U29" s="118"/>
      <c r="V29" s="95" t="s">
        <v>116</v>
      </c>
      <c r="W29" s="97">
        <v>315</v>
      </c>
      <c r="X29" s="97">
        <v>280</v>
      </c>
      <c r="Y29" s="97">
        <v>321</v>
      </c>
      <c r="Z29" s="97">
        <v>294</v>
      </c>
      <c r="AA29" s="97">
        <v>319</v>
      </c>
    </row>
    <row r="30" spans="1:27" x14ac:dyDescent="0.3">
      <c r="A30" s="118"/>
      <c r="B30" s="95" t="s">
        <v>117</v>
      </c>
      <c r="C30" s="97">
        <v>54</v>
      </c>
      <c r="D30" s="97">
        <v>50</v>
      </c>
      <c r="E30" s="97">
        <v>55</v>
      </c>
      <c r="F30" s="97">
        <v>61</v>
      </c>
      <c r="G30" s="97">
        <v>69</v>
      </c>
      <c r="H30" s="95"/>
      <c r="I30" s="95"/>
      <c r="J30" s="95"/>
      <c r="K30" s="118"/>
      <c r="L30" s="95" t="s">
        <v>117</v>
      </c>
      <c r="M30" s="97">
        <v>120</v>
      </c>
      <c r="N30" s="97">
        <v>108</v>
      </c>
      <c r="O30" s="97">
        <v>120</v>
      </c>
      <c r="P30" s="97">
        <v>119</v>
      </c>
      <c r="Q30" s="97">
        <v>132</v>
      </c>
      <c r="R30" s="95"/>
      <c r="S30" s="95"/>
      <c r="T30" s="95"/>
      <c r="U30" s="118"/>
      <c r="V30" s="95" t="s">
        <v>117</v>
      </c>
      <c r="W30" s="97">
        <v>303</v>
      </c>
      <c r="X30" s="97">
        <v>278</v>
      </c>
      <c r="Y30" s="97">
        <v>306</v>
      </c>
      <c r="Z30" s="97">
        <v>288</v>
      </c>
      <c r="AA30" s="97">
        <v>317</v>
      </c>
    </row>
    <row r="31" spans="1:27" x14ac:dyDescent="0.3">
      <c r="A31" s="118"/>
      <c r="B31" s="95" t="s">
        <v>118</v>
      </c>
      <c r="C31" s="97">
        <v>55</v>
      </c>
      <c r="D31" s="97">
        <v>51</v>
      </c>
      <c r="E31" s="97">
        <v>57</v>
      </c>
      <c r="F31" s="97">
        <v>62</v>
      </c>
      <c r="G31" s="97">
        <v>63</v>
      </c>
      <c r="H31" s="95"/>
      <c r="I31" s="95"/>
      <c r="J31" s="95"/>
      <c r="K31" s="118"/>
      <c r="L31" s="95" t="s">
        <v>118</v>
      </c>
      <c r="M31" s="97">
        <v>120</v>
      </c>
      <c r="N31" s="97">
        <v>111</v>
      </c>
      <c r="O31" s="97">
        <v>122</v>
      </c>
      <c r="P31" s="97">
        <v>121</v>
      </c>
      <c r="Q31" s="97">
        <v>129</v>
      </c>
      <c r="R31" s="95"/>
      <c r="S31" s="95"/>
      <c r="T31" s="95"/>
      <c r="U31" s="118"/>
      <c r="V31" s="95" t="s">
        <v>118</v>
      </c>
      <c r="W31" s="97">
        <v>319</v>
      </c>
      <c r="X31" s="97">
        <v>287</v>
      </c>
      <c r="Y31" s="97">
        <v>312</v>
      </c>
      <c r="Z31" s="97">
        <v>292</v>
      </c>
      <c r="AA31" s="97">
        <v>303</v>
      </c>
    </row>
    <row r="32" spans="1:27" x14ac:dyDescent="0.3">
      <c r="A32" s="118"/>
      <c r="B32" s="95" t="s">
        <v>119</v>
      </c>
      <c r="C32" s="97">
        <v>48</v>
      </c>
      <c r="D32" s="97">
        <v>52</v>
      </c>
      <c r="E32" s="97">
        <v>59</v>
      </c>
      <c r="F32" s="97">
        <v>62</v>
      </c>
      <c r="G32" s="97">
        <v>77</v>
      </c>
      <c r="H32" s="95"/>
      <c r="I32" s="95"/>
      <c r="J32" s="95"/>
      <c r="K32" s="118"/>
      <c r="L32" s="95" t="s">
        <v>119</v>
      </c>
      <c r="M32" s="97">
        <v>108</v>
      </c>
      <c r="N32" s="97">
        <v>111</v>
      </c>
      <c r="O32" s="97">
        <v>121</v>
      </c>
      <c r="P32" s="97">
        <v>120</v>
      </c>
      <c r="Q32" s="97">
        <v>146</v>
      </c>
      <c r="R32" s="95"/>
      <c r="S32" s="95"/>
      <c r="T32" s="95"/>
      <c r="U32" s="118"/>
      <c r="V32" s="95" t="s">
        <v>119</v>
      </c>
      <c r="W32" s="97">
        <v>287</v>
      </c>
      <c r="X32" s="97">
        <v>289</v>
      </c>
      <c r="Y32" s="97">
        <v>314</v>
      </c>
      <c r="Z32" s="97">
        <v>290</v>
      </c>
      <c r="AA32" s="97">
        <v>348</v>
      </c>
    </row>
    <row r="33" spans="1:27" x14ac:dyDescent="0.3">
      <c r="A33" s="118"/>
      <c r="B33" s="95" t="s">
        <v>120</v>
      </c>
      <c r="C33" s="97">
        <v>48</v>
      </c>
      <c r="D33" s="97">
        <v>51</v>
      </c>
      <c r="E33" s="97">
        <v>60</v>
      </c>
      <c r="F33" s="97">
        <v>64</v>
      </c>
      <c r="G33" s="97">
        <v>85</v>
      </c>
      <c r="H33" s="95"/>
      <c r="I33" s="95"/>
      <c r="J33" s="95"/>
      <c r="K33" s="118"/>
      <c r="L33" s="95" t="s">
        <v>120</v>
      </c>
      <c r="M33" s="97">
        <v>108</v>
      </c>
      <c r="N33" s="97">
        <v>107</v>
      </c>
      <c r="O33" s="97">
        <v>123</v>
      </c>
      <c r="P33" s="97">
        <v>124</v>
      </c>
      <c r="Q33" s="97">
        <v>156</v>
      </c>
      <c r="R33" s="95"/>
      <c r="S33" s="95"/>
      <c r="T33" s="95"/>
      <c r="U33" s="118"/>
      <c r="V33" s="95" t="s">
        <v>120</v>
      </c>
      <c r="W33" s="97">
        <v>287</v>
      </c>
      <c r="X33" s="97">
        <v>279</v>
      </c>
      <c r="Y33" s="97">
        <v>315</v>
      </c>
      <c r="Z33" s="97">
        <v>310</v>
      </c>
      <c r="AA33" s="97">
        <v>374</v>
      </c>
    </row>
    <row r="34" spans="1:27" x14ac:dyDescent="0.3">
      <c r="A34" s="118"/>
      <c r="B34" s="95" t="s">
        <v>121</v>
      </c>
      <c r="C34" s="97">
        <v>48</v>
      </c>
      <c r="D34" s="97">
        <v>54</v>
      </c>
      <c r="E34" s="97">
        <v>58</v>
      </c>
      <c r="F34" s="97">
        <v>64</v>
      </c>
      <c r="G34" s="97">
        <v>80</v>
      </c>
      <c r="H34" s="95"/>
      <c r="I34" s="95"/>
      <c r="J34" s="95"/>
      <c r="K34" s="118"/>
      <c r="L34" s="95" t="s">
        <v>121</v>
      </c>
      <c r="M34" s="97">
        <v>107</v>
      </c>
      <c r="N34" s="97">
        <v>109</v>
      </c>
      <c r="O34" s="97">
        <v>121</v>
      </c>
      <c r="P34" s="97">
        <v>122</v>
      </c>
      <c r="Q34" s="97">
        <v>145</v>
      </c>
      <c r="R34" s="95"/>
      <c r="S34" s="95"/>
      <c r="T34" s="95"/>
      <c r="U34" s="118"/>
      <c r="V34" s="95" t="s">
        <v>121</v>
      </c>
      <c r="W34" s="97">
        <v>285</v>
      </c>
      <c r="X34" s="97">
        <v>284</v>
      </c>
      <c r="Y34" s="97">
        <v>308</v>
      </c>
      <c r="Z34" s="97">
        <v>293</v>
      </c>
      <c r="AA34" s="97">
        <v>342</v>
      </c>
    </row>
    <row r="35" spans="1:27" x14ac:dyDescent="0.3">
      <c r="A35" s="118"/>
      <c r="B35" s="95" t="s">
        <v>122</v>
      </c>
      <c r="C35" s="97">
        <v>55</v>
      </c>
      <c r="D35" s="97">
        <v>56</v>
      </c>
      <c r="E35" s="97">
        <v>58</v>
      </c>
      <c r="F35" s="97">
        <v>58</v>
      </c>
      <c r="G35" s="97">
        <v>82</v>
      </c>
      <c r="H35" s="95"/>
      <c r="I35" s="95"/>
      <c r="J35" s="95"/>
      <c r="K35" s="118"/>
      <c r="L35" s="95" t="s">
        <v>122</v>
      </c>
      <c r="M35" s="97">
        <v>118</v>
      </c>
      <c r="N35" s="97">
        <v>110</v>
      </c>
      <c r="O35" s="97">
        <v>120</v>
      </c>
      <c r="P35" s="97">
        <v>118</v>
      </c>
      <c r="Q35" s="97">
        <v>149</v>
      </c>
      <c r="R35" s="95"/>
      <c r="S35" s="95"/>
      <c r="T35" s="95"/>
      <c r="U35" s="118"/>
      <c r="V35" s="95" t="s">
        <v>122</v>
      </c>
      <c r="W35" s="97">
        <v>311</v>
      </c>
      <c r="X35" s="97">
        <v>290</v>
      </c>
      <c r="Y35" s="97">
        <v>309</v>
      </c>
      <c r="Z35" s="97">
        <v>280</v>
      </c>
      <c r="AA35" s="97">
        <v>355</v>
      </c>
    </row>
    <row r="36" spans="1:27" x14ac:dyDescent="0.3">
      <c r="A36" s="118"/>
      <c r="B36" s="95" t="s">
        <v>123</v>
      </c>
      <c r="C36" s="97">
        <v>61</v>
      </c>
      <c r="D36" s="97">
        <v>56</v>
      </c>
      <c r="E36" s="97">
        <v>65</v>
      </c>
      <c r="F36" s="97">
        <v>64</v>
      </c>
      <c r="G36" s="97">
        <v>81</v>
      </c>
      <c r="H36" s="95"/>
      <c r="I36" s="95"/>
      <c r="J36" s="95"/>
      <c r="K36" s="118"/>
      <c r="L36" s="95" t="s">
        <v>123</v>
      </c>
      <c r="M36" s="97">
        <v>123</v>
      </c>
      <c r="N36" s="97">
        <v>110</v>
      </c>
      <c r="O36" s="97">
        <v>125</v>
      </c>
      <c r="P36" s="97">
        <v>127</v>
      </c>
      <c r="Q36" s="97">
        <v>147</v>
      </c>
      <c r="R36" s="95"/>
      <c r="S36" s="95"/>
      <c r="T36" s="95"/>
      <c r="U36" s="118"/>
      <c r="V36" s="95" t="s">
        <v>123</v>
      </c>
      <c r="W36" s="97">
        <v>331</v>
      </c>
      <c r="X36" s="97">
        <v>288</v>
      </c>
      <c r="Y36" s="97">
        <v>318</v>
      </c>
      <c r="Z36" s="97">
        <v>302</v>
      </c>
      <c r="AA36" s="97">
        <v>349</v>
      </c>
    </row>
    <row r="37" spans="1:27" x14ac:dyDescent="0.3">
      <c r="A37" s="118"/>
      <c r="B37" s="95" t="s">
        <v>124</v>
      </c>
      <c r="C37" s="97">
        <v>59</v>
      </c>
      <c r="D37" s="97">
        <v>48</v>
      </c>
      <c r="E37" s="97">
        <v>64</v>
      </c>
      <c r="F37" s="97">
        <v>69</v>
      </c>
      <c r="G37" s="97">
        <v>77</v>
      </c>
      <c r="H37" s="95"/>
      <c r="I37" s="95"/>
      <c r="J37" s="95"/>
      <c r="K37" s="118"/>
      <c r="L37" s="95" t="s">
        <v>124</v>
      </c>
      <c r="M37" s="97">
        <v>121</v>
      </c>
      <c r="N37" s="97">
        <v>98</v>
      </c>
      <c r="O37" s="97">
        <v>127</v>
      </c>
      <c r="P37" s="97">
        <v>136</v>
      </c>
      <c r="Q37" s="97">
        <v>141</v>
      </c>
      <c r="R37" s="95"/>
      <c r="S37" s="95"/>
      <c r="T37" s="95"/>
      <c r="U37" s="118"/>
      <c r="V37" s="95" t="s">
        <v>124</v>
      </c>
      <c r="W37" s="97">
        <v>328</v>
      </c>
      <c r="X37" s="97">
        <v>260</v>
      </c>
      <c r="Y37" s="97">
        <v>324</v>
      </c>
      <c r="Z37" s="97">
        <v>334</v>
      </c>
      <c r="AA37" s="97">
        <v>345</v>
      </c>
    </row>
    <row r="38" spans="1:27" x14ac:dyDescent="0.3">
      <c r="A38" s="118"/>
      <c r="B38" s="95" t="s">
        <v>125</v>
      </c>
      <c r="C38" s="97">
        <v>61</v>
      </c>
      <c r="D38" s="97">
        <v>49</v>
      </c>
      <c r="E38" s="97">
        <v>65</v>
      </c>
      <c r="F38" s="97">
        <v>66</v>
      </c>
      <c r="G38" s="97">
        <v>83</v>
      </c>
      <c r="H38" s="95"/>
      <c r="I38" s="95"/>
      <c r="J38" s="95"/>
      <c r="K38" s="118"/>
      <c r="L38" s="95" t="s">
        <v>125</v>
      </c>
      <c r="M38" s="97">
        <v>126</v>
      </c>
      <c r="N38" s="97">
        <v>105</v>
      </c>
      <c r="O38" s="97">
        <v>131</v>
      </c>
      <c r="P38" s="97">
        <v>132</v>
      </c>
      <c r="Q38" s="97">
        <v>151</v>
      </c>
      <c r="R38" s="95"/>
      <c r="S38" s="95"/>
      <c r="T38" s="95"/>
      <c r="U38" s="118"/>
      <c r="V38" s="95" t="s">
        <v>125</v>
      </c>
      <c r="W38" s="97">
        <v>336</v>
      </c>
      <c r="X38" s="97">
        <v>269</v>
      </c>
      <c r="Y38" s="97">
        <v>332</v>
      </c>
      <c r="Z38" s="97">
        <v>312</v>
      </c>
      <c r="AA38" s="97">
        <v>367</v>
      </c>
    </row>
    <row r="39" spans="1:27" x14ac:dyDescent="0.3">
      <c r="A39" s="119" t="s">
        <v>14</v>
      </c>
      <c r="B39" s="98" t="s">
        <v>114</v>
      </c>
      <c r="C39" s="99">
        <v>51</v>
      </c>
      <c r="D39" s="99">
        <v>34</v>
      </c>
      <c r="E39" s="99">
        <v>45</v>
      </c>
      <c r="F39" s="99">
        <v>47</v>
      </c>
      <c r="G39" s="99">
        <v>62</v>
      </c>
      <c r="H39" s="95"/>
      <c r="I39" s="95"/>
      <c r="J39" s="95"/>
      <c r="K39" s="119" t="s">
        <v>14</v>
      </c>
      <c r="L39" s="98" t="s">
        <v>114</v>
      </c>
      <c r="M39" s="99">
        <v>59</v>
      </c>
      <c r="N39" s="99">
        <v>57</v>
      </c>
      <c r="O39" s="99">
        <v>76</v>
      </c>
      <c r="P39" s="99">
        <v>65</v>
      </c>
      <c r="Q39" s="99">
        <v>90</v>
      </c>
      <c r="R39" s="95"/>
      <c r="S39" s="95"/>
      <c r="T39" s="95"/>
      <c r="U39" s="119" t="s">
        <v>14</v>
      </c>
      <c r="V39" s="98" t="s">
        <v>114</v>
      </c>
      <c r="W39" s="99">
        <v>205</v>
      </c>
      <c r="X39" s="99">
        <v>146</v>
      </c>
      <c r="Y39" s="99">
        <v>202</v>
      </c>
      <c r="Z39" s="99">
        <v>166</v>
      </c>
      <c r="AA39" s="99">
        <v>228</v>
      </c>
    </row>
    <row r="40" spans="1:27" x14ac:dyDescent="0.3">
      <c r="A40" s="119"/>
      <c r="B40" s="98" t="s">
        <v>115</v>
      </c>
      <c r="C40" s="99">
        <v>48</v>
      </c>
      <c r="D40" s="99">
        <v>36</v>
      </c>
      <c r="E40" s="99">
        <v>36</v>
      </c>
      <c r="F40" s="99">
        <v>48</v>
      </c>
      <c r="G40" s="99">
        <v>66</v>
      </c>
      <c r="H40" s="95"/>
      <c r="I40" s="95"/>
      <c r="J40" s="95"/>
      <c r="K40" s="119"/>
      <c r="L40" s="98" t="s">
        <v>115</v>
      </c>
      <c r="M40" s="99">
        <v>59</v>
      </c>
      <c r="N40" s="99">
        <v>57</v>
      </c>
      <c r="O40" s="99">
        <v>66</v>
      </c>
      <c r="P40" s="99">
        <v>66</v>
      </c>
      <c r="Q40" s="99">
        <v>95</v>
      </c>
      <c r="R40" s="95"/>
      <c r="S40" s="95"/>
      <c r="T40" s="95"/>
      <c r="U40" s="119"/>
      <c r="V40" s="98" t="s">
        <v>115</v>
      </c>
      <c r="W40" s="99">
        <v>196</v>
      </c>
      <c r="X40" s="99">
        <v>155</v>
      </c>
      <c r="Y40" s="99">
        <v>177</v>
      </c>
      <c r="Z40" s="99">
        <v>169</v>
      </c>
      <c r="AA40" s="99">
        <v>238</v>
      </c>
    </row>
    <row r="41" spans="1:27" x14ac:dyDescent="0.3">
      <c r="A41" s="119"/>
      <c r="B41" s="98" t="s">
        <v>116</v>
      </c>
      <c r="C41" s="99">
        <v>47</v>
      </c>
      <c r="D41" s="99">
        <v>38</v>
      </c>
      <c r="E41" s="99">
        <v>37</v>
      </c>
      <c r="F41" s="99">
        <v>46</v>
      </c>
      <c r="G41" s="99">
        <v>66</v>
      </c>
      <c r="H41" s="95"/>
      <c r="I41" s="95"/>
      <c r="J41" s="95"/>
      <c r="K41" s="119"/>
      <c r="L41" s="98" t="s">
        <v>116</v>
      </c>
      <c r="M41" s="99">
        <v>60</v>
      </c>
      <c r="N41" s="99">
        <v>59</v>
      </c>
      <c r="O41" s="99">
        <v>67</v>
      </c>
      <c r="P41" s="99">
        <v>63</v>
      </c>
      <c r="Q41" s="99">
        <v>95</v>
      </c>
      <c r="R41" s="95"/>
      <c r="S41" s="95"/>
      <c r="T41" s="95"/>
      <c r="U41" s="119"/>
      <c r="V41" s="98" t="s">
        <v>116</v>
      </c>
      <c r="W41" s="99">
        <v>196</v>
      </c>
      <c r="X41" s="99">
        <v>164</v>
      </c>
      <c r="Y41" s="99">
        <v>174</v>
      </c>
      <c r="Z41" s="99">
        <v>157</v>
      </c>
      <c r="AA41" s="99">
        <v>236</v>
      </c>
    </row>
    <row r="42" spans="1:27" x14ac:dyDescent="0.3">
      <c r="A42" s="119"/>
      <c r="B42" s="98" t="s">
        <v>117</v>
      </c>
      <c r="C42" s="99">
        <v>42</v>
      </c>
      <c r="D42" s="99">
        <v>38</v>
      </c>
      <c r="E42" s="99">
        <v>49</v>
      </c>
      <c r="F42" s="99">
        <v>46</v>
      </c>
      <c r="G42" s="99">
        <v>66</v>
      </c>
      <c r="H42" s="95"/>
      <c r="I42" s="95"/>
      <c r="J42" s="95"/>
      <c r="K42" s="119"/>
      <c r="L42" s="98" t="s">
        <v>117</v>
      </c>
      <c r="M42" s="99">
        <v>59</v>
      </c>
      <c r="N42" s="99">
        <v>55</v>
      </c>
      <c r="O42" s="99">
        <v>78</v>
      </c>
      <c r="P42" s="99">
        <v>63</v>
      </c>
      <c r="Q42" s="99">
        <v>96</v>
      </c>
      <c r="R42" s="95"/>
      <c r="S42" s="95"/>
      <c r="T42" s="95"/>
      <c r="U42" s="119"/>
      <c r="V42" s="98" t="s">
        <v>117</v>
      </c>
      <c r="W42" s="99">
        <v>175</v>
      </c>
      <c r="X42" s="99">
        <v>155</v>
      </c>
      <c r="Y42" s="99">
        <v>205</v>
      </c>
      <c r="Z42" s="99">
        <v>160</v>
      </c>
      <c r="AA42" s="99">
        <v>232</v>
      </c>
    </row>
    <row r="43" spans="1:27" x14ac:dyDescent="0.3">
      <c r="A43" s="119"/>
      <c r="B43" s="98" t="s">
        <v>118</v>
      </c>
      <c r="C43" s="99">
        <v>43</v>
      </c>
      <c r="D43" s="99">
        <v>39</v>
      </c>
      <c r="E43" s="99">
        <v>49</v>
      </c>
      <c r="F43" s="99">
        <v>51</v>
      </c>
      <c r="G43" s="99">
        <v>66</v>
      </c>
      <c r="H43" s="95"/>
      <c r="I43" s="95"/>
      <c r="J43" s="95"/>
      <c r="K43" s="119"/>
      <c r="L43" s="98" t="s">
        <v>118</v>
      </c>
      <c r="M43" s="99">
        <v>63</v>
      </c>
      <c r="N43" s="99">
        <v>58</v>
      </c>
      <c r="O43" s="99">
        <v>74</v>
      </c>
      <c r="P43" s="99">
        <v>71</v>
      </c>
      <c r="Q43" s="99">
        <v>96</v>
      </c>
      <c r="R43" s="95"/>
      <c r="S43" s="95"/>
      <c r="T43" s="95"/>
      <c r="U43" s="119"/>
      <c r="V43" s="98" t="s">
        <v>118</v>
      </c>
      <c r="W43" s="99">
        <v>182</v>
      </c>
      <c r="X43" s="99">
        <v>171</v>
      </c>
      <c r="Y43" s="99">
        <v>205</v>
      </c>
      <c r="Z43" s="99">
        <v>185</v>
      </c>
      <c r="AA43" s="99">
        <v>234</v>
      </c>
    </row>
    <row r="44" spans="1:27" x14ac:dyDescent="0.3">
      <c r="A44" s="119"/>
      <c r="B44" s="98" t="s">
        <v>119</v>
      </c>
      <c r="C44" s="99">
        <v>48</v>
      </c>
      <c r="D44" s="99">
        <v>38</v>
      </c>
      <c r="E44" s="99">
        <v>51</v>
      </c>
      <c r="F44" s="99">
        <v>55</v>
      </c>
      <c r="G44" s="99">
        <v>69</v>
      </c>
      <c r="H44" s="95"/>
      <c r="I44" s="95"/>
      <c r="J44" s="95"/>
      <c r="K44" s="119"/>
      <c r="L44" s="98" t="s">
        <v>119</v>
      </c>
      <c r="M44" s="99">
        <v>76</v>
      </c>
      <c r="N44" s="99">
        <v>57</v>
      </c>
      <c r="O44" s="99">
        <v>79</v>
      </c>
      <c r="P44" s="99">
        <v>69</v>
      </c>
      <c r="Q44" s="99">
        <v>99</v>
      </c>
      <c r="R44" s="95"/>
      <c r="S44" s="95"/>
      <c r="T44" s="95"/>
      <c r="U44" s="119"/>
      <c r="V44" s="98" t="s">
        <v>119</v>
      </c>
      <c r="W44" s="99">
        <v>197</v>
      </c>
      <c r="X44" s="99">
        <v>167</v>
      </c>
      <c r="Y44" s="99">
        <v>214</v>
      </c>
      <c r="Z44" s="99">
        <v>182</v>
      </c>
      <c r="AA44" s="99">
        <v>246</v>
      </c>
    </row>
    <row r="45" spans="1:27" x14ac:dyDescent="0.3">
      <c r="A45" s="119"/>
      <c r="B45" s="98" t="s">
        <v>120</v>
      </c>
      <c r="C45" s="99">
        <v>51</v>
      </c>
      <c r="D45" s="99">
        <v>46</v>
      </c>
      <c r="E45" s="99">
        <v>47</v>
      </c>
      <c r="F45" s="99">
        <v>59</v>
      </c>
      <c r="G45" s="99">
        <v>69</v>
      </c>
      <c r="H45" s="95"/>
      <c r="I45" s="95"/>
      <c r="J45" s="95"/>
      <c r="K45" s="119"/>
      <c r="L45" s="98" t="s">
        <v>120</v>
      </c>
      <c r="M45" s="99">
        <v>82</v>
      </c>
      <c r="N45" s="99">
        <v>71</v>
      </c>
      <c r="O45" s="99">
        <v>73</v>
      </c>
      <c r="P45" s="99">
        <v>78</v>
      </c>
      <c r="Q45" s="99">
        <v>100</v>
      </c>
      <c r="R45" s="95"/>
      <c r="S45" s="95"/>
      <c r="T45" s="95"/>
      <c r="U45" s="119"/>
      <c r="V45" s="98" t="s">
        <v>120</v>
      </c>
      <c r="W45" s="99">
        <v>209</v>
      </c>
      <c r="X45" s="99">
        <v>211</v>
      </c>
      <c r="Y45" s="99">
        <v>196</v>
      </c>
      <c r="Z45" s="99">
        <v>196</v>
      </c>
      <c r="AA45" s="99">
        <v>246</v>
      </c>
    </row>
    <row r="46" spans="1:27" x14ac:dyDescent="0.3">
      <c r="A46" s="119"/>
      <c r="B46" s="98" t="s">
        <v>121</v>
      </c>
      <c r="C46" s="99">
        <v>44</v>
      </c>
      <c r="D46" s="99">
        <v>40</v>
      </c>
      <c r="E46" s="99">
        <v>51</v>
      </c>
      <c r="F46" s="99">
        <v>55</v>
      </c>
      <c r="G46" s="99">
        <v>72</v>
      </c>
      <c r="H46" s="95"/>
      <c r="I46" s="95"/>
      <c r="J46" s="95"/>
      <c r="K46" s="119"/>
      <c r="L46" s="98" t="s">
        <v>121</v>
      </c>
      <c r="M46" s="99">
        <v>77</v>
      </c>
      <c r="N46" s="99">
        <v>64</v>
      </c>
      <c r="O46" s="99">
        <v>77</v>
      </c>
      <c r="P46" s="99">
        <v>78</v>
      </c>
      <c r="Q46" s="99">
        <v>105</v>
      </c>
      <c r="R46" s="95"/>
      <c r="S46" s="95"/>
      <c r="T46" s="95"/>
      <c r="U46" s="119"/>
      <c r="V46" s="98" t="s">
        <v>121</v>
      </c>
      <c r="W46" s="99">
        <v>195</v>
      </c>
      <c r="X46" s="99">
        <v>188</v>
      </c>
      <c r="Y46" s="99">
        <v>206</v>
      </c>
      <c r="Z46" s="99">
        <v>191</v>
      </c>
      <c r="AA46" s="99">
        <v>259</v>
      </c>
    </row>
    <row r="47" spans="1:27" x14ac:dyDescent="0.3">
      <c r="A47" s="119"/>
      <c r="B47" s="98" t="s">
        <v>122</v>
      </c>
      <c r="C47" s="99">
        <v>45</v>
      </c>
      <c r="D47" s="99">
        <v>42</v>
      </c>
      <c r="E47" s="99">
        <v>47</v>
      </c>
      <c r="F47" s="99">
        <v>62</v>
      </c>
      <c r="G47" s="99">
        <v>76</v>
      </c>
      <c r="H47" s="95"/>
      <c r="I47" s="95"/>
      <c r="J47" s="95"/>
      <c r="K47" s="119"/>
      <c r="L47" s="98" t="s">
        <v>122</v>
      </c>
      <c r="M47" s="99">
        <v>79</v>
      </c>
      <c r="N47" s="99">
        <v>67</v>
      </c>
      <c r="O47" s="99">
        <v>73</v>
      </c>
      <c r="P47" s="99">
        <v>90</v>
      </c>
      <c r="Q47" s="99">
        <v>113</v>
      </c>
      <c r="R47" s="95"/>
      <c r="S47" s="95"/>
      <c r="T47" s="95"/>
      <c r="U47" s="119"/>
      <c r="V47" s="98" t="s">
        <v>122</v>
      </c>
      <c r="W47" s="99">
        <v>200</v>
      </c>
      <c r="X47" s="99">
        <v>192</v>
      </c>
      <c r="Y47" s="99">
        <v>191</v>
      </c>
      <c r="Z47" s="99">
        <v>217</v>
      </c>
      <c r="AA47" s="99">
        <v>275</v>
      </c>
    </row>
    <row r="48" spans="1:27" x14ac:dyDescent="0.3">
      <c r="A48" s="119"/>
      <c r="B48" s="98" t="s">
        <v>123</v>
      </c>
      <c r="C48" s="99">
        <v>44</v>
      </c>
      <c r="D48" s="99">
        <v>42</v>
      </c>
      <c r="E48" s="99">
        <v>42</v>
      </c>
      <c r="F48" s="99">
        <v>64</v>
      </c>
      <c r="G48" s="99">
        <v>79</v>
      </c>
      <c r="H48" s="95"/>
      <c r="I48" s="95"/>
      <c r="J48" s="95"/>
      <c r="K48" s="119"/>
      <c r="L48" s="98" t="s">
        <v>123</v>
      </c>
      <c r="M48" s="99">
        <v>76</v>
      </c>
      <c r="N48" s="99">
        <v>69</v>
      </c>
      <c r="O48" s="99">
        <v>63</v>
      </c>
      <c r="P48" s="99">
        <v>94</v>
      </c>
      <c r="Q48" s="99">
        <v>119</v>
      </c>
      <c r="R48" s="95"/>
      <c r="S48" s="95"/>
      <c r="T48" s="95"/>
      <c r="U48" s="119"/>
      <c r="V48" s="98" t="s">
        <v>123</v>
      </c>
      <c r="W48" s="99">
        <v>196</v>
      </c>
      <c r="X48" s="99">
        <v>192</v>
      </c>
      <c r="Y48" s="99">
        <v>160</v>
      </c>
      <c r="Z48" s="99">
        <v>226</v>
      </c>
      <c r="AA48" s="99">
        <v>287</v>
      </c>
    </row>
    <row r="49" spans="1:27" x14ac:dyDescent="0.3">
      <c r="A49" s="119"/>
      <c r="B49" s="98" t="s">
        <v>124</v>
      </c>
      <c r="C49" s="99">
        <v>37</v>
      </c>
      <c r="D49" s="99">
        <v>43</v>
      </c>
      <c r="E49" s="99">
        <v>42</v>
      </c>
      <c r="F49" s="99">
        <v>58</v>
      </c>
      <c r="G49" s="99">
        <v>79</v>
      </c>
      <c r="H49" s="95"/>
      <c r="I49" s="95"/>
      <c r="J49" s="95"/>
      <c r="K49" s="119"/>
      <c r="L49" s="98" t="s">
        <v>124</v>
      </c>
      <c r="M49" s="99">
        <v>65</v>
      </c>
      <c r="N49" s="99">
        <v>72</v>
      </c>
      <c r="O49" s="99">
        <v>63</v>
      </c>
      <c r="P49" s="99">
        <v>80</v>
      </c>
      <c r="Q49" s="99">
        <v>118</v>
      </c>
      <c r="R49" s="95"/>
      <c r="S49" s="95"/>
      <c r="T49" s="95"/>
      <c r="U49" s="119"/>
      <c r="V49" s="98" t="s">
        <v>124</v>
      </c>
      <c r="W49" s="99">
        <v>164</v>
      </c>
      <c r="X49" s="99">
        <v>194</v>
      </c>
      <c r="Y49" s="99">
        <v>160</v>
      </c>
      <c r="Z49" s="99">
        <v>213</v>
      </c>
      <c r="AA49" s="99">
        <v>285</v>
      </c>
    </row>
    <row r="50" spans="1:27" x14ac:dyDescent="0.3">
      <c r="A50" s="119"/>
      <c r="B50" s="98" t="s">
        <v>125</v>
      </c>
      <c r="C50" s="99">
        <v>32</v>
      </c>
      <c r="D50" s="99">
        <v>46</v>
      </c>
      <c r="E50" s="99">
        <v>44</v>
      </c>
      <c r="F50" s="99">
        <v>56</v>
      </c>
      <c r="G50" s="99">
        <v>84</v>
      </c>
      <c r="H50" s="95"/>
      <c r="I50" s="95"/>
      <c r="J50" s="95"/>
      <c r="K50" s="119"/>
      <c r="L50" s="98" t="s">
        <v>125</v>
      </c>
      <c r="M50" s="99">
        <v>54</v>
      </c>
      <c r="N50" s="99">
        <v>78</v>
      </c>
      <c r="O50" s="99">
        <v>61</v>
      </c>
      <c r="P50" s="99">
        <v>82</v>
      </c>
      <c r="Q50" s="99">
        <v>127</v>
      </c>
      <c r="R50" s="95"/>
      <c r="S50" s="95"/>
      <c r="T50" s="95"/>
      <c r="U50" s="119"/>
      <c r="V50" s="98" t="s">
        <v>125</v>
      </c>
      <c r="W50" s="99">
        <v>139</v>
      </c>
      <c r="X50" s="99">
        <v>207</v>
      </c>
      <c r="Y50" s="99">
        <v>158</v>
      </c>
      <c r="Z50" s="99">
        <v>205</v>
      </c>
      <c r="AA50" s="99">
        <v>302</v>
      </c>
    </row>
    <row r="51" spans="1:27" x14ac:dyDescent="0.3">
      <c r="A51" s="100" t="s">
        <v>126</v>
      </c>
      <c r="B51" s="95"/>
      <c r="C51" s="95"/>
      <c r="D51" s="95"/>
      <c r="E51" s="95"/>
      <c r="F51" s="95"/>
      <c r="G51" s="95"/>
      <c r="H51" s="95"/>
      <c r="I51" s="95"/>
      <c r="J51" s="95"/>
      <c r="K51" s="100" t="s">
        <v>126</v>
      </c>
      <c r="L51" s="95"/>
      <c r="M51" s="95"/>
      <c r="N51" s="95"/>
      <c r="O51" s="95"/>
      <c r="P51" s="95"/>
      <c r="Q51" s="95"/>
      <c r="R51" s="95"/>
      <c r="S51" s="95"/>
      <c r="T51" s="95"/>
      <c r="U51" s="100" t="s">
        <v>126</v>
      </c>
      <c r="V51" s="95"/>
      <c r="W51" s="95"/>
      <c r="X51" s="95"/>
      <c r="Y51" s="95"/>
      <c r="Z51" s="95"/>
      <c r="AA51" s="95"/>
    </row>
  </sheetData>
  <mergeCells count="15">
    <mergeCell ref="A27:A38"/>
    <mergeCell ref="U27:U38"/>
    <mergeCell ref="A39:A50"/>
    <mergeCell ref="U39:U50"/>
    <mergeCell ref="A1:G1"/>
    <mergeCell ref="U1:AA1"/>
    <mergeCell ref="A3:A14"/>
    <mergeCell ref="U3:U14"/>
    <mergeCell ref="A15:A26"/>
    <mergeCell ref="U15:U26"/>
    <mergeCell ref="K1:Q1"/>
    <mergeCell ref="K3:K14"/>
    <mergeCell ref="K15:K26"/>
    <mergeCell ref="K27:K38"/>
    <mergeCell ref="K39:K50"/>
  </mergeCells>
  <pageMargins left="0.7" right="0.7" top="0.75" bottom="0.75" header="0.3" footer="0.3"/>
  <ignoredErrors>
    <ignoredError sqref="B3:B50 V3:V50 L3:L5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D5DB-7B25-49BD-9D5C-74888ED82D10}">
  <sheetPr>
    <tabColor theme="5" tint="-0.249977111117893"/>
  </sheetPr>
  <dimension ref="A3:H63"/>
  <sheetViews>
    <sheetView showGridLines="0" zoomScaleNormal="100" workbookViewId="0">
      <selection activeCell="A63" activeCellId="1" sqref="A42 A63"/>
    </sheetView>
  </sheetViews>
  <sheetFormatPr defaultRowHeight="15" customHeight="1" x14ac:dyDescent="0.3"/>
  <cols>
    <col min="1" max="1" width="12" style="12" customWidth="1"/>
    <col min="2" max="2" width="10.6640625" style="12" customWidth="1"/>
    <col min="3" max="16384" width="8.88671875" style="12"/>
  </cols>
  <sheetData>
    <row r="3" spans="1:7" ht="15" customHeight="1" x14ac:dyDescent="0.3">
      <c r="A3" s="114" t="s">
        <v>69</v>
      </c>
      <c r="B3" s="114"/>
      <c r="C3" s="114"/>
      <c r="D3" s="114"/>
      <c r="E3" s="114"/>
      <c r="F3" s="114"/>
      <c r="G3" s="114"/>
    </row>
    <row r="4" spans="1:7" ht="15" customHeight="1" x14ac:dyDescent="0.3">
      <c r="A4" s="114" t="s">
        <v>85</v>
      </c>
      <c r="B4" s="114"/>
      <c r="C4" s="114"/>
      <c r="D4" s="114"/>
      <c r="E4" s="114"/>
      <c r="F4" s="114"/>
      <c r="G4" s="114"/>
    </row>
    <row r="5" spans="1:7" ht="15" customHeight="1" x14ac:dyDescent="0.3">
      <c r="A5" s="77" t="s">
        <v>82</v>
      </c>
      <c r="B5" s="74"/>
      <c r="C5" s="74" t="s">
        <v>51</v>
      </c>
      <c r="D5" s="74" t="s">
        <v>52</v>
      </c>
      <c r="E5" s="74" t="s">
        <v>53</v>
      </c>
      <c r="F5" s="74" t="s">
        <v>54</v>
      </c>
      <c r="G5" s="74" t="s">
        <v>4</v>
      </c>
    </row>
    <row r="6" spans="1:7" ht="15" customHeight="1" x14ac:dyDescent="0.3">
      <c r="A6" s="116" t="s">
        <v>8</v>
      </c>
      <c r="B6" s="12" t="s">
        <v>0</v>
      </c>
      <c r="C6" s="20">
        <v>6</v>
      </c>
      <c r="D6" s="20">
        <v>6</v>
      </c>
      <c r="E6" s="20">
        <v>14</v>
      </c>
      <c r="F6" s="20">
        <v>0</v>
      </c>
      <c r="G6" s="21">
        <f t="shared" ref="G6:G11" si="0">SUM(C6:F6)</f>
        <v>26</v>
      </c>
    </row>
    <row r="7" spans="1:7" ht="15" customHeight="1" x14ac:dyDescent="0.3">
      <c r="A7" s="116"/>
      <c r="B7" s="12" t="s">
        <v>1</v>
      </c>
      <c r="C7" s="20">
        <v>41</v>
      </c>
      <c r="D7" s="20">
        <v>49</v>
      </c>
      <c r="E7" s="20">
        <v>112</v>
      </c>
      <c r="F7" s="20">
        <v>0</v>
      </c>
      <c r="G7" s="21">
        <f t="shared" si="0"/>
        <v>202</v>
      </c>
    </row>
    <row r="8" spans="1:7" ht="15" customHeight="1" x14ac:dyDescent="0.3">
      <c r="A8" s="116"/>
      <c r="B8" s="12" t="s">
        <v>2</v>
      </c>
      <c r="C8" s="20">
        <v>82</v>
      </c>
      <c r="D8" s="20">
        <v>104</v>
      </c>
      <c r="E8" s="20">
        <v>272</v>
      </c>
      <c r="F8" s="20">
        <v>0</v>
      </c>
      <c r="G8" s="21">
        <f t="shared" si="0"/>
        <v>458</v>
      </c>
    </row>
    <row r="9" spans="1:7" ht="15" customHeight="1" x14ac:dyDescent="0.3">
      <c r="A9" s="117" t="s">
        <v>9</v>
      </c>
      <c r="B9" s="13" t="s">
        <v>0</v>
      </c>
      <c r="C9" s="22">
        <v>8</v>
      </c>
      <c r="D9" s="22">
        <v>19</v>
      </c>
      <c r="E9" s="22">
        <v>6</v>
      </c>
      <c r="F9" s="22">
        <v>0</v>
      </c>
      <c r="G9" s="23">
        <f t="shared" si="0"/>
        <v>33</v>
      </c>
    </row>
    <row r="10" spans="1:7" ht="15" customHeight="1" x14ac:dyDescent="0.3">
      <c r="A10" s="117"/>
      <c r="B10" s="13" t="s">
        <v>1</v>
      </c>
      <c r="C10" s="22">
        <v>46</v>
      </c>
      <c r="D10" s="22">
        <v>133</v>
      </c>
      <c r="E10" s="22">
        <v>35</v>
      </c>
      <c r="F10" s="22">
        <v>0</v>
      </c>
      <c r="G10" s="23">
        <f t="shared" si="0"/>
        <v>214</v>
      </c>
    </row>
    <row r="11" spans="1:7" ht="15" customHeight="1" x14ac:dyDescent="0.3">
      <c r="A11" s="117"/>
      <c r="B11" s="13" t="s">
        <v>2</v>
      </c>
      <c r="C11" s="22">
        <v>102</v>
      </c>
      <c r="D11" s="22">
        <v>304</v>
      </c>
      <c r="E11" s="22">
        <v>78</v>
      </c>
      <c r="F11" s="22">
        <v>0</v>
      </c>
      <c r="G11" s="23">
        <f t="shared" si="0"/>
        <v>484</v>
      </c>
    </row>
    <row r="12" spans="1:7" ht="15" customHeight="1" x14ac:dyDescent="0.3">
      <c r="A12" s="116" t="s">
        <v>11</v>
      </c>
      <c r="B12" s="12" t="s">
        <v>0</v>
      </c>
      <c r="C12" s="20">
        <v>4</v>
      </c>
      <c r="D12" s="20">
        <v>8</v>
      </c>
      <c r="E12" s="20">
        <v>11</v>
      </c>
      <c r="F12" s="20">
        <v>3</v>
      </c>
      <c r="G12" s="21">
        <f>SUM(C12:F12)</f>
        <v>26</v>
      </c>
    </row>
    <row r="13" spans="1:7" ht="15" customHeight="1" x14ac:dyDescent="0.3">
      <c r="A13" s="116"/>
      <c r="B13" s="12" t="s">
        <v>1</v>
      </c>
      <c r="C13" s="20">
        <v>26</v>
      </c>
      <c r="D13" s="20">
        <v>57</v>
      </c>
      <c r="E13" s="20">
        <v>67</v>
      </c>
      <c r="F13" s="20">
        <v>14</v>
      </c>
      <c r="G13" s="21">
        <f t="shared" ref="G13:G14" si="1">SUM(C13:F13)</f>
        <v>164</v>
      </c>
    </row>
    <row r="14" spans="1:7" ht="15" customHeight="1" x14ac:dyDescent="0.3">
      <c r="A14" s="116"/>
      <c r="B14" s="12" t="s">
        <v>2</v>
      </c>
      <c r="C14" s="20">
        <v>60</v>
      </c>
      <c r="D14" s="20">
        <v>131</v>
      </c>
      <c r="E14" s="20">
        <v>159</v>
      </c>
      <c r="F14" s="20">
        <v>33</v>
      </c>
      <c r="G14" s="21">
        <f t="shared" si="1"/>
        <v>383</v>
      </c>
    </row>
    <row r="15" spans="1:7" ht="15" customHeight="1" x14ac:dyDescent="0.3">
      <c r="A15" s="117" t="s">
        <v>10</v>
      </c>
      <c r="B15" s="13" t="s">
        <v>0</v>
      </c>
      <c r="C15" s="22">
        <v>0</v>
      </c>
      <c r="D15" s="22">
        <v>5</v>
      </c>
      <c r="E15" s="22">
        <v>1</v>
      </c>
      <c r="F15" s="22">
        <v>0</v>
      </c>
      <c r="G15" s="23">
        <f t="shared" ref="G15:G17" si="2">SUM(C15:F15)</f>
        <v>6</v>
      </c>
    </row>
    <row r="16" spans="1:7" ht="15" customHeight="1" x14ac:dyDescent="0.3">
      <c r="A16" s="117"/>
      <c r="B16" s="13" t="s">
        <v>1</v>
      </c>
      <c r="C16" s="22">
        <v>0</v>
      </c>
      <c r="D16" s="22">
        <v>35</v>
      </c>
      <c r="E16" s="22">
        <v>10</v>
      </c>
      <c r="F16" s="22">
        <v>0</v>
      </c>
      <c r="G16" s="23">
        <f t="shared" si="2"/>
        <v>45</v>
      </c>
    </row>
    <row r="17" spans="1:7" ht="15" customHeight="1" x14ac:dyDescent="0.3">
      <c r="A17" s="117"/>
      <c r="B17" s="13" t="s">
        <v>2</v>
      </c>
      <c r="C17" s="22">
        <v>0</v>
      </c>
      <c r="D17" s="22">
        <v>73</v>
      </c>
      <c r="E17" s="22">
        <v>15</v>
      </c>
      <c r="F17" s="22">
        <v>0</v>
      </c>
      <c r="G17" s="23">
        <f t="shared" si="2"/>
        <v>88</v>
      </c>
    </row>
    <row r="18" spans="1:7" ht="15" customHeight="1" x14ac:dyDescent="0.3">
      <c r="A18" s="121" t="s">
        <v>4</v>
      </c>
      <c r="B18" s="75" t="s">
        <v>0</v>
      </c>
      <c r="C18" s="76">
        <f t="shared" ref="C18:G18" si="3">C6+C9+C15+C12</f>
        <v>18</v>
      </c>
      <c r="D18" s="76">
        <f t="shared" si="3"/>
        <v>38</v>
      </c>
      <c r="E18" s="76">
        <f t="shared" si="3"/>
        <v>32</v>
      </c>
      <c r="F18" s="76">
        <f t="shared" si="3"/>
        <v>3</v>
      </c>
      <c r="G18" s="76">
        <f t="shared" si="3"/>
        <v>91</v>
      </c>
    </row>
    <row r="19" spans="1:7" ht="15" customHeight="1" x14ac:dyDescent="0.3">
      <c r="A19" s="121"/>
      <c r="B19" s="75" t="s">
        <v>1</v>
      </c>
      <c r="C19" s="76">
        <f t="shared" ref="C19:G19" si="4">C7+C10+C16+C13</f>
        <v>113</v>
      </c>
      <c r="D19" s="76">
        <f t="shared" si="4"/>
        <v>274</v>
      </c>
      <c r="E19" s="76">
        <f t="shared" si="4"/>
        <v>224</v>
      </c>
      <c r="F19" s="76">
        <f t="shared" si="4"/>
        <v>14</v>
      </c>
      <c r="G19" s="76">
        <f t="shared" si="4"/>
        <v>625</v>
      </c>
    </row>
    <row r="20" spans="1:7" ht="15" customHeight="1" x14ac:dyDescent="0.3">
      <c r="A20" s="121"/>
      <c r="B20" s="75" t="s">
        <v>2</v>
      </c>
      <c r="C20" s="76">
        <f t="shared" ref="C20:G20" si="5">C8+C11+C17+C14</f>
        <v>244</v>
      </c>
      <c r="D20" s="76">
        <f t="shared" si="5"/>
        <v>612</v>
      </c>
      <c r="E20" s="76">
        <f t="shared" si="5"/>
        <v>524</v>
      </c>
      <c r="F20" s="76">
        <f t="shared" si="5"/>
        <v>33</v>
      </c>
      <c r="G20" s="76">
        <f t="shared" si="5"/>
        <v>1413</v>
      </c>
    </row>
    <row r="21" spans="1:7" ht="15" customHeight="1" x14ac:dyDescent="0.3">
      <c r="A21" s="5" t="s">
        <v>97</v>
      </c>
      <c r="B21" s="5"/>
      <c r="C21" s="5"/>
      <c r="D21" s="5"/>
      <c r="E21" s="6"/>
      <c r="F21" s="6"/>
      <c r="G21" s="6"/>
    </row>
    <row r="24" spans="1:7" ht="15" customHeight="1" x14ac:dyDescent="0.3">
      <c r="A24" s="114" t="s">
        <v>69</v>
      </c>
      <c r="B24" s="114"/>
      <c r="C24" s="114"/>
      <c r="D24" s="114"/>
      <c r="E24" s="114"/>
      <c r="F24" s="114"/>
      <c r="G24" s="114"/>
    </row>
    <row r="25" spans="1:7" ht="15" customHeight="1" x14ac:dyDescent="0.3">
      <c r="A25" s="114" t="s">
        <v>81</v>
      </c>
      <c r="B25" s="114"/>
      <c r="C25" s="114"/>
      <c r="D25" s="114"/>
      <c r="E25" s="114"/>
      <c r="F25" s="114"/>
      <c r="G25" s="114"/>
    </row>
    <row r="26" spans="1:7" ht="15" customHeight="1" x14ac:dyDescent="0.3">
      <c r="A26" s="77" t="s">
        <v>82</v>
      </c>
      <c r="B26" s="74"/>
      <c r="C26" s="74" t="s">
        <v>51</v>
      </c>
      <c r="D26" s="74" t="s">
        <v>52</v>
      </c>
      <c r="E26" s="74" t="s">
        <v>53</v>
      </c>
      <c r="F26" s="74" t="s">
        <v>54</v>
      </c>
      <c r="G26" s="74" t="s">
        <v>4</v>
      </c>
    </row>
    <row r="27" spans="1:7" ht="15" customHeight="1" x14ac:dyDescent="0.3">
      <c r="A27" s="116" t="s">
        <v>8</v>
      </c>
      <c r="B27" s="12" t="s">
        <v>0</v>
      </c>
      <c r="C27" s="20">
        <v>8</v>
      </c>
      <c r="D27" s="20">
        <v>8</v>
      </c>
      <c r="E27" s="20">
        <v>19</v>
      </c>
      <c r="F27" s="20">
        <v>0</v>
      </c>
      <c r="G27" s="21">
        <f t="shared" ref="G27:G38" si="6">SUM(C27:F27)</f>
        <v>35</v>
      </c>
    </row>
    <row r="28" spans="1:7" ht="15" customHeight="1" x14ac:dyDescent="0.3">
      <c r="A28" s="116"/>
      <c r="B28" s="12" t="s">
        <v>1</v>
      </c>
      <c r="C28" s="20">
        <v>57</v>
      </c>
      <c r="D28" s="20">
        <v>62</v>
      </c>
      <c r="E28" s="20">
        <v>141</v>
      </c>
      <c r="F28" s="20">
        <v>0</v>
      </c>
      <c r="G28" s="21">
        <f t="shared" si="6"/>
        <v>260</v>
      </c>
    </row>
    <row r="29" spans="1:7" ht="15" customHeight="1" x14ac:dyDescent="0.3">
      <c r="A29" s="116"/>
      <c r="B29" s="12" t="s">
        <v>2</v>
      </c>
      <c r="C29" s="20">
        <v>113</v>
      </c>
      <c r="D29" s="20">
        <v>126</v>
      </c>
      <c r="E29" s="20">
        <v>331</v>
      </c>
      <c r="F29" s="20">
        <v>0</v>
      </c>
      <c r="G29" s="21">
        <f t="shared" si="6"/>
        <v>570</v>
      </c>
    </row>
    <row r="30" spans="1:7" ht="15" customHeight="1" x14ac:dyDescent="0.3">
      <c r="A30" s="117" t="s">
        <v>9</v>
      </c>
      <c r="B30" s="13" t="s">
        <v>0</v>
      </c>
      <c r="C30" s="22">
        <v>8</v>
      </c>
      <c r="D30" s="22">
        <v>19</v>
      </c>
      <c r="E30" s="22">
        <v>8</v>
      </c>
      <c r="F30" s="22">
        <v>0</v>
      </c>
      <c r="G30" s="23">
        <f t="shared" si="6"/>
        <v>35</v>
      </c>
    </row>
    <row r="31" spans="1:7" ht="15" customHeight="1" x14ac:dyDescent="0.3">
      <c r="A31" s="117"/>
      <c r="B31" s="13" t="s">
        <v>1</v>
      </c>
      <c r="C31" s="22">
        <v>46</v>
      </c>
      <c r="D31" s="22">
        <v>133</v>
      </c>
      <c r="E31" s="22">
        <v>48</v>
      </c>
      <c r="F31" s="22">
        <v>0</v>
      </c>
      <c r="G31" s="23">
        <f t="shared" si="6"/>
        <v>227</v>
      </c>
    </row>
    <row r="32" spans="1:7" ht="15" customHeight="1" x14ac:dyDescent="0.3">
      <c r="A32" s="117"/>
      <c r="B32" s="13" t="s">
        <v>2</v>
      </c>
      <c r="C32" s="22">
        <v>102</v>
      </c>
      <c r="D32" s="22">
        <v>304</v>
      </c>
      <c r="E32" s="22">
        <v>107</v>
      </c>
      <c r="F32" s="22">
        <v>0</v>
      </c>
      <c r="G32" s="23">
        <f t="shared" si="6"/>
        <v>513</v>
      </c>
    </row>
    <row r="33" spans="1:7" ht="15" customHeight="1" x14ac:dyDescent="0.3">
      <c r="A33" s="116" t="s">
        <v>11</v>
      </c>
      <c r="B33" s="12" t="s">
        <v>0</v>
      </c>
      <c r="C33" s="20">
        <v>4</v>
      </c>
      <c r="D33" s="20">
        <v>9</v>
      </c>
      <c r="E33" s="20">
        <v>13</v>
      </c>
      <c r="F33" s="20">
        <v>3</v>
      </c>
      <c r="G33" s="21">
        <f>SUM(C33:F33)</f>
        <v>29</v>
      </c>
    </row>
    <row r="34" spans="1:7" ht="15" customHeight="1" x14ac:dyDescent="0.3">
      <c r="A34" s="116"/>
      <c r="B34" s="12" t="s">
        <v>1</v>
      </c>
      <c r="C34" s="20">
        <v>26</v>
      </c>
      <c r="D34" s="20">
        <v>65</v>
      </c>
      <c r="E34" s="20">
        <v>79</v>
      </c>
      <c r="F34" s="20">
        <v>14</v>
      </c>
      <c r="G34" s="21">
        <f t="shared" ref="G34:G35" si="7">SUM(C34:F34)</f>
        <v>184</v>
      </c>
    </row>
    <row r="35" spans="1:7" ht="15" customHeight="1" x14ac:dyDescent="0.3">
      <c r="A35" s="116"/>
      <c r="B35" s="12" t="s">
        <v>2</v>
      </c>
      <c r="C35" s="20">
        <v>60</v>
      </c>
      <c r="D35" s="20">
        <v>144</v>
      </c>
      <c r="E35" s="20">
        <v>188</v>
      </c>
      <c r="F35" s="20">
        <v>33</v>
      </c>
      <c r="G35" s="21">
        <f t="shared" si="7"/>
        <v>425</v>
      </c>
    </row>
    <row r="36" spans="1:7" ht="15" customHeight="1" x14ac:dyDescent="0.3">
      <c r="A36" s="117" t="s">
        <v>10</v>
      </c>
      <c r="B36" s="13" t="s">
        <v>0</v>
      </c>
      <c r="C36" s="22">
        <v>1</v>
      </c>
      <c r="D36" s="22">
        <v>5</v>
      </c>
      <c r="E36" s="22">
        <v>1</v>
      </c>
      <c r="F36" s="22">
        <v>0</v>
      </c>
      <c r="G36" s="23">
        <f t="shared" si="6"/>
        <v>7</v>
      </c>
    </row>
    <row r="37" spans="1:7" ht="15" customHeight="1" x14ac:dyDescent="0.3">
      <c r="A37" s="117"/>
      <c r="B37" s="13" t="s">
        <v>1</v>
      </c>
      <c r="C37" s="22">
        <v>9</v>
      </c>
      <c r="D37" s="22">
        <v>35</v>
      </c>
      <c r="E37" s="22">
        <v>10</v>
      </c>
      <c r="F37" s="22">
        <v>0</v>
      </c>
      <c r="G37" s="23">
        <f t="shared" si="6"/>
        <v>54</v>
      </c>
    </row>
    <row r="38" spans="1:7" ht="15" customHeight="1" x14ac:dyDescent="0.3">
      <c r="A38" s="117"/>
      <c r="B38" s="13" t="s">
        <v>2</v>
      </c>
      <c r="C38" s="22">
        <v>17</v>
      </c>
      <c r="D38" s="22">
        <v>73</v>
      </c>
      <c r="E38" s="22">
        <v>15</v>
      </c>
      <c r="F38" s="22">
        <v>0</v>
      </c>
      <c r="G38" s="23">
        <f t="shared" si="6"/>
        <v>105</v>
      </c>
    </row>
    <row r="39" spans="1:7" ht="15" customHeight="1" x14ac:dyDescent="0.3">
      <c r="A39" s="121" t="s">
        <v>4</v>
      </c>
      <c r="B39" s="75" t="s">
        <v>0</v>
      </c>
      <c r="C39" s="76">
        <f t="shared" ref="C39:G41" si="8">C27+C30+C36+C33</f>
        <v>21</v>
      </c>
      <c r="D39" s="76">
        <f t="shared" si="8"/>
        <v>41</v>
      </c>
      <c r="E39" s="76">
        <f t="shared" si="8"/>
        <v>41</v>
      </c>
      <c r="F39" s="76">
        <f t="shared" si="8"/>
        <v>3</v>
      </c>
      <c r="G39" s="76">
        <f t="shared" si="8"/>
        <v>106</v>
      </c>
    </row>
    <row r="40" spans="1:7" ht="15" customHeight="1" x14ac:dyDescent="0.3">
      <c r="A40" s="121"/>
      <c r="B40" s="75" t="s">
        <v>1</v>
      </c>
      <c r="C40" s="76">
        <f t="shared" si="8"/>
        <v>138</v>
      </c>
      <c r="D40" s="76">
        <f t="shared" si="8"/>
        <v>295</v>
      </c>
      <c r="E40" s="76">
        <f t="shared" si="8"/>
        <v>278</v>
      </c>
      <c r="F40" s="76">
        <f t="shared" si="8"/>
        <v>14</v>
      </c>
      <c r="G40" s="76">
        <f t="shared" si="8"/>
        <v>725</v>
      </c>
    </row>
    <row r="41" spans="1:7" ht="15" customHeight="1" x14ac:dyDescent="0.3">
      <c r="A41" s="121"/>
      <c r="B41" s="75" t="s">
        <v>2</v>
      </c>
      <c r="C41" s="76">
        <f t="shared" si="8"/>
        <v>292</v>
      </c>
      <c r="D41" s="76">
        <f t="shared" si="8"/>
        <v>647</v>
      </c>
      <c r="E41" s="76">
        <f t="shared" si="8"/>
        <v>641</v>
      </c>
      <c r="F41" s="76">
        <f t="shared" si="8"/>
        <v>33</v>
      </c>
      <c r="G41" s="76">
        <f t="shared" si="8"/>
        <v>1613</v>
      </c>
    </row>
    <row r="42" spans="1:7" ht="15" customHeight="1" x14ac:dyDescent="0.3">
      <c r="A42" s="5" t="s">
        <v>97</v>
      </c>
      <c r="B42" s="5"/>
      <c r="C42" s="5"/>
      <c r="D42" s="5"/>
      <c r="E42" s="6"/>
      <c r="F42" s="6"/>
      <c r="G42" s="6"/>
    </row>
    <row r="45" spans="1:7" ht="15" customHeight="1" x14ac:dyDescent="0.3">
      <c r="A45" s="114" t="s">
        <v>69</v>
      </c>
      <c r="B45" s="114"/>
      <c r="C45" s="114"/>
      <c r="D45" s="114"/>
      <c r="E45" s="114"/>
      <c r="F45" s="114"/>
      <c r="G45" s="114"/>
    </row>
    <row r="46" spans="1:7" ht="15" customHeight="1" x14ac:dyDescent="0.3">
      <c r="A46" s="114" t="s">
        <v>71</v>
      </c>
      <c r="B46" s="114"/>
      <c r="C46" s="114"/>
      <c r="D46" s="114"/>
      <c r="E46" s="114"/>
      <c r="F46" s="114"/>
      <c r="G46" s="114"/>
    </row>
    <row r="47" spans="1:7" ht="15" customHeight="1" x14ac:dyDescent="0.3">
      <c r="A47" s="77" t="s">
        <v>80</v>
      </c>
      <c r="B47" s="74"/>
      <c r="C47" s="74" t="s">
        <v>51</v>
      </c>
      <c r="D47" s="74" t="s">
        <v>52</v>
      </c>
      <c r="E47" s="74" t="s">
        <v>53</v>
      </c>
      <c r="F47" s="74" t="s">
        <v>54</v>
      </c>
      <c r="G47" s="74" t="s">
        <v>4</v>
      </c>
    </row>
    <row r="48" spans="1:7" ht="15" customHeight="1" x14ac:dyDescent="0.3">
      <c r="A48" s="116" t="s">
        <v>8</v>
      </c>
      <c r="B48" s="12" t="s">
        <v>0</v>
      </c>
      <c r="C48" s="24">
        <v>8</v>
      </c>
      <c r="D48" s="24">
        <v>8</v>
      </c>
      <c r="E48" s="24">
        <v>20</v>
      </c>
      <c r="F48" s="24">
        <v>2</v>
      </c>
      <c r="G48" s="25">
        <f t="shared" ref="G48:G59" si="9">SUM(C48:F48)</f>
        <v>38</v>
      </c>
    </row>
    <row r="49" spans="1:8" ht="15" customHeight="1" x14ac:dyDescent="0.3">
      <c r="A49" s="116"/>
      <c r="B49" s="12" t="s">
        <v>1</v>
      </c>
      <c r="C49" s="24">
        <v>57</v>
      </c>
      <c r="D49" s="24">
        <v>62</v>
      </c>
      <c r="E49" s="24">
        <v>146</v>
      </c>
      <c r="F49" s="24">
        <v>10</v>
      </c>
      <c r="G49" s="25">
        <f t="shared" si="9"/>
        <v>275</v>
      </c>
    </row>
    <row r="50" spans="1:8" ht="15" customHeight="1" x14ac:dyDescent="0.3">
      <c r="A50" s="116"/>
      <c r="B50" s="12" t="s">
        <v>2</v>
      </c>
      <c r="C50" s="24">
        <v>113</v>
      </c>
      <c r="D50" s="24">
        <v>126</v>
      </c>
      <c r="E50" s="24">
        <v>342</v>
      </c>
      <c r="F50" s="24">
        <v>19</v>
      </c>
      <c r="G50" s="25">
        <f t="shared" si="9"/>
        <v>600</v>
      </c>
    </row>
    <row r="51" spans="1:8" ht="15" customHeight="1" x14ac:dyDescent="0.3">
      <c r="A51" s="117" t="s">
        <v>9</v>
      </c>
      <c r="B51" s="13" t="s">
        <v>0</v>
      </c>
      <c r="C51" s="26">
        <v>8</v>
      </c>
      <c r="D51" s="26">
        <v>19</v>
      </c>
      <c r="E51" s="26">
        <v>8</v>
      </c>
      <c r="F51" s="26">
        <v>0</v>
      </c>
      <c r="G51" s="27">
        <f t="shared" si="9"/>
        <v>35</v>
      </c>
    </row>
    <row r="52" spans="1:8" ht="15" customHeight="1" x14ac:dyDescent="0.3">
      <c r="A52" s="117"/>
      <c r="B52" s="13" t="s">
        <v>1</v>
      </c>
      <c r="C52" s="26">
        <v>46</v>
      </c>
      <c r="D52" s="26">
        <v>133</v>
      </c>
      <c r="E52" s="26">
        <v>48</v>
      </c>
      <c r="F52" s="26">
        <v>0</v>
      </c>
      <c r="G52" s="27">
        <f t="shared" si="9"/>
        <v>227</v>
      </c>
    </row>
    <row r="53" spans="1:8" ht="15" customHeight="1" x14ac:dyDescent="0.3">
      <c r="A53" s="117"/>
      <c r="B53" s="13" t="s">
        <v>2</v>
      </c>
      <c r="C53" s="26">
        <v>102</v>
      </c>
      <c r="D53" s="26">
        <v>304</v>
      </c>
      <c r="E53" s="26">
        <v>107</v>
      </c>
      <c r="F53" s="26">
        <v>0</v>
      </c>
      <c r="G53" s="27">
        <f t="shared" si="9"/>
        <v>513</v>
      </c>
    </row>
    <row r="54" spans="1:8" ht="15" customHeight="1" x14ac:dyDescent="0.3">
      <c r="A54" s="116" t="s">
        <v>11</v>
      </c>
      <c r="B54" s="12" t="s">
        <v>0</v>
      </c>
      <c r="C54" s="24">
        <v>4</v>
      </c>
      <c r="D54" s="24">
        <v>9</v>
      </c>
      <c r="E54" s="24">
        <v>13</v>
      </c>
      <c r="F54" s="24">
        <v>3</v>
      </c>
      <c r="G54" s="25">
        <f>SUM(C54:F54)</f>
        <v>29</v>
      </c>
    </row>
    <row r="55" spans="1:8" ht="15" customHeight="1" x14ac:dyDescent="0.3">
      <c r="A55" s="116"/>
      <c r="B55" s="12" t="s">
        <v>1</v>
      </c>
      <c r="C55" s="24">
        <v>26</v>
      </c>
      <c r="D55" s="24">
        <v>65</v>
      </c>
      <c r="E55" s="24">
        <v>79</v>
      </c>
      <c r="F55" s="24">
        <v>14</v>
      </c>
      <c r="G55" s="25">
        <f t="shared" ref="G55:G56" si="10">SUM(C55:F55)</f>
        <v>184</v>
      </c>
    </row>
    <row r="56" spans="1:8" ht="15" customHeight="1" x14ac:dyDescent="0.3">
      <c r="A56" s="116"/>
      <c r="B56" s="12" t="s">
        <v>2</v>
      </c>
      <c r="C56" s="24">
        <v>60</v>
      </c>
      <c r="D56" s="24">
        <v>144</v>
      </c>
      <c r="E56" s="24">
        <v>188</v>
      </c>
      <c r="F56" s="24">
        <v>33</v>
      </c>
      <c r="G56" s="25">
        <f t="shared" si="10"/>
        <v>425</v>
      </c>
    </row>
    <row r="57" spans="1:8" ht="15" customHeight="1" x14ac:dyDescent="0.3">
      <c r="A57" s="117" t="s">
        <v>10</v>
      </c>
      <c r="B57" s="13" t="s">
        <v>0</v>
      </c>
      <c r="C57" s="26">
        <v>1</v>
      </c>
      <c r="D57" s="26">
        <v>5</v>
      </c>
      <c r="E57" s="26">
        <v>1</v>
      </c>
      <c r="F57" s="26">
        <v>0</v>
      </c>
      <c r="G57" s="27">
        <f t="shared" si="9"/>
        <v>7</v>
      </c>
    </row>
    <row r="58" spans="1:8" ht="15" customHeight="1" x14ac:dyDescent="0.3">
      <c r="A58" s="117"/>
      <c r="B58" s="13" t="s">
        <v>1</v>
      </c>
      <c r="C58" s="26">
        <v>9</v>
      </c>
      <c r="D58" s="26">
        <v>35</v>
      </c>
      <c r="E58" s="26">
        <v>10</v>
      </c>
      <c r="F58" s="26">
        <v>0</v>
      </c>
      <c r="G58" s="27">
        <f t="shared" si="9"/>
        <v>54</v>
      </c>
    </row>
    <row r="59" spans="1:8" ht="15" customHeight="1" x14ac:dyDescent="0.3">
      <c r="A59" s="117"/>
      <c r="B59" s="13" t="s">
        <v>2</v>
      </c>
      <c r="C59" s="26">
        <v>17</v>
      </c>
      <c r="D59" s="26">
        <v>73</v>
      </c>
      <c r="E59" s="26">
        <v>15</v>
      </c>
      <c r="F59" s="26">
        <v>0</v>
      </c>
      <c r="G59" s="27">
        <f t="shared" si="9"/>
        <v>105</v>
      </c>
    </row>
    <row r="60" spans="1:8" ht="15" customHeight="1" x14ac:dyDescent="0.3">
      <c r="A60" s="121" t="s">
        <v>4</v>
      </c>
      <c r="B60" s="75" t="s">
        <v>0</v>
      </c>
      <c r="C60" s="78">
        <f t="shared" ref="C60:G62" si="11">C48+C51+C57+C54</f>
        <v>21</v>
      </c>
      <c r="D60" s="78">
        <f t="shared" si="11"/>
        <v>41</v>
      </c>
      <c r="E60" s="78">
        <f t="shared" si="11"/>
        <v>42</v>
      </c>
      <c r="F60" s="78">
        <f t="shared" si="11"/>
        <v>5</v>
      </c>
      <c r="G60" s="78">
        <f t="shared" si="11"/>
        <v>109</v>
      </c>
    </row>
    <row r="61" spans="1:8" ht="15" customHeight="1" x14ac:dyDescent="0.3">
      <c r="A61" s="121"/>
      <c r="B61" s="75" t="s">
        <v>1</v>
      </c>
      <c r="C61" s="78">
        <f t="shared" si="11"/>
        <v>138</v>
      </c>
      <c r="D61" s="78">
        <f t="shared" si="11"/>
        <v>295</v>
      </c>
      <c r="E61" s="78">
        <f t="shared" si="11"/>
        <v>283</v>
      </c>
      <c r="F61" s="78">
        <f t="shared" si="11"/>
        <v>24</v>
      </c>
      <c r="G61" s="78">
        <f t="shared" si="11"/>
        <v>740</v>
      </c>
    </row>
    <row r="62" spans="1:8" ht="15" customHeight="1" x14ac:dyDescent="0.3">
      <c r="A62" s="121"/>
      <c r="B62" s="75" t="s">
        <v>2</v>
      </c>
      <c r="C62" s="78">
        <f t="shared" si="11"/>
        <v>292</v>
      </c>
      <c r="D62" s="78">
        <f t="shared" si="11"/>
        <v>647</v>
      </c>
      <c r="E62" s="78">
        <f t="shared" si="11"/>
        <v>652</v>
      </c>
      <c r="F62" s="78">
        <f t="shared" si="11"/>
        <v>52</v>
      </c>
      <c r="G62" s="78">
        <f t="shared" si="11"/>
        <v>1643</v>
      </c>
    </row>
    <row r="63" spans="1:8" ht="15" customHeight="1" x14ac:dyDescent="0.3">
      <c r="A63" s="5" t="s">
        <v>97</v>
      </c>
      <c r="B63" s="62"/>
      <c r="C63" s="62"/>
      <c r="D63" s="62"/>
      <c r="E63" s="63"/>
      <c r="F63" s="63"/>
      <c r="G63" s="63"/>
      <c r="H63" s="63"/>
    </row>
  </sheetData>
  <mergeCells count="21">
    <mergeCell ref="A15:A17"/>
    <mergeCell ref="A18:A20"/>
    <mergeCell ref="A3:G3"/>
    <mergeCell ref="A4:G4"/>
    <mergeCell ref="A6:A8"/>
    <mergeCell ref="A9:A11"/>
    <mergeCell ref="A12:A14"/>
    <mergeCell ref="A45:G45"/>
    <mergeCell ref="A46:G46"/>
    <mergeCell ref="A48:A50"/>
    <mergeCell ref="A51:A53"/>
    <mergeCell ref="A60:A62"/>
    <mergeCell ref="A57:A59"/>
    <mergeCell ref="A54:A56"/>
    <mergeCell ref="A36:A38"/>
    <mergeCell ref="A39:A41"/>
    <mergeCell ref="A24:G24"/>
    <mergeCell ref="A25:G25"/>
    <mergeCell ref="A27:A29"/>
    <mergeCell ref="A30:A32"/>
    <mergeCell ref="A33:A35"/>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3"/>
  <sheetViews>
    <sheetView showGridLines="0" zoomScaleNormal="100" workbookViewId="0">
      <pane xSplit="1" topLeftCell="B1" activePane="topRight" state="frozen"/>
      <selection sqref="A1:XFD1048576"/>
      <selection pane="topRight" activeCell="P1" sqref="P1:P1048576"/>
    </sheetView>
  </sheetViews>
  <sheetFormatPr defaultRowHeight="15" customHeight="1" x14ac:dyDescent="0.3"/>
  <cols>
    <col min="1" max="1" width="17.109375" style="12" customWidth="1"/>
    <col min="2" max="2" width="27.109375" style="12" bestFit="1" customWidth="1"/>
    <col min="3" max="15" width="9.6640625" style="12" customWidth="1"/>
    <col min="16" max="16" width="9.6640625" style="12" hidden="1" customWidth="1"/>
    <col min="17" max="16384" width="8.88671875" style="12"/>
  </cols>
  <sheetData>
    <row r="3" spans="1:16" ht="15" customHeight="1" x14ac:dyDescent="0.3">
      <c r="A3" s="114" t="s">
        <v>108</v>
      </c>
      <c r="B3" s="114"/>
      <c r="C3" s="114"/>
      <c r="D3" s="114"/>
      <c r="E3" s="114"/>
      <c r="F3" s="114"/>
      <c r="G3" s="114"/>
      <c r="H3" s="114"/>
      <c r="I3" s="114"/>
      <c r="J3" s="114"/>
      <c r="K3" s="114"/>
      <c r="L3" s="114"/>
      <c r="M3" s="114"/>
      <c r="N3" s="114"/>
      <c r="O3" s="114"/>
      <c r="P3" s="114"/>
    </row>
    <row r="4" spans="1:16" ht="20.399999999999999" x14ac:dyDescent="0.3">
      <c r="A4" s="79" t="s">
        <v>25</v>
      </c>
      <c r="B4" s="74"/>
      <c r="C4" s="80">
        <v>2010</v>
      </c>
      <c r="D4" s="80">
        <v>2011</v>
      </c>
      <c r="E4" s="80">
        <v>2012</v>
      </c>
      <c r="F4" s="80">
        <v>2013</v>
      </c>
      <c r="G4" s="80">
        <v>2014</v>
      </c>
      <c r="H4" s="80">
        <v>2015</v>
      </c>
      <c r="I4" s="80">
        <v>2016</v>
      </c>
      <c r="J4" s="80">
        <v>2017</v>
      </c>
      <c r="K4" s="80">
        <v>2018</v>
      </c>
      <c r="L4" s="80">
        <v>2019</v>
      </c>
      <c r="M4" s="80">
        <v>2020</v>
      </c>
      <c r="N4" s="80">
        <v>2021</v>
      </c>
      <c r="O4" s="80">
        <v>2022</v>
      </c>
      <c r="P4" s="80">
        <v>2023</v>
      </c>
    </row>
    <row r="5" spans="1:16" ht="15" customHeight="1" x14ac:dyDescent="0.3">
      <c r="A5" s="126" t="s">
        <v>12</v>
      </c>
      <c r="B5" s="14" t="s">
        <v>57</v>
      </c>
      <c r="C5" s="15">
        <v>545</v>
      </c>
      <c r="D5" s="15">
        <v>406</v>
      </c>
      <c r="E5" s="15">
        <v>0</v>
      </c>
      <c r="F5" s="15">
        <v>4</v>
      </c>
      <c r="G5" s="15">
        <v>42</v>
      </c>
      <c r="H5" s="15">
        <v>177</v>
      </c>
      <c r="I5" s="15">
        <v>99</v>
      </c>
      <c r="J5" s="15">
        <v>937</v>
      </c>
      <c r="K5" s="15">
        <v>635</v>
      </c>
      <c r="L5" s="15">
        <v>946</v>
      </c>
      <c r="M5" s="15">
        <v>524</v>
      </c>
      <c r="N5" s="15">
        <v>80</v>
      </c>
      <c r="O5" s="15">
        <v>820</v>
      </c>
      <c r="P5" s="15"/>
    </row>
    <row r="6" spans="1:16" ht="15" customHeight="1" x14ac:dyDescent="0.3">
      <c r="A6" s="126"/>
      <c r="B6" s="14" t="s">
        <v>58</v>
      </c>
      <c r="C6" s="15">
        <v>22192</v>
      </c>
      <c r="D6" s="15">
        <v>11407</v>
      </c>
      <c r="E6" s="15">
        <v>1577</v>
      </c>
      <c r="F6" s="15">
        <v>971</v>
      </c>
      <c r="G6" s="15">
        <v>1111</v>
      </c>
      <c r="H6" s="15">
        <v>3531</v>
      </c>
      <c r="I6" s="15">
        <v>2363</v>
      </c>
      <c r="J6" s="15">
        <v>6418</v>
      </c>
      <c r="K6" s="15">
        <v>5106</v>
      </c>
      <c r="L6" s="15">
        <v>6785</v>
      </c>
      <c r="M6" s="15">
        <v>3931</v>
      </c>
      <c r="N6" s="15">
        <v>3653</v>
      </c>
      <c r="O6" s="15">
        <v>5916</v>
      </c>
      <c r="P6" s="15"/>
    </row>
    <row r="7" spans="1:16" ht="15" customHeight="1" x14ac:dyDescent="0.3">
      <c r="A7" s="126"/>
      <c r="B7" s="14" t="s">
        <v>7</v>
      </c>
      <c r="C7" s="15">
        <v>999</v>
      </c>
      <c r="D7" s="15">
        <v>761</v>
      </c>
      <c r="E7" s="15">
        <v>0</v>
      </c>
      <c r="F7" s="15">
        <v>4</v>
      </c>
      <c r="G7" s="15">
        <v>70</v>
      </c>
      <c r="H7" s="15">
        <v>296</v>
      </c>
      <c r="I7" s="15">
        <v>160</v>
      </c>
      <c r="J7" s="15">
        <v>9981</v>
      </c>
      <c r="K7" s="15">
        <v>876</v>
      </c>
      <c r="L7" s="15">
        <v>1530</v>
      </c>
      <c r="M7" s="15">
        <v>986</v>
      </c>
      <c r="N7" s="15">
        <v>306</v>
      </c>
      <c r="O7" s="15">
        <v>1036</v>
      </c>
      <c r="P7" s="15"/>
    </row>
    <row r="8" spans="1:16" ht="15" customHeight="1" x14ac:dyDescent="0.3">
      <c r="A8" s="126"/>
      <c r="B8" s="14" t="s">
        <v>16</v>
      </c>
      <c r="C8" s="15">
        <v>41715</v>
      </c>
      <c r="D8" s="15">
        <v>21476</v>
      </c>
      <c r="E8" s="15">
        <v>3437</v>
      </c>
      <c r="F8" s="15">
        <v>2150</v>
      </c>
      <c r="G8" s="15">
        <v>2163</v>
      </c>
      <c r="H8" s="15">
        <v>7057</v>
      </c>
      <c r="I8" s="15">
        <v>4243</v>
      </c>
      <c r="J8" s="15">
        <v>11592</v>
      </c>
      <c r="K8" s="15">
        <v>8420</v>
      </c>
      <c r="L8" s="15">
        <v>12120</v>
      </c>
      <c r="M8" s="15">
        <v>7732</v>
      </c>
      <c r="N8" s="15">
        <v>6061</v>
      </c>
      <c r="O8" s="15">
        <v>9873</v>
      </c>
      <c r="P8" s="15"/>
    </row>
    <row r="9" spans="1:16" ht="15" customHeight="1" x14ac:dyDescent="0.3">
      <c r="A9" s="126"/>
      <c r="B9" s="14" t="s">
        <v>18</v>
      </c>
      <c r="C9" s="16">
        <v>0.14099999999999999</v>
      </c>
      <c r="D9" s="16">
        <v>7.1999999999999995E-2</v>
      </c>
      <c r="E9" s="16">
        <v>1.0999999999999999E-2</v>
      </c>
      <c r="F9" s="16">
        <v>7.0000000000000001E-3</v>
      </c>
      <c r="G9" s="16">
        <v>7.0000000000000001E-3</v>
      </c>
      <c r="H9" s="16">
        <v>2.1999999999999999E-2</v>
      </c>
      <c r="I9" s="16">
        <v>1.2999999999999999E-2</v>
      </c>
      <c r="J9" s="16">
        <v>6.0999999999999999E-2</v>
      </c>
      <c r="K9" s="16">
        <v>0.03</v>
      </c>
      <c r="L9" s="16">
        <v>4.2999999999999997E-2</v>
      </c>
      <c r="M9" s="16">
        <v>7.6999999999999999E-2</v>
      </c>
      <c r="N9" s="16">
        <v>7.1999999999999995E-2</v>
      </c>
      <c r="O9" s="16">
        <v>6.5000000000000002E-2</v>
      </c>
      <c r="P9" s="16"/>
    </row>
    <row r="10" spans="1:16" ht="15" customHeight="1" x14ac:dyDescent="0.3">
      <c r="A10" s="125" t="s">
        <v>13</v>
      </c>
      <c r="B10" s="17" t="s">
        <v>59</v>
      </c>
      <c r="C10" s="18">
        <v>13286</v>
      </c>
      <c r="D10" s="18">
        <v>17227</v>
      </c>
      <c r="E10" s="18">
        <v>17232</v>
      </c>
      <c r="F10" s="18">
        <v>16777</v>
      </c>
      <c r="G10" s="18">
        <v>12501</v>
      </c>
      <c r="H10" s="18">
        <v>10555</v>
      </c>
      <c r="I10" s="18">
        <v>10579</v>
      </c>
      <c r="J10" s="18">
        <v>13021</v>
      </c>
      <c r="K10" s="18">
        <v>15868</v>
      </c>
      <c r="L10" s="18">
        <v>16248</v>
      </c>
      <c r="M10" s="18">
        <v>1672</v>
      </c>
      <c r="N10" s="18">
        <v>4861</v>
      </c>
      <c r="O10" s="18">
        <v>9867</v>
      </c>
      <c r="P10" s="18"/>
    </row>
    <row r="11" spans="1:16" ht="15" customHeight="1" x14ac:dyDescent="0.3">
      <c r="A11" s="125"/>
      <c r="B11" s="17" t="s">
        <v>60</v>
      </c>
      <c r="C11" s="18">
        <v>58286</v>
      </c>
      <c r="D11" s="18">
        <v>55358</v>
      </c>
      <c r="E11" s="18">
        <v>46741</v>
      </c>
      <c r="F11" s="18">
        <v>45654</v>
      </c>
      <c r="G11" s="18">
        <v>51379</v>
      </c>
      <c r="H11" s="18">
        <v>51577</v>
      </c>
      <c r="I11" s="18">
        <v>50374</v>
      </c>
      <c r="J11" s="18">
        <v>48350</v>
      </c>
      <c r="K11" s="18">
        <v>53714</v>
      </c>
      <c r="L11" s="18">
        <v>55205</v>
      </c>
      <c r="M11" s="18">
        <v>15331</v>
      </c>
      <c r="N11" s="18">
        <v>21823</v>
      </c>
      <c r="O11" s="18">
        <v>44043</v>
      </c>
      <c r="P11" s="18"/>
    </row>
    <row r="12" spans="1:16" ht="15" customHeight="1" x14ac:dyDescent="0.3">
      <c r="A12" s="125"/>
      <c r="B12" s="17" t="s">
        <v>7</v>
      </c>
      <c r="C12" s="18">
        <v>22373</v>
      </c>
      <c r="D12" s="18">
        <v>27878</v>
      </c>
      <c r="E12" s="18">
        <v>28586</v>
      </c>
      <c r="F12" s="18">
        <v>29662</v>
      </c>
      <c r="G12" s="18">
        <v>22930</v>
      </c>
      <c r="H12" s="18">
        <v>19686</v>
      </c>
      <c r="I12" s="18">
        <v>20639</v>
      </c>
      <c r="J12" s="18">
        <v>28372</v>
      </c>
      <c r="K12" s="18">
        <v>48363</v>
      </c>
      <c r="L12" s="18">
        <v>34815</v>
      </c>
      <c r="M12" s="18">
        <v>4406</v>
      </c>
      <c r="N12" s="18">
        <v>8105</v>
      </c>
      <c r="O12" s="18">
        <v>16952</v>
      </c>
      <c r="P12" s="18"/>
    </row>
    <row r="13" spans="1:16" ht="15" customHeight="1" x14ac:dyDescent="0.3">
      <c r="A13" s="125"/>
      <c r="B13" s="17" t="s">
        <v>17</v>
      </c>
      <c r="C13" s="18">
        <v>108957</v>
      </c>
      <c r="D13" s="18">
        <v>104915</v>
      </c>
      <c r="E13" s="18">
        <v>92193</v>
      </c>
      <c r="F13" s="18">
        <v>88218</v>
      </c>
      <c r="G13" s="18">
        <v>99856</v>
      </c>
      <c r="H13" s="18">
        <v>98378</v>
      </c>
      <c r="I13" s="18">
        <v>97463</v>
      </c>
      <c r="J13" s="18">
        <v>97871</v>
      </c>
      <c r="K13" s="18">
        <v>126735</v>
      </c>
      <c r="L13" s="18">
        <v>111755</v>
      </c>
      <c r="M13" s="18">
        <v>29317</v>
      </c>
      <c r="N13" s="18">
        <v>40329</v>
      </c>
      <c r="O13" s="18">
        <v>78740</v>
      </c>
      <c r="P13" s="18"/>
    </row>
    <row r="14" spans="1:16" ht="15" customHeight="1" x14ac:dyDescent="0.3">
      <c r="A14" s="125"/>
      <c r="B14" s="17" t="s">
        <v>18</v>
      </c>
      <c r="C14" s="19">
        <v>0.30499999999999999</v>
      </c>
      <c r="D14" s="19">
        <v>0.28100000000000003</v>
      </c>
      <c r="E14" s="19">
        <v>0.24</v>
      </c>
      <c r="F14" s="19">
        <v>0.216</v>
      </c>
      <c r="G14" s="19">
        <v>0.22900000000000001</v>
      </c>
      <c r="H14" s="19">
        <v>0.20399999999999999</v>
      </c>
      <c r="I14" s="19">
        <v>0.20399999999999999</v>
      </c>
      <c r="J14" s="19">
        <v>0.218</v>
      </c>
      <c r="K14" s="19">
        <v>0.254</v>
      </c>
      <c r="L14" s="19">
        <v>0.20499999999999999</v>
      </c>
      <c r="M14" s="19">
        <v>0.1</v>
      </c>
      <c r="N14" s="19">
        <v>0.14599999999999999</v>
      </c>
      <c r="O14" s="19">
        <v>0.20100000000000001</v>
      </c>
      <c r="P14" s="19"/>
    </row>
    <row r="15" spans="1:16" ht="15" customHeight="1" x14ac:dyDescent="0.3">
      <c r="A15" s="126" t="s">
        <v>14</v>
      </c>
      <c r="B15" s="14" t="s">
        <v>59</v>
      </c>
      <c r="C15" s="15">
        <v>3012</v>
      </c>
      <c r="D15" s="15">
        <v>2769</v>
      </c>
      <c r="E15" s="15">
        <v>2691</v>
      </c>
      <c r="F15" s="15">
        <v>3738</v>
      </c>
      <c r="G15" s="15">
        <v>3303</v>
      </c>
      <c r="H15" s="15">
        <v>3101</v>
      </c>
      <c r="I15" s="15">
        <v>2472</v>
      </c>
      <c r="J15" s="15">
        <v>3053</v>
      </c>
      <c r="K15" s="15">
        <v>4724</v>
      </c>
      <c r="L15" s="15">
        <v>4734</v>
      </c>
      <c r="M15" s="15">
        <v>1958</v>
      </c>
      <c r="N15" s="15">
        <v>3354</v>
      </c>
      <c r="O15" s="15">
        <v>4771</v>
      </c>
      <c r="P15" s="15"/>
    </row>
    <row r="16" spans="1:16" ht="15" customHeight="1" x14ac:dyDescent="0.3">
      <c r="A16" s="126"/>
      <c r="B16" s="14" t="s">
        <v>58</v>
      </c>
      <c r="C16" s="15">
        <v>51253</v>
      </c>
      <c r="D16" s="15">
        <v>43784</v>
      </c>
      <c r="E16" s="15">
        <v>31860</v>
      </c>
      <c r="F16" s="15">
        <v>33653</v>
      </c>
      <c r="G16" s="15">
        <v>36468</v>
      </c>
      <c r="H16" s="15">
        <v>38096</v>
      </c>
      <c r="I16" s="15">
        <v>37747</v>
      </c>
      <c r="J16" s="15">
        <v>41979</v>
      </c>
      <c r="K16" s="15">
        <v>44055</v>
      </c>
      <c r="L16" s="15">
        <v>46098</v>
      </c>
      <c r="M16" s="15">
        <v>25465</v>
      </c>
      <c r="N16" s="15">
        <v>33196</v>
      </c>
      <c r="O16" s="15">
        <v>44900</v>
      </c>
      <c r="P16" s="15"/>
    </row>
    <row r="17" spans="1:20" ht="15" customHeight="1" x14ac:dyDescent="0.3">
      <c r="A17" s="126"/>
      <c r="B17" s="14" t="s">
        <v>7</v>
      </c>
      <c r="C17" s="15">
        <v>8371</v>
      </c>
      <c r="D17" s="15">
        <v>6184</v>
      </c>
      <c r="E17" s="15">
        <v>8054</v>
      </c>
      <c r="F17" s="15">
        <v>9298</v>
      </c>
      <c r="G17" s="15">
        <v>10017</v>
      </c>
      <c r="H17" s="15">
        <v>9584</v>
      </c>
      <c r="I17" s="15">
        <v>8732</v>
      </c>
      <c r="J17" s="15">
        <v>8914</v>
      </c>
      <c r="K17" s="15">
        <v>18034</v>
      </c>
      <c r="L17" s="15">
        <v>13624</v>
      </c>
      <c r="M17" s="15">
        <v>11918</v>
      </c>
      <c r="N17" s="15">
        <v>12189</v>
      </c>
      <c r="O17" s="15">
        <v>13874</v>
      </c>
      <c r="P17" s="15"/>
    </row>
    <row r="18" spans="1:20" ht="15" customHeight="1" x14ac:dyDescent="0.3">
      <c r="A18" s="126"/>
      <c r="B18" s="14" t="s">
        <v>17</v>
      </c>
      <c r="C18" s="15">
        <v>100704</v>
      </c>
      <c r="D18" s="15">
        <v>101204</v>
      </c>
      <c r="E18" s="15">
        <v>108664</v>
      </c>
      <c r="F18" s="15">
        <v>123834</v>
      </c>
      <c r="G18" s="15">
        <v>124755</v>
      </c>
      <c r="H18" s="15">
        <v>120298</v>
      </c>
      <c r="I18" s="15">
        <v>111628</v>
      </c>
      <c r="J18" s="15">
        <v>105300</v>
      </c>
      <c r="K18" s="15">
        <v>104604</v>
      </c>
      <c r="L18" s="15">
        <v>97753</v>
      </c>
      <c r="M18" s="15">
        <v>61597</v>
      </c>
      <c r="N18" s="15">
        <v>79961</v>
      </c>
      <c r="O18" s="15">
        <v>99786</v>
      </c>
      <c r="P18" s="15"/>
    </row>
    <row r="19" spans="1:20" ht="15" customHeight="1" x14ac:dyDescent="0.3">
      <c r="A19" s="126"/>
      <c r="B19" s="14" t="s">
        <v>19</v>
      </c>
      <c r="C19" s="16">
        <v>0.23400000000000001</v>
      </c>
      <c r="D19" s="16">
        <v>0.222</v>
      </c>
      <c r="E19" s="16">
        <v>0.23799999999999999</v>
      </c>
      <c r="F19" s="16">
        <v>0.27200000000000002</v>
      </c>
      <c r="G19" s="16">
        <v>0.27600000000000002</v>
      </c>
      <c r="H19" s="16">
        <v>0.26600000000000001</v>
      </c>
      <c r="I19" s="16">
        <v>0.254</v>
      </c>
      <c r="J19" s="16">
        <v>0.24099999999999999</v>
      </c>
      <c r="K19" s="16">
        <v>0.20100000000000001</v>
      </c>
      <c r="L19" s="16">
        <v>0.182</v>
      </c>
      <c r="M19" s="16">
        <v>0.188</v>
      </c>
      <c r="N19" s="16">
        <v>0.22500000000000001</v>
      </c>
      <c r="O19" s="16">
        <v>0.23699999999999999</v>
      </c>
      <c r="P19" s="16"/>
    </row>
    <row r="20" spans="1:20" ht="15" customHeight="1" x14ac:dyDescent="0.3">
      <c r="A20" s="125" t="s">
        <v>15</v>
      </c>
      <c r="B20" s="17" t="s">
        <v>57</v>
      </c>
      <c r="C20" s="18">
        <v>3276</v>
      </c>
      <c r="D20" s="18">
        <v>3693</v>
      </c>
      <c r="E20" s="18">
        <v>1716</v>
      </c>
      <c r="F20" s="18">
        <v>2754</v>
      </c>
      <c r="G20" s="18">
        <v>2455</v>
      </c>
      <c r="H20" s="18">
        <v>2478</v>
      </c>
      <c r="I20" s="18">
        <v>1360</v>
      </c>
      <c r="J20" s="18">
        <v>1625</v>
      </c>
      <c r="K20" s="18">
        <v>1894</v>
      </c>
      <c r="L20" s="18">
        <v>2074</v>
      </c>
      <c r="M20" s="18">
        <v>460</v>
      </c>
      <c r="N20" s="18">
        <v>798</v>
      </c>
      <c r="O20" s="18">
        <v>1764</v>
      </c>
      <c r="P20" s="18"/>
    </row>
    <row r="21" spans="1:20" ht="15" customHeight="1" x14ac:dyDescent="0.3">
      <c r="A21" s="125"/>
      <c r="B21" s="17" t="s">
        <v>58</v>
      </c>
      <c r="C21" s="18">
        <v>36420</v>
      </c>
      <c r="D21" s="18">
        <v>31592</v>
      </c>
      <c r="E21" s="18">
        <v>19083</v>
      </c>
      <c r="F21" s="18">
        <v>28714</v>
      </c>
      <c r="G21" s="18">
        <v>19733</v>
      </c>
      <c r="H21" s="18">
        <v>13420</v>
      </c>
      <c r="I21" s="18">
        <v>13772</v>
      </c>
      <c r="J21" s="18">
        <v>16358</v>
      </c>
      <c r="K21" s="18">
        <v>17542</v>
      </c>
      <c r="L21" s="18">
        <v>20408</v>
      </c>
      <c r="M21" s="18">
        <v>12837</v>
      </c>
      <c r="N21" s="18">
        <v>10791</v>
      </c>
      <c r="O21" s="18">
        <v>14309</v>
      </c>
      <c r="P21" s="18"/>
    </row>
    <row r="22" spans="1:20" ht="15" customHeight="1" x14ac:dyDescent="0.3">
      <c r="A22" s="125"/>
      <c r="B22" s="17" t="s">
        <v>7</v>
      </c>
      <c r="C22" s="18">
        <v>6595</v>
      </c>
      <c r="D22" s="18">
        <v>7465</v>
      </c>
      <c r="E22" s="18">
        <v>3856</v>
      </c>
      <c r="F22" s="18">
        <v>6440</v>
      </c>
      <c r="G22" s="18">
        <v>5542</v>
      </c>
      <c r="H22" s="18">
        <v>5264</v>
      </c>
      <c r="I22" s="18">
        <v>2971</v>
      </c>
      <c r="J22" s="18">
        <v>3678</v>
      </c>
      <c r="K22" s="18">
        <v>4098</v>
      </c>
      <c r="L22" s="18">
        <v>4624</v>
      </c>
      <c r="M22" s="18">
        <v>897</v>
      </c>
      <c r="N22" s="18">
        <v>1427</v>
      </c>
      <c r="O22" s="18">
        <v>3169</v>
      </c>
      <c r="P22" s="18"/>
    </row>
    <row r="23" spans="1:20" ht="15" customHeight="1" x14ac:dyDescent="0.3">
      <c r="A23" s="125"/>
      <c r="B23" s="17" t="s">
        <v>16</v>
      </c>
      <c r="C23" s="18">
        <v>69058</v>
      </c>
      <c r="D23" s="18">
        <v>54745</v>
      </c>
      <c r="E23" s="18">
        <v>39390</v>
      </c>
      <c r="F23" s="18">
        <v>57298</v>
      </c>
      <c r="G23" s="18">
        <v>37643</v>
      </c>
      <c r="H23" s="18">
        <v>28413</v>
      </c>
      <c r="I23" s="18">
        <v>24067</v>
      </c>
      <c r="J23" s="18">
        <v>28740</v>
      </c>
      <c r="K23" s="18">
        <v>29029</v>
      </c>
      <c r="L23" s="18">
        <v>36582</v>
      </c>
      <c r="M23" s="18">
        <v>23197</v>
      </c>
      <c r="N23" s="18">
        <v>19291</v>
      </c>
      <c r="O23" s="18">
        <v>25388</v>
      </c>
      <c r="P23" s="18"/>
    </row>
    <row r="24" spans="1:20" ht="15" customHeight="1" x14ac:dyDescent="0.3">
      <c r="A24" s="125"/>
      <c r="B24" s="17" t="s">
        <v>18</v>
      </c>
      <c r="C24" s="18">
        <v>22</v>
      </c>
      <c r="D24" s="19">
        <v>0.17699999999999999</v>
      </c>
      <c r="E24" s="19">
        <v>0.123</v>
      </c>
      <c r="F24" s="19">
        <v>0.18099999999999999</v>
      </c>
      <c r="G24" s="19">
        <v>0.123</v>
      </c>
      <c r="H24" s="19">
        <v>0.113</v>
      </c>
      <c r="I24" s="19">
        <v>9.0999999999999998E-2</v>
      </c>
      <c r="J24" s="19">
        <v>0.107</v>
      </c>
      <c r="K24" s="19">
        <v>8.4000000000000005E-2</v>
      </c>
      <c r="L24" s="19">
        <v>0.105</v>
      </c>
      <c r="M24" s="19">
        <v>9.7000000000000003E-2</v>
      </c>
      <c r="N24" s="19">
        <v>0.09</v>
      </c>
      <c r="O24" s="19">
        <v>7.0000000000000007E-2</v>
      </c>
      <c r="P24" s="19"/>
    </row>
    <row r="25" spans="1:20" ht="15" customHeight="1" x14ac:dyDescent="0.3">
      <c r="A25" s="124" t="s">
        <v>4</v>
      </c>
      <c r="B25" s="81" t="s">
        <v>57</v>
      </c>
      <c r="C25" s="82">
        <f t="shared" ref="C25:I25" si="0">C20+C15+C10+C5</f>
        <v>20119</v>
      </c>
      <c r="D25" s="82">
        <f t="shared" si="0"/>
        <v>24095</v>
      </c>
      <c r="E25" s="82">
        <f t="shared" si="0"/>
        <v>21639</v>
      </c>
      <c r="F25" s="82">
        <f t="shared" si="0"/>
        <v>23273</v>
      </c>
      <c r="G25" s="82">
        <f t="shared" si="0"/>
        <v>18301</v>
      </c>
      <c r="H25" s="82">
        <f t="shared" si="0"/>
        <v>16311</v>
      </c>
      <c r="I25" s="82">
        <f t="shared" si="0"/>
        <v>14510</v>
      </c>
      <c r="J25" s="82">
        <f t="shared" ref="J25:K25" si="1">J20+J15+J10+J5</f>
        <v>18636</v>
      </c>
      <c r="K25" s="82">
        <f t="shared" si="1"/>
        <v>23121</v>
      </c>
      <c r="L25" s="82">
        <f t="shared" ref="L25:M25" si="2">L20+L15+L10+L5</f>
        <v>24002</v>
      </c>
      <c r="M25" s="82">
        <f t="shared" si="2"/>
        <v>4614</v>
      </c>
      <c r="N25" s="82">
        <f t="shared" ref="N25:O25" si="3">N20+N15+N10+N5</f>
        <v>9093</v>
      </c>
      <c r="O25" s="82">
        <f t="shared" si="3"/>
        <v>17222</v>
      </c>
      <c r="P25" s="82"/>
    </row>
    <row r="26" spans="1:20" ht="15" customHeight="1" x14ac:dyDescent="0.3">
      <c r="A26" s="124"/>
      <c r="B26" s="81" t="s">
        <v>58</v>
      </c>
      <c r="C26" s="82">
        <f>C6+C11+C16+C21</f>
        <v>168151</v>
      </c>
      <c r="D26" s="82">
        <f t="shared" ref="D26:G26" si="4">D6+D11+D16+D21</f>
        <v>142141</v>
      </c>
      <c r="E26" s="82">
        <f t="shared" si="4"/>
        <v>99261</v>
      </c>
      <c r="F26" s="82">
        <f t="shared" si="4"/>
        <v>108992</v>
      </c>
      <c r="G26" s="82">
        <f t="shared" si="4"/>
        <v>108691</v>
      </c>
      <c r="H26" s="82">
        <f t="shared" ref="H26:I26" si="5">H6+H11+H16+H21</f>
        <v>106624</v>
      </c>
      <c r="I26" s="82">
        <f t="shared" si="5"/>
        <v>104256</v>
      </c>
      <c r="J26" s="82">
        <f t="shared" ref="J26:K26" si="6">J6+J11+J16+J21</f>
        <v>113105</v>
      </c>
      <c r="K26" s="82">
        <f t="shared" si="6"/>
        <v>120417</v>
      </c>
      <c r="L26" s="82">
        <f t="shared" ref="L26:M26" si="7">L6+L11+L16+L21</f>
        <v>128496</v>
      </c>
      <c r="M26" s="82">
        <f t="shared" si="7"/>
        <v>57564</v>
      </c>
      <c r="N26" s="82">
        <f t="shared" ref="N26:O26" si="8">N6+N11+N16+N21</f>
        <v>69463</v>
      </c>
      <c r="O26" s="82">
        <f t="shared" si="8"/>
        <v>109168</v>
      </c>
      <c r="P26" s="82"/>
    </row>
    <row r="27" spans="1:20" ht="15" customHeight="1" x14ac:dyDescent="0.3">
      <c r="A27" s="124"/>
      <c r="B27" s="81" t="s">
        <v>7</v>
      </c>
      <c r="C27" s="82">
        <f>C22+C17+C12+C7</f>
        <v>38338</v>
      </c>
      <c r="D27" s="82">
        <f t="shared" ref="D27:G27" si="9">D22+D17+D12+D7</f>
        <v>42288</v>
      </c>
      <c r="E27" s="82">
        <f t="shared" si="9"/>
        <v>40496</v>
      </c>
      <c r="F27" s="82">
        <f t="shared" si="9"/>
        <v>45404</v>
      </c>
      <c r="G27" s="82">
        <f t="shared" si="9"/>
        <v>38559</v>
      </c>
      <c r="H27" s="82">
        <f t="shared" ref="H27:I27" si="10">H22+H17+H12+H7</f>
        <v>34830</v>
      </c>
      <c r="I27" s="82">
        <f t="shared" si="10"/>
        <v>32502</v>
      </c>
      <c r="J27" s="82">
        <f t="shared" ref="J27:K27" si="11">J22+J17+J12+J7</f>
        <v>50945</v>
      </c>
      <c r="K27" s="82">
        <f t="shared" si="11"/>
        <v>71371</v>
      </c>
      <c r="L27" s="82">
        <f t="shared" ref="L27:M27" si="12">L22+L17+L12+L7</f>
        <v>54593</v>
      </c>
      <c r="M27" s="82">
        <f t="shared" si="12"/>
        <v>18207</v>
      </c>
      <c r="N27" s="82">
        <f t="shared" ref="N27:O27" si="13">N22+N17+N12+N7</f>
        <v>22027</v>
      </c>
      <c r="O27" s="82">
        <f t="shared" si="13"/>
        <v>35031</v>
      </c>
      <c r="P27" s="82"/>
    </row>
    <row r="28" spans="1:20" ht="15" customHeight="1" x14ac:dyDescent="0.3">
      <c r="A28" s="124"/>
      <c r="B28" s="81" t="s">
        <v>17</v>
      </c>
      <c r="C28" s="82">
        <f>C8+C13+C18+C23</f>
        <v>320434</v>
      </c>
      <c r="D28" s="82">
        <f t="shared" ref="D28:G28" si="14">D8+D13+D18+D23</f>
        <v>282340</v>
      </c>
      <c r="E28" s="82">
        <f t="shared" si="14"/>
        <v>243684</v>
      </c>
      <c r="F28" s="82">
        <f t="shared" si="14"/>
        <v>271500</v>
      </c>
      <c r="G28" s="82">
        <f t="shared" si="14"/>
        <v>264417</v>
      </c>
      <c r="H28" s="82">
        <f t="shared" ref="H28:I28" si="15">H8+H13+H18+H23</f>
        <v>254146</v>
      </c>
      <c r="I28" s="82">
        <f t="shared" si="15"/>
        <v>237401</v>
      </c>
      <c r="J28" s="82">
        <f t="shared" ref="J28:K28" si="16">J8+J13+J18+J23</f>
        <v>243503</v>
      </c>
      <c r="K28" s="82">
        <f t="shared" si="16"/>
        <v>268788</v>
      </c>
      <c r="L28" s="82">
        <f t="shared" ref="L28:M28" si="17">L8+L13+L18+L23</f>
        <v>258210</v>
      </c>
      <c r="M28" s="82">
        <f t="shared" si="17"/>
        <v>121843</v>
      </c>
      <c r="N28" s="82">
        <f t="shared" ref="N28:O28" si="18">N8+N13+N18+N23</f>
        <v>145642</v>
      </c>
      <c r="O28" s="82">
        <f t="shared" si="18"/>
        <v>213787</v>
      </c>
      <c r="P28" s="82"/>
    </row>
    <row r="29" spans="1:20" ht="15" customHeight="1" x14ac:dyDescent="0.3">
      <c r="A29" s="124"/>
      <c r="B29" s="81" t="s">
        <v>18</v>
      </c>
      <c r="C29" s="83">
        <v>0.23200000000000001</v>
      </c>
      <c r="D29" s="83">
        <v>0.20100000000000001</v>
      </c>
      <c r="E29" s="83">
        <v>0.17199999999999999</v>
      </c>
      <c r="F29" s="83">
        <v>0.187</v>
      </c>
      <c r="G29" s="83">
        <v>0.17799999999999999</v>
      </c>
      <c r="H29" s="83">
        <v>0.17</v>
      </c>
      <c r="I29" s="83">
        <v>0.159</v>
      </c>
      <c r="J29" s="83">
        <v>0.17199999999999999</v>
      </c>
      <c r="K29" s="83">
        <v>0.17799999999999999</v>
      </c>
      <c r="L29" s="83">
        <v>0.153</v>
      </c>
      <c r="M29" s="83">
        <v>0.128</v>
      </c>
      <c r="N29" s="83">
        <v>0.158</v>
      </c>
      <c r="O29" s="83">
        <v>0.16200000000000001</v>
      </c>
      <c r="P29" s="83"/>
    </row>
    <row r="30" spans="1:20" ht="15" customHeight="1" x14ac:dyDescent="0.3">
      <c r="A30" s="122" t="s">
        <v>98</v>
      </c>
      <c r="B30" s="122"/>
      <c r="C30" s="122"/>
      <c r="D30" s="122"/>
      <c r="E30" s="122"/>
      <c r="F30" s="122"/>
      <c r="G30" s="122"/>
      <c r="H30" s="122"/>
      <c r="I30" s="122"/>
      <c r="J30" s="122"/>
      <c r="K30" s="122"/>
      <c r="L30" s="122"/>
      <c r="M30" s="122"/>
      <c r="N30" s="122"/>
      <c r="O30" s="122"/>
      <c r="P30" s="94"/>
      <c r="Q30" s="4"/>
      <c r="R30" s="4"/>
      <c r="S30" s="4"/>
      <c r="T30" s="4"/>
    </row>
    <row r="31" spans="1:20" ht="15" customHeight="1" x14ac:dyDescent="0.3">
      <c r="A31" s="122"/>
      <c r="B31" s="122"/>
      <c r="C31" s="122"/>
      <c r="D31" s="122"/>
      <c r="E31" s="122"/>
      <c r="F31" s="122"/>
      <c r="G31" s="122"/>
      <c r="H31" s="122"/>
      <c r="I31" s="122"/>
      <c r="J31" s="122"/>
      <c r="K31" s="122"/>
      <c r="L31" s="122"/>
      <c r="M31" s="122"/>
      <c r="N31" s="122"/>
      <c r="O31" s="122"/>
      <c r="P31" s="94"/>
    </row>
    <row r="32" spans="1:20" ht="15" customHeight="1" x14ac:dyDescent="0.3">
      <c r="A32" s="123"/>
      <c r="B32" s="123"/>
      <c r="C32" s="123"/>
      <c r="D32" s="123"/>
      <c r="E32" s="123"/>
      <c r="F32" s="123"/>
      <c r="G32" s="123"/>
      <c r="H32" s="123"/>
      <c r="I32" s="123"/>
    </row>
    <row r="33" spans="1:9" ht="15" customHeight="1" x14ac:dyDescent="0.3">
      <c r="A33" s="123"/>
      <c r="B33" s="123"/>
      <c r="C33" s="123"/>
      <c r="D33" s="123"/>
      <c r="E33" s="123"/>
      <c r="F33" s="123"/>
      <c r="G33" s="123"/>
      <c r="H33" s="123"/>
      <c r="I33" s="123"/>
    </row>
  </sheetData>
  <mergeCells count="8">
    <mergeCell ref="A3:P3"/>
    <mergeCell ref="A30:O31"/>
    <mergeCell ref="A32:I33"/>
    <mergeCell ref="A25:A29"/>
    <mergeCell ref="A20:A24"/>
    <mergeCell ref="A5:A9"/>
    <mergeCell ref="A10:A14"/>
    <mergeCell ref="A15:A1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ignoredErrors>
    <ignoredError sqref="C26:H27 I26:I27 J26:J27 K26:K27 L26:L27 M26:M27 N26:N27 O26:O27"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3CDD4-A255-4A14-8D16-C18BEE1FDFCF}">
  <sheetPr>
    <tabColor theme="9" tint="-0.499984740745262"/>
  </sheetPr>
  <dimension ref="A1:G54"/>
  <sheetViews>
    <sheetView showGridLines="0" workbookViewId="0">
      <selection activeCell="E57" sqref="E57"/>
    </sheetView>
  </sheetViews>
  <sheetFormatPr defaultRowHeight="14.4" x14ac:dyDescent="0.3"/>
  <cols>
    <col min="1" max="1" width="37.77734375" customWidth="1"/>
    <col min="2" max="2" width="8.77734375" customWidth="1"/>
    <col min="3" max="7" width="12.33203125" customWidth="1"/>
  </cols>
  <sheetData>
    <row r="1" spans="1:7" ht="28.2" customHeight="1" x14ac:dyDescent="0.3">
      <c r="A1" s="128" t="s">
        <v>133</v>
      </c>
      <c r="B1" s="128"/>
      <c r="C1" s="128"/>
      <c r="D1" s="128"/>
      <c r="E1" s="128"/>
      <c r="F1" s="128"/>
      <c r="G1" s="128"/>
    </row>
    <row r="2" spans="1:7" x14ac:dyDescent="0.3">
      <c r="A2" s="96" t="s">
        <v>129</v>
      </c>
      <c r="B2" s="96" t="s">
        <v>113</v>
      </c>
      <c r="C2" s="96">
        <v>2019</v>
      </c>
      <c r="D2" s="96">
        <v>2020</v>
      </c>
      <c r="E2" s="96">
        <v>2021</v>
      </c>
      <c r="F2" s="96">
        <v>2022</v>
      </c>
      <c r="G2" s="96">
        <v>2023</v>
      </c>
    </row>
    <row r="3" spans="1:7" x14ac:dyDescent="0.3">
      <c r="A3" s="118" t="s">
        <v>130</v>
      </c>
      <c r="B3" s="95" t="s">
        <v>114</v>
      </c>
      <c r="C3" s="97">
        <v>1098</v>
      </c>
      <c r="D3" s="97">
        <v>1634</v>
      </c>
      <c r="E3" s="97">
        <v>600</v>
      </c>
      <c r="F3" s="97">
        <v>1793</v>
      </c>
      <c r="G3" s="97">
        <v>1965</v>
      </c>
    </row>
    <row r="4" spans="1:7" x14ac:dyDescent="0.3">
      <c r="A4" s="118"/>
      <c r="B4" s="95" t="s">
        <v>115</v>
      </c>
      <c r="C4" s="97">
        <v>874</v>
      </c>
      <c r="D4" s="97">
        <v>1452</v>
      </c>
      <c r="E4" s="97">
        <v>498</v>
      </c>
      <c r="F4" s="97">
        <v>1295</v>
      </c>
      <c r="G4" s="97">
        <v>1706</v>
      </c>
    </row>
    <row r="5" spans="1:7" x14ac:dyDescent="0.3">
      <c r="A5" s="118"/>
      <c r="B5" s="95" t="s">
        <v>116</v>
      </c>
      <c r="C5" s="97">
        <v>1181</v>
      </c>
      <c r="D5" s="97">
        <v>1172</v>
      </c>
      <c r="E5" s="97">
        <v>573</v>
      </c>
      <c r="F5" s="97">
        <v>1352</v>
      </c>
      <c r="G5" s="97">
        <v>1343</v>
      </c>
    </row>
    <row r="6" spans="1:7" x14ac:dyDescent="0.3">
      <c r="A6" s="118"/>
      <c r="B6" s="95" t="s">
        <v>117</v>
      </c>
      <c r="C6" s="97">
        <v>1281</v>
      </c>
      <c r="D6" s="97">
        <v>492</v>
      </c>
      <c r="E6" s="97">
        <v>556</v>
      </c>
      <c r="F6" s="97">
        <v>1305</v>
      </c>
      <c r="G6" s="97">
        <v>2066</v>
      </c>
    </row>
    <row r="7" spans="1:7" x14ac:dyDescent="0.3">
      <c r="A7" s="118"/>
      <c r="B7" s="95" t="s">
        <v>118</v>
      </c>
      <c r="C7" s="97">
        <v>1154</v>
      </c>
      <c r="D7" s="97">
        <v>603</v>
      </c>
      <c r="E7" s="97">
        <v>810</v>
      </c>
      <c r="F7" s="97">
        <v>975</v>
      </c>
      <c r="G7" s="97">
        <v>1519</v>
      </c>
    </row>
    <row r="8" spans="1:7" x14ac:dyDescent="0.3">
      <c r="A8" s="118"/>
      <c r="B8" s="95" t="s">
        <v>119</v>
      </c>
      <c r="C8" s="97">
        <v>1477</v>
      </c>
      <c r="D8" s="97">
        <v>588</v>
      </c>
      <c r="E8" s="97">
        <v>909</v>
      </c>
      <c r="F8" s="97">
        <v>1320</v>
      </c>
      <c r="G8" s="97">
        <v>1965</v>
      </c>
    </row>
    <row r="9" spans="1:7" x14ac:dyDescent="0.3">
      <c r="A9" s="118"/>
      <c r="B9" s="95" t="s">
        <v>120</v>
      </c>
      <c r="C9" s="97">
        <v>1547</v>
      </c>
      <c r="D9" s="97">
        <v>958</v>
      </c>
      <c r="E9" s="97">
        <v>1170</v>
      </c>
      <c r="F9" s="97">
        <v>1511</v>
      </c>
      <c r="G9" s="97">
        <v>2288</v>
      </c>
    </row>
    <row r="10" spans="1:7" x14ac:dyDescent="0.3">
      <c r="A10" s="118"/>
      <c r="B10" s="95" t="s">
        <v>121</v>
      </c>
      <c r="C10" s="97">
        <v>2117</v>
      </c>
      <c r="D10" s="97">
        <v>963</v>
      </c>
      <c r="E10" s="97">
        <v>1349</v>
      </c>
      <c r="F10" s="97">
        <v>1900</v>
      </c>
      <c r="G10" s="97">
        <v>2926</v>
      </c>
    </row>
    <row r="11" spans="1:7" x14ac:dyDescent="0.3">
      <c r="A11" s="118"/>
      <c r="B11" s="95" t="s">
        <v>122</v>
      </c>
      <c r="C11" s="97">
        <v>1522</v>
      </c>
      <c r="D11" s="97">
        <v>925</v>
      </c>
      <c r="E11" s="97">
        <v>1068</v>
      </c>
      <c r="F11" s="97">
        <v>1543</v>
      </c>
      <c r="G11" s="97">
        <v>2448</v>
      </c>
    </row>
    <row r="12" spans="1:7" x14ac:dyDescent="0.3">
      <c r="A12" s="118"/>
      <c r="B12" s="95" t="s">
        <v>123</v>
      </c>
      <c r="C12" s="97">
        <v>1782</v>
      </c>
      <c r="D12" s="97">
        <v>1034</v>
      </c>
      <c r="E12" s="97">
        <v>1542</v>
      </c>
      <c r="F12" s="97">
        <v>1936</v>
      </c>
      <c r="G12" s="97">
        <v>2240</v>
      </c>
    </row>
    <row r="13" spans="1:7" x14ac:dyDescent="0.3">
      <c r="A13" s="118"/>
      <c r="B13" s="95" t="s">
        <v>124</v>
      </c>
      <c r="C13" s="97">
        <v>1415</v>
      </c>
      <c r="D13" s="97">
        <v>504</v>
      </c>
      <c r="E13" s="97">
        <v>1035</v>
      </c>
      <c r="F13" s="97">
        <v>1458</v>
      </c>
      <c r="G13" s="97">
        <v>1781</v>
      </c>
    </row>
    <row r="14" spans="1:7" x14ac:dyDescent="0.3">
      <c r="A14" s="118"/>
      <c r="B14" s="95" t="s">
        <v>125</v>
      </c>
      <c r="C14" s="97">
        <v>2031</v>
      </c>
      <c r="D14" s="97">
        <v>578</v>
      </c>
      <c r="E14" s="97">
        <v>1914</v>
      </c>
      <c r="F14" s="97">
        <v>2035</v>
      </c>
      <c r="G14" s="97">
        <v>3351</v>
      </c>
    </row>
    <row r="15" spans="1:7" x14ac:dyDescent="0.3">
      <c r="A15" s="119" t="s">
        <v>131</v>
      </c>
      <c r="B15" s="98" t="s">
        <v>114</v>
      </c>
      <c r="C15" s="99">
        <v>110961.0703125</v>
      </c>
      <c r="D15" s="99">
        <v>163477.046875</v>
      </c>
      <c r="E15" s="99">
        <v>37545</v>
      </c>
      <c r="F15" s="99">
        <v>170719</v>
      </c>
      <c r="G15" s="99">
        <v>191696</v>
      </c>
    </row>
    <row r="16" spans="1:7" x14ac:dyDescent="0.3">
      <c r="A16" s="119"/>
      <c r="B16" s="98" t="s">
        <v>115</v>
      </c>
      <c r="C16" s="99">
        <v>78260.296875</v>
      </c>
      <c r="D16" s="99">
        <v>129182.9921875</v>
      </c>
      <c r="E16" s="99">
        <v>27354</v>
      </c>
      <c r="F16" s="99">
        <v>98793</v>
      </c>
      <c r="G16" s="99">
        <v>275935</v>
      </c>
    </row>
    <row r="17" spans="1:7" x14ac:dyDescent="0.3">
      <c r="A17" s="119"/>
      <c r="B17" s="98" t="s">
        <v>116</v>
      </c>
      <c r="C17" s="99">
        <v>100152.890625</v>
      </c>
      <c r="D17" s="99">
        <v>104673.96875</v>
      </c>
      <c r="E17" s="99">
        <v>29993</v>
      </c>
      <c r="F17" s="99">
        <v>116462</v>
      </c>
      <c r="G17" s="99">
        <v>254747</v>
      </c>
    </row>
    <row r="18" spans="1:7" x14ac:dyDescent="0.3">
      <c r="A18" s="119"/>
      <c r="B18" s="98" t="s">
        <v>117</v>
      </c>
      <c r="C18" s="99">
        <v>106999.0625</v>
      </c>
      <c r="D18" s="99">
        <v>40895</v>
      </c>
      <c r="E18" s="99">
        <v>27014</v>
      </c>
      <c r="F18" s="99">
        <v>106522</v>
      </c>
      <c r="G18" s="99">
        <v>208692</v>
      </c>
    </row>
    <row r="19" spans="1:7" x14ac:dyDescent="0.3">
      <c r="A19" s="119"/>
      <c r="B19" s="98" t="s">
        <v>118</v>
      </c>
      <c r="C19" s="99">
        <v>122424.90625</v>
      </c>
      <c r="D19" s="99">
        <v>48740</v>
      </c>
      <c r="E19" s="99">
        <v>52675</v>
      </c>
      <c r="F19" s="99">
        <v>71544</v>
      </c>
      <c r="G19" s="99">
        <v>118159</v>
      </c>
    </row>
    <row r="20" spans="1:7" x14ac:dyDescent="0.3">
      <c r="A20" s="119"/>
      <c r="B20" s="98" t="s">
        <v>119</v>
      </c>
      <c r="C20" s="99">
        <v>141235.953125</v>
      </c>
      <c r="D20" s="99">
        <v>44392.98046875</v>
      </c>
      <c r="E20" s="99">
        <v>60117</v>
      </c>
      <c r="F20" s="99">
        <v>82880</v>
      </c>
      <c r="G20" s="99">
        <v>150508</v>
      </c>
    </row>
    <row r="21" spans="1:7" x14ac:dyDescent="0.3">
      <c r="A21" s="119"/>
      <c r="B21" s="98" t="s">
        <v>120</v>
      </c>
      <c r="C21" s="99">
        <v>134345.25</v>
      </c>
      <c r="D21" s="99">
        <v>70279</v>
      </c>
      <c r="E21" s="99">
        <v>80824</v>
      </c>
      <c r="F21" s="99">
        <v>96195</v>
      </c>
      <c r="G21" s="99">
        <v>177033</v>
      </c>
    </row>
    <row r="22" spans="1:7" x14ac:dyDescent="0.3">
      <c r="A22" s="119"/>
      <c r="B22" s="98" t="s">
        <v>121</v>
      </c>
      <c r="C22" s="99">
        <v>161836.96875</v>
      </c>
      <c r="D22" s="99">
        <v>56206</v>
      </c>
      <c r="E22" s="99">
        <v>95136</v>
      </c>
      <c r="F22" s="99">
        <v>133703</v>
      </c>
      <c r="G22" s="99">
        <v>242210</v>
      </c>
    </row>
    <row r="23" spans="1:7" x14ac:dyDescent="0.3">
      <c r="A23" s="119"/>
      <c r="B23" s="98" t="s">
        <v>122</v>
      </c>
      <c r="C23" s="99">
        <v>104633.765625</v>
      </c>
      <c r="D23" s="99">
        <v>49711</v>
      </c>
      <c r="E23" s="99">
        <v>61291</v>
      </c>
      <c r="F23" s="99">
        <v>101170</v>
      </c>
      <c r="G23" s="99">
        <v>177790</v>
      </c>
    </row>
    <row r="24" spans="1:7" x14ac:dyDescent="0.3">
      <c r="A24" s="119"/>
      <c r="B24" s="98" t="s">
        <v>123</v>
      </c>
      <c r="C24" s="99">
        <v>142429.15625</v>
      </c>
      <c r="D24" s="99">
        <v>82716</v>
      </c>
      <c r="E24" s="99">
        <v>107972</v>
      </c>
      <c r="F24" s="99">
        <v>140645</v>
      </c>
      <c r="G24" s="99">
        <v>172952</v>
      </c>
    </row>
    <row r="25" spans="1:7" x14ac:dyDescent="0.3">
      <c r="A25" s="119"/>
      <c r="B25" s="98" t="s">
        <v>124</v>
      </c>
      <c r="C25" s="99">
        <v>124369.34375</v>
      </c>
      <c r="D25" s="99">
        <v>32747</v>
      </c>
      <c r="E25" s="99">
        <v>65645</v>
      </c>
      <c r="F25" s="99">
        <v>113192</v>
      </c>
      <c r="G25" s="99">
        <v>137109.9375</v>
      </c>
    </row>
    <row r="26" spans="1:7" x14ac:dyDescent="0.3">
      <c r="A26" s="119"/>
      <c r="B26" s="98" t="s">
        <v>125</v>
      </c>
      <c r="C26" s="99">
        <v>188835.015625</v>
      </c>
      <c r="D26" s="99">
        <v>45292</v>
      </c>
      <c r="E26" s="99">
        <v>176989</v>
      </c>
      <c r="F26" s="99">
        <v>208478</v>
      </c>
      <c r="G26" s="99">
        <v>315406.46875</v>
      </c>
    </row>
    <row r="27" spans="1:7" x14ac:dyDescent="0.3">
      <c r="A27" s="118" t="s">
        <v>132</v>
      </c>
      <c r="B27" s="95" t="s">
        <v>114</v>
      </c>
      <c r="C27" s="97">
        <f>C15/C3</f>
        <v>101.05744108606558</v>
      </c>
      <c r="D27" s="97">
        <f t="shared" ref="D27:G27" si="0">D15/D3</f>
        <v>100.04715231028152</v>
      </c>
      <c r="E27" s="97">
        <f t="shared" si="0"/>
        <v>62.575000000000003</v>
      </c>
      <c r="F27" s="97">
        <f t="shared" si="0"/>
        <v>95.214166201896262</v>
      </c>
      <c r="G27" s="97">
        <f t="shared" si="0"/>
        <v>97.555216284987281</v>
      </c>
    </row>
    <row r="28" spans="1:7" x14ac:dyDescent="0.3">
      <c r="A28" s="118"/>
      <c r="B28" s="95" t="s">
        <v>115</v>
      </c>
      <c r="C28" s="97">
        <f t="shared" ref="C28:G38" si="1">C16/C4</f>
        <v>89.542673770022887</v>
      </c>
      <c r="D28" s="97">
        <f t="shared" si="1"/>
        <v>88.969002883953166</v>
      </c>
      <c r="E28" s="97">
        <f t="shared" si="1"/>
        <v>54.927710843373497</v>
      </c>
      <c r="F28" s="97">
        <f t="shared" si="1"/>
        <v>76.288030888030889</v>
      </c>
      <c r="G28" s="97">
        <f t="shared" si="1"/>
        <v>161.74384525205159</v>
      </c>
    </row>
    <row r="29" spans="1:7" x14ac:dyDescent="0.3">
      <c r="A29" s="118"/>
      <c r="B29" s="95" t="s">
        <v>116</v>
      </c>
      <c r="C29" s="97">
        <f t="shared" si="1"/>
        <v>84.803463696020316</v>
      </c>
      <c r="D29" s="97">
        <f t="shared" si="1"/>
        <v>89.312260025597269</v>
      </c>
      <c r="E29" s="97">
        <f t="shared" si="1"/>
        <v>52.343804537521812</v>
      </c>
      <c r="F29" s="97">
        <f t="shared" si="1"/>
        <v>86.140532544378701</v>
      </c>
      <c r="G29" s="97">
        <f t="shared" si="1"/>
        <v>189.68503350707371</v>
      </c>
    </row>
    <row r="30" spans="1:7" x14ac:dyDescent="0.3">
      <c r="A30" s="118"/>
      <c r="B30" s="95" t="s">
        <v>117</v>
      </c>
      <c r="C30" s="97">
        <f t="shared" si="1"/>
        <v>83.527761514441849</v>
      </c>
      <c r="D30" s="97">
        <f t="shared" si="1"/>
        <v>83.119918699186996</v>
      </c>
      <c r="E30" s="97">
        <f t="shared" si="1"/>
        <v>48.586330935251802</v>
      </c>
      <c r="F30" s="97">
        <f t="shared" si="1"/>
        <v>81.626053639846745</v>
      </c>
      <c r="G30" s="97">
        <f t="shared" si="1"/>
        <v>101.01258470474346</v>
      </c>
    </row>
    <row r="31" spans="1:7" x14ac:dyDescent="0.3">
      <c r="A31" s="118"/>
      <c r="B31" s="95" t="s">
        <v>118</v>
      </c>
      <c r="C31" s="97">
        <f t="shared" si="1"/>
        <v>106.08744042461005</v>
      </c>
      <c r="D31" s="97">
        <f t="shared" si="1"/>
        <v>80.829187396351571</v>
      </c>
      <c r="E31" s="97">
        <f t="shared" si="1"/>
        <v>65.03086419753086</v>
      </c>
      <c r="F31" s="97">
        <f t="shared" si="1"/>
        <v>73.378461538461536</v>
      </c>
      <c r="G31" s="97">
        <f t="shared" si="1"/>
        <v>77.787360105332453</v>
      </c>
    </row>
    <row r="32" spans="1:7" x14ac:dyDescent="0.3">
      <c r="A32" s="118"/>
      <c r="B32" s="95" t="s">
        <v>119</v>
      </c>
      <c r="C32" s="97">
        <f t="shared" si="1"/>
        <v>95.623529536222065</v>
      </c>
      <c r="D32" s="97">
        <f t="shared" si="1"/>
        <v>75.498266103316325</v>
      </c>
      <c r="E32" s="97">
        <f t="shared" si="1"/>
        <v>66.135313531353134</v>
      </c>
      <c r="F32" s="97">
        <f t="shared" si="1"/>
        <v>62.787878787878789</v>
      </c>
      <c r="G32" s="97">
        <f t="shared" si="1"/>
        <v>76.594402035623403</v>
      </c>
    </row>
    <row r="33" spans="1:7" x14ac:dyDescent="0.3">
      <c r="A33" s="118"/>
      <c r="B33" s="95" t="s">
        <v>120</v>
      </c>
      <c r="C33" s="97">
        <f t="shared" si="1"/>
        <v>86.842436974789919</v>
      </c>
      <c r="D33" s="97">
        <f t="shared" si="1"/>
        <v>73.360125260960331</v>
      </c>
      <c r="E33" s="97">
        <f t="shared" si="1"/>
        <v>69.080341880341877</v>
      </c>
      <c r="F33" s="97">
        <f t="shared" si="1"/>
        <v>63.663136995367303</v>
      </c>
      <c r="G33" s="97">
        <f t="shared" si="1"/>
        <v>77.374562937062933</v>
      </c>
    </row>
    <row r="34" spans="1:7" x14ac:dyDescent="0.3">
      <c r="A34" s="118"/>
      <c r="B34" s="95" t="s">
        <v>121</v>
      </c>
      <c r="C34" s="97">
        <f t="shared" si="1"/>
        <v>76.446371634388285</v>
      </c>
      <c r="D34" s="97">
        <f t="shared" si="1"/>
        <v>58.365524402907582</v>
      </c>
      <c r="E34" s="97">
        <f t="shared" si="1"/>
        <v>70.523350630096374</v>
      </c>
      <c r="F34" s="97">
        <f t="shared" si="1"/>
        <v>70.37</v>
      </c>
      <c r="G34" s="97">
        <f t="shared" si="1"/>
        <v>82.778537252221469</v>
      </c>
    </row>
    <row r="35" spans="1:7" x14ac:dyDescent="0.3">
      <c r="A35" s="118"/>
      <c r="B35" s="95" t="s">
        <v>122</v>
      </c>
      <c r="C35" s="97">
        <f t="shared" si="1"/>
        <v>68.747546402759525</v>
      </c>
      <c r="D35" s="97">
        <f t="shared" si="1"/>
        <v>53.741621621621618</v>
      </c>
      <c r="E35" s="97">
        <f t="shared" si="1"/>
        <v>57.388576779026216</v>
      </c>
      <c r="F35" s="97">
        <f t="shared" si="1"/>
        <v>65.567077122488655</v>
      </c>
      <c r="G35" s="97">
        <f t="shared" si="1"/>
        <v>72.626633986928098</v>
      </c>
    </row>
    <row r="36" spans="1:7" x14ac:dyDescent="0.3">
      <c r="A36" s="118"/>
      <c r="B36" s="95" t="s">
        <v>123</v>
      </c>
      <c r="C36" s="97">
        <f t="shared" si="1"/>
        <v>79.926574775533112</v>
      </c>
      <c r="D36" s="97">
        <f t="shared" si="1"/>
        <v>79.996131528046419</v>
      </c>
      <c r="E36" s="97">
        <f t="shared" si="1"/>
        <v>70.020752269779507</v>
      </c>
      <c r="F36" s="97">
        <f t="shared" si="1"/>
        <v>72.647210743801651</v>
      </c>
      <c r="G36" s="97">
        <f t="shared" si="1"/>
        <v>77.210714285714289</v>
      </c>
    </row>
    <row r="37" spans="1:7" x14ac:dyDescent="0.3">
      <c r="A37" s="118"/>
      <c r="B37" s="95" t="s">
        <v>124</v>
      </c>
      <c r="C37" s="97">
        <f t="shared" si="1"/>
        <v>87.893529151943468</v>
      </c>
      <c r="D37" s="97">
        <f t="shared" si="1"/>
        <v>64.974206349206355</v>
      </c>
      <c r="E37" s="97">
        <f t="shared" si="1"/>
        <v>63.425120772946862</v>
      </c>
      <c r="F37" s="97">
        <f t="shared" si="1"/>
        <v>77.635116598079563</v>
      </c>
      <c r="G37" s="97">
        <f t="shared" si="1"/>
        <v>76.984804884896121</v>
      </c>
    </row>
    <row r="38" spans="1:7" x14ac:dyDescent="0.3">
      <c r="A38" s="118"/>
      <c r="B38" s="95" t="s">
        <v>125</v>
      </c>
      <c r="C38" s="97">
        <f t="shared" si="1"/>
        <v>92.976374015263417</v>
      </c>
      <c r="D38" s="97">
        <f t="shared" si="1"/>
        <v>78.359861591695505</v>
      </c>
      <c r="E38" s="97">
        <f t="shared" si="1"/>
        <v>92.470741901776378</v>
      </c>
      <c r="F38" s="97">
        <f t="shared" si="1"/>
        <v>102.44619164619165</v>
      </c>
      <c r="G38" s="97">
        <f t="shared" si="1"/>
        <v>94.123088257236645</v>
      </c>
    </row>
    <row r="39" spans="1:7" x14ac:dyDescent="0.3">
      <c r="A39" s="119" t="s">
        <v>18</v>
      </c>
      <c r="B39" s="98" t="s">
        <v>114</v>
      </c>
      <c r="C39" s="101">
        <v>0.31248587369918801</v>
      </c>
      <c r="D39" s="101">
        <v>0.30579081177711498</v>
      </c>
      <c r="E39" s="101">
        <v>0.18040360510349299</v>
      </c>
      <c r="F39" s="101">
        <v>0.39051085710525502</v>
      </c>
      <c r="G39" s="101">
        <v>0.36542132496833801</v>
      </c>
    </row>
    <row r="40" spans="1:7" x14ac:dyDescent="0.3">
      <c r="A40" s="119"/>
      <c r="B40" s="98" t="s">
        <v>115</v>
      </c>
      <c r="C40" s="101">
        <v>0.271441370248795</v>
      </c>
      <c r="D40" s="101">
        <v>0.31907913088798501</v>
      </c>
      <c r="E40" s="101">
        <v>0.185216054320335</v>
      </c>
      <c r="F40" s="101">
        <v>0.37728247046470598</v>
      </c>
      <c r="G40" s="101">
        <v>0.36178553104400601</v>
      </c>
    </row>
    <row r="41" spans="1:7" x14ac:dyDescent="0.3">
      <c r="A41" s="119"/>
      <c r="B41" s="98" t="s">
        <v>116</v>
      </c>
      <c r="C41" s="101">
        <v>0.27613332867622398</v>
      </c>
      <c r="D41" s="101">
        <v>0.248431831598282</v>
      </c>
      <c r="E41" s="101">
        <v>0.171739786863327</v>
      </c>
      <c r="F41" s="101">
        <v>0.311197549104691</v>
      </c>
      <c r="G41" s="101">
        <v>0.276650100946426</v>
      </c>
    </row>
    <row r="42" spans="1:7" x14ac:dyDescent="0.3">
      <c r="A42" s="119"/>
      <c r="B42" s="98" t="s">
        <v>117</v>
      </c>
      <c r="C42" s="101">
        <v>0.297846019268036</v>
      </c>
      <c r="D42" s="101">
        <v>0.108946092426777</v>
      </c>
      <c r="E42" s="101">
        <v>0.198421835899353</v>
      </c>
      <c r="F42" s="101">
        <v>0.33634883165359503</v>
      </c>
      <c r="G42" s="101">
        <v>0.38408294320106501</v>
      </c>
    </row>
    <row r="43" spans="1:7" x14ac:dyDescent="0.3">
      <c r="A43" s="119"/>
      <c r="B43" s="98" t="s">
        <v>118</v>
      </c>
      <c r="C43" s="101">
        <v>0.25307303667068498</v>
      </c>
      <c r="D43" s="101">
        <v>0.13314804434776301</v>
      </c>
      <c r="E43" s="101">
        <v>0.188334941864014</v>
      </c>
      <c r="F43" s="101">
        <v>0.25624987483024603</v>
      </c>
      <c r="G43" s="101">
        <v>0.321043491363525</v>
      </c>
    </row>
    <row r="44" spans="1:7" x14ac:dyDescent="0.3">
      <c r="A44" s="119"/>
      <c r="B44" s="98" t="s">
        <v>119</v>
      </c>
      <c r="C44" s="101">
        <v>0.32668000459670998</v>
      </c>
      <c r="D44" s="101">
        <v>0.13897132873535201</v>
      </c>
      <c r="E44" s="101">
        <v>0.22236110270023299</v>
      </c>
      <c r="F44" s="101">
        <v>0.36957368254661599</v>
      </c>
      <c r="G44" s="101">
        <v>0.35828104615211498</v>
      </c>
    </row>
    <row r="45" spans="1:7" x14ac:dyDescent="0.3">
      <c r="A45" s="119"/>
      <c r="B45" s="98" t="s">
        <v>120</v>
      </c>
      <c r="C45" s="101">
        <v>0.32436272501945501</v>
      </c>
      <c r="D45" s="101">
        <v>0.19058892130851701</v>
      </c>
      <c r="E45" s="101">
        <v>0.25398319959640497</v>
      </c>
      <c r="F45" s="101">
        <v>0.37717530131339999</v>
      </c>
      <c r="G45" s="101">
        <v>0.36164280772209201</v>
      </c>
    </row>
    <row r="46" spans="1:7" x14ac:dyDescent="0.3">
      <c r="A46" s="119"/>
      <c r="B46" s="98" t="s">
        <v>121</v>
      </c>
      <c r="C46" s="101">
        <v>0.395216435194016</v>
      </c>
      <c r="D46" s="101">
        <v>0.23311495780944799</v>
      </c>
      <c r="E46" s="101">
        <v>0.29517492651939398</v>
      </c>
      <c r="F46" s="101">
        <v>0.418734490871429</v>
      </c>
      <c r="G46" s="101">
        <v>0.42318984866142301</v>
      </c>
    </row>
    <row r="47" spans="1:7" x14ac:dyDescent="0.3">
      <c r="A47" s="119"/>
      <c r="B47" s="98" t="s">
        <v>122</v>
      </c>
      <c r="C47" s="101">
        <v>0.34178057312965399</v>
      </c>
      <c r="D47" s="101">
        <v>0.25145280361175498</v>
      </c>
      <c r="E47" s="101">
        <v>0.32051745057106001</v>
      </c>
      <c r="F47" s="101">
        <v>0.367899030447006</v>
      </c>
      <c r="G47" s="101">
        <v>0.39226120710372903</v>
      </c>
    </row>
    <row r="48" spans="1:7" x14ac:dyDescent="0.3">
      <c r="A48" s="119"/>
      <c r="B48" s="98" t="s">
        <v>123</v>
      </c>
      <c r="C48" s="101">
        <v>0.349119812250137</v>
      </c>
      <c r="D48" s="101">
        <v>0.211348846554756</v>
      </c>
      <c r="E48" s="101">
        <v>0.39716893434524497</v>
      </c>
      <c r="F48" s="101">
        <v>0.39040738344192499</v>
      </c>
      <c r="G48" s="101">
        <v>0.37652742862701399</v>
      </c>
    </row>
    <row r="49" spans="1:7" x14ac:dyDescent="0.3">
      <c r="A49" s="119"/>
      <c r="B49" s="98" t="s">
        <v>124</v>
      </c>
      <c r="C49" s="101">
        <v>0.34743657708168002</v>
      </c>
      <c r="D49" s="101">
        <v>0.14107255637645699</v>
      </c>
      <c r="E49" s="101">
        <v>0.302384704351425</v>
      </c>
      <c r="F49" s="101">
        <v>0.324489206075668</v>
      </c>
      <c r="G49" s="101">
        <v>0.32474094629287698</v>
      </c>
    </row>
    <row r="50" spans="1:7" x14ac:dyDescent="0.3">
      <c r="A50" s="119"/>
      <c r="B50" s="98" t="s">
        <v>125</v>
      </c>
      <c r="C50" s="101">
        <v>0.36642518639564498</v>
      </c>
      <c r="D50" s="101">
        <v>0.14565652608871499</v>
      </c>
      <c r="E50" s="101">
        <v>0.405585646629334</v>
      </c>
      <c r="F50" s="101">
        <v>0.37007191777229298</v>
      </c>
      <c r="G50" s="101">
        <v>0.43282026052474998</v>
      </c>
    </row>
    <row r="51" spans="1:7" x14ac:dyDescent="0.3">
      <c r="A51" s="100" t="s">
        <v>126</v>
      </c>
      <c r="B51" s="95"/>
      <c r="C51" s="95"/>
      <c r="D51" s="95"/>
      <c r="E51" s="95"/>
      <c r="F51" s="95"/>
      <c r="G51" s="95"/>
    </row>
    <row r="52" spans="1:7" ht="14.4" customHeight="1" x14ac:dyDescent="0.3">
      <c r="A52" s="127" t="s">
        <v>134</v>
      </c>
      <c r="B52" s="127"/>
      <c r="C52" s="127"/>
      <c r="D52" s="127"/>
      <c r="E52" s="127"/>
      <c r="F52" s="127"/>
      <c r="G52" s="127"/>
    </row>
    <row r="53" spans="1:7" x14ac:dyDescent="0.3">
      <c r="A53" s="127"/>
      <c r="B53" s="127"/>
      <c r="C53" s="127"/>
      <c r="D53" s="127"/>
      <c r="E53" s="127"/>
      <c r="F53" s="127"/>
      <c r="G53" s="127"/>
    </row>
    <row r="54" spans="1:7" x14ac:dyDescent="0.3">
      <c r="A54" s="127"/>
      <c r="B54" s="127"/>
      <c r="C54" s="127"/>
      <c r="D54" s="127"/>
      <c r="E54" s="127"/>
      <c r="F54" s="127"/>
      <c r="G54" s="127"/>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Cover Page </vt:lpstr>
      <vt:lpstr>Explanatory Notes</vt:lpstr>
      <vt:lpstr>Key Figures</vt:lpstr>
      <vt:lpstr>Employment</vt:lpstr>
      <vt:lpstr>Hotel Capacity</vt:lpstr>
      <vt:lpstr>short term rental capacity</vt:lpstr>
      <vt:lpstr>Rooms for Rent Capacity</vt:lpstr>
      <vt:lpstr>Arrivals-Overnights-Occupancy</vt:lpstr>
      <vt:lpstr>Short term figures</vt:lpstr>
      <vt:lpstr>Rooms for rent Arriv-Overnights</vt:lpstr>
      <vt:lpstr>Domestic Air Arrivals</vt:lpstr>
      <vt:lpstr>Admissions to Museums</vt:lpstr>
      <vt:lpstr>'Admissions to Museums'!Print_Area</vt:lpstr>
      <vt:lpstr>'Arrivals-Overnights-Occupancy'!Print_Area</vt:lpstr>
      <vt:lpstr>'Cover Page '!Print_Area</vt:lpstr>
      <vt:lpstr>Employment!Print_Area</vt:lpstr>
      <vt:lpstr>'Explanatory Notes'!Print_Area</vt:lpstr>
      <vt:lpstr>'Hotel Capacity'!Print_Area</vt:lpstr>
      <vt:lpstr>'Rooms for rent Arriv-Overnights'!Print_Area</vt:lpstr>
      <vt:lpstr>'Domestic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2017-11-16T11:42:24Z</cp:lastPrinted>
  <dcterms:created xsi:type="dcterms:W3CDTF">2016-07-19T08:35:01Z</dcterms:created>
  <dcterms:modified xsi:type="dcterms:W3CDTF">2024-03-29T10:35:20Z</dcterms:modified>
</cp:coreProperties>
</file>