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574" documentId="13_ncr:1_{A3E3DF5D-8850-4F39-86BD-C0C12EAB1115}" xr6:coauthVersionLast="47" xr6:coauthVersionMax="47" xr10:uidLastSave="{1C890715-9992-4BE8-8B7C-06C68957F26F}"/>
  <bookViews>
    <workbookView xWindow="-108" yWindow="-108" windowWidth="23256" windowHeight="12456" tabRatio="785" xr2:uid="{00000000-000D-0000-FFFF-FFFF00000000}"/>
  </bookViews>
  <sheets>
    <sheet name="Cover Page" sheetId="9" r:id="rId1"/>
    <sheet name="Explanatory Notes" sheetId="10" r:id="rId2"/>
    <sheet name="Key Figures" sheetId="12" r:id="rId3"/>
    <sheet name="Employment" sheetId="11" r:id="rId4"/>
    <sheet name="Hotel Capacity" sheetId="1" r:id="rId5"/>
    <sheet name="Δυναμικό καταλ. βραχυχρόνιας" sheetId="17" r:id="rId6"/>
    <sheet name="Rooms for Rent Capacity" sheetId="14" r:id="rId7"/>
    <sheet name="Arrivals-Overnights-Occupancy" sheetId="3" r:id="rId8"/>
    <sheet name="Short term figures" sheetId="18" r:id="rId9"/>
    <sheet name="Rooms for rent Arriv-Overnights" sheetId="16" r:id="rId10"/>
    <sheet name="Intern-Domestic Air Arrivals" sheetId="6" r:id="rId11"/>
    <sheet name="Domestic Traffic in ports" sheetId="5" r:id="rId12"/>
    <sheet name="Intern. Traffic in ports " sheetId="8" r:id="rId13"/>
    <sheet name="Cruise Ship Traffic" sheetId="15" r:id="rId14"/>
    <sheet name="Admissions to Museums" sheetId="2" r:id="rId15"/>
  </sheets>
  <definedNames>
    <definedName name="_xlnm.Print_Area" localSheetId="14">'Admissions to Museums'!$A$1:$J$13</definedName>
    <definedName name="_xlnm.Print_Area" localSheetId="7">'Arrivals-Overnights-Occupancy'!$A$1:$J$26</definedName>
    <definedName name="_xlnm.Print_Area" localSheetId="0">'Cover Page'!$A$1:$N$27</definedName>
    <definedName name="_xlnm.Print_Area" localSheetId="11">'Domestic Traffic in ports'!$A$1:$F$71</definedName>
    <definedName name="_xlnm.Print_Area" localSheetId="3">Employment!$A$1:$I$18</definedName>
    <definedName name="_xlnm.Print_Area" localSheetId="1">'Explanatory Notes'!$A$1:$O$23</definedName>
    <definedName name="_xlnm.Print_Area" localSheetId="4">'Hotel Capacity'!$A$73:$H$252</definedName>
    <definedName name="_xlnm.Print_Area" localSheetId="12">'Intern. Traffic in ports '!$A$1:$G$2</definedName>
    <definedName name="_xlnm.Print_Area" localSheetId="10">'Intern-Domestic Air Arrivals'!$A$1:$D$187</definedName>
    <definedName name="_xlnm.Print_Area" localSheetId="9">'Rooms for rent Arriv-Overnights'!$A$1:$B$22</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D9" i="12"/>
  <c r="C9" i="12"/>
  <c r="O6" i="11"/>
  <c r="O10" i="11" s="1"/>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M9" i="15"/>
  <c r="M10" i="15"/>
  <c r="D5" i="6"/>
  <c r="B5" i="6"/>
  <c r="G17" i="1"/>
  <c r="F17" i="1"/>
  <c r="E17" i="1"/>
  <c r="D17" i="1"/>
  <c r="C17" i="1"/>
  <c r="H17" i="1" s="1"/>
  <c r="G16" i="1"/>
  <c r="F16" i="1"/>
  <c r="E16" i="1"/>
  <c r="D16" i="1"/>
  <c r="C16" i="1"/>
  <c r="G15" i="1"/>
  <c r="F15" i="1"/>
  <c r="E15" i="1"/>
  <c r="D15" i="1"/>
  <c r="C15" i="1"/>
  <c r="H15" i="1" s="1"/>
  <c r="H14" i="1"/>
  <c r="H13" i="1"/>
  <c r="H12" i="1"/>
  <c r="H11" i="1"/>
  <c r="H10" i="1"/>
  <c r="H9" i="1"/>
  <c r="H8" i="1"/>
  <c r="H7" i="1"/>
  <c r="H6" i="1"/>
  <c r="O9" i="11"/>
  <c r="G10" i="12"/>
  <c r="F10" i="12"/>
  <c r="G8" i="12"/>
  <c r="F8" i="12"/>
  <c r="G7" i="12"/>
  <c r="F7" i="12"/>
  <c r="G6" i="12"/>
  <c r="H6" i="12" s="1"/>
  <c r="F6" i="12"/>
  <c r="G5" i="12"/>
  <c r="F5" i="12"/>
  <c r="E17" i="16"/>
  <c r="E18" i="16"/>
  <c r="E19" i="16"/>
  <c r="E20" i="16"/>
  <c r="O20" i="3"/>
  <c r="O21" i="3"/>
  <c r="O22" i="3"/>
  <c r="O23" i="3"/>
  <c r="E7" i="8"/>
  <c r="E28" i="5"/>
  <c r="D28" i="5"/>
  <c r="E22" i="5"/>
  <c r="D22" i="5"/>
  <c r="F16" i="5"/>
  <c r="F11" i="5"/>
  <c r="E16" i="5"/>
  <c r="D16" i="5"/>
  <c r="F13" i="5"/>
  <c r="F14" i="5"/>
  <c r="F15" i="5"/>
  <c r="F12" i="5"/>
  <c r="O11" i="2"/>
  <c r="O12" i="2"/>
  <c r="G22" i="12"/>
  <c r="F22" i="12"/>
  <c r="E21" i="12"/>
  <c r="D21" i="12"/>
  <c r="C21" i="12"/>
  <c r="G20" i="12"/>
  <c r="F20" i="12"/>
  <c r="G17" i="12"/>
  <c r="F17" i="12"/>
  <c r="G19" i="12"/>
  <c r="F19" i="12"/>
  <c r="G18" i="12"/>
  <c r="F18" i="12"/>
  <c r="N6" i="11"/>
  <c r="N10" i="11" s="1"/>
  <c r="N9" i="11"/>
  <c r="H8" i="12" l="1"/>
  <c r="H7" i="12"/>
  <c r="G9" i="12"/>
  <c r="H16" i="1"/>
  <c r="H5" i="12"/>
  <c r="H10" i="12"/>
  <c r="F9" i="12"/>
  <c r="H18" i="12"/>
  <c r="H17" i="12"/>
  <c r="H22" i="12"/>
  <c r="H20" i="12"/>
  <c r="H19" i="12"/>
  <c r="G21" i="12"/>
  <c r="F21" i="12"/>
  <c r="G35" i="1"/>
  <c r="F35" i="1"/>
  <c r="E35" i="1"/>
  <c r="D35" i="1"/>
  <c r="C35" i="1"/>
  <c r="G34" i="1"/>
  <c r="F34" i="1"/>
  <c r="E34" i="1"/>
  <c r="D34" i="1"/>
  <c r="C34" i="1"/>
  <c r="G33" i="1"/>
  <c r="F33" i="1"/>
  <c r="E33" i="1"/>
  <c r="D33" i="1"/>
  <c r="C33" i="1"/>
  <c r="H32" i="1"/>
  <c r="H31" i="1"/>
  <c r="H30" i="1"/>
  <c r="H29" i="1"/>
  <c r="H28" i="1"/>
  <c r="H27" i="1"/>
  <c r="H26" i="1"/>
  <c r="H25" i="1"/>
  <c r="H24" i="1"/>
  <c r="H9" i="12" l="1"/>
  <c r="H21" i="12"/>
  <c r="H33" i="1"/>
  <c r="H34" i="1"/>
  <c r="H35" i="1"/>
  <c r="L9" i="15" l="1"/>
  <c r="L10" i="15"/>
  <c r="D18" i="6"/>
  <c r="B18" i="6"/>
  <c r="D20" i="16"/>
  <c r="C20" i="16"/>
  <c r="D19" i="16"/>
  <c r="C19" i="16"/>
  <c r="D18" i="16"/>
  <c r="C18" i="16"/>
  <c r="D17" i="16"/>
  <c r="C17" i="16"/>
  <c r="N20" i="3"/>
  <c r="N21" i="3"/>
  <c r="N22" i="3"/>
  <c r="N23" i="3"/>
  <c r="E8" i="8"/>
  <c r="F19" i="5"/>
  <c r="F20" i="5"/>
  <c r="F21" i="5"/>
  <c r="F18" i="5"/>
  <c r="N11" i="2"/>
  <c r="N12" i="2"/>
  <c r="M6" i="11"/>
  <c r="M10" i="11" s="1"/>
  <c r="M9" i="11"/>
  <c r="F22" i="5" l="1"/>
  <c r="G34" i="12"/>
  <c r="F34" i="12"/>
  <c r="H34" i="12" s="1"/>
  <c r="E33" i="12"/>
  <c r="D33" i="12"/>
  <c r="C33" i="12"/>
  <c r="G32" i="12"/>
  <c r="F32" i="12"/>
  <c r="G31" i="12"/>
  <c r="F31" i="12"/>
  <c r="G30" i="12"/>
  <c r="F30" i="12"/>
  <c r="G29" i="12"/>
  <c r="F29" i="12"/>
  <c r="G53" i="1"/>
  <c r="F53" i="1"/>
  <c r="E53" i="1"/>
  <c r="D53" i="1"/>
  <c r="C53" i="1"/>
  <c r="G52" i="1"/>
  <c r="F52" i="1"/>
  <c r="E52" i="1"/>
  <c r="D52" i="1"/>
  <c r="C52" i="1"/>
  <c r="G51" i="1"/>
  <c r="F51" i="1"/>
  <c r="E51" i="1"/>
  <c r="D51" i="1"/>
  <c r="C51" i="1"/>
  <c r="H51" i="1" s="1"/>
  <c r="H50" i="1"/>
  <c r="H49" i="1"/>
  <c r="H48" i="1"/>
  <c r="H47" i="1"/>
  <c r="H46" i="1"/>
  <c r="H45" i="1"/>
  <c r="H44" i="1"/>
  <c r="H43" i="1"/>
  <c r="H42" i="1"/>
  <c r="D31" i="6"/>
  <c r="B31" i="6"/>
  <c r="D9" i="15"/>
  <c r="E9" i="15"/>
  <c r="F9" i="15"/>
  <c r="G9" i="15"/>
  <c r="H9" i="15"/>
  <c r="I9" i="15"/>
  <c r="J9" i="15"/>
  <c r="K9" i="15"/>
  <c r="D10" i="15"/>
  <c r="E10" i="15"/>
  <c r="F10" i="15"/>
  <c r="G10" i="15"/>
  <c r="H10" i="15"/>
  <c r="I10" i="15"/>
  <c r="J10" i="15"/>
  <c r="K10" i="15"/>
  <c r="C10" i="15"/>
  <c r="C9" i="15"/>
  <c r="M20" i="3"/>
  <c r="M21" i="3"/>
  <c r="M22" i="3"/>
  <c r="M23" i="3"/>
  <c r="E9" i="8"/>
  <c r="H31" i="12" l="1"/>
  <c r="H29" i="12"/>
  <c r="H30" i="12"/>
  <c r="G33" i="12"/>
  <c r="H32" i="12"/>
  <c r="F33" i="12"/>
  <c r="H53" i="1"/>
  <c r="H52" i="1"/>
  <c r="F27" i="5"/>
  <c r="F26" i="5"/>
  <c r="F25" i="5"/>
  <c r="F24" i="5"/>
  <c r="M11" i="2"/>
  <c r="M12" i="2"/>
  <c r="L6" i="11"/>
  <c r="L10" i="11" s="1"/>
  <c r="L9" i="11"/>
  <c r="G46" i="12"/>
  <c r="F46" i="12"/>
  <c r="E45" i="12"/>
  <c r="D45" i="12"/>
  <c r="C45" i="12"/>
  <c r="G44" i="12"/>
  <c r="F44" i="12"/>
  <c r="G43" i="12"/>
  <c r="F43" i="12"/>
  <c r="G42" i="12"/>
  <c r="F42" i="12"/>
  <c r="G41" i="12"/>
  <c r="F41" i="12"/>
  <c r="H41" i="12" s="1"/>
  <c r="D44" i="6"/>
  <c r="B44" i="6"/>
  <c r="G71" i="1"/>
  <c r="F71" i="1"/>
  <c r="E71" i="1"/>
  <c r="D71" i="1"/>
  <c r="C71" i="1"/>
  <c r="G70" i="1"/>
  <c r="F70" i="1"/>
  <c r="E70" i="1"/>
  <c r="D70" i="1"/>
  <c r="C70" i="1"/>
  <c r="G69" i="1"/>
  <c r="F69" i="1"/>
  <c r="E69" i="1"/>
  <c r="D69" i="1"/>
  <c r="C69" i="1"/>
  <c r="H68" i="1"/>
  <c r="H67" i="1"/>
  <c r="H66" i="1"/>
  <c r="H65" i="1"/>
  <c r="H64" i="1"/>
  <c r="H63" i="1"/>
  <c r="H62" i="1"/>
  <c r="H61" i="1"/>
  <c r="H60" i="1"/>
  <c r="L20" i="3"/>
  <c r="L21" i="3"/>
  <c r="L22" i="3"/>
  <c r="L23" i="3"/>
  <c r="F28" i="5" l="1"/>
  <c r="H33" i="12"/>
  <c r="H71" i="1"/>
  <c r="H42" i="12"/>
  <c r="H44" i="12"/>
  <c r="H43" i="12"/>
  <c r="G45" i="12"/>
  <c r="H46" i="12"/>
  <c r="F45" i="12"/>
  <c r="H70" i="1"/>
  <c r="H69" i="1"/>
  <c r="L11" i="2"/>
  <c r="L12" i="2"/>
  <c r="H45" i="12" l="1"/>
  <c r="E10" i="8"/>
  <c r="F30" i="5"/>
  <c r="F31" i="5"/>
  <c r="F32" i="5"/>
  <c r="F33" i="5"/>
  <c r="F29" i="5"/>
  <c r="E34" i="5"/>
  <c r="D34" i="5"/>
  <c r="F34" i="5" l="1"/>
  <c r="K9" i="11"/>
  <c r="K10" i="11"/>
  <c r="D57" i="6" l="1"/>
  <c r="B57" i="6"/>
  <c r="G58" i="12" l="1"/>
  <c r="F58" i="12"/>
  <c r="E57" i="12"/>
  <c r="D57" i="12"/>
  <c r="C57" i="12"/>
  <c r="G56" i="12"/>
  <c r="F56" i="12"/>
  <c r="G55" i="12"/>
  <c r="F55" i="12"/>
  <c r="G54" i="12"/>
  <c r="F54" i="12"/>
  <c r="G53" i="12"/>
  <c r="F53" i="12"/>
  <c r="H56" i="12" l="1"/>
  <c r="G57" i="12"/>
  <c r="H53" i="12"/>
  <c r="H55" i="12"/>
  <c r="H58" i="12"/>
  <c r="H54" i="12"/>
  <c r="F57" i="12"/>
  <c r="H57" i="12" s="1"/>
  <c r="E16" i="8"/>
  <c r="E15" i="8"/>
  <c r="E14" i="8"/>
  <c r="E13" i="8"/>
  <c r="E12" i="8"/>
  <c r="E11" i="8"/>
  <c r="G89" i="1" l="1"/>
  <c r="F89" i="1"/>
  <c r="E89" i="1"/>
  <c r="D89" i="1"/>
  <c r="C89" i="1"/>
  <c r="G88" i="1"/>
  <c r="F88" i="1"/>
  <c r="E88" i="1"/>
  <c r="D88" i="1"/>
  <c r="C88" i="1"/>
  <c r="G87" i="1"/>
  <c r="F87" i="1"/>
  <c r="E87" i="1"/>
  <c r="D87" i="1"/>
  <c r="C87" i="1"/>
  <c r="H86" i="1"/>
  <c r="H85" i="1"/>
  <c r="H84" i="1"/>
  <c r="H83" i="1"/>
  <c r="H82" i="1"/>
  <c r="H81" i="1"/>
  <c r="H80" i="1"/>
  <c r="H79" i="1"/>
  <c r="H78" i="1"/>
  <c r="H88" i="1" l="1"/>
  <c r="H87" i="1"/>
  <c r="H89" i="1"/>
  <c r="F17" i="14"/>
  <c r="E17" i="14"/>
  <c r="D17" i="14"/>
  <c r="C17" i="14"/>
  <c r="F16" i="14"/>
  <c r="E16" i="14"/>
  <c r="D16" i="14"/>
  <c r="C16" i="14"/>
  <c r="F15" i="14"/>
  <c r="E15" i="14"/>
  <c r="D15" i="14"/>
  <c r="C15" i="14"/>
  <c r="G14" i="14"/>
  <c r="G13" i="14"/>
  <c r="G12" i="14"/>
  <c r="G15" i="14" s="1"/>
  <c r="G11" i="14"/>
  <c r="G10" i="14"/>
  <c r="G9" i="14"/>
  <c r="G8" i="14"/>
  <c r="G7" i="14"/>
  <c r="G6" i="14"/>
  <c r="G17" i="14" l="1"/>
  <c r="G16" i="14"/>
  <c r="K20" i="3" l="1"/>
  <c r="K21" i="3"/>
  <c r="K22" i="3"/>
  <c r="K23" i="3"/>
  <c r="F67" i="5" l="1"/>
  <c r="F66" i="5"/>
  <c r="F62" i="5"/>
  <c r="F68" i="5"/>
  <c r="F56" i="5"/>
  <c r="F50" i="5"/>
  <c r="E40" i="5" l="1"/>
  <c r="D40" i="5"/>
  <c r="F39" i="5"/>
  <c r="F38" i="5"/>
  <c r="F35" i="5"/>
  <c r="F40" i="5" s="1"/>
  <c r="F36" i="5"/>
  <c r="K11" i="2" l="1"/>
  <c r="K12" i="2"/>
  <c r="J5" i="11" l="1"/>
  <c r="J9" i="11" s="1"/>
  <c r="J6" i="11" l="1"/>
  <c r="J10" i="11" s="1"/>
  <c r="E69" i="12"/>
  <c r="D69" i="12"/>
  <c r="C69" i="12"/>
  <c r="F70" i="12"/>
  <c r="G70" i="12"/>
  <c r="G68" i="12"/>
  <c r="F68" i="12"/>
  <c r="G67" i="12"/>
  <c r="F67" i="12"/>
  <c r="G66" i="12"/>
  <c r="F66" i="12"/>
  <c r="G65" i="12"/>
  <c r="F65" i="12"/>
  <c r="G81" i="12"/>
  <c r="F81" i="12"/>
  <c r="G80" i="12"/>
  <c r="F80" i="12"/>
  <c r="H80" i="12" s="1"/>
  <c r="G79" i="12"/>
  <c r="F79" i="12"/>
  <c r="G78" i="12"/>
  <c r="F78" i="12"/>
  <c r="H78" i="12" s="1"/>
  <c r="G77" i="12"/>
  <c r="F77" i="12"/>
  <c r="F90" i="12"/>
  <c r="G90" i="12"/>
  <c r="H90" i="12" s="1"/>
  <c r="F91" i="12"/>
  <c r="G91" i="12"/>
  <c r="F92" i="12"/>
  <c r="G92" i="12"/>
  <c r="F93" i="12"/>
  <c r="G93" i="12"/>
  <c r="G89" i="12"/>
  <c r="F89" i="12"/>
  <c r="H89" i="12" s="1"/>
  <c r="F69" i="12" l="1"/>
  <c r="H93" i="12"/>
  <c r="H92" i="12"/>
  <c r="G69" i="12"/>
  <c r="H77" i="12"/>
  <c r="H79" i="12"/>
  <c r="H81" i="12"/>
  <c r="H65" i="12"/>
  <c r="H91" i="12"/>
  <c r="H68" i="12"/>
  <c r="H70" i="12"/>
  <c r="H69" i="12"/>
  <c r="H67" i="12"/>
  <c r="H66" i="12"/>
  <c r="G107" i="1"/>
  <c r="F107" i="1"/>
  <c r="E107" i="1"/>
  <c r="D107" i="1"/>
  <c r="C107" i="1"/>
  <c r="G106" i="1"/>
  <c r="F106" i="1"/>
  <c r="E106" i="1"/>
  <c r="D106" i="1"/>
  <c r="C106" i="1"/>
  <c r="G105" i="1"/>
  <c r="F105" i="1"/>
  <c r="E105" i="1"/>
  <c r="D105" i="1"/>
  <c r="C105" i="1"/>
  <c r="H104" i="1"/>
  <c r="H103" i="1"/>
  <c r="H102" i="1"/>
  <c r="H101" i="1"/>
  <c r="H100" i="1"/>
  <c r="H99" i="1"/>
  <c r="H98" i="1"/>
  <c r="H97" i="1"/>
  <c r="H96" i="1"/>
  <c r="H105" i="1" l="1"/>
  <c r="H107" i="1"/>
  <c r="H106" i="1"/>
  <c r="F35" i="14"/>
  <c r="E35" i="14"/>
  <c r="D35" i="14"/>
  <c r="C35" i="14"/>
  <c r="F34" i="14"/>
  <c r="E34" i="14"/>
  <c r="D34" i="14"/>
  <c r="C34" i="14"/>
  <c r="F33" i="14"/>
  <c r="E33" i="14"/>
  <c r="D33" i="14"/>
  <c r="C33" i="14"/>
  <c r="G32" i="14"/>
  <c r="G31" i="14"/>
  <c r="G34" i="14" s="1"/>
  <c r="G30" i="14"/>
  <c r="G29" i="14"/>
  <c r="G28" i="14"/>
  <c r="G27" i="14"/>
  <c r="G33" i="14" s="1"/>
  <c r="G26" i="14"/>
  <c r="G25" i="14"/>
  <c r="G24" i="14"/>
  <c r="G35" i="14" l="1"/>
  <c r="D70" i="6"/>
  <c r="B70" i="6"/>
  <c r="E46" i="5" l="1"/>
  <c r="D46" i="5"/>
  <c r="F45" i="5"/>
  <c r="F44" i="5"/>
  <c r="F41" i="5"/>
  <c r="F46" i="5" s="1"/>
  <c r="F42" i="5"/>
  <c r="J20" i="3" l="1"/>
  <c r="J21" i="3"/>
  <c r="J22" i="3"/>
  <c r="J23" i="3"/>
  <c r="J12" i="2" l="1"/>
  <c r="J11" i="2"/>
  <c r="E82" i="12" l="1"/>
  <c r="D82" i="12"/>
  <c r="C82" i="12"/>
  <c r="F82" i="12" l="1"/>
  <c r="G82" i="12"/>
  <c r="I9" i="11"/>
  <c r="I6" i="11"/>
  <c r="I10" i="11" s="1"/>
  <c r="H82" i="12" l="1"/>
  <c r="G125" i="1"/>
  <c r="F125" i="1"/>
  <c r="E125" i="1"/>
  <c r="D125" i="1"/>
  <c r="C125" i="1"/>
  <c r="G124" i="1"/>
  <c r="F124" i="1"/>
  <c r="E124" i="1"/>
  <c r="D124" i="1"/>
  <c r="C124" i="1"/>
  <c r="G123" i="1"/>
  <c r="F123" i="1"/>
  <c r="E123" i="1"/>
  <c r="D123" i="1"/>
  <c r="C123" i="1"/>
  <c r="H122" i="1"/>
  <c r="H121" i="1"/>
  <c r="H120" i="1"/>
  <c r="H119" i="1"/>
  <c r="H118" i="1"/>
  <c r="H117" i="1"/>
  <c r="H116" i="1"/>
  <c r="H115" i="1"/>
  <c r="H114" i="1"/>
  <c r="H124" i="1" l="1"/>
  <c r="H123" i="1"/>
  <c r="H125" i="1"/>
  <c r="D83" i="6"/>
  <c r="B83" i="6"/>
  <c r="I23" i="3" l="1"/>
  <c r="I22" i="3"/>
  <c r="I21" i="3"/>
  <c r="I20" i="3"/>
  <c r="C52" i="14" l="1"/>
  <c r="D52" i="14"/>
  <c r="E52" i="14"/>
  <c r="F52" i="14"/>
  <c r="C53" i="14"/>
  <c r="D53" i="14"/>
  <c r="E53" i="14"/>
  <c r="F53" i="14"/>
  <c r="D51" i="14"/>
  <c r="E51" i="14"/>
  <c r="F51" i="14"/>
  <c r="C51" i="14"/>
  <c r="G47" i="14"/>
  <c r="G46" i="14"/>
  <c r="G45" i="14"/>
  <c r="G44" i="14"/>
  <c r="G43" i="14"/>
  <c r="G42" i="14"/>
  <c r="G50" i="14"/>
  <c r="G49" i="14"/>
  <c r="G48" i="14"/>
  <c r="G53" i="14" l="1"/>
  <c r="G52" i="14"/>
  <c r="G51" i="14"/>
  <c r="E58" i="5"/>
  <c r="D58" i="5"/>
  <c r="F57" i="5"/>
  <c r="F53" i="5"/>
  <c r="F58" i="5" s="1"/>
  <c r="F54" i="5"/>
  <c r="E94" i="12" l="1"/>
  <c r="D94" i="12"/>
  <c r="C94" i="12"/>
  <c r="F94" i="12" l="1"/>
  <c r="G94" i="12"/>
  <c r="H94" i="12" s="1"/>
  <c r="C6" i="11"/>
  <c r="D6" i="11"/>
  <c r="E6" i="11"/>
  <c r="F6" i="11"/>
  <c r="G6" i="11"/>
  <c r="H6" i="11"/>
  <c r="B6" i="11"/>
  <c r="H10" i="11" l="1"/>
  <c r="G10" i="11"/>
  <c r="F10" i="11"/>
  <c r="E10" i="11"/>
  <c r="D10" i="11"/>
  <c r="C10" i="11"/>
  <c r="B10" i="11"/>
  <c r="H9" i="11"/>
  <c r="G9" i="11"/>
  <c r="F9" i="11"/>
  <c r="E9" i="11"/>
  <c r="D9" i="11"/>
  <c r="C9" i="11"/>
  <c r="B9" i="11"/>
  <c r="I12" i="2" l="1"/>
  <c r="I11" i="2"/>
  <c r="D96" i="6" l="1"/>
  <c r="B96" i="6"/>
  <c r="C142" i="1" l="1"/>
  <c r="C143" i="1"/>
  <c r="C141" i="1"/>
  <c r="E141" i="1" l="1"/>
  <c r="G143" i="1"/>
  <c r="F143" i="1"/>
  <c r="E143" i="1"/>
  <c r="D143" i="1"/>
  <c r="G142" i="1"/>
  <c r="F142" i="1"/>
  <c r="E142" i="1"/>
  <c r="D142" i="1"/>
  <c r="G141" i="1"/>
  <c r="F141" i="1"/>
  <c r="D141" i="1"/>
  <c r="H140" i="1"/>
  <c r="H139" i="1"/>
  <c r="H138" i="1"/>
  <c r="H137" i="1"/>
  <c r="H136" i="1"/>
  <c r="H135" i="1"/>
  <c r="H134" i="1"/>
  <c r="H133" i="1"/>
  <c r="H132" i="1"/>
  <c r="H141" i="1" l="1"/>
  <c r="H142" i="1"/>
  <c r="H143" i="1"/>
  <c r="H23" i="3"/>
  <c r="H22" i="3"/>
  <c r="H21" i="3"/>
  <c r="H20" i="3"/>
  <c r="G21" i="3"/>
  <c r="G22" i="3"/>
  <c r="G23" i="3"/>
  <c r="B174" i="6" l="1"/>
  <c r="B161" i="6"/>
  <c r="B148" i="6"/>
  <c r="B135" i="6"/>
  <c r="B122" i="6"/>
  <c r="B109" i="6"/>
  <c r="D174" i="6" l="1"/>
  <c r="D161" i="6" l="1"/>
  <c r="D148" i="6"/>
  <c r="D135" i="6"/>
  <c r="D122" i="6"/>
  <c r="D109" i="6"/>
  <c r="C11" i="2" l="1"/>
  <c r="C12" i="2"/>
  <c r="D23" i="3" l="1"/>
  <c r="E23" i="3"/>
  <c r="F23" i="3"/>
  <c r="D21" i="3"/>
  <c r="E21" i="3"/>
  <c r="F21" i="3"/>
  <c r="C23" i="3"/>
  <c r="C21" i="3"/>
  <c r="D52" i="5" l="1"/>
  <c r="E52" i="5"/>
  <c r="D64" i="5"/>
  <c r="D70" i="5"/>
  <c r="E70" i="5"/>
  <c r="E64" i="5"/>
  <c r="F51" i="5"/>
  <c r="F48" i="5"/>
  <c r="F47" i="5"/>
  <c r="F63" i="5"/>
  <c r="F60" i="5"/>
  <c r="F59" i="5"/>
  <c r="F69" i="5"/>
  <c r="F65" i="5"/>
  <c r="F64" i="5" l="1"/>
  <c r="F70" i="5"/>
  <c r="F52" i="5"/>
  <c r="D22" i="3"/>
  <c r="E22" i="3"/>
  <c r="F22" i="3"/>
  <c r="C22" i="3"/>
  <c r="D20" i="3"/>
  <c r="E20" i="3"/>
  <c r="F20" i="3"/>
  <c r="G20" i="3"/>
  <c r="C20" i="3"/>
  <c r="D12" i="2"/>
  <c r="E12" i="2"/>
  <c r="F12" i="2"/>
  <c r="G12" i="2"/>
  <c r="H12" i="2"/>
  <c r="D11" i="2"/>
  <c r="E11" i="2"/>
  <c r="F11" i="2"/>
  <c r="G11" i="2"/>
  <c r="H11" i="2"/>
  <c r="H241" i="1"/>
  <c r="H242" i="1"/>
  <c r="H243" i="1"/>
  <c r="H244" i="1"/>
  <c r="H245" i="1"/>
  <c r="H246" i="1"/>
  <c r="H247" i="1"/>
  <c r="H248" i="1"/>
  <c r="H240" i="1"/>
  <c r="H223" i="1"/>
  <c r="H224" i="1"/>
  <c r="H225" i="1"/>
  <c r="H226" i="1"/>
  <c r="H227" i="1"/>
  <c r="H228" i="1"/>
  <c r="H229" i="1"/>
  <c r="H230" i="1"/>
  <c r="H222" i="1"/>
  <c r="H205" i="1"/>
  <c r="H206" i="1"/>
  <c r="H207" i="1"/>
  <c r="H208" i="1"/>
  <c r="H209" i="1"/>
  <c r="H210" i="1"/>
  <c r="H211" i="1"/>
  <c r="H212" i="1"/>
  <c r="H204" i="1"/>
  <c r="H187" i="1"/>
  <c r="H188" i="1"/>
  <c r="H189" i="1"/>
  <c r="H190" i="1"/>
  <c r="H191" i="1"/>
  <c r="H192" i="1"/>
  <c r="H193" i="1"/>
  <c r="H194" i="1"/>
  <c r="H186" i="1"/>
  <c r="H169" i="1"/>
  <c r="H170" i="1"/>
  <c r="H171" i="1"/>
  <c r="H172" i="1"/>
  <c r="H173" i="1"/>
  <c r="H174" i="1"/>
  <c r="H175" i="1"/>
  <c r="H176" i="1"/>
  <c r="H168" i="1"/>
  <c r="H151" i="1"/>
  <c r="H152" i="1"/>
  <c r="H153" i="1"/>
  <c r="H154" i="1"/>
  <c r="H155" i="1"/>
  <c r="H156" i="1"/>
  <c r="H157" i="1"/>
  <c r="H158" i="1"/>
  <c r="H150" i="1"/>
  <c r="C251" i="1"/>
  <c r="C250" i="1"/>
  <c r="G251" i="1"/>
  <c r="F251" i="1"/>
  <c r="E251" i="1"/>
  <c r="D251" i="1"/>
  <c r="G250" i="1"/>
  <c r="F250" i="1"/>
  <c r="E250" i="1"/>
  <c r="D250" i="1"/>
  <c r="G249" i="1"/>
  <c r="F249" i="1"/>
  <c r="E249" i="1"/>
  <c r="D249" i="1"/>
  <c r="C249" i="1"/>
  <c r="G233" i="1"/>
  <c r="F233" i="1"/>
  <c r="E233" i="1"/>
  <c r="D233" i="1"/>
  <c r="G232" i="1"/>
  <c r="F232" i="1"/>
  <c r="E232" i="1"/>
  <c r="D232" i="1"/>
  <c r="G231" i="1"/>
  <c r="F231" i="1"/>
  <c r="E231" i="1"/>
  <c r="D231" i="1"/>
  <c r="C231" i="1"/>
  <c r="G215" i="1"/>
  <c r="F215" i="1"/>
  <c r="E215" i="1"/>
  <c r="D215" i="1"/>
  <c r="G214" i="1"/>
  <c r="F214" i="1"/>
  <c r="E214" i="1"/>
  <c r="D214" i="1"/>
  <c r="G213" i="1"/>
  <c r="F213" i="1"/>
  <c r="E213" i="1"/>
  <c r="D213" i="1"/>
  <c r="C213" i="1"/>
  <c r="C195" i="1"/>
  <c r="G197" i="1"/>
  <c r="F197" i="1"/>
  <c r="E197" i="1"/>
  <c r="D197" i="1"/>
  <c r="G196" i="1"/>
  <c r="F196" i="1"/>
  <c r="E196" i="1"/>
  <c r="D196" i="1"/>
  <c r="G195" i="1"/>
  <c r="F195" i="1"/>
  <c r="E195" i="1"/>
  <c r="D195" i="1"/>
  <c r="G179" i="1"/>
  <c r="F179" i="1"/>
  <c r="E179" i="1"/>
  <c r="D179" i="1"/>
  <c r="G178" i="1"/>
  <c r="F178" i="1"/>
  <c r="E178" i="1"/>
  <c r="D178" i="1"/>
  <c r="G177" i="1"/>
  <c r="F177" i="1"/>
  <c r="E177" i="1"/>
  <c r="D177" i="1"/>
  <c r="G161" i="1"/>
  <c r="G160" i="1"/>
  <c r="G159" i="1"/>
  <c r="F161" i="1"/>
  <c r="F160" i="1"/>
  <c r="F159" i="1"/>
  <c r="E161" i="1"/>
  <c r="E160" i="1"/>
  <c r="E159" i="1"/>
  <c r="D161" i="1"/>
  <c r="D160" i="1"/>
  <c r="D159" i="1"/>
  <c r="H231" i="1" l="1"/>
  <c r="H214" i="1"/>
  <c r="H215" i="1"/>
  <c r="H159" i="1"/>
  <c r="H232" i="1"/>
  <c r="H233" i="1"/>
  <c r="H177" i="1"/>
  <c r="H178" i="1"/>
  <c r="H179" i="1"/>
  <c r="H196" i="1"/>
  <c r="H197" i="1"/>
  <c r="H195" i="1"/>
  <c r="H213" i="1"/>
  <c r="H249" i="1"/>
  <c r="H250" i="1"/>
  <c r="H251" i="1"/>
  <c r="H161" i="1"/>
  <c r="H160" i="1"/>
</calcChain>
</file>

<file path=xl/sharedStrings.xml><?xml version="1.0" encoding="utf-8"?>
<sst xmlns="http://schemas.openxmlformats.org/spreadsheetml/2006/main" count="1329" uniqueCount="156">
  <si>
    <t>Αιτωλοακαρνανία</t>
  </si>
  <si>
    <t>Μονάδες</t>
  </si>
  <si>
    <t>Δωμάτια</t>
  </si>
  <si>
    <t>Κλίνες</t>
  </si>
  <si>
    <t>Αχαϊα</t>
  </si>
  <si>
    <t>Ηλεία</t>
  </si>
  <si>
    <t>1*</t>
  </si>
  <si>
    <t>Σύνολο</t>
  </si>
  <si>
    <t xml:space="preserve">Μουσεία </t>
  </si>
  <si>
    <t>Αρχαιολογικοί χώροι</t>
  </si>
  <si>
    <t>Πληρότητα</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</si>
  <si>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</si>
  <si>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</si>
  <si>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</si>
  <si>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</si>
  <si>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</si>
  <si>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Λιμάνι</t>
  </si>
  <si>
    <t>ΕΠΙΒΑΤΕΣ ΜΕ Ε/Γ - Ο/Γ</t>
  </si>
  <si>
    <t>ΕΠΙΒΑΤΩΝ ΜΕ Ε/Γ - Ο/Γ</t>
  </si>
  <si>
    <t>Σύνολο Περιφέρειας</t>
  </si>
  <si>
    <t>Αστακός</t>
  </si>
  <si>
    <t>Αντίριο</t>
  </si>
  <si>
    <t>Ρίο</t>
  </si>
  <si>
    <t>Κυλλήνη</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</si>
  <si>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</si>
  <si>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</si>
  <si>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</si>
  <si>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</si>
  <si>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</si>
  <si>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</si>
  <si>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</si>
  <si>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</si>
  <si>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</si>
  <si>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</si>
  <si>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</si>
  <si>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</si>
  <si>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Άραξος</t>
  </si>
  <si>
    <t xml:space="preserve">Διανυκτερεύσεις ημεδαπών </t>
  </si>
  <si>
    <t>Διεθνείς αεροπορικές αφίξεις</t>
  </si>
  <si>
    <t xml:space="preserve">Αχαΐα </t>
  </si>
  <si>
    <t>Περιφερειακή Ενότητα</t>
  </si>
  <si>
    <t>5*</t>
  </si>
  <si>
    <t>4*</t>
  </si>
  <si>
    <t>3*</t>
  </si>
  <si>
    <t>2*</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</si>
  <si>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</si>
  <si>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</si>
  <si>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</si>
  <si>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</si>
  <si>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</si>
  <si>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</si>
  <si>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</si>
  <si>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</si>
  <si>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</si>
  <si>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</si>
  <si>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</si>
  <si>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Δυτικής Ελλάδας 2016</t>
  </si>
  <si>
    <t>Αλβανία</t>
  </si>
  <si>
    <t>4Κ</t>
  </si>
  <si>
    <t>3Κ</t>
  </si>
  <si>
    <t>2Κ</t>
  </si>
  <si>
    <t>1Κ</t>
  </si>
  <si>
    <t>Επισκέψεις   (σε χιλ.)</t>
  </si>
  <si>
    <t>Εισπράξεις    (σε εκ. €)</t>
  </si>
  <si>
    <t xml:space="preserve">Διανυκτερεύσεις   (σε χιλ.) </t>
  </si>
  <si>
    <t>Δαπάνη/ Επίσκεψη   (σε €)</t>
  </si>
  <si>
    <t>Δαπάνη/ Διανυκτέρευση   (σε €)</t>
  </si>
  <si>
    <t>Αφίξεις αλλοδαπών</t>
  </si>
  <si>
    <t xml:space="preserve">Αφίξεις ημεδαπών </t>
  </si>
  <si>
    <t>Αφίξεις ημεδαπών</t>
  </si>
  <si>
    <t xml:space="preserve">Αφίξεις αλλοδαπών </t>
  </si>
  <si>
    <t>Βασικά Μεγέθη Εισερχόμενου Τουρισμού της Περιφέρειας Δυτικής Ελλάδας 2017</t>
  </si>
  <si>
    <t xml:space="preserve">Βασικά Τουριστικά Μεγέθη της Περιφέρειας Δυτικής Ελλάδας </t>
  </si>
  <si>
    <t xml:space="preserve">Δυτική Ελλάδα </t>
  </si>
  <si>
    <t>Λοιποί κλάδοι</t>
  </si>
  <si>
    <t>Σύνολο απασχόλησης</t>
  </si>
  <si>
    <t>Σύνολο Χώρας</t>
  </si>
  <si>
    <t>ΠΕΡΙΦΕΡΕΙΑ ΔΥΤΙΚΗΣ ΕΛΛΑΔΑΣ</t>
  </si>
  <si>
    <t xml:space="preserve">Ξενοδοχειακό δυναμικό 2017 </t>
  </si>
  <si>
    <t xml:space="preserve">ΠΕΡΙΦΕΡΕΙΑ ΔΥΤΙΚΗΣ ΕΛΛΑΔΑΣ </t>
  </si>
  <si>
    <t>Ενοικιαζόμενα δωμάτια 2017</t>
  </si>
  <si>
    <t>Πηγή: Ένωση Λιμένων Ελλάδος - Επεξεργασία INSETE Intelligence</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</si>
  <si>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</si>
  <si>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</si>
  <si>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</si>
  <si>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</si>
  <si>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</si>
  <si>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</si>
  <si>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</si>
  <si>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Ενότητα</t>
  </si>
  <si>
    <t>Ενοικιαζόμενα δωμάτια 2018</t>
  </si>
  <si>
    <t xml:space="preserve">Ενότητα </t>
  </si>
  <si>
    <t>Αχαΐας</t>
  </si>
  <si>
    <t>Ηλείας</t>
  </si>
  <si>
    <t>Αιτωλοακαρνανίας</t>
  </si>
  <si>
    <t xml:space="preserve">Ξενοδοχειακό δυναμικό 2018 </t>
  </si>
  <si>
    <t>Βασικά Μεγέθη Εισερχόμενου Τουρισμού της Περιφέρειας Δυτικής Ελλάδας 2018</t>
  </si>
  <si>
    <t>Πάτρα</t>
  </si>
  <si>
    <t>Ενοικιαζόμενα δωμάτια 2019</t>
  </si>
  <si>
    <t xml:space="preserve">Ξενοδοχειακό δυναμικό 2019 </t>
  </si>
  <si>
    <t>Πάτρας</t>
  </si>
  <si>
    <t>Δραστηριότητες υπηρεσιών παροχής καταλύματος και εστίασης</t>
  </si>
  <si>
    <t>Βασικά Μεγέθη Εισερχόμενου Τουρισμού της Περιφέρειας Δυτικής Ελλάδας 2019</t>
  </si>
  <si>
    <t>Ξενοδοχειακό δυναμικό 2020</t>
  </si>
  <si>
    <t>Βασικά Μεγέθη Εισερχόμενου Τουρισμού της Περιφέρειας Δυτικής Ελλάδας 2020</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</si>
  <si>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</si>
  <si>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</si>
  <si>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</si>
  <si>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</si>
  <si>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Κατάκολου</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</si>
  <si>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</si>
  <si>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</si>
  <si>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</si>
  <si>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</si>
  <si>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</si>
  <si>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</si>
  <si>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</si>
  <si>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ΙΝSETE Intelligence</t>
  </si>
  <si>
    <t>Πηγή: ΕΛ.ΣΤΑΤ - Επεξεργασία INSETE Intelligence</t>
  </si>
  <si>
    <t>Ξενοδοχειακό δυναμικό 2021</t>
  </si>
  <si>
    <t>Βασικά Μεγέθη Εισερχόμενου Τουρισμού της Περιφέρειας Δυτικής Ελλάδας 2021</t>
  </si>
  <si>
    <t>Ξενοδοχειακό δυναμικό 2022</t>
  </si>
  <si>
    <t>Βασικά Μεγέθη Εισερχόμενου Τουρισμού της Περιφέρειας Δυτικής Ελλάδας 2022</t>
  </si>
  <si>
    <t>Δαπάνη/ Διανυκτέρευση      (σε €)</t>
  </si>
  <si>
    <t>Βασικά Μεγέθη Εισερχόμενου Τουρισμού της Περιφέρειας Δυτικής Ελλάδας 2023</t>
  </si>
  <si>
    <t xml:space="preserve">Η απασχόληση στην Περιφέρεια Δυτικής Ελλάδας (σε χιλ.), 2010-2023 </t>
  </si>
  <si>
    <t>Ξενοδοχειακό δυναμικό 2023</t>
  </si>
  <si>
    <t>ΠΕΡΙΦΕΡΕΙΑ ΔΥΤΙΚΗΣ ΕΛΛΑΔΑΣ: στοιχεία αφίξεων, διανυκτερεύσεων και πληρότητας σε ξενοδοχειακά καταλύματα, 2010-2023</t>
  </si>
  <si>
    <t>ΠΕΡΙΦΕΡΕΙΑ ΔΥΤΙΚΗΣ ΕΛΛΑΔΑΣ: στοιχεία αφίξεων και διανυκτερεύσεων σε καταλύματα σύντομης διαμονής, 2020-2023</t>
  </si>
  <si>
    <t>ΔΙΑΚΙΝΗΘΕΝΤΕΣ ΕΣΩΤΕΡΙΚΟΥ 2013-2023</t>
  </si>
  <si>
    <t>ΔΙΑΚΙΝΗΘΕΝΤΕΣ ΕΞΩΤΕΡΙΚΟΥ 2013-2023</t>
  </si>
  <si>
    <t>Κίνηση κρουαζιερόπλοιων στα λιμάνια της Περιφέρειας Δυτικής Ελλάδας, 2013-2023</t>
  </si>
  <si>
    <t>ΠΕΡΙΦΕΡΕΙΑ ΔΥΤΙΚΗΣ ΕΛΛΑΔΑΣ: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</si>
  <si>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</si>
  <si>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</si>
  <si>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</si>
  <si>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</si>
  <si>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</si>
  <si>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</si>
  <si>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</si>
  <si>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</si>
  <si>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</si>
  <si>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</si>
  <si>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</si>
  <si>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</si>
  <si>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</si>
  <si>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</si>
  <si>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</si>
  <si>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</si>
  <si>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</si>
  <si>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</si>
  <si>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</si>
  <si>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</si>
  <si>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</si>
  <si>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Δυτικής Ελλάδας,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</si>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</sst>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2" x14ac:knownFonts="1">
    <font>
      <sz val="11"/>
      <color theme="1"/>
      <name val="Calibri"/>
      <family val="2"/>
      <charset val="161"/>
      <scheme val="minor"/>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51">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style="medium">
        <color theme="4"/>
      </top>
      <bottom/>
      <diagonal/>
    </border>
    <border>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theme="4"/>
      </top>
      <bottom/>
      <diagonal/>
    </border>
    <border>
      <left/>
      <right style="thin">
        <color theme="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
      <left style="thin">
        <color indexed="64"/>
      </left>
      <right style="thin">
        <color rgb="FF000000"/>
      </right>
      <top style="thin">
        <color rgb="FF000000"/>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
      <left/>
      <right/>
      <top style="thin">
        <color indexed="64"/>
      </top>
      <bottom/>
      <diagonal/>
    </border>
    <border>
      <left/>
      <right/>
      <top/>
      <bottom style="medium">
        <color theme="4"/>
      </bottom>
      <diagonal/>
    </border>
    <border>
      <left style="thin">
        <color rgb="FF0070C0"/>
      </left>
      <right style="thin">
        <color rgb="FF0070C0"/>
      </right>
      <top style="thin">
        <color indexed="64"/>
      </top>
      <bottom/>
      <diagonal/>
    </border>
    <border>
      <left style="thin">
        <color rgb="FF0070C0"/>
      </left>
      <right style="thin">
        <color rgb="FF0070C0"/>
      </right>
      <top/>
      <bottom style="thin">
        <color theme="4"/>
      </bottom>
      <diagonal/>
    </border>
    <border>
      <left style="thin">
        <color theme="4"/>
      </left>
      <right/>
      <top/>
      <bottom/>
      <diagonal/>
    </border>
    <border>
      <left style="thin">
        <color rgb="FF0070C0"/>
      </left>
      <right style="thin">
        <color rgb="FF0070C0"/>
      </right>
      <top style="medium">
        <color theme="4"/>
      </top>
      <bottom/>
      <diagonal/>
    </border>
    <border>
      <left style="thin">
        <color theme="4"/>
      </left>
      <right/>
      <top/>
      <bottom style="thin">
        <color theme="4"/>
      </bottom>
      <diagonal/>
    </border>
    <border>
      <left style="thin">
        <color rgb="FF0070C0"/>
      </left>
      <right style="thin">
        <color theme="4"/>
      </right>
      <top style="thin">
        <color indexed="64"/>
      </top>
      <bottom/>
      <diagonal/>
    </border>
    <border>
      <left style="thin">
        <color rgb="FF0070C0"/>
      </left>
      <right style="thin">
        <color rgb="FF0070C0"/>
      </right>
      <top/>
      <bottom style="thin">
        <color rgb="FF0070C0"/>
      </bottom>
      <diagonal/>
    </border>
  </borders>
  <cellStyleXfs count="13">
    <xf numFmtId="0" fontId="0"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23">
    <xf numFmtId="0" fontId="0" fillId="0" borderId="0" xfId="0"/>
    <xf numFmtId="0" fontId="0" fillId="0" borderId="0" xfId="0" applyAlignment="1">
      <alignment vertical="center"/>
    </xf>
    <xf numFmtId="0" fontId="9" fillId="0" borderId="22" xfId="0" applyFont="1" applyBorder="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1"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0" fontId="20" fillId="0" borderId="0" xfId="0" applyFont="1" applyAlignment="1">
      <alignment vertical="center"/>
    </xf>
    <xf numFmtId="0" fontId="20" fillId="4" borderId="22" xfId="0" applyFont="1" applyFill="1" applyBorder="1" applyAlignment="1">
      <alignment vertical="center"/>
    </xf>
    <xf numFmtId="166" fontId="20" fillId="4" borderId="22" xfId="0" applyNumberFormat="1" applyFont="1" applyFill="1" applyBorder="1" applyAlignment="1">
      <alignment horizontal="center" vertical="center"/>
    </xf>
    <xf numFmtId="166" fontId="20" fillId="4" borderId="23" xfId="0" applyNumberFormat="1" applyFont="1" applyFill="1" applyBorder="1" applyAlignment="1">
      <alignment horizontal="center" vertical="center"/>
    </xf>
    <xf numFmtId="167" fontId="20" fillId="4" borderId="22" xfId="0" applyNumberFormat="1" applyFont="1" applyFill="1" applyBorder="1" applyAlignment="1">
      <alignment horizontal="center" vertical="center"/>
    </xf>
    <xf numFmtId="0" fontId="20" fillId="3" borderId="0" xfId="0" applyFont="1" applyFill="1" applyAlignment="1">
      <alignment vertical="center"/>
    </xf>
    <xf numFmtId="166" fontId="20" fillId="3" borderId="0" xfId="0" applyNumberFormat="1" applyFont="1" applyFill="1" applyAlignment="1">
      <alignment horizontal="center" vertical="center"/>
    </xf>
    <xf numFmtId="166" fontId="20" fillId="3" borderId="20" xfId="0" applyNumberFormat="1" applyFont="1" applyFill="1" applyBorder="1" applyAlignment="1">
      <alignment horizontal="center" vertical="center"/>
    </xf>
    <xf numFmtId="167" fontId="20" fillId="3" borderId="0" xfId="0" applyNumberFormat="1" applyFont="1" applyFill="1" applyAlignment="1">
      <alignment horizontal="center" vertical="center"/>
    </xf>
    <xf numFmtId="0" fontId="20" fillId="4" borderId="0" xfId="0" applyFont="1" applyFill="1" applyAlignment="1">
      <alignment vertical="center"/>
    </xf>
    <xf numFmtId="166" fontId="20" fillId="4" borderId="0" xfId="0" applyNumberFormat="1" applyFont="1" applyFill="1" applyAlignment="1">
      <alignment horizontal="center" vertical="center"/>
    </xf>
    <xf numFmtId="166" fontId="20" fillId="4" borderId="20" xfId="0" applyNumberFormat="1" applyFont="1" applyFill="1" applyBorder="1" applyAlignment="1">
      <alignment horizontal="center" vertical="center"/>
    </xf>
    <xf numFmtId="167" fontId="20" fillId="4" borderId="0" xfId="0" applyNumberFormat="1" applyFont="1" applyFill="1" applyAlignment="1">
      <alignment horizontal="center" vertical="center"/>
    </xf>
    <xf numFmtId="0" fontId="20" fillId="4" borderId="26" xfId="0" applyFont="1" applyFill="1" applyBorder="1" applyAlignment="1">
      <alignment vertical="center"/>
    </xf>
    <xf numFmtId="166" fontId="20" fillId="4" borderId="26" xfId="0" applyNumberFormat="1" applyFont="1" applyFill="1" applyBorder="1" applyAlignment="1">
      <alignment horizontal="center" vertical="center"/>
    </xf>
    <xf numFmtId="166" fontId="20" fillId="4" borderId="27" xfId="0" applyNumberFormat="1" applyFont="1" applyFill="1" applyBorder="1" applyAlignment="1">
      <alignment horizontal="center" vertical="center"/>
    </xf>
    <xf numFmtId="167" fontId="20" fillId="4" borderId="26" xfId="0" applyNumberFormat="1" applyFont="1" applyFill="1" applyBorder="1" applyAlignment="1">
      <alignment horizontal="center" vertical="center"/>
    </xf>
    <xf numFmtId="0" fontId="21" fillId="4" borderId="28" xfId="0" applyFont="1" applyFill="1" applyBorder="1" applyAlignment="1">
      <alignment vertical="center" wrapText="1"/>
    </xf>
    <xf numFmtId="166" fontId="21" fillId="4" borderId="0" xfId="0" applyNumberFormat="1" applyFont="1" applyFill="1" applyAlignment="1">
      <alignment horizontal="center" vertical="center"/>
    </xf>
    <xf numFmtId="166" fontId="21" fillId="4" borderId="20" xfId="0" applyNumberFormat="1" applyFont="1" applyFill="1" applyBorder="1" applyAlignment="1">
      <alignment horizontal="center" vertical="center"/>
    </xf>
    <xf numFmtId="167" fontId="21" fillId="4" borderId="0" xfId="0" applyNumberFormat="1" applyFont="1" applyFill="1" applyAlignment="1">
      <alignment horizontal="center" vertical="center"/>
    </xf>
    <xf numFmtId="0" fontId="21" fillId="4" borderId="29" xfId="0" applyFont="1" applyFill="1" applyBorder="1" applyAlignment="1">
      <alignment vertical="center" wrapText="1"/>
    </xf>
    <xf numFmtId="165" fontId="21" fillId="4" borderId="30" xfId="1" applyNumberFormat="1" applyFont="1" applyFill="1" applyBorder="1" applyAlignment="1">
      <alignment horizontal="center" vertical="center"/>
    </xf>
    <xf numFmtId="165" fontId="21" fillId="4" borderId="31" xfId="1" applyNumberFormat="1" applyFont="1" applyFill="1" applyBorder="1" applyAlignment="1">
      <alignment horizontal="center" vertical="center"/>
    </xf>
    <xf numFmtId="167" fontId="21" fillId="4" borderId="30" xfId="0" applyNumberFormat="1" applyFont="1" applyFill="1" applyBorder="1" applyAlignment="1">
      <alignment horizontal="center" vertical="center"/>
    </xf>
    <xf numFmtId="166" fontId="21" fillId="4" borderId="30" xfId="0" applyNumberFormat="1" applyFont="1" applyFill="1" applyBorder="1" applyAlignment="1">
      <alignment horizontal="center" vertical="center"/>
    </xf>
    <xf numFmtId="166" fontId="21" fillId="4" borderId="31" xfId="0" applyNumberFormat="1" applyFont="1" applyFill="1" applyBorder="1" applyAlignment="1">
      <alignment horizontal="center" vertical="center"/>
    </xf>
    <xf numFmtId="0" fontId="20" fillId="0" borderId="0" xfId="0" applyFont="1" applyAlignment="1">
      <alignment horizontal="center" vertical="center"/>
    </xf>
    <xf numFmtId="3" fontId="20" fillId="3" borderId="0" xfId="0" applyNumberFormat="1" applyFont="1" applyFill="1" applyAlignment="1">
      <alignment horizontal="center" vertical="center"/>
    </xf>
    <xf numFmtId="3" fontId="20" fillId="0" borderId="0" xfId="0" applyNumberFormat="1" applyFont="1" applyAlignment="1">
      <alignment horizontal="center" vertical="center"/>
    </xf>
    <xf numFmtId="0" fontId="19" fillId="7" borderId="0" xfId="11" applyFont="1" applyFill="1" applyBorder="1" applyAlignment="1">
      <alignment horizontal="left" vertical="center"/>
    </xf>
    <xf numFmtId="0" fontId="19" fillId="7" borderId="0" xfId="11" applyFont="1" applyFill="1" applyBorder="1" applyAlignment="1">
      <alignment horizontal="right" vertical="center"/>
    </xf>
    <xf numFmtId="3" fontId="20" fillId="0" borderId="0" xfId="0" applyNumberFormat="1" applyFont="1" applyAlignment="1">
      <alignment horizontal="right" vertical="center"/>
    </xf>
    <xf numFmtId="0" fontId="13" fillId="0" borderId="0" xfId="12" applyFont="1" applyAlignment="1">
      <alignment horizontal="left" vertical="center" readingOrder="1"/>
    </xf>
    <xf numFmtId="0" fontId="22" fillId="0" borderId="36" xfId="0" applyFont="1" applyBorder="1" applyAlignment="1">
      <alignment horizontal="left" vertical="center" wrapText="1"/>
    </xf>
    <xf numFmtId="3" fontId="23" fillId="4" borderId="37" xfId="0" applyNumberFormat="1" applyFont="1" applyFill="1" applyBorder="1" applyAlignment="1">
      <alignment horizontal="right" vertical="center" wrapText="1"/>
    </xf>
    <xf numFmtId="3" fontId="20" fillId="4" borderId="36" xfId="0" applyNumberFormat="1" applyFont="1" applyFill="1" applyBorder="1" applyAlignment="1">
      <alignment vertical="center"/>
    </xf>
    <xf numFmtId="3" fontId="20" fillId="4" borderId="37" xfId="0" applyNumberFormat="1" applyFont="1" applyFill="1" applyBorder="1" applyAlignment="1">
      <alignment vertical="center"/>
    </xf>
    <xf numFmtId="0" fontId="16" fillId="0" borderId="0" xfId="0" applyFont="1" applyAlignment="1">
      <alignment vertical="center"/>
    </xf>
    <xf numFmtId="0" fontId="20" fillId="0" borderId="3" xfId="0" applyFont="1" applyBorder="1" applyAlignment="1">
      <alignment horizontal="center" vertical="center"/>
    </xf>
    <xf numFmtId="3" fontId="23" fillId="4" borderId="3" xfId="0" applyNumberFormat="1" applyFont="1" applyFill="1" applyBorder="1" applyAlignment="1">
      <alignment horizontal="center" vertical="center" wrapText="1"/>
    </xf>
    <xf numFmtId="3" fontId="20" fillId="0" borderId="3" xfId="0" applyNumberFormat="1" applyFont="1" applyBorder="1" applyAlignment="1">
      <alignment horizontal="center" vertical="center"/>
    </xf>
    <xf numFmtId="3" fontId="20" fillId="4" borderId="3" xfId="0" applyNumberFormat="1" applyFont="1" applyFill="1" applyBorder="1" applyAlignment="1">
      <alignment horizontal="center" vertical="center"/>
    </xf>
    <xf numFmtId="0" fontId="23" fillId="0" borderId="33" xfId="0" applyFont="1" applyBorder="1" applyAlignment="1">
      <alignment horizontal="center" vertical="center" wrapText="1"/>
    </xf>
    <xf numFmtId="3" fontId="23" fillId="4" borderId="14" xfId="0" applyNumberFormat="1" applyFont="1" applyFill="1" applyBorder="1" applyAlignment="1">
      <alignment horizontal="center" vertical="center" wrapText="1"/>
    </xf>
    <xf numFmtId="3" fontId="20" fillId="0" borderId="14" xfId="0" applyNumberFormat="1" applyFont="1" applyBorder="1" applyAlignment="1">
      <alignment horizontal="center" vertical="center"/>
    </xf>
    <xf numFmtId="3" fontId="20" fillId="4" borderId="14" xfId="0" applyNumberFormat="1" applyFont="1" applyFill="1" applyBorder="1" applyAlignment="1">
      <alignment horizontal="center" vertical="center"/>
    </xf>
    <xf numFmtId="3" fontId="20" fillId="0" borderId="0" xfId="0" applyNumberFormat="1" applyFont="1" applyAlignment="1">
      <alignment vertical="center"/>
    </xf>
    <xf numFmtId="0" fontId="23" fillId="0" borderId="4" xfId="0" applyFont="1" applyBorder="1" applyAlignment="1">
      <alignment horizontal="center" vertical="center" wrapText="1"/>
    </xf>
    <xf numFmtId="0" fontId="20" fillId="5" borderId="0" xfId="0" applyFont="1" applyFill="1" applyAlignment="1">
      <alignment horizontal="left" vertical="center"/>
    </xf>
    <xf numFmtId="3" fontId="20" fillId="5" borderId="0" xfId="0" applyNumberFormat="1" applyFont="1" applyFill="1" applyAlignment="1">
      <alignment vertical="center"/>
    </xf>
    <xf numFmtId="0" fontId="20" fillId="0" borderId="0" xfId="0" applyFont="1" applyAlignment="1">
      <alignment horizontal="left" vertical="center"/>
    </xf>
    <xf numFmtId="165" fontId="20" fillId="0" borderId="0" xfId="0" applyNumberFormat="1" applyFont="1" applyAlignment="1">
      <alignment horizontal="center" vertical="center"/>
    </xf>
    <xf numFmtId="0" fontId="20" fillId="2" borderId="0" xfId="0" applyFont="1" applyFill="1" applyAlignment="1">
      <alignment horizontal="left" vertical="center"/>
    </xf>
    <xf numFmtId="3"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165" fontId="20" fillId="0" borderId="0" xfId="1" applyNumberFormat="1" applyFont="1" applyAlignment="1">
      <alignment vertical="center"/>
    </xf>
    <xf numFmtId="3" fontId="21" fillId="0" borderId="0" xfId="0" applyNumberFormat="1" applyFont="1" applyAlignment="1">
      <alignment horizontal="right" vertical="center"/>
    </xf>
    <xf numFmtId="3" fontId="20" fillId="3" borderId="0" xfId="0" applyNumberFormat="1" applyFont="1" applyFill="1" applyAlignment="1">
      <alignment horizontal="right" vertical="center"/>
    </xf>
    <xf numFmtId="3" fontId="21" fillId="3" borderId="0" xfId="0" applyNumberFormat="1" applyFont="1" applyFill="1" applyAlignment="1">
      <alignment horizontal="right" vertical="center"/>
    </xf>
    <xf numFmtId="3" fontId="20" fillId="3" borderId="0" xfId="0" applyNumberFormat="1" applyFont="1" applyFill="1" applyAlignment="1">
      <alignment vertical="center"/>
    </xf>
    <xf numFmtId="3" fontId="21" fillId="3" borderId="0" xfId="0" applyNumberFormat="1" applyFont="1" applyFill="1" applyAlignment="1">
      <alignment vertical="center"/>
    </xf>
    <xf numFmtId="3" fontId="21" fillId="0" borderId="0" xfId="0" applyNumberFormat="1" applyFont="1" applyAlignment="1">
      <alignment vertical="center"/>
    </xf>
    <xf numFmtId="0" fontId="21" fillId="0" borderId="0" xfId="0" applyFont="1" applyAlignment="1">
      <alignment vertical="center" wrapText="1"/>
    </xf>
    <xf numFmtId="166" fontId="18" fillId="0" borderId="0" xfId="0" applyNumberFormat="1" applyFont="1" applyAlignment="1">
      <alignment horizontal="center" vertical="center"/>
    </xf>
    <xf numFmtId="167" fontId="20" fillId="0" borderId="0" xfId="0" applyNumberFormat="1" applyFont="1" applyAlignment="1">
      <alignment horizontal="center" vertical="center"/>
    </xf>
    <xf numFmtId="0" fontId="21" fillId="3" borderId="0" xfId="0" applyFont="1" applyFill="1" applyAlignment="1">
      <alignment vertical="center"/>
    </xf>
    <xf numFmtId="0" fontId="21" fillId="0" borderId="0" xfId="0" applyFont="1" applyAlignment="1">
      <alignment vertical="center"/>
    </xf>
    <xf numFmtId="165" fontId="18" fillId="0" borderId="0" xfId="1" applyNumberFormat="1" applyFont="1" applyAlignment="1">
      <alignment horizontal="center" vertical="center"/>
    </xf>
    <xf numFmtId="165" fontId="20" fillId="0" borderId="0" xfId="1" applyNumberFormat="1" applyFont="1" applyAlignment="1">
      <alignment horizontal="center" vertical="center"/>
    </xf>
    <xf numFmtId="0" fontId="21" fillId="3" borderId="0" xfId="0" applyFont="1" applyFill="1" applyAlignment="1">
      <alignment vertical="center" wrapText="1"/>
    </xf>
    <xf numFmtId="165" fontId="20" fillId="3" borderId="0" xfId="1"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center" vertical="center" wrapText="1"/>
    </xf>
    <xf numFmtId="0" fontId="19" fillId="9" borderId="20" xfId="0" applyFont="1" applyFill="1" applyBorder="1" applyAlignment="1">
      <alignment horizontal="center" vertical="center" wrapText="1"/>
    </xf>
    <xf numFmtId="0" fontId="19" fillId="10" borderId="39" xfId="0" applyFont="1" applyFill="1" applyBorder="1" applyAlignment="1">
      <alignment vertical="center"/>
    </xf>
    <xf numFmtId="166" fontId="19" fillId="10" borderId="39" xfId="0" applyNumberFormat="1" applyFont="1" applyFill="1" applyBorder="1" applyAlignment="1">
      <alignment horizontal="center" vertical="center"/>
    </xf>
    <xf numFmtId="0" fontId="24" fillId="9" borderId="0" xfId="0" applyFont="1" applyFill="1" applyAlignment="1">
      <alignment vertical="center"/>
    </xf>
    <xf numFmtId="0" fontId="19" fillId="7" borderId="0" xfId="0" applyFont="1" applyFill="1" applyAlignment="1">
      <alignment horizontal="left" vertical="center"/>
    </xf>
    <xf numFmtId="0" fontId="19" fillId="7" borderId="0" xfId="0" applyFont="1" applyFill="1" applyAlignment="1">
      <alignment horizontal="right" vertical="center"/>
    </xf>
    <xf numFmtId="0" fontId="19" fillId="10" borderId="0" xfId="0" applyFont="1" applyFill="1" applyAlignment="1">
      <alignment vertical="center"/>
    </xf>
    <xf numFmtId="3" fontId="19" fillId="10" borderId="0" xfId="0" applyNumberFormat="1" applyFont="1" applyFill="1" applyAlignment="1">
      <alignment vertical="center"/>
    </xf>
    <xf numFmtId="0" fontId="19" fillId="7" borderId="0" xfId="0" applyFont="1" applyFill="1" applyAlignment="1">
      <alignment horizontal="left" vertical="center" wrapText="1"/>
    </xf>
    <xf numFmtId="3" fontId="19" fillId="10" borderId="0" xfId="0" applyNumberFormat="1" applyFont="1" applyFill="1" applyAlignment="1">
      <alignment horizontal="right" vertical="center"/>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9" fillId="10" borderId="0" xfId="0" applyFont="1" applyFill="1" applyAlignment="1">
      <alignment horizontal="left" vertical="center"/>
    </xf>
    <xf numFmtId="3" fontId="19" fillId="10" borderId="0" xfId="0" applyNumberFormat="1" applyFont="1" applyFill="1" applyAlignment="1">
      <alignment horizontal="center" vertical="center"/>
    </xf>
    <xf numFmtId="165" fontId="19" fillId="10" borderId="0" xfId="1" applyNumberFormat="1" applyFont="1" applyFill="1" applyAlignment="1">
      <alignment horizontal="center" vertical="center"/>
    </xf>
    <xf numFmtId="3" fontId="19" fillId="9" borderId="0" xfId="0" applyNumberFormat="1" applyFont="1" applyFill="1" applyAlignment="1">
      <alignment horizontal="left" vertical="center"/>
    </xf>
    <xf numFmtId="3" fontId="19" fillId="9" borderId="0" xfId="0" applyNumberFormat="1" applyFont="1" applyFill="1" applyAlignment="1">
      <alignment horizontal="right" vertical="center"/>
    </xf>
    <xf numFmtId="1" fontId="19" fillId="9" borderId="0" xfId="0" applyNumberFormat="1" applyFont="1" applyFill="1" applyAlignment="1">
      <alignment horizontal="center" vertical="center"/>
    </xf>
    <xf numFmtId="0" fontId="19" fillId="9" borderId="11" xfId="0" applyFont="1" applyFill="1" applyBorder="1" applyAlignment="1">
      <alignment vertical="center"/>
    </xf>
    <xf numFmtId="0" fontId="19" fillId="9" borderId="1" xfId="0" applyFont="1" applyFill="1" applyBorder="1" applyAlignment="1">
      <alignment horizontal="left" vertical="center" wrapText="1"/>
    </xf>
    <xf numFmtId="0" fontId="19" fillId="9" borderId="2"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9" fillId="9" borderId="12" xfId="0" applyFont="1" applyFill="1" applyBorder="1" applyAlignment="1">
      <alignment vertical="center"/>
    </xf>
    <xf numFmtId="0" fontId="19" fillId="9" borderId="10" xfId="0" applyFont="1" applyFill="1" applyBorder="1" applyAlignment="1">
      <alignment horizontal="center" vertical="center" wrapText="1"/>
    </xf>
    <xf numFmtId="0" fontId="19" fillId="9" borderId="9" xfId="0" applyFont="1" applyFill="1" applyBorder="1" applyAlignment="1">
      <alignment horizontal="right" vertical="center" wrapText="1"/>
    </xf>
    <xf numFmtId="0" fontId="19" fillId="9" borderId="19" xfId="0" applyFont="1" applyFill="1" applyBorder="1" applyAlignment="1">
      <alignment horizontal="right" vertical="center" wrapText="1"/>
    </xf>
    <xf numFmtId="0" fontId="19" fillId="9" borderId="17" xfId="0" applyFont="1" applyFill="1" applyBorder="1" applyAlignment="1">
      <alignment horizontal="right" vertical="center" wrapText="1"/>
    </xf>
    <xf numFmtId="0" fontId="23" fillId="11" borderId="4" xfId="0" applyFont="1" applyFill="1" applyBorder="1" applyAlignment="1">
      <alignment horizontal="center" vertical="center" wrapText="1"/>
    </xf>
    <xf numFmtId="3" fontId="23" fillId="11" borderId="3" xfId="0" applyNumberFormat="1" applyFont="1" applyFill="1" applyBorder="1" applyAlignment="1">
      <alignment horizontal="center" vertical="center" wrapText="1"/>
    </xf>
    <xf numFmtId="3" fontId="20" fillId="11" borderId="3" xfId="0" applyNumberFormat="1" applyFont="1" applyFill="1" applyBorder="1" applyAlignment="1">
      <alignment horizontal="center" vertical="center"/>
    </xf>
    <xf numFmtId="0" fontId="19" fillId="10" borderId="6" xfId="0" applyFont="1" applyFill="1" applyBorder="1" applyAlignment="1">
      <alignment horizontal="left" vertical="center" wrapText="1"/>
    </xf>
    <xf numFmtId="0" fontId="24" fillId="10" borderId="8" xfId="0" applyFont="1" applyFill="1" applyBorder="1" applyAlignment="1">
      <alignment vertical="center"/>
    </xf>
    <xf numFmtId="3" fontId="19" fillId="10" borderId="7" xfId="0" applyNumberFormat="1" applyFont="1" applyFill="1" applyBorder="1" applyAlignment="1">
      <alignment horizontal="center" vertical="center"/>
    </xf>
    <xf numFmtId="0" fontId="19" fillId="9" borderId="38" xfId="0" applyFont="1" applyFill="1" applyBorder="1" applyAlignment="1">
      <alignment vertical="center"/>
    </xf>
    <xf numFmtId="0" fontId="19" fillId="9" borderId="9" xfId="0" applyFont="1" applyFill="1" applyBorder="1" applyAlignment="1">
      <alignment horizontal="left" vertical="center" wrapText="1"/>
    </xf>
    <xf numFmtId="0" fontId="19" fillId="9" borderId="34" xfId="0" applyFont="1" applyFill="1" applyBorder="1" applyAlignment="1">
      <alignment horizontal="center" vertical="center" wrapText="1"/>
    </xf>
    <xf numFmtId="0" fontId="19" fillId="9" borderId="12" xfId="0" applyFont="1" applyFill="1" applyBorder="1" applyAlignment="1">
      <alignment horizontal="left" vertical="center"/>
    </xf>
    <xf numFmtId="0" fontId="19" fillId="9" borderId="35" xfId="0" applyFont="1" applyFill="1" applyBorder="1" applyAlignment="1">
      <alignment horizontal="left" vertical="center" wrapText="1"/>
    </xf>
    <xf numFmtId="0" fontId="22" fillId="11" borderId="36" xfId="0" applyFont="1" applyFill="1" applyBorder="1" applyAlignment="1">
      <alignment horizontal="left" vertical="center" wrapText="1"/>
    </xf>
    <xf numFmtId="3" fontId="23" fillId="11" borderId="37" xfId="0" applyNumberFormat="1" applyFont="1" applyFill="1" applyBorder="1" applyAlignment="1">
      <alignment horizontal="right" vertical="center" wrapText="1"/>
    </xf>
    <xf numFmtId="3" fontId="20" fillId="11" borderId="36" xfId="0" applyNumberFormat="1" applyFont="1" applyFill="1" applyBorder="1" applyAlignment="1">
      <alignment vertical="center"/>
    </xf>
    <xf numFmtId="3" fontId="20" fillId="11" borderId="37" xfId="0" applyNumberFormat="1" applyFont="1" applyFill="1" applyBorder="1" applyAlignment="1">
      <alignment vertical="center"/>
    </xf>
    <xf numFmtId="3" fontId="19" fillId="10" borderId="0" xfId="8" applyNumberFormat="1" applyFont="1" applyFill="1" applyAlignment="1">
      <alignment vertical="center" wrapText="1"/>
    </xf>
    <xf numFmtId="3" fontId="19" fillId="10" borderId="0" xfId="8" applyNumberFormat="1" applyFont="1" applyFill="1" applyAlignment="1">
      <alignment vertical="center"/>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0" borderId="40" xfId="0" applyFont="1" applyBorder="1" applyAlignment="1">
      <alignment horizontal="left" vertical="center" wrapText="1"/>
    </xf>
    <xf numFmtId="3" fontId="20" fillId="0" borderId="40" xfId="0" applyNumberFormat="1" applyFont="1" applyBorder="1" applyAlignment="1">
      <alignment horizontal="right" vertical="center"/>
    </xf>
    <xf numFmtId="0" fontId="20" fillId="8" borderId="41" xfId="0" applyFont="1" applyFill="1" applyBorder="1" applyAlignment="1">
      <alignment horizontal="left" vertical="center" wrapText="1"/>
    </xf>
    <xf numFmtId="3" fontId="20" fillId="8" borderId="41" xfId="0" applyNumberFormat="1" applyFont="1" applyFill="1" applyBorder="1" applyAlignment="1">
      <alignment horizontal="right" vertical="center" wrapText="1"/>
    </xf>
    <xf numFmtId="3" fontId="20" fillId="8" borderId="41" xfId="0" applyNumberFormat="1" applyFont="1" applyFill="1" applyBorder="1" applyAlignment="1">
      <alignment horizontal="right" vertical="center"/>
    </xf>
    <xf numFmtId="0" fontId="20" fillId="8" borderId="40" xfId="0" applyFont="1" applyFill="1" applyBorder="1" applyAlignment="1">
      <alignment horizontal="left" vertical="center"/>
    </xf>
    <xf numFmtId="3" fontId="20" fillId="8" borderId="40" xfId="0" applyNumberFormat="1" applyFont="1" applyFill="1" applyBorder="1" applyAlignment="1">
      <alignment horizontal="right" vertical="center"/>
    </xf>
    <xf numFmtId="166" fontId="19" fillId="10" borderId="0" xfId="0" applyNumberFormat="1" applyFont="1" applyFill="1" applyAlignment="1">
      <alignment horizontal="center" vertical="center"/>
    </xf>
    <xf numFmtId="0" fontId="13" fillId="0" borderId="0" xfId="0" applyFont="1" applyAlignment="1">
      <alignment horizontal="left" vertical="center" wrapText="1"/>
    </xf>
    <xf numFmtId="3" fontId="26" fillId="0" borderId="0" xfId="0" applyNumberFormat="1" applyFont="1" applyAlignment="1">
      <alignment horizontal="right" vertical="center"/>
    </xf>
    <xf numFmtId="3" fontId="26" fillId="3" borderId="0" xfId="0" applyNumberFormat="1" applyFont="1" applyFill="1" applyAlignment="1">
      <alignment horizontal="right" vertical="center"/>
    </xf>
    <xf numFmtId="0" fontId="26" fillId="0" borderId="0" xfId="0" applyFont="1" applyAlignment="1">
      <alignment vertical="center"/>
    </xf>
    <xf numFmtId="3" fontId="27" fillId="0" borderId="0" xfId="0" applyNumberFormat="1" applyFont="1" applyAlignment="1">
      <alignment horizontal="right" vertical="center"/>
    </xf>
    <xf numFmtId="0" fontId="26" fillId="3" borderId="0" xfId="0" applyFont="1" applyFill="1" applyAlignment="1">
      <alignment vertical="center"/>
    </xf>
    <xf numFmtId="3" fontId="27" fillId="3" borderId="0" xfId="0" applyNumberFormat="1" applyFont="1" applyFill="1" applyAlignment="1">
      <alignment horizontal="right" vertical="center"/>
    </xf>
    <xf numFmtId="0" fontId="19" fillId="9" borderId="0" xfId="0" applyFont="1" applyFill="1" applyAlignment="1">
      <alignment horizontal="left"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3" fontId="23" fillId="4" borderId="5" xfId="0" applyNumberFormat="1" applyFont="1" applyFill="1" applyBorder="1" applyAlignment="1">
      <alignment horizontal="center" vertical="center" wrapText="1"/>
    </xf>
    <xf numFmtId="3" fontId="20" fillId="4" borderId="5" xfId="0" applyNumberFormat="1" applyFont="1" applyFill="1" applyBorder="1" applyAlignment="1">
      <alignment horizontal="center" vertical="center"/>
    </xf>
    <xf numFmtId="3" fontId="23" fillId="11" borderId="4" xfId="0" applyNumberFormat="1" applyFont="1" applyFill="1" applyBorder="1" applyAlignment="1">
      <alignment horizontal="center" vertical="center" wrapText="1"/>
    </xf>
    <xf numFmtId="0" fontId="20" fillId="4" borderId="49" xfId="0" applyFont="1" applyFill="1" applyBorder="1" applyAlignment="1">
      <alignment horizontal="center" vertical="center"/>
    </xf>
    <xf numFmtId="0" fontId="23" fillId="11" borderId="50" xfId="0" applyFont="1" applyFill="1" applyBorder="1" applyAlignment="1">
      <alignment horizontal="center" vertical="center" wrapText="1"/>
    </xf>
    <xf numFmtId="0" fontId="23" fillId="0" borderId="37" xfId="0" applyFont="1" applyBorder="1" applyAlignment="1">
      <alignment horizontal="left" vertical="center" wrapText="1"/>
    </xf>
    <xf numFmtId="0" fontId="23" fillId="11" borderId="37" xfId="0" applyFont="1" applyFill="1" applyBorder="1" applyAlignment="1">
      <alignment horizontal="left" vertical="center" wrapText="1"/>
    </xf>
    <xf numFmtId="0" fontId="29" fillId="0" borderId="0" xfId="0" applyFont="1" applyAlignment="1">
      <alignment vertical="center"/>
    </xf>
    <xf numFmtId="0" fontId="28" fillId="9" borderId="0" xfId="0" applyFont="1" applyFill="1" applyAlignment="1">
      <alignment vertical="center"/>
    </xf>
    <xf numFmtId="3" fontId="29" fillId="0" borderId="0" xfId="0" applyNumberFormat="1" applyFont="1" applyAlignment="1">
      <alignment vertical="center"/>
    </xf>
    <xf numFmtId="0" fontId="29" fillId="3" borderId="0" xfId="0" applyFont="1" applyFill="1" applyAlignment="1">
      <alignment vertical="center"/>
    </xf>
    <xf numFmtId="3" fontId="29" fillId="3" borderId="0" xfId="0" applyNumberFormat="1" applyFont="1" applyFill="1" applyAlignment="1">
      <alignment vertical="center"/>
    </xf>
    <xf numFmtId="0" fontId="30" fillId="0" borderId="0" xfId="0" applyFont="1" applyAlignment="1">
      <alignment vertical="center"/>
    </xf>
    <xf numFmtId="9" fontId="29" fillId="3" borderId="0" xfId="1" applyFont="1" applyFill="1" applyAlignment="1">
      <alignment vertical="center"/>
    </xf>
    <xf numFmtId="0" fontId="25" fillId="0" borderId="0" xfId="0" applyFont="1" applyAlignment="1">
      <alignment horizontal="center" vertical="center" wrapText="1"/>
    </xf>
    <xf numFmtId="0" fontId="1" fillId="0" borderId="0" xfId="0" applyFont="1" applyAlignment="1">
      <alignment horizontal="center" vertical="center" wrapText="1"/>
    </xf>
    <xf numFmtId="0" fontId="13" fillId="0" borderId="22" xfId="0" applyFont="1" applyBorder="1" applyAlignment="1">
      <alignment horizontal="left" vertical="center"/>
    </xf>
    <xf numFmtId="0" fontId="19" fillId="9" borderId="0" xfId="0" applyFont="1" applyFill="1" applyAlignment="1">
      <alignment horizontal="center" vertical="center"/>
    </xf>
    <xf numFmtId="0" fontId="21" fillId="4" borderId="21" xfId="0" applyFont="1" applyFill="1" applyBorder="1" applyAlignment="1">
      <alignment horizontal="left" vertical="center" wrapText="1"/>
    </xf>
    <xf numFmtId="0" fontId="21" fillId="4" borderId="24" xfId="0" applyFont="1" applyFill="1" applyBorder="1" applyAlignment="1">
      <alignment horizontal="left" vertical="center" wrapText="1"/>
    </xf>
    <xf numFmtId="0" fontId="21" fillId="4" borderId="25" xfId="0" applyFont="1" applyFill="1" applyBorder="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9" fillId="10" borderId="0" xfId="0" applyFont="1" applyFill="1" applyAlignment="1">
      <alignment horizontal="left" vertical="center"/>
    </xf>
    <xf numFmtId="0" fontId="19" fillId="7" borderId="0" xfId="0" applyFont="1" applyFill="1" applyAlignment="1">
      <alignment horizontal="center" vertical="center"/>
    </xf>
    <xf numFmtId="0" fontId="27" fillId="0" borderId="0" xfId="0" applyFont="1" applyAlignment="1">
      <alignment horizontal="left" vertical="center"/>
    </xf>
    <xf numFmtId="0" fontId="27" fillId="3" borderId="0" xfId="0" applyFont="1" applyFill="1" applyAlignment="1">
      <alignment horizontal="left" vertical="center"/>
    </xf>
    <xf numFmtId="0" fontId="21" fillId="3" borderId="0" xfId="0" applyFont="1" applyFill="1" applyAlignment="1">
      <alignment horizontal="left" vertical="center"/>
    </xf>
    <xf numFmtId="0" fontId="21" fillId="0" borderId="0" xfId="0" applyFont="1" applyAlignment="1">
      <alignment horizontal="left" vertical="center"/>
    </xf>
    <xf numFmtId="0" fontId="29" fillId="0" borderId="0" xfId="0" applyFont="1" applyAlignment="1">
      <alignment horizontal="left" vertical="center"/>
    </xf>
    <xf numFmtId="0" fontId="28" fillId="9" borderId="0" xfId="0" applyFont="1" applyFill="1" applyAlignment="1">
      <alignment horizontal="center" vertical="center"/>
    </xf>
    <xf numFmtId="0" fontId="29" fillId="3" borderId="0" xfId="0" applyFont="1" applyFill="1" applyAlignment="1">
      <alignment horizontal="left" vertical="center"/>
    </xf>
    <xf numFmtId="0" fontId="19" fillId="10" borderId="0" xfId="0" applyFont="1" applyFill="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vertical="center" wrapText="1"/>
    </xf>
    <xf numFmtId="0" fontId="19" fillId="10" borderId="0" xfId="0" applyFont="1" applyFill="1" applyAlignment="1">
      <alignment horizontal="center" vertical="center"/>
    </xf>
    <xf numFmtId="0" fontId="21" fillId="0" borderId="0" xfId="0" applyFont="1" applyAlignment="1">
      <alignment horizontal="center" vertical="center"/>
    </xf>
    <xf numFmtId="0" fontId="21" fillId="2" borderId="0" xfId="0" applyFont="1" applyFill="1" applyAlignment="1">
      <alignment horizontal="center" vertical="center"/>
    </xf>
    <xf numFmtId="0" fontId="29" fillId="0" borderId="0" xfId="0" applyFont="1" applyAlignment="1">
      <alignment horizontal="left" vertical="center" wrapText="1"/>
    </xf>
    <xf numFmtId="0" fontId="28" fillId="9" borderId="0" xfId="0" applyFont="1" applyFill="1" applyAlignment="1">
      <alignment horizontal="center" vertical="center" wrapText="1"/>
    </xf>
    <xf numFmtId="0" fontId="19" fillId="7" borderId="0" xfId="0" applyFont="1" applyFill="1" applyAlignment="1">
      <alignment horizontal="center" vertical="center" wrapText="1"/>
    </xf>
    <xf numFmtId="3" fontId="19" fillId="9" borderId="0" xfId="0" applyNumberFormat="1" applyFont="1" applyFill="1" applyAlignment="1">
      <alignment horizontal="center" vertical="center" wrapText="1"/>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7" xfId="0" applyFont="1" applyBorder="1" applyAlignment="1">
      <alignment horizontal="center" vertical="center" wrapText="1"/>
    </xf>
    <xf numFmtId="0" fontId="19" fillId="9" borderId="2"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22" fillId="0" borderId="46" xfId="0" applyFont="1" applyBorder="1" applyAlignment="1">
      <alignment horizontal="center" vertical="center" wrapText="1"/>
    </xf>
    <xf numFmtId="0" fontId="20" fillId="0" borderId="14" xfId="0" applyFont="1" applyBorder="1" applyAlignment="1">
      <alignment horizontal="center" vertical="center"/>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43" xfId="0" applyFont="1" applyBorder="1" applyAlignment="1">
      <alignment horizontal="center" vertical="center" wrapText="1"/>
    </xf>
    <xf numFmtId="0" fontId="20" fillId="0" borderId="47" xfId="0" applyFont="1" applyBorder="1" applyAlignment="1">
      <alignment horizontal="center" vertical="center"/>
    </xf>
    <xf numFmtId="0" fontId="20" fillId="0" borderId="15" xfId="0" applyFont="1" applyBorder="1" applyAlignment="1">
      <alignment horizontal="center" vertical="center"/>
    </xf>
    <xf numFmtId="0" fontId="20" fillId="0" borderId="48" xfId="0" applyFont="1" applyBorder="1" applyAlignment="1">
      <alignment horizontal="center" vertical="center"/>
    </xf>
    <xf numFmtId="0" fontId="13" fillId="0" borderId="32" xfId="0" applyFont="1" applyBorder="1" applyAlignment="1">
      <alignment horizontal="left" vertical="center"/>
    </xf>
    <xf numFmtId="0" fontId="22" fillId="0" borderId="13" xfId="0" applyFont="1" applyBorder="1" applyAlignment="1">
      <alignment horizontal="center" vertical="center" wrapText="1"/>
    </xf>
    <xf numFmtId="0" fontId="20" fillId="0" borderId="0" xfId="0" applyFont="1" applyAlignment="1">
      <alignment horizontal="left" vertical="center"/>
    </xf>
    <xf numFmtId="0" fontId="20" fillId="0" borderId="40" xfId="0" applyFont="1" applyBorder="1" applyAlignment="1">
      <alignment horizontal="left" vertical="center"/>
    </xf>
    <xf numFmtId="0" fontId="20" fillId="8" borderId="41" xfId="0" applyFont="1" applyFill="1" applyBorder="1" applyAlignment="1">
      <alignment horizontal="left" vertical="center"/>
    </xf>
    <xf numFmtId="0" fontId="20" fillId="8" borderId="40" xfId="0" applyFont="1" applyFill="1" applyBorder="1" applyAlignment="1">
      <alignment horizontal="left" vertical="center"/>
    </xf>
    <xf numFmtId="3" fontId="19" fillId="10" borderId="0" xfId="8" applyNumberFormat="1" applyFont="1" applyFill="1" applyBorder="1" applyAlignment="1">
      <alignment horizontal="left" vertical="center" wrapText="1"/>
    </xf>
    <xf numFmtId="3" fontId="19" fillId="10" borderId="0" xfId="8" applyNumberFormat="1" applyFont="1" applyFill="1" applyAlignment="1">
      <alignment horizontal="left" vertical="center" wrapText="1"/>
    </xf>
    <xf numFmtId="0" fontId="19" fillId="7" borderId="0" xfId="11" applyFont="1" applyFill="1" applyBorder="1" applyAlignment="1">
      <alignment horizontal="center" vertical="center"/>
    </xf>
  </cellXfs>
  <cellStyles count="13">
    <cellStyle name="Comma 2" xfId="2" xr:uid="{00000000-0005-0000-0000-000031000000}"/>
    <cellStyle name="Comma 2 2" xfId="5" xr:uid="{263ECCEC-4274-4525-A240-3E1A154096BF}"/>
    <cellStyle name="Comma 3" xfId="4" xr:uid="{AC120462-0069-49BD-AE67-741CA8C2BE0E}"/>
    <cellStyle name="Followed Hyperlink 2" xfId="6" xr:uid="{0C5AFCE0-2CF1-4CF8-8B75-6DA1BB79BEC9}"/>
    <cellStyle name="Good" xfId="11" builtinId="26"/>
    <cellStyle name="Hyperlink 2" xfId="7" xr:uid="{FD49D951-6558-4ACB-AE79-9A2E7754FE76}"/>
    <cellStyle name="Normal" xfId="0" builtinId="0"/>
    <cellStyle name="Normal 2" xfId="8" xr:uid="{85D0B5C6-DB9C-4BFE-8AD6-2793C4E9EAEA}"/>
    <cellStyle name="Normal 3" xfId="9" xr:uid="{95CA0D3F-1192-46E6-BC63-186E49B5C0E5}"/>
    <cellStyle name="Normal 4" xfId="12" xr:uid="{A3456A67-0C65-4E22-8066-2493D2AA701A}"/>
    <cellStyle name="Normal 5" xfId="3" xr:uid="{00000000-0005-0000-0000-000033000000}"/>
    <cellStyle name="Percent" xfId="1" builtinId="5"/>
    <cellStyle name="Βασικό_Φύλλο1" xfId="10" xr:uid="{E1EFB28A-2888-46BC-A473-68E8E953DA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14</xdr:row>
      <xdr:rowOff>0</xdr:rowOff>
    </xdr:from>
    <xdr:to>
      <xdr:col>13</xdr:col>
      <xdr:colOff>438151</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924175"/>
          <a:ext cx="83629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257175</xdr:colOff>
      <xdr:row>5</xdr:row>
      <xdr:rowOff>38101</xdr:rowOff>
    </xdr:from>
    <xdr:to>
      <xdr:col>8</xdr:col>
      <xdr:colOff>228375</xdr:colOff>
      <xdr:row>12</xdr:row>
      <xdr:rowOff>32418</xdr:rowOff>
    </xdr:to>
    <xdr:pic>
      <xdr:nvPicPr>
        <xdr:cNvPr id="5" name="Picture 4">
          <a:extLst>
            <a:ext uri="{FF2B5EF4-FFF2-40B4-BE49-F238E27FC236}">
              <a16:creationId xmlns:a16="http://schemas.microsoft.com/office/drawing/2014/main" id="{B773FFA6-4705-48A9-9972-96084B570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12477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190497</xdr:rowOff>
    </xdr:from>
    <xdr:to>
      <xdr:col>14</xdr:col>
      <xdr:colOff>400051</xdr:colOff>
      <xdr:row>22</xdr:row>
      <xdr:rowOff>104774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380997"/>
          <a:ext cx="8934450" cy="3914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ανά λιμάνι, 2013-2022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N9" sqref="N9"/>
    </sheetView>
  </sheetViews>
  <sheetFormatPr defaultRowHeight="14.4" x14ac:dyDescent="0.3"/>
  <sheetData>
    <row r="1" spans="1:15" ht="35.25" customHeight="1" x14ac:dyDescent="0.3">
      <c r="A1" s="168" t="s">
        <v>72</v>
      </c>
      <c r="B1" s="169"/>
      <c r="C1" s="169"/>
      <c r="D1" s="169"/>
      <c r="E1" s="169"/>
      <c r="F1" s="169"/>
      <c r="G1" s="169"/>
      <c r="H1" s="169"/>
      <c r="I1" s="169"/>
      <c r="J1" s="169"/>
      <c r="K1" s="169"/>
      <c r="L1" s="169"/>
      <c r="M1" s="169"/>
      <c r="N1" s="169"/>
      <c r="O1" s="1"/>
    </row>
    <row r="2" spans="1:15" x14ac:dyDescent="0.3">
      <c r="A2" s="169"/>
      <c r="B2" s="169"/>
      <c r="C2" s="169"/>
      <c r="D2" s="169"/>
      <c r="E2" s="169"/>
      <c r="F2" s="169"/>
      <c r="G2" s="169"/>
      <c r="H2" s="169"/>
      <c r="I2" s="169"/>
      <c r="J2" s="169"/>
      <c r="K2" s="169"/>
      <c r="L2" s="169"/>
      <c r="M2" s="169"/>
      <c r="N2" s="169"/>
    </row>
  </sheetData>
  <mergeCells count="1">
    <mergeCell ref="A1:N2"/>
  </mergeCells>
  <pageMargins left="0.70866141732283472" right="0.70866141732283472" top="0.74803149606299213" bottom="0.74803149606299213" header="0.31496062992125984" footer="0.31496062992125984"/>
  <pageSetup paperSize="9" orientation="landscape" verticalDpi="597" r:id="rId1"/>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DF415-C735-4AB3-98BA-C34ECE6C02A1}">
  <sheetPr>
    <tabColor theme="7" tint="-0.499984740745262"/>
    <pageSetUpPr fitToPage="1"/>
  </sheetPr>
  <dimension ref="A3:O37"/>
  <sheetViews>
    <sheetView showGridLines="0" zoomScaleNormal="100" workbookViewId="0">
      <pane xSplit="1" topLeftCell="B1" activePane="topRight" state="frozen"/>
      <selection activeCell="C7" sqref="C7"/>
      <selection pane="topRight" activeCell="F1" sqref="F1:F1048576"/>
    </sheetView>
  </sheetViews>
  <sheetFormatPr defaultRowHeight="15" customHeight="1" x14ac:dyDescent="0.3"/>
  <cols>
    <col min="1" max="1" width="16.6640625" style="15" bestFit="1" customWidth="1"/>
    <col min="2" max="2" width="27.109375" style="15" bestFit="1" customWidth="1"/>
    <col min="3" max="5" width="10.33203125" style="15" customWidth="1"/>
    <col min="6" max="6" width="10.33203125" style="15" hidden="1" customWidth="1"/>
    <col min="7" max="7" width="40.44140625" style="15" customWidth="1"/>
    <col min="8" max="16384" width="8.88671875" style="15"/>
  </cols>
  <sheetData>
    <row r="3" spans="1:6" ht="28.2" customHeight="1" x14ac:dyDescent="0.3">
      <c r="A3" s="195" t="s">
        <v>128</v>
      </c>
      <c r="B3" s="195"/>
      <c r="C3" s="195"/>
      <c r="D3" s="195"/>
      <c r="E3" s="195"/>
      <c r="F3" s="195"/>
    </row>
    <row r="4" spans="1:6" ht="20.399999999999999" x14ac:dyDescent="0.3">
      <c r="A4" s="99" t="s">
        <v>46</v>
      </c>
      <c r="B4" s="94"/>
      <c r="C4" s="100">
        <v>2020</v>
      </c>
      <c r="D4" s="100">
        <v>2021</v>
      </c>
      <c r="E4" s="100">
        <v>2022</v>
      </c>
      <c r="F4" s="100">
        <v>2023</v>
      </c>
    </row>
    <row r="5" spans="1:6" ht="15" customHeight="1" x14ac:dyDescent="0.3">
      <c r="A5" s="191" t="s">
        <v>0</v>
      </c>
      <c r="B5" s="66" t="s">
        <v>67</v>
      </c>
      <c r="C5" s="44">
        <v>2330</v>
      </c>
      <c r="D5" s="44">
        <v>797</v>
      </c>
      <c r="E5" s="44">
        <v>1707</v>
      </c>
      <c r="F5" s="44"/>
    </row>
    <row r="6" spans="1:6" ht="15" customHeight="1" x14ac:dyDescent="0.3">
      <c r="A6" s="191"/>
      <c r="B6" s="66" t="s">
        <v>68</v>
      </c>
      <c r="C6" s="44">
        <v>6287</v>
      </c>
      <c r="D6" s="44">
        <v>8593</v>
      </c>
      <c r="E6" s="44">
        <v>11431</v>
      </c>
      <c r="F6" s="44"/>
    </row>
    <row r="7" spans="1:6" ht="15" customHeight="1" x14ac:dyDescent="0.3">
      <c r="A7" s="191"/>
      <c r="B7" s="66" t="s">
        <v>11</v>
      </c>
      <c r="C7" s="44">
        <v>5560</v>
      </c>
      <c r="D7" s="44">
        <v>2543</v>
      </c>
      <c r="E7" s="44">
        <v>8772</v>
      </c>
      <c r="F7" s="44"/>
    </row>
    <row r="8" spans="1:6" ht="15" customHeight="1" x14ac:dyDescent="0.3">
      <c r="A8" s="191"/>
      <c r="B8" s="66" t="s">
        <v>37</v>
      </c>
      <c r="C8" s="44">
        <v>22155</v>
      </c>
      <c r="D8" s="44">
        <v>29972</v>
      </c>
      <c r="E8" s="44">
        <v>38206</v>
      </c>
      <c r="F8" s="44"/>
    </row>
    <row r="9" spans="1:6" ht="15" customHeight="1" x14ac:dyDescent="0.3">
      <c r="A9" s="192" t="s">
        <v>4</v>
      </c>
      <c r="B9" s="68" t="s">
        <v>67</v>
      </c>
      <c r="C9" s="69">
        <v>4337</v>
      </c>
      <c r="D9" s="69">
        <v>4935</v>
      </c>
      <c r="E9" s="69">
        <v>9506</v>
      </c>
      <c r="F9" s="69"/>
    </row>
    <row r="10" spans="1:6" ht="15" customHeight="1" x14ac:dyDescent="0.3">
      <c r="A10" s="192"/>
      <c r="B10" s="68" t="s">
        <v>69</v>
      </c>
      <c r="C10" s="69">
        <v>13307</v>
      </c>
      <c r="D10" s="69">
        <v>13821</v>
      </c>
      <c r="E10" s="69">
        <v>25218</v>
      </c>
      <c r="F10" s="69"/>
    </row>
    <row r="11" spans="1:6" ht="15" customHeight="1" x14ac:dyDescent="0.3">
      <c r="A11" s="192"/>
      <c r="B11" s="68" t="s">
        <v>11</v>
      </c>
      <c r="C11" s="69">
        <v>7939</v>
      </c>
      <c r="D11" s="69">
        <v>7401</v>
      </c>
      <c r="E11" s="69">
        <v>27274</v>
      </c>
      <c r="F11" s="69"/>
    </row>
    <row r="12" spans="1:6" ht="15" customHeight="1" x14ac:dyDescent="0.3">
      <c r="A12" s="192"/>
      <c r="B12" s="68" t="s">
        <v>37</v>
      </c>
      <c r="C12" s="69">
        <v>25924</v>
      </c>
      <c r="D12" s="69">
        <v>26165</v>
      </c>
      <c r="E12" s="69">
        <v>67723</v>
      </c>
      <c r="F12" s="69"/>
    </row>
    <row r="13" spans="1:6" ht="15" customHeight="1" x14ac:dyDescent="0.3">
      <c r="A13" s="191" t="s">
        <v>5</v>
      </c>
      <c r="B13" s="66" t="s">
        <v>70</v>
      </c>
      <c r="C13" s="44">
        <v>2479</v>
      </c>
      <c r="D13" s="44">
        <v>3646</v>
      </c>
      <c r="E13" s="44">
        <v>9066</v>
      </c>
      <c r="F13" s="44"/>
    </row>
    <row r="14" spans="1:6" ht="15" customHeight="1" x14ac:dyDescent="0.3">
      <c r="A14" s="191"/>
      <c r="B14" s="66" t="s">
        <v>69</v>
      </c>
      <c r="C14" s="44">
        <v>4906</v>
      </c>
      <c r="D14" s="44">
        <v>4343</v>
      </c>
      <c r="E14" s="44">
        <v>3569</v>
      </c>
      <c r="F14" s="44"/>
    </row>
    <row r="15" spans="1:6" ht="15" customHeight="1" x14ac:dyDescent="0.3">
      <c r="A15" s="191"/>
      <c r="B15" s="66" t="s">
        <v>11</v>
      </c>
      <c r="C15" s="44">
        <v>4437</v>
      </c>
      <c r="D15" s="44">
        <v>9136</v>
      </c>
      <c r="E15" s="44">
        <v>32580</v>
      </c>
      <c r="F15" s="44"/>
    </row>
    <row r="16" spans="1:6" ht="15" customHeight="1" x14ac:dyDescent="0.3">
      <c r="A16" s="191"/>
      <c r="B16" s="66" t="s">
        <v>37</v>
      </c>
      <c r="C16" s="44">
        <v>15131</v>
      </c>
      <c r="D16" s="44">
        <v>11793</v>
      </c>
      <c r="E16" s="44">
        <v>14648</v>
      </c>
      <c r="F16" s="44"/>
    </row>
    <row r="17" spans="1:14" ht="15" customHeight="1" x14ac:dyDescent="0.3">
      <c r="A17" s="190" t="s">
        <v>7</v>
      </c>
      <c r="B17" s="101" t="s">
        <v>67</v>
      </c>
      <c r="C17" s="102">
        <f t="shared" ref="C17:D20" si="0">C5+C9+C13</f>
        <v>9146</v>
      </c>
      <c r="D17" s="102">
        <f t="shared" si="0"/>
        <v>9378</v>
      </c>
      <c r="E17" s="102">
        <f t="shared" ref="E17" si="1">E5+E9+E13</f>
        <v>20279</v>
      </c>
      <c r="F17" s="102"/>
    </row>
    <row r="18" spans="1:14" ht="15" customHeight="1" x14ac:dyDescent="0.3">
      <c r="A18" s="190"/>
      <c r="B18" s="101" t="s">
        <v>68</v>
      </c>
      <c r="C18" s="102">
        <f t="shared" si="0"/>
        <v>24500</v>
      </c>
      <c r="D18" s="102">
        <f t="shared" si="0"/>
        <v>26757</v>
      </c>
      <c r="E18" s="102">
        <f t="shared" ref="E18" si="2">E6+E10+E14</f>
        <v>40218</v>
      </c>
      <c r="F18" s="102"/>
    </row>
    <row r="19" spans="1:14" ht="15" customHeight="1" x14ac:dyDescent="0.3">
      <c r="A19" s="190"/>
      <c r="B19" s="101" t="s">
        <v>11</v>
      </c>
      <c r="C19" s="102">
        <f t="shared" si="0"/>
        <v>17936</v>
      </c>
      <c r="D19" s="102">
        <f t="shared" si="0"/>
        <v>19080</v>
      </c>
      <c r="E19" s="102">
        <f t="shared" ref="E19" si="3">E7+E11+E15</f>
        <v>68626</v>
      </c>
      <c r="F19" s="102"/>
    </row>
    <row r="20" spans="1:14" ht="15" customHeight="1" x14ac:dyDescent="0.3">
      <c r="A20" s="190"/>
      <c r="B20" s="101" t="s">
        <v>37</v>
      </c>
      <c r="C20" s="102">
        <f t="shared" si="0"/>
        <v>63210</v>
      </c>
      <c r="D20" s="102">
        <f t="shared" si="0"/>
        <v>67930</v>
      </c>
      <c r="E20" s="102">
        <f t="shared" ref="E20" si="4">E8+E12+E16</f>
        <v>120577</v>
      </c>
      <c r="F20" s="102"/>
    </row>
    <row r="21" spans="1:14" ht="15" customHeight="1" x14ac:dyDescent="0.3">
      <c r="A21" s="8" t="s">
        <v>118</v>
      </c>
      <c r="B21" s="8"/>
      <c r="C21" s="8"/>
      <c r="D21" s="144"/>
      <c r="E21" s="144"/>
      <c r="F21" s="144"/>
      <c r="G21" s="6"/>
      <c r="H21" s="6"/>
    </row>
    <row r="22" spans="1:14" ht="15" customHeight="1" x14ac:dyDescent="0.3">
      <c r="A22" s="8"/>
      <c r="B22" s="8"/>
      <c r="C22" s="8"/>
      <c r="D22" s="144"/>
      <c r="E22" s="144"/>
      <c r="F22" s="144"/>
    </row>
    <row r="23" spans="1:14" ht="15" customHeight="1" x14ac:dyDescent="0.3">
      <c r="A23" s="189"/>
      <c r="B23" s="189"/>
    </row>
    <row r="24" spans="1:14" ht="15" customHeight="1" x14ac:dyDescent="0.3">
      <c r="A24" s="189"/>
      <c r="B24" s="189"/>
    </row>
    <row r="31" spans="1:14" ht="15" customHeight="1" x14ac:dyDescent="0.3">
      <c r="N31" s="71"/>
    </row>
    <row r="32" spans="1:14" ht="15" customHeight="1" x14ac:dyDescent="0.3">
      <c r="N32" s="71"/>
    </row>
    <row r="33" spans="14:15" ht="15" customHeight="1" x14ac:dyDescent="0.3">
      <c r="N33" s="71"/>
    </row>
    <row r="34" spans="14:15" ht="15" customHeight="1" x14ac:dyDescent="0.3">
      <c r="N34" s="71"/>
    </row>
    <row r="35" spans="14:15" ht="15" customHeight="1" x14ac:dyDescent="0.3">
      <c r="N35" s="71"/>
    </row>
    <row r="36" spans="14:15" ht="15" customHeight="1" x14ac:dyDescent="0.3">
      <c r="N36" s="7"/>
      <c r="O36" s="7"/>
    </row>
    <row r="37" spans="14:15" ht="15" customHeight="1" x14ac:dyDescent="0.3">
      <c r="N37" s="7"/>
      <c r="O37" s="7"/>
    </row>
  </sheetData>
  <mergeCells count="6">
    <mergeCell ref="A3:F3"/>
    <mergeCell ref="A23:B24"/>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88"/>
  <sheetViews>
    <sheetView showGridLines="0" zoomScaleNormal="100" workbookViewId="0">
      <selection activeCell="B6" sqref="B6:B17"/>
    </sheetView>
  </sheetViews>
  <sheetFormatPr defaultRowHeight="15" customHeight="1" x14ac:dyDescent="0.3"/>
  <cols>
    <col min="1" max="1" width="11.109375" style="15" bestFit="1" customWidth="1"/>
    <col min="2" max="2" width="9.6640625" style="15" customWidth="1"/>
    <col min="3" max="4" width="12.33203125" style="15" customWidth="1"/>
    <col min="5" max="16384" width="8.88671875" style="15"/>
  </cols>
  <sheetData>
    <row r="3" spans="1:4" ht="21.6" customHeight="1" x14ac:dyDescent="0.3">
      <c r="A3" s="196" t="s">
        <v>38</v>
      </c>
      <c r="B3" s="196"/>
      <c r="C3" s="196" t="s">
        <v>47</v>
      </c>
      <c r="D3" s="196"/>
    </row>
    <row r="4" spans="1:4" ht="15" customHeight="1" x14ac:dyDescent="0.3">
      <c r="A4" s="104"/>
      <c r="B4" s="105" t="s">
        <v>36</v>
      </c>
      <c r="C4" s="104"/>
      <c r="D4" s="105" t="s">
        <v>36</v>
      </c>
    </row>
    <row r="5" spans="1:4" ht="15" customHeight="1" x14ac:dyDescent="0.3">
      <c r="A5" s="106">
        <v>2023</v>
      </c>
      <c r="B5" s="105">
        <f>SUM(B6:B17)</f>
        <v>67426</v>
      </c>
      <c r="C5" s="106">
        <v>2023</v>
      </c>
      <c r="D5" s="105">
        <f>SUM(D6:D17)</f>
        <v>174</v>
      </c>
    </row>
    <row r="6" spans="1:4" ht="15" customHeight="1" x14ac:dyDescent="0.3">
      <c r="A6" s="64" t="s">
        <v>24</v>
      </c>
      <c r="B6" s="65">
        <v>0</v>
      </c>
      <c r="C6" s="64" t="s">
        <v>24</v>
      </c>
      <c r="D6" s="65">
        <v>0</v>
      </c>
    </row>
    <row r="7" spans="1:4" ht="15" customHeight="1" x14ac:dyDescent="0.3">
      <c r="A7" s="64" t="s">
        <v>25</v>
      </c>
      <c r="B7" s="65">
        <v>0</v>
      </c>
      <c r="C7" s="64" t="s">
        <v>25</v>
      </c>
      <c r="D7" s="65">
        <v>0</v>
      </c>
    </row>
    <row r="8" spans="1:4" ht="15" customHeight="1" x14ac:dyDescent="0.3">
      <c r="A8" s="64" t="s">
        <v>26</v>
      </c>
      <c r="B8" s="65">
        <v>0</v>
      </c>
      <c r="C8" s="64" t="s">
        <v>26</v>
      </c>
      <c r="D8" s="65">
        <v>0</v>
      </c>
    </row>
    <row r="9" spans="1:4" ht="15" customHeight="1" x14ac:dyDescent="0.3">
      <c r="A9" s="64" t="s">
        <v>27</v>
      </c>
      <c r="B9" s="65">
        <v>0</v>
      </c>
      <c r="C9" s="64" t="s">
        <v>27</v>
      </c>
      <c r="D9" s="65">
        <v>0</v>
      </c>
    </row>
    <row r="10" spans="1:4" ht="15" customHeight="1" x14ac:dyDescent="0.3">
      <c r="A10" s="64" t="s">
        <v>28</v>
      </c>
      <c r="B10" s="65">
        <v>6457</v>
      </c>
      <c r="C10" s="64" t="s">
        <v>28</v>
      </c>
      <c r="D10" s="65">
        <v>0</v>
      </c>
    </row>
    <row r="11" spans="1:4" ht="15" customHeight="1" x14ac:dyDescent="0.3">
      <c r="A11" s="64" t="s">
        <v>29</v>
      </c>
      <c r="B11" s="65">
        <v>14242</v>
      </c>
      <c r="C11" s="64" t="s">
        <v>29</v>
      </c>
      <c r="D11" s="65">
        <v>0</v>
      </c>
    </row>
    <row r="12" spans="1:4" ht="15" customHeight="1" x14ac:dyDescent="0.3">
      <c r="A12" s="64" t="s">
        <v>30</v>
      </c>
      <c r="B12" s="65">
        <v>14555</v>
      </c>
      <c r="C12" s="64" t="s">
        <v>30</v>
      </c>
      <c r="D12" s="65">
        <v>0</v>
      </c>
    </row>
    <row r="13" spans="1:4" ht="15" customHeight="1" x14ac:dyDescent="0.3">
      <c r="A13" s="64" t="s">
        <v>31</v>
      </c>
      <c r="B13" s="65">
        <v>15450</v>
      </c>
      <c r="C13" s="64" t="s">
        <v>31</v>
      </c>
      <c r="D13" s="65">
        <v>0</v>
      </c>
    </row>
    <row r="14" spans="1:4" ht="15" customHeight="1" x14ac:dyDescent="0.3">
      <c r="A14" s="64" t="s">
        <v>32</v>
      </c>
      <c r="B14" s="65">
        <v>13146</v>
      </c>
      <c r="C14" s="64" t="s">
        <v>32</v>
      </c>
      <c r="D14" s="65">
        <v>0</v>
      </c>
    </row>
    <row r="15" spans="1:4" ht="15" customHeight="1" x14ac:dyDescent="0.3">
      <c r="A15" s="64" t="s">
        <v>33</v>
      </c>
      <c r="B15" s="65">
        <v>3576</v>
      </c>
      <c r="C15" s="64" t="s">
        <v>33</v>
      </c>
      <c r="D15" s="65">
        <v>0</v>
      </c>
    </row>
    <row r="16" spans="1:4" ht="15" customHeight="1" x14ac:dyDescent="0.3">
      <c r="A16" s="64" t="s">
        <v>34</v>
      </c>
      <c r="B16" s="65">
        <v>0</v>
      </c>
      <c r="C16" s="64" t="s">
        <v>34</v>
      </c>
      <c r="D16" s="65">
        <v>174</v>
      </c>
    </row>
    <row r="17" spans="1:4" ht="15" customHeight="1" x14ac:dyDescent="0.3">
      <c r="A17" s="64" t="s">
        <v>35</v>
      </c>
      <c r="B17" s="65">
        <v>0</v>
      </c>
      <c r="C17" s="64" t="s">
        <v>35</v>
      </c>
      <c r="D17" s="65">
        <v>0</v>
      </c>
    </row>
    <row r="18" spans="1:4" ht="15" customHeight="1" x14ac:dyDescent="0.3">
      <c r="A18" s="106">
        <v>2022</v>
      </c>
      <c r="B18" s="105">
        <f>SUM(B19:B30)</f>
        <v>49457</v>
      </c>
      <c r="C18" s="106">
        <v>2022</v>
      </c>
      <c r="D18" s="105">
        <f>SUM(D19:D30)</f>
        <v>0</v>
      </c>
    </row>
    <row r="19" spans="1:4" ht="15" customHeight="1" x14ac:dyDescent="0.3">
      <c r="A19" s="64" t="s">
        <v>24</v>
      </c>
      <c r="B19" s="65">
        <v>0</v>
      </c>
      <c r="C19" s="64" t="s">
        <v>24</v>
      </c>
      <c r="D19" s="65">
        <v>0</v>
      </c>
    </row>
    <row r="20" spans="1:4" ht="15" customHeight="1" x14ac:dyDescent="0.3">
      <c r="A20" s="64" t="s">
        <v>25</v>
      </c>
      <c r="B20" s="65">
        <v>0</v>
      </c>
      <c r="C20" s="64" t="s">
        <v>25</v>
      </c>
      <c r="D20" s="65">
        <v>0</v>
      </c>
    </row>
    <row r="21" spans="1:4" ht="15" customHeight="1" x14ac:dyDescent="0.3">
      <c r="A21" s="64" t="s">
        <v>26</v>
      </c>
      <c r="B21" s="65">
        <v>27</v>
      </c>
      <c r="C21" s="64" t="s">
        <v>26</v>
      </c>
      <c r="D21" s="65">
        <v>0</v>
      </c>
    </row>
    <row r="22" spans="1:4" ht="15" customHeight="1" x14ac:dyDescent="0.3">
      <c r="A22" s="64" t="s">
        <v>27</v>
      </c>
      <c r="B22" s="65">
        <v>0</v>
      </c>
      <c r="C22" s="64" t="s">
        <v>27</v>
      </c>
      <c r="D22" s="65">
        <v>0</v>
      </c>
    </row>
    <row r="23" spans="1:4" ht="15" customHeight="1" x14ac:dyDescent="0.3">
      <c r="A23" s="64" t="s">
        <v>28</v>
      </c>
      <c r="B23" s="65">
        <v>4822</v>
      </c>
      <c r="C23" s="64" t="s">
        <v>28</v>
      </c>
      <c r="D23" s="65">
        <v>0</v>
      </c>
    </row>
    <row r="24" spans="1:4" ht="15" customHeight="1" x14ac:dyDescent="0.3">
      <c r="A24" s="64" t="s">
        <v>29</v>
      </c>
      <c r="B24" s="65">
        <v>8752</v>
      </c>
      <c r="C24" s="64" t="s">
        <v>29</v>
      </c>
      <c r="D24" s="65">
        <v>0</v>
      </c>
    </row>
    <row r="25" spans="1:4" ht="15" customHeight="1" x14ac:dyDescent="0.3">
      <c r="A25" s="64" t="s">
        <v>30</v>
      </c>
      <c r="B25" s="65">
        <v>11743</v>
      </c>
      <c r="C25" s="64" t="s">
        <v>30</v>
      </c>
      <c r="D25" s="65">
        <v>0</v>
      </c>
    </row>
    <row r="26" spans="1:4" ht="15" customHeight="1" x14ac:dyDescent="0.3">
      <c r="A26" s="64" t="s">
        <v>31</v>
      </c>
      <c r="B26" s="65">
        <v>10857</v>
      </c>
      <c r="C26" s="64" t="s">
        <v>31</v>
      </c>
      <c r="D26" s="65">
        <v>0</v>
      </c>
    </row>
    <row r="27" spans="1:4" ht="15" customHeight="1" x14ac:dyDescent="0.3">
      <c r="A27" s="64" t="s">
        <v>32</v>
      </c>
      <c r="B27" s="65">
        <v>10204</v>
      </c>
      <c r="C27" s="64" t="s">
        <v>32</v>
      </c>
      <c r="D27" s="65">
        <v>0</v>
      </c>
    </row>
    <row r="28" spans="1:4" ht="15" customHeight="1" x14ac:dyDescent="0.3">
      <c r="A28" s="64" t="s">
        <v>33</v>
      </c>
      <c r="B28" s="65">
        <v>3052</v>
      </c>
      <c r="C28" s="64" t="s">
        <v>33</v>
      </c>
      <c r="D28" s="65">
        <v>0</v>
      </c>
    </row>
    <row r="29" spans="1:4" ht="15" customHeight="1" x14ac:dyDescent="0.3">
      <c r="A29" s="64" t="s">
        <v>34</v>
      </c>
      <c r="B29" s="65">
        <v>0</v>
      </c>
      <c r="C29" s="64" t="s">
        <v>34</v>
      </c>
      <c r="D29" s="65">
        <v>0</v>
      </c>
    </row>
    <row r="30" spans="1:4" ht="15" customHeight="1" x14ac:dyDescent="0.3">
      <c r="A30" s="64" t="s">
        <v>35</v>
      </c>
      <c r="B30" s="65">
        <v>0</v>
      </c>
      <c r="C30" s="64" t="s">
        <v>35</v>
      </c>
      <c r="D30" s="65">
        <v>0</v>
      </c>
    </row>
    <row r="31" spans="1:4" ht="15" customHeight="1" x14ac:dyDescent="0.3">
      <c r="A31" s="106">
        <v>2021</v>
      </c>
      <c r="B31" s="105">
        <f>SUM(B32:B43)</f>
        <v>34045</v>
      </c>
      <c r="C31" s="106">
        <v>2021</v>
      </c>
      <c r="D31" s="105">
        <f t="shared" ref="D31" si="0">SUM(D32:D43)</f>
        <v>126</v>
      </c>
    </row>
    <row r="32" spans="1:4" ht="15" customHeight="1" x14ac:dyDescent="0.3">
      <c r="A32" s="64" t="s">
        <v>24</v>
      </c>
      <c r="B32" s="65">
        <v>0</v>
      </c>
      <c r="C32" s="64" t="s">
        <v>24</v>
      </c>
      <c r="D32" s="65">
        <v>1</v>
      </c>
    </row>
    <row r="33" spans="1:4" ht="15" customHeight="1" x14ac:dyDescent="0.3">
      <c r="A33" s="64" t="s">
        <v>25</v>
      </c>
      <c r="B33" s="65">
        <v>0</v>
      </c>
      <c r="C33" s="64" t="s">
        <v>25</v>
      </c>
      <c r="D33" s="65">
        <v>0</v>
      </c>
    </row>
    <row r="34" spans="1:4" ht="15" customHeight="1" x14ac:dyDescent="0.3">
      <c r="A34" s="64" t="s">
        <v>26</v>
      </c>
      <c r="B34" s="65">
        <v>0</v>
      </c>
      <c r="C34" s="64" t="s">
        <v>26</v>
      </c>
      <c r="D34" s="65">
        <v>0</v>
      </c>
    </row>
    <row r="35" spans="1:4" ht="15" customHeight="1" x14ac:dyDescent="0.3">
      <c r="A35" s="64" t="s">
        <v>27</v>
      </c>
      <c r="B35" s="65">
        <v>0</v>
      </c>
      <c r="C35" s="64" t="s">
        <v>27</v>
      </c>
      <c r="D35" s="65">
        <v>0</v>
      </c>
    </row>
    <row r="36" spans="1:4" ht="15" customHeight="1" x14ac:dyDescent="0.3">
      <c r="A36" s="64" t="s">
        <v>28</v>
      </c>
      <c r="B36" s="65">
        <v>1072</v>
      </c>
      <c r="C36" s="64" t="s">
        <v>28</v>
      </c>
      <c r="D36" s="65">
        <v>0</v>
      </c>
    </row>
    <row r="37" spans="1:4" ht="15" customHeight="1" x14ac:dyDescent="0.3">
      <c r="A37" s="64" t="s">
        <v>29</v>
      </c>
      <c r="B37" s="65">
        <v>4184</v>
      </c>
      <c r="C37" s="64" t="s">
        <v>29</v>
      </c>
      <c r="D37" s="65">
        <v>0</v>
      </c>
    </row>
    <row r="38" spans="1:4" ht="15" customHeight="1" x14ac:dyDescent="0.3">
      <c r="A38" s="64" t="s">
        <v>30</v>
      </c>
      <c r="B38" s="65">
        <v>9592</v>
      </c>
      <c r="C38" s="64" t="s">
        <v>30</v>
      </c>
      <c r="D38" s="65">
        <v>25</v>
      </c>
    </row>
    <row r="39" spans="1:4" ht="15" customHeight="1" x14ac:dyDescent="0.3">
      <c r="A39" s="64" t="s">
        <v>31</v>
      </c>
      <c r="B39" s="65">
        <v>8226</v>
      </c>
      <c r="C39" s="64" t="s">
        <v>31</v>
      </c>
      <c r="D39" s="65">
        <v>100</v>
      </c>
    </row>
    <row r="40" spans="1:4" ht="15" customHeight="1" x14ac:dyDescent="0.3">
      <c r="A40" s="64" t="s">
        <v>32</v>
      </c>
      <c r="B40" s="65">
        <v>6809</v>
      </c>
      <c r="C40" s="64" t="s">
        <v>32</v>
      </c>
      <c r="D40" s="65">
        <v>0</v>
      </c>
    </row>
    <row r="41" spans="1:4" ht="15" customHeight="1" x14ac:dyDescent="0.3">
      <c r="A41" s="64" t="s">
        <v>33</v>
      </c>
      <c r="B41" s="65">
        <v>4131</v>
      </c>
      <c r="C41" s="64" t="s">
        <v>33</v>
      </c>
      <c r="D41" s="65">
        <v>0</v>
      </c>
    </row>
    <row r="42" spans="1:4" ht="15" customHeight="1" x14ac:dyDescent="0.3">
      <c r="A42" s="64" t="s">
        <v>34</v>
      </c>
      <c r="B42" s="65">
        <v>0</v>
      </c>
      <c r="C42" s="64" t="s">
        <v>34</v>
      </c>
      <c r="D42" s="65">
        <v>0</v>
      </c>
    </row>
    <row r="43" spans="1:4" ht="15" customHeight="1" x14ac:dyDescent="0.3">
      <c r="A43" s="64" t="s">
        <v>35</v>
      </c>
      <c r="B43" s="65">
        <v>31</v>
      </c>
      <c r="C43" s="64" t="s">
        <v>35</v>
      </c>
      <c r="D43" s="65">
        <v>0</v>
      </c>
    </row>
    <row r="44" spans="1:4" ht="15" customHeight="1" x14ac:dyDescent="0.3">
      <c r="A44" s="106">
        <v>2020</v>
      </c>
      <c r="B44" s="105">
        <f>SUM(B45:B56)</f>
        <v>14170</v>
      </c>
      <c r="C44" s="106">
        <v>2020</v>
      </c>
      <c r="D44" s="105">
        <f>SUM(D45:D56)</f>
        <v>7</v>
      </c>
    </row>
    <row r="45" spans="1:4" ht="15" customHeight="1" x14ac:dyDescent="0.3">
      <c r="A45" s="64" t="s">
        <v>24</v>
      </c>
      <c r="B45" s="65">
        <v>0</v>
      </c>
      <c r="C45" s="64" t="s">
        <v>24</v>
      </c>
      <c r="D45" s="65">
        <v>0</v>
      </c>
    </row>
    <row r="46" spans="1:4" ht="15" customHeight="1" x14ac:dyDescent="0.3">
      <c r="A46" s="64" t="s">
        <v>25</v>
      </c>
      <c r="B46" s="65">
        <v>0</v>
      </c>
      <c r="C46" s="64" t="s">
        <v>25</v>
      </c>
      <c r="D46" s="65">
        <v>0</v>
      </c>
    </row>
    <row r="47" spans="1:4" ht="15" customHeight="1" x14ac:dyDescent="0.3">
      <c r="A47" s="64" t="s">
        <v>26</v>
      </c>
      <c r="B47" s="65">
        <v>4</v>
      </c>
      <c r="C47" s="64" t="s">
        <v>26</v>
      </c>
      <c r="D47" s="65">
        <v>7</v>
      </c>
    </row>
    <row r="48" spans="1:4" ht="15" customHeight="1" x14ac:dyDescent="0.3">
      <c r="A48" s="64" t="s">
        <v>27</v>
      </c>
      <c r="B48" s="65">
        <v>0</v>
      </c>
      <c r="C48" s="64" t="s">
        <v>27</v>
      </c>
      <c r="D48" s="65">
        <v>0</v>
      </c>
    </row>
    <row r="49" spans="1:4" ht="15" customHeight="1" x14ac:dyDescent="0.3">
      <c r="A49" s="64" t="s">
        <v>28</v>
      </c>
      <c r="B49" s="65">
        <v>0</v>
      </c>
      <c r="C49" s="64" t="s">
        <v>28</v>
      </c>
      <c r="D49" s="65">
        <v>0</v>
      </c>
    </row>
    <row r="50" spans="1:4" ht="15" customHeight="1" x14ac:dyDescent="0.3">
      <c r="A50" s="64" t="s">
        <v>29</v>
      </c>
      <c r="B50" s="65">
        <v>0</v>
      </c>
      <c r="C50" s="64" t="s">
        <v>29</v>
      </c>
      <c r="D50" s="65">
        <v>0</v>
      </c>
    </row>
    <row r="51" spans="1:4" ht="15" customHeight="1" x14ac:dyDescent="0.3">
      <c r="A51" s="64" t="s">
        <v>30</v>
      </c>
      <c r="B51" s="65">
        <v>5730</v>
      </c>
      <c r="C51" s="64" t="s">
        <v>30</v>
      </c>
      <c r="D51" s="65">
        <v>0</v>
      </c>
    </row>
    <row r="52" spans="1:4" ht="15" customHeight="1" x14ac:dyDescent="0.3">
      <c r="A52" s="64" t="s">
        <v>31</v>
      </c>
      <c r="B52" s="65">
        <v>4024</v>
      </c>
      <c r="C52" s="64" t="s">
        <v>31</v>
      </c>
      <c r="D52" s="65">
        <v>0</v>
      </c>
    </row>
    <row r="53" spans="1:4" ht="15" customHeight="1" x14ac:dyDescent="0.3">
      <c r="A53" s="64" t="s">
        <v>32</v>
      </c>
      <c r="B53" s="65">
        <v>2929</v>
      </c>
      <c r="C53" s="64" t="s">
        <v>32</v>
      </c>
      <c r="D53" s="65">
        <v>0</v>
      </c>
    </row>
    <row r="54" spans="1:4" ht="15" customHeight="1" x14ac:dyDescent="0.3">
      <c r="A54" s="64" t="s">
        <v>33</v>
      </c>
      <c r="B54" s="65">
        <v>1483</v>
      </c>
      <c r="C54" s="64" t="s">
        <v>33</v>
      </c>
      <c r="D54" s="65">
        <v>0</v>
      </c>
    </row>
    <row r="55" spans="1:4" ht="15" customHeight="1" x14ac:dyDescent="0.3">
      <c r="A55" s="64" t="s">
        <v>34</v>
      </c>
      <c r="B55" s="65">
        <v>0</v>
      </c>
      <c r="C55" s="64" t="s">
        <v>34</v>
      </c>
      <c r="D55" s="65">
        <v>0</v>
      </c>
    </row>
    <row r="56" spans="1:4" ht="15" customHeight="1" x14ac:dyDescent="0.3">
      <c r="A56" s="64" t="s">
        <v>35</v>
      </c>
      <c r="B56" s="65">
        <v>0</v>
      </c>
      <c r="C56" s="64" t="s">
        <v>35</v>
      </c>
      <c r="D56" s="65">
        <v>0</v>
      </c>
    </row>
    <row r="57" spans="1:4" ht="15" customHeight="1" x14ac:dyDescent="0.3">
      <c r="A57" s="106">
        <v>2019</v>
      </c>
      <c r="B57" s="105">
        <f>SUM(B58:B69)</f>
        <v>84454</v>
      </c>
      <c r="C57" s="106">
        <v>2019</v>
      </c>
      <c r="D57" s="105">
        <f>SUM(D58:D69)</f>
        <v>47</v>
      </c>
    </row>
    <row r="58" spans="1:4" ht="15" customHeight="1" x14ac:dyDescent="0.3">
      <c r="A58" s="64" t="s">
        <v>24</v>
      </c>
      <c r="B58" s="65">
        <v>0</v>
      </c>
      <c r="C58" s="64" t="s">
        <v>24</v>
      </c>
      <c r="D58" s="65">
        <v>47</v>
      </c>
    </row>
    <row r="59" spans="1:4" ht="15" customHeight="1" x14ac:dyDescent="0.3">
      <c r="A59" s="64" t="s">
        <v>25</v>
      </c>
      <c r="B59" s="65">
        <v>0</v>
      </c>
      <c r="C59" s="64" t="s">
        <v>25</v>
      </c>
      <c r="D59" s="65">
        <v>0</v>
      </c>
    </row>
    <row r="60" spans="1:4" ht="15" customHeight="1" x14ac:dyDescent="0.3">
      <c r="A60" s="64" t="s">
        <v>26</v>
      </c>
      <c r="B60" s="65">
        <v>0</v>
      </c>
      <c r="C60" s="64" t="s">
        <v>26</v>
      </c>
      <c r="D60" s="65">
        <v>0</v>
      </c>
    </row>
    <row r="61" spans="1:4" ht="15" customHeight="1" x14ac:dyDescent="0.3">
      <c r="A61" s="64" t="s">
        <v>27</v>
      </c>
      <c r="B61" s="65">
        <v>351</v>
      </c>
      <c r="C61" s="64" t="s">
        <v>27</v>
      </c>
      <c r="D61" s="65">
        <v>0</v>
      </c>
    </row>
    <row r="62" spans="1:4" ht="15" customHeight="1" x14ac:dyDescent="0.3">
      <c r="A62" s="64" t="s">
        <v>28</v>
      </c>
      <c r="B62" s="65">
        <v>8000</v>
      </c>
      <c r="C62" s="64" t="s">
        <v>28</v>
      </c>
      <c r="D62" s="65">
        <v>0</v>
      </c>
    </row>
    <row r="63" spans="1:4" ht="15" customHeight="1" x14ac:dyDescent="0.3">
      <c r="A63" s="64" t="s">
        <v>29</v>
      </c>
      <c r="B63" s="65">
        <v>18947</v>
      </c>
      <c r="C63" s="64" t="s">
        <v>29</v>
      </c>
      <c r="D63" s="65">
        <v>0</v>
      </c>
    </row>
    <row r="64" spans="1:4" ht="15" customHeight="1" x14ac:dyDescent="0.3">
      <c r="A64" s="64" t="s">
        <v>30</v>
      </c>
      <c r="B64" s="65">
        <v>20183</v>
      </c>
      <c r="C64" s="64" t="s">
        <v>30</v>
      </c>
      <c r="D64" s="65">
        <v>0</v>
      </c>
    </row>
    <row r="65" spans="1:4" ht="15" customHeight="1" x14ac:dyDescent="0.3">
      <c r="A65" s="64" t="s">
        <v>31</v>
      </c>
      <c r="B65" s="65">
        <v>18032</v>
      </c>
      <c r="C65" s="64" t="s">
        <v>31</v>
      </c>
      <c r="D65" s="65">
        <v>0</v>
      </c>
    </row>
    <row r="66" spans="1:4" ht="15" customHeight="1" x14ac:dyDescent="0.3">
      <c r="A66" s="64" t="s">
        <v>32</v>
      </c>
      <c r="B66" s="65">
        <v>14658</v>
      </c>
      <c r="C66" s="64" t="s">
        <v>32</v>
      </c>
      <c r="D66" s="65">
        <v>0</v>
      </c>
    </row>
    <row r="67" spans="1:4" ht="15" customHeight="1" x14ac:dyDescent="0.3">
      <c r="A67" s="64" t="s">
        <v>33</v>
      </c>
      <c r="B67" s="65">
        <v>4283</v>
      </c>
      <c r="C67" s="64" t="s">
        <v>33</v>
      </c>
      <c r="D67" s="65">
        <v>0</v>
      </c>
    </row>
    <row r="68" spans="1:4" ht="15" customHeight="1" x14ac:dyDescent="0.3">
      <c r="A68" s="64" t="s">
        <v>34</v>
      </c>
      <c r="B68" s="65">
        <v>0</v>
      </c>
      <c r="C68" s="64" t="s">
        <v>34</v>
      </c>
      <c r="D68" s="65">
        <v>0</v>
      </c>
    </row>
    <row r="69" spans="1:4" ht="15" customHeight="1" x14ac:dyDescent="0.3">
      <c r="A69" s="64" t="s">
        <v>35</v>
      </c>
      <c r="B69" s="65">
        <v>0</v>
      </c>
      <c r="C69" s="64" t="s">
        <v>35</v>
      </c>
      <c r="D69" s="65">
        <v>0</v>
      </c>
    </row>
    <row r="70" spans="1:4" ht="15" customHeight="1" x14ac:dyDescent="0.3">
      <c r="A70" s="106">
        <v>2018</v>
      </c>
      <c r="B70" s="105">
        <f>SUM(B71:B82)</f>
        <v>90849</v>
      </c>
      <c r="C70" s="106">
        <v>2018</v>
      </c>
      <c r="D70" s="105">
        <f>SUM(D71:D82)</f>
        <v>0</v>
      </c>
    </row>
    <row r="71" spans="1:4" ht="15" customHeight="1" x14ac:dyDescent="0.3">
      <c r="A71" s="64" t="s">
        <v>24</v>
      </c>
      <c r="B71" s="65">
        <v>0</v>
      </c>
      <c r="C71" s="64" t="s">
        <v>24</v>
      </c>
      <c r="D71" s="65">
        <v>0</v>
      </c>
    </row>
    <row r="72" spans="1:4" ht="15" customHeight="1" x14ac:dyDescent="0.3">
      <c r="A72" s="64" t="s">
        <v>25</v>
      </c>
      <c r="B72" s="65">
        <v>0</v>
      </c>
      <c r="C72" s="64" t="s">
        <v>25</v>
      </c>
      <c r="D72" s="65">
        <v>0</v>
      </c>
    </row>
    <row r="73" spans="1:4" ht="15" customHeight="1" x14ac:dyDescent="0.3">
      <c r="A73" s="64" t="s">
        <v>26</v>
      </c>
      <c r="B73" s="65">
        <v>0</v>
      </c>
      <c r="C73" s="64" t="s">
        <v>26</v>
      </c>
      <c r="D73" s="65">
        <v>0</v>
      </c>
    </row>
    <row r="74" spans="1:4" ht="15" customHeight="1" x14ac:dyDescent="0.3">
      <c r="A74" s="64" t="s">
        <v>27</v>
      </c>
      <c r="B74" s="65">
        <v>487</v>
      </c>
      <c r="C74" s="64" t="s">
        <v>27</v>
      </c>
      <c r="D74" s="65">
        <v>0</v>
      </c>
    </row>
    <row r="75" spans="1:4" ht="15" customHeight="1" x14ac:dyDescent="0.3">
      <c r="A75" s="64" t="s">
        <v>28</v>
      </c>
      <c r="B75" s="65">
        <v>6987</v>
      </c>
      <c r="C75" s="64" t="s">
        <v>28</v>
      </c>
      <c r="D75" s="65">
        <v>0</v>
      </c>
    </row>
    <row r="76" spans="1:4" ht="15" customHeight="1" x14ac:dyDescent="0.3">
      <c r="A76" s="64" t="s">
        <v>29</v>
      </c>
      <c r="B76" s="65">
        <v>20227</v>
      </c>
      <c r="C76" s="64" t="s">
        <v>29</v>
      </c>
      <c r="D76" s="65">
        <v>0</v>
      </c>
    </row>
    <row r="77" spans="1:4" ht="15" customHeight="1" x14ac:dyDescent="0.3">
      <c r="A77" s="64" t="s">
        <v>30</v>
      </c>
      <c r="B77" s="65">
        <v>20902</v>
      </c>
      <c r="C77" s="64" t="s">
        <v>30</v>
      </c>
      <c r="D77" s="65">
        <v>0</v>
      </c>
    </row>
    <row r="78" spans="1:4" ht="15" customHeight="1" x14ac:dyDescent="0.3">
      <c r="A78" s="64" t="s">
        <v>31</v>
      </c>
      <c r="B78" s="65">
        <v>20697</v>
      </c>
      <c r="C78" s="64" t="s">
        <v>31</v>
      </c>
      <c r="D78" s="65">
        <v>0</v>
      </c>
    </row>
    <row r="79" spans="1:4" ht="15" customHeight="1" x14ac:dyDescent="0.3">
      <c r="A79" s="64" t="s">
        <v>32</v>
      </c>
      <c r="B79" s="65">
        <v>17720</v>
      </c>
      <c r="C79" s="64" t="s">
        <v>32</v>
      </c>
      <c r="D79" s="65">
        <v>0</v>
      </c>
    </row>
    <row r="80" spans="1:4" ht="15" customHeight="1" x14ac:dyDescent="0.3">
      <c r="A80" s="64" t="s">
        <v>33</v>
      </c>
      <c r="B80" s="65">
        <v>3802</v>
      </c>
      <c r="C80" s="64" t="s">
        <v>33</v>
      </c>
      <c r="D80" s="65">
        <v>0</v>
      </c>
    </row>
    <row r="81" spans="1:4" ht="15" customHeight="1" x14ac:dyDescent="0.3">
      <c r="A81" s="64" t="s">
        <v>34</v>
      </c>
      <c r="B81" s="65">
        <v>27</v>
      </c>
      <c r="C81" s="64" t="s">
        <v>34</v>
      </c>
      <c r="D81" s="65">
        <v>0</v>
      </c>
    </row>
    <row r="82" spans="1:4" ht="15" customHeight="1" x14ac:dyDescent="0.3">
      <c r="A82" s="64" t="s">
        <v>35</v>
      </c>
      <c r="B82" s="65">
        <v>0</v>
      </c>
      <c r="C82" s="64" t="s">
        <v>35</v>
      </c>
      <c r="D82" s="65">
        <v>0</v>
      </c>
    </row>
    <row r="83" spans="1:4" ht="15" customHeight="1" x14ac:dyDescent="0.3">
      <c r="A83" s="106">
        <v>2017</v>
      </c>
      <c r="B83" s="105">
        <f>SUM(B84:B95)</f>
        <v>76931</v>
      </c>
      <c r="C83" s="106">
        <v>2017</v>
      </c>
      <c r="D83" s="105">
        <f>SUM(D84:D95)</f>
        <v>0</v>
      </c>
    </row>
    <row r="84" spans="1:4" s="24" customFormat="1" ht="15" customHeight="1" x14ac:dyDescent="0.3">
      <c r="A84" s="64" t="s">
        <v>24</v>
      </c>
      <c r="B84" s="65">
        <v>0</v>
      </c>
      <c r="C84" s="64" t="s">
        <v>24</v>
      </c>
      <c r="D84" s="65">
        <v>0</v>
      </c>
    </row>
    <row r="85" spans="1:4" s="24" customFormat="1" ht="15" customHeight="1" x14ac:dyDescent="0.3">
      <c r="A85" s="64" t="s">
        <v>25</v>
      </c>
      <c r="B85" s="65">
        <v>0</v>
      </c>
      <c r="C85" s="64" t="s">
        <v>25</v>
      </c>
      <c r="D85" s="65">
        <v>0</v>
      </c>
    </row>
    <row r="86" spans="1:4" s="24" customFormat="1" ht="15" customHeight="1" x14ac:dyDescent="0.3">
      <c r="A86" s="64" t="s">
        <v>26</v>
      </c>
      <c r="B86" s="65">
        <v>0</v>
      </c>
      <c r="C86" s="64" t="s">
        <v>26</v>
      </c>
      <c r="D86" s="65">
        <v>0</v>
      </c>
    </row>
    <row r="87" spans="1:4" s="24" customFormat="1" ht="15" customHeight="1" x14ac:dyDescent="0.3">
      <c r="A87" s="64" t="s">
        <v>27</v>
      </c>
      <c r="B87" s="65">
        <v>476</v>
      </c>
      <c r="C87" s="64" t="s">
        <v>27</v>
      </c>
      <c r="D87" s="65">
        <v>0</v>
      </c>
    </row>
    <row r="88" spans="1:4" s="24" customFormat="1" ht="15" customHeight="1" x14ac:dyDescent="0.3">
      <c r="A88" s="64" t="s">
        <v>28</v>
      </c>
      <c r="B88" s="65">
        <v>6826</v>
      </c>
      <c r="C88" s="64" t="s">
        <v>28</v>
      </c>
      <c r="D88" s="65">
        <v>0</v>
      </c>
    </row>
    <row r="89" spans="1:4" s="24" customFormat="1" ht="15" customHeight="1" x14ac:dyDescent="0.3">
      <c r="A89" s="64" t="s">
        <v>29</v>
      </c>
      <c r="B89" s="65">
        <v>15853</v>
      </c>
      <c r="C89" s="64" t="s">
        <v>29</v>
      </c>
      <c r="D89" s="65">
        <v>0</v>
      </c>
    </row>
    <row r="90" spans="1:4" s="24" customFormat="1" ht="15" customHeight="1" x14ac:dyDescent="0.3">
      <c r="A90" s="64" t="s">
        <v>30</v>
      </c>
      <c r="B90" s="65">
        <v>17760</v>
      </c>
      <c r="C90" s="64" t="s">
        <v>30</v>
      </c>
      <c r="D90" s="65">
        <v>0</v>
      </c>
    </row>
    <row r="91" spans="1:4" s="24" customFormat="1" ht="15" customHeight="1" x14ac:dyDescent="0.3">
      <c r="A91" s="64" t="s">
        <v>31</v>
      </c>
      <c r="B91" s="65">
        <v>16776</v>
      </c>
      <c r="C91" s="64" t="s">
        <v>31</v>
      </c>
      <c r="D91" s="65">
        <v>0</v>
      </c>
    </row>
    <row r="92" spans="1:4" s="24" customFormat="1" ht="15" customHeight="1" x14ac:dyDescent="0.3">
      <c r="A92" s="64" t="s">
        <v>32</v>
      </c>
      <c r="B92" s="65">
        <v>15001</v>
      </c>
      <c r="C92" s="64" t="s">
        <v>32</v>
      </c>
      <c r="D92" s="65">
        <v>0</v>
      </c>
    </row>
    <row r="93" spans="1:4" s="24" customFormat="1" ht="15" customHeight="1" x14ac:dyDescent="0.3">
      <c r="A93" s="64" t="s">
        <v>33</v>
      </c>
      <c r="B93" s="65">
        <v>4239</v>
      </c>
      <c r="C93" s="64" t="s">
        <v>33</v>
      </c>
      <c r="D93" s="65">
        <v>0</v>
      </c>
    </row>
    <row r="94" spans="1:4" s="24" customFormat="1" ht="15" customHeight="1" x14ac:dyDescent="0.3">
      <c r="A94" s="64" t="s">
        <v>34</v>
      </c>
      <c r="B94" s="65">
        <v>0</v>
      </c>
      <c r="C94" s="64" t="s">
        <v>34</v>
      </c>
      <c r="D94" s="65">
        <v>0</v>
      </c>
    </row>
    <row r="95" spans="1:4" s="24" customFormat="1" ht="15" customHeight="1" x14ac:dyDescent="0.3">
      <c r="A95" s="64" t="s">
        <v>35</v>
      </c>
      <c r="B95" s="65">
        <v>0</v>
      </c>
      <c r="C95" s="64" t="s">
        <v>35</v>
      </c>
      <c r="D95" s="65">
        <v>0</v>
      </c>
    </row>
    <row r="96" spans="1:4" ht="15" customHeight="1" x14ac:dyDescent="0.3">
      <c r="A96" s="106">
        <v>2016</v>
      </c>
      <c r="B96" s="105">
        <f>SUM(B97:B108)</f>
        <v>63702</v>
      </c>
      <c r="C96" s="106">
        <v>2016</v>
      </c>
      <c r="D96" s="105">
        <f>SUM(D97:D108)</f>
        <v>244</v>
      </c>
    </row>
    <row r="97" spans="1:4" s="24" customFormat="1" ht="15" customHeight="1" x14ac:dyDescent="0.3">
      <c r="A97" s="64" t="s">
        <v>24</v>
      </c>
      <c r="B97" s="65">
        <v>0</v>
      </c>
      <c r="C97" s="64" t="s">
        <v>24</v>
      </c>
      <c r="D97" s="65">
        <v>0</v>
      </c>
    </row>
    <row r="98" spans="1:4" s="24" customFormat="1" ht="15" customHeight="1" x14ac:dyDescent="0.3">
      <c r="A98" s="64" t="s">
        <v>25</v>
      </c>
      <c r="B98" s="65">
        <v>0</v>
      </c>
      <c r="C98" s="64" t="s">
        <v>25</v>
      </c>
      <c r="D98" s="65">
        <v>0</v>
      </c>
    </row>
    <row r="99" spans="1:4" s="24" customFormat="1" ht="15" customHeight="1" x14ac:dyDescent="0.3">
      <c r="A99" s="64" t="s">
        <v>26</v>
      </c>
      <c r="B99" s="65">
        <v>0</v>
      </c>
      <c r="C99" s="64" t="s">
        <v>26</v>
      </c>
      <c r="D99" s="65">
        <v>0</v>
      </c>
    </row>
    <row r="100" spans="1:4" s="24" customFormat="1" ht="15" customHeight="1" x14ac:dyDescent="0.3">
      <c r="A100" s="64" t="s">
        <v>27</v>
      </c>
      <c r="B100" s="65">
        <v>1374</v>
      </c>
      <c r="C100" s="64" t="s">
        <v>27</v>
      </c>
      <c r="D100" s="65">
        <v>0</v>
      </c>
    </row>
    <row r="101" spans="1:4" s="24" customFormat="1" ht="15" customHeight="1" x14ac:dyDescent="0.3">
      <c r="A101" s="64" t="s">
        <v>28</v>
      </c>
      <c r="B101" s="65">
        <v>7870</v>
      </c>
      <c r="C101" s="64" t="s">
        <v>28</v>
      </c>
      <c r="D101" s="65">
        <v>0</v>
      </c>
    </row>
    <row r="102" spans="1:4" s="24" customFormat="1" ht="15" customHeight="1" x14ac:dyDescent="0.3">
      <c r="A102" s="64" t="s">
        <v>29</v>
      </c>
      <c r="B102" s="65">
        <v>11822</v>
      </c>
      <c r="C102" s="64" t="s">
        <v>29</v>
      </c>
      <c r="D102" s="65">
        <v>3</v>
      </c>
    </row>
    <row r="103" spans="1:4" s="24" customFormat="1" ht="15" customHeight="1" x14ac:dyDescent="0.3">
      <c r="A103" s="64" t="s">
        <v>30</v>
      </c>
      <c r="B103" s="65">
        <v>15392</v>
      </c>
      <c r="C103" s="64" t="s">
        <v>30</v>
      </c>
      <c r="D103" s="65">
        <v>73</v>
      </c>
    </row>
    <row r="104" spans="1:4" s="24" customFormat="1" ht="15" customHeight="1" x14ac:dyDescent="0.3">
      <c r="A104" s="64" t="s">
        <v>31</v>
      </c>
      <c r="B104" s="65">
        <v>13297</v>
      </c>
      <c r="C104" s="64" t="s">
        <v>31</v>
      </c>
      <c r="D104" s="65">
        <v>6</v>
      </c>
    </row>
    <row r="105" spans="1:4" s="24" customFormat="1" ht="15" customHeight="1" x14ac:dyDescent="0.3">
      <c r="A105" s="64" t="s">
        <v>32</v>
      </c>
      <c r="B105" s="65">
        <v>12157</v>
      </c>
      <c r="C105" s="64" t="s">
        <v>32</v>
      </c>
      <c r="D105" s="65">
        <v>0</v>
      </c>
    </row>
    <row r="106" spans="1:4" s="24" customFormat="1" ht="15" customHeight="1" x14ac:dyDescent="0.3">
      <c r="A106" s="64" t="s">
        <v>33</v>
      </c>
      <c r="B106" s="65">
        <v>1789</v>
      </c>
      <c r="C106" s="64" t="s">
        <v>33</v>
      </c>
      <c r="D106" s="65">
        <v>162</v>
      </c>
    </row>
    <row r="107" spans="1:4" s="24" customFormat="1" ht="15" customHeight="1" x14ac:dyDescent="0.3">
      <c r="A107" s="64" t="s">
        <v>34</v>
      </c>
      <c r="B107" s="65">
        <v>1</v>
      </c>
      <c r="C107" s="64" t="s">
        <v>34</v>
      </c>
      <c r="D107" s="65">
        <v>0</v>
      </c>
    </row>
    <row r="108" spans="1:4" s="24" customFormat="1" ht="15" customHeight="1" x14ac:dyDescent="0.3">
      <c r="A108" s="64" t="s">
        <v>35</v>
      </c>
      <c r="B108" s="65">
        <v>0</v>
      </c>
      <c r="C108" s="64" t="s">
        <v>35</v>
      </c>
      <c r="D108" s="65">
        <v>0</v>
      </c>
    </row>
    <row r="109" spans="1:4" ht="15" customHeight="1" x14ac:dyDescent="0.3">
      <c r="A109" s="87">
        <v>2015</v>
      </c>
      <c r="B109" s="105">
        <f>SUM(B110:B121)</f>
        <v>73140</v>
      </c>
      <c r="C109" s="87">
        <v>2015</v>
      </c>
      <c r="D109" s="105">
        <f>SUM(D110:D121)</f>
        <v>1174</v>
      </c>
    </row>
    <row r="110" spans="1:4" ht="15" customHeight="1" x14ac:dyDescent="0.3">
      <c r="A110" s="64" t="s">
        <v>24</v>
      </c>
      <c r="B110" s="65">
        <v>0</v>
      </c>
      <c r="C110" s="64" t="s">
        <v>24</v>
      </c>
      <c r="D110" s="65">
        <v>0</v>
      </c>
    </row>
    <row r="111" spans="1:4" ht="15" customHeight="1" x14ac:dyDescent="0.3">
      <c r="A111" s="64" t="s">
        <v>25</v>
      </c>
      <c r="B111" s="65">
        <v>0</v>
      </c>
      <c r="C111" s="64" t="s">
        <v>25</v>
      </c>
      <c r="D111" s="65">
        <v>0</v>
      </c>
    </row>
    <row r="112" spans="1:4" ht="15" customHeight="1" x14ac:dyDescent="0.3">
      <c r="A112" s="64" t="s">
        <v>26</v>
      </c>
      <c r="B112" s="65">
        <v>179</v>
      </c>
      <c r="C112" s="64" t="s">
        <v>26</v>
      </c>
      <c r="D112" s="65">
        <v>0</v>
      </c>
    </row>
    <row r="113" spans="1:4" ht="15" customHeight="1" x14ac:dyDescent="0.3">
      <c r="A113" s="64" t="s">
        <v>27</v>
      </c>
      <c r="B113" s="65">
        <v>3883</v>
      </c>
      <c r="C113" s="64" t="s">
        <v>27</v>
      </c>
      <c r="D113" s="65">
        <v>2</v>
      </c>
    </row>
    <row r="114" spans="1:4" ht="15" customHeight="1" x14ac:dyDescent="0.3">
      <c r="A114" s="64" t="s">
        <v>28</v>
      </c>
      <c r="B114" s="65">
        <v>18953</v>
      </c>
      <c r="C114" s="64" t="s">
        <v>28</v>
      </c>
      <c r="D114" s="65">
        <v>178</v>
      </c>
    </row>
    <row r="115" spans="1:4" ht="15" customHeight="1" x14ac:dyDescent="0.3">
      <c r="A115" s="64" t="s">
        <v>29</v>
      </c>
      <c r="B115" s="65">
        <v>10707</v>
      </c>
      <c r="C115" s="64" t="s">
        <v>29</v>
      </c>
      <c r="D115" s="65">
        <v>117</v>
      </c>
    </row>
    <row r="116" spans="1:4" ht="15" customHeight="1" x14ac:dyDescent="0.3">
      <c r="A116" s="64" t="s">
        <v>30</v>
      </c>
      <c r="B116" s="65">
        <v>13504</v>
      </c>
      <c r="C116" s="64" t="s">
        <v>30</v>
      </c>
      <c r="D116" s="65">
        <v>280</v>
      </c>
    </row>
    <row r="117" spans="1:4" ht="15" customHeight="1" x14ac:dyDescent="0.3">
      <c r="A117" s="64" t="s">
        <v>31</v>
      </c>
      <c r="B117" s="65">
        <v>14162</v>
      </c>
      <c r="C117" s="64" t="s">
        <v>31</v>
      </c>
      <c r="D117" s="65">
        <v>290</v>
      </c>
    </row>
    <row r="118" spans="1:4" ht="15" customHeight="1" x14ac:dyDescent="0.3">
      <c r="A118" s="64" t="s">
        <v>32</v>
      </c>
      <c r="B118" s="65">
        <v>9723</v>
      </c>
      <c r="C118" s="64" t="s">
        <v>32</v>
      </c>
      <c r="D118" s="65">
        <v>168</v>
      </c>
    </row>
    <row r="119" spans="1:4" ht="15" customHeight="1" x14ac:dyDescent="0.3">
      <c r="A119" s="64" t="s">
        <v>33</v>
      </c>
      <c r="B119" s="65">
        <v>2029</v>
      </c>
      <c r="C119" s="64" t="s">
        <v>33</v>
      </c>
      <c r="D119" s="65">
        <v>139</v>
      </c>
    </row>
    <row r="120" spans="1:4" ht="15" customHeight="1" x14ac:dyDescent="0.3">
      <c r="A120" s="64" t="s">
        <v>34</v>
      </c>
      <c r="B120" s="65">
        <v>0</v>
      </c>
      <c r="C120" s="64" t="s">
        <v>34</v>
      </c>
      <c r="D120" s="65">
        <v>0</v>
      </c>
    </row>
    <row r="121" spans="1:4" ht="15" customHeight="1" x14ac:dyDescent="0.3">
      <c r="A121" s="64" t="s">
        <v>35</v>
      </c>
      <c r="B121" s="65">
        <v>0</v>
      </c>
      <c r="C121" s="64" t="s">
        <v>35</v>
      </c>
      <c r="D121" s="65">
        <v>0</v>
      </c>
    </row>
    <row r="122" spans="1:4" ht="15" customHeight="1" x14ac:dyDescent="0.3">
      <c r="A122" s="87">
        <v>2014</v>
      </c>
      <c r="B122" s="105">
        <f>SUM(B123:B134)</f>
        <v>73786</v>
      </c>
      <c r="C122" s="87">
        <v>2014</v>
      </c>
      <c r="D122" s="105">
        <f>SUM(D123:D134)</f>
        <v>150</v>
      </c>
    </row>
    <row r="123" spans="1:4" ht="15" customHeight="1" x14ac:dyDescent="0.3">
      <c r="A123" s="64" t="s">
        <v>24</v>
      </c>
      <c r="B123" s="65">
        <v>0</v>
      </c>
      <c r="C123" s="64" t="s">
        <v>24</v>
      </c>
      <c r="D123" s="65">
        <v>0</v>
      </c>
    </row>
    <row r="124" spans="1:4" ht="15" customHeight="1" x14ac:dyDescent="0.3">
      <c r="A124" s="64" t="s">
        <v>25</v>
      </c>
      <c r="B124" s="65">
        <v>0</v>
      </c>
      <c r="C124" s="64" t="s">
        <v>25</v>
      </c>
      <c r="D124" s="65">
        <v>0</v>
      </c>
    </row>
    <row r="125" spans="1:4" ht="15" customHeight="1" x14ac:dyDescent="0.3">
      <c r="A125" s="64" t="s">
        <v>26</v>
      </c>
      <c r="B125" s="65">
        <v>0</v>
      </c>
      <c r="C125" s="64" t="s">
        <v>26</v>
      </c>
      <c r="D125" s="65">
        <v>0</v>
      </c>
    </row>
    <row r="126" spans="1:4" ht="15" customHeight="1" x14ac:dyDescent="0.3">
      <c r="A126" s="64" t="s">
        <v>27</v>
      </c>
      <c r="B126" s="65">
        <v>2821</v>
      </c>
      <c r="C126" s="64" t="s">
        <v>27</v>
      </c>
      <c r="D126" s="65">
        <v>4</v>
      </c>
    </row>
    <row r="127" spans="1:4" ht="15" customHeight="1" x14ac:dyDescent="0.3">
      <c r="A127" s="64" t="s">
        <v>28</v>
      </c>
      <c r="B127" s="65">
        <v>4549</v>
      </c>
      <c r="C127" s="64" t="s">
        <v>28</v>
      </c>
      <c r="D127" s="65">
        <v>78</v>
      </c>
    </row>
    <row r="128" spans="1:4" ht="15" customHeight="1" x14ac:dyDescent="0.3">
      <c r="A128" s="64" t="s">
        <v>29</v>
      </c>
      <c r="B128" s="65">
        <v>14392</v>
      </c>
      <c r="C128" s="64" t="s">
        <v>29</v>
      </c>
      <c r="D128" s="65">
        <v>6</v>
      </c>
    </row>
    <row r="129" spans="1:4" ht="15" customHeight="1" x14ac:dyDescent="0.3">
      <c r="A129" s="64" t="s">
        <v>30</v>
      </c>
      <c r="B129" s="65">
        <v>17616</v>
      </c>
      <c r="C129" s="64" t="s">
        <v>30</v>
      </c>
      <c r="D129" s="65">
        <v>62</v>
      </c>
    </row>
    <row r="130" spans="1:4" ht="15" customHeight="1" x14ac:dyDescent="0.3">
      <c r="A130" s="64" t="s">
        <v>31</v>
      </c>
      <c r="B130" s="65">
        <v>19693</v>
      </c>
      <c r="C130" s="64" t="s">
        <v>31</v>
      </c>
      <c r="D130" s="65">
        <v>0</v>
      </c>
    </row>
    <row r="131" spans="1:4" ht="15" customHeight="1" x14ac:dyDescent="0.3">
      <c r="A131" s="64" t="s">
        <v>32</v>
      </c>
      <c r="B131" s="65">
        <v>11859</v>
      </c>
      <c r="C131" s="64" t="s">
        <v>32</v>
      </c>
      <c r="D131" s="65">
        <v>0</v>
      </c>
    </row>
    <row r="132" spans="1:4" ht="15" customHeight="1" x14ac:dyDescent="0.3">
      <c r="A132" s="64" t="s">
        <v>33</v>
      </c>
      <c r="B132" s="65">
        <v>2856</v>
      </c>
      <c r="C132" s="64" t="s">
        <v>33</v>
      </c>
      <c r="D132" s="65">
        <v>0</v>
      </c>
    </row>
    <row r="133" spans="1:4" ht="15" customHeight="1" x14ac:dyDescent="0.3">
      <c r="A133" s="64" t="s">
        <v>34</v>
      </c>
      <c r="B133" s="65">
        <v>0</v>
      </c>
      <c r="C133" s="64" t="s">
        <v>34</v>
      </c>
      <c r="D133" s="65">
        <v>0</v>
      </c>
    </row>
    <row r="134" spans="1:4" ht="15" customHeight="1" x14ac:dyDescent="0.3">
      <c r="A134" s="64" t="s">
        <v>35</v>
      </c>
      <c r="B134" s="65">
        <v>0</v>
      </c>
      <c r="C134" s="64" t="s">
        <v>35</v>
      </c>
      <c r="D134" s="65">
        <v>0</v>
      </c>
    </row>
    <row r="135" spans="1:4" ht="15" customHeight="1" x14ac:dyDescent="0.3">
      <c r="A135" s="87">
        <v>2013</v>
      </c>
      <c r="B135" s="105">
        <f>SUM(B136:B147)</f>
        <v>70006</v>
      </c>
      <c r="C135" s="87">
        <v>2013</v>
      </c>
      <c r="D135" s="105">
        <f>SUM(D136:D147)</f>
        <v>11</v>
      </c>
    </row>
    <row r="136" spans="1:4" ht="15" customHeight="1" x14ac:dyDescent="0.3">
      <c r="A136" s="64" t="s">
        <v>24</v>
      </c>
      <c r="B136" s="65">
        <v>0</v>
      </c>
      <c r="C136" s="64" t="s">
        <v>24</v>
      </c>
      <c r="D136" s="65">
        <v>0</v>
      </c>
    </row>
    <row r="137" spans="1:4" ht="15" customHeight="1" x14ac:dyDescent="0.3">
      <c r="A137" s="64" t="s">
        <v>25</v>
      </c>
      <c r="B137" s="65">
        <v>0</v>
      </c>
      <c r="C137" s="64" t="s">
        <v>25</v>
      </c>
      <c r="D137" s="65">
        <v>0</v>
      </c>
    </row>
    <row r="138" spans="1:4" ht="15" customHeight="1" x14ac:dyDescent="0.3">
      <c r="A138" s="64" t="s">
        <v>26</v>
      </c>
      <c r="B138" s="65">
        <v>80</v>
      </c>
      <c r="C138" s="64" t="s">
        <v>26</v>
      </c>
      <c r="D138" s="65">
        <v>0</v>
      </c>
    </row>
    <row r="139" spans="1:4" ht="15" customHeight="1" x14ac:dyDescent="0.3">
      <c r="A139" s="64" t="s">
        <v>27</v>
      </c>
      <c r="B139" s="65">
        <v>2611</v>
      </c>
      <c r="C139" s="64" t="s">
        <v>27</v>
      </c>
      <c r="D139" s="65">
        <v>0</v>
      </c>
    </row>
    <row r="140" spans="1:4" ht="15" customHeight="1" x14ac:dyDescent="0.3">
      <c r="A140" s="64" t="s">
        <v>28</v>
      </c>
      <c r="B140" s="65">
        <v>5444</v>
      </c>
      <c r="C140" s="64" t="s">
        <v>28</v>
      </c>
      <c r="D140" s="65">
        <v>7</v>
      </c>
    </row>
    <row r="141" spans="1:4" ht="15" customHeight="1" x14ac:dyDescent="0.3">
      <c r="A141" s="64" t="s">
        <v>29</v>
      </c>
      <c r="B141" s="65">
        <v>14087</v>
      </c>
      <c r="C141" s="64" t="s">
        <v>29</v>
      </c>
      <c r="D141" s="65">
        <v>0</v>
      </c>
    </row>
    <row r="142" spans="1:4" ht="15" customHeight="1" x14ac:dyDescent="0.3">
      <c r="A142" s="64" t="s">
        <v>30</v>
      </c>
      <c r="B142" s="65">
        <v>15129</v>
      </c>
      <c r="C142" s="64" t="s">
        <v>30</v>
      </c>
      <c r="D142" s="65">
        <v>0</v>
      </c>
    </row>
    <row r="143" spans="1:4" ht="15" customHeight="1" x14ac:dyDescent="0.3">
      <c r="A143" s="64" t="s">
        <v>31</v>
      </c>
      <c r="B143" s="65">
        <v>17026</v>
      </c>
      <c r="C143" s="64" t="s">
        <v>31</v>
      </c>
      <c r="D143" s="65">
        <v>0</v>
      </c>
    </row>
    <row r="144" spans="1:4" ht="15" customHeight="1" x14ac:dyDescent="0.3">
      <c r="A144" s="64" t="s">
        <v>32</v>
      </c>
      <c r="B144" s="65">
        <v>11673</v>
      </c>
      <c r="C144" s="64" t="s">
        <v>32</v>
      </c>
      <c r="D144" s="65">
        <v>4</v>
      </c>
    </row>
    <row r="145" spans="1:4" ht="15" customHeight="1" x14ac:dyDescent="0.3">
      <c r="A145" s="64" t="s">
        <v>33</v>
      </c>
      <c r="B145" s="65">
        <v>3956</v>
      </c>
      <c r="C145" s="64" t="s">
        <v>33</v>
      </c>
      <c r="D145" s="65">
        <v>0</v>
      </c>
    </row>
    <row r="146" spans="1:4" ht="15" customHeight="1" x14ac:dyDescent="0.3">
      <c r="A146" s="64" t="s">
        <v>34</v>
      </c>
      <c r="B146" s="65">
        <v>0</v>
      </c>
      <c r="C146" s="64" t="s">
        <v>34</v>
      </c>
      <c r="D146" s="65">
        <v>0</v>
      </c>
    </row>
    <row r="147" spans="1:4" ht="15" customHeight="1" x14ac:dyDescent="0.3">
      <c r="A147" s="64" t="s">
        <v>35</v>
      </c>
      <c r="B147" s="65">
        <v>0</v>
      </c>
      <c r="C147" s="64" t="s">
        <v>35</v>
      </c>
      <c r="D147" s="65">
        <v>0</v>
      </c>
    </row>
    <row r="148" spans="1:4" ht="15" customHeight="1" x14ac:dyDescent="0.3">
      <c r="A148" s="87">
        <v>2012</v>
      </c>
      <c r="B148" s="105">
        <f>SUM(B149:B160)</f>
        <v>66144</v>
      </c>
      <c r="C148" s="87">
        <v>2012</v>
      </c>
      <c r="D148" s="105">
        <f>SUM(D149:D160)</f>
        <v>28</v>
      </c>
    </row>
    <row r="149" spans="1:4" ht="15" customHeight="1" x14ac:dyDescent="0.3">
      <c r="A149" s="64" t="s">
        <v>24</v>
      </c>
      <c r="B149" s="65">
        <v>0</v>
      </c>
      <c r="C149" s="64" t="s">
        <v>24</v>
      </c>
      <c r="D149" s="65">
        <v>0</v>
      </c>
    </row>
    <row r="150" spans="1:4" ht="15" customHeight="1" x14ac:dyDescent="0.3">
      <c r="A150" s="64" t="s">
        <v>25</v>
      </c>
      <c r="B150" s="65">
        <v>0</v>
      </c>
      <c r="C150" s="64" t="s">
        <v>25</v>
      </c>
      <c r="D150" s="65">
        <v>0</v>
      </c>
    </row>
    <row r="151" spans="1:4" ht="15" customHeight="1" x14ac:dyDescent="0.3">
      <c r="A151" s="64" t="s">
        <v>26</v>
      </c>
      <c r="B151" s="65">
        <v>161</v>
      </c>
      <c r="C151" s="64" t="s">
        <v>26</v>
      </c>
      <c r="D151" s="65">
        <v>0</v>
      </c>
    </row>
    <row r="152" spans="1:4" ht="15" customHeight="1" x14ac:dyDescent="0.3">
      <c r="A152" s="64" t="s">
        <v>27</v>
      </c>
      <c r="B152" s="65">
        <v>4177</v>
      </c>
      <c r="C152" s="64" t="s">
        <v>27</v>
      </c>
      <c r="D152" s="65">
        <v>0</v>
      </c>
    </row>
    <row r="153" spans="1:4" ht="15" customHeight="1" x14ac:dyDescent="0.3">
      <c r="A153" s="64" t="s">
        <v>28</v>
      </c>
      <c r="B153" s="65">
        <v>5205</v>
      </c>
      <c r="C153" s="64" t="s">
        <v>28</v>
      </c>
      <c r="D153" s="65">
        <v>0</v>
      </c>
    </row>
    <row r="154" spans="1:4" ht="15" customHeight="1" x14ac:dyDescent="0.3">
      <c r="A154" s="64" t="s">
        <v>29</v>
      </c>
      <c r="B154" s="65">
        <v>11412</v>
      </c>
      <c r="C154" s="64" t="s">
        <v>29</v>
      </c>
      <c r="D154" s="65">
        <v>0</v>
      </c>
    </row>
    <row r="155" spans="1:4" ht="15" customHeight="1" x14ac:dyDescent="0.3">
      <c r="A155" s="64" t="s">
        <v>30</v>
      </c>
      <c r="B155" s="65">
        <v>14201</v>
      </c>
      <c r="C155" s="64" t="s">
        <v>30</v>
      </c>
      <c r="D155" s="65">
        <v>28</v>
      </c>
    </row>
    <row r="156" spans="1:4" ht="15" customHeight="1" x14ac:dyDescent="0.3">
      <c r="A156" s="64" t="s">
        <v>31</v>
      </c>
      <c r="B156" s="65">
        <v>14494</v>
      </c>
      <c r="C156" s="64" t="s">
        <v>31</v>
      </c>
      <c r="D156" s="65">
        <v>0</v>
      </c>
    </row>
    <row r="157" spans="1:4" ht="15" customHeight="1" x14ac:dyDescent="0.3">
      <c r="A157" s="64" t="s">
        <v>32</v>
      </c>
      <c r="B157" s="65">
        <v>10817</v>
      </c>
      <c r="C157" s="64" t="s">
        <v>32</v>
      </c>
      <c r="D157" s="65">
        <v>0</v>
      </c>
    </row>
    <row r="158" spans="1:4" ht="15" customHeight="1" x14ac:dyDescent="0.3">
      <c r="A158" s="64" t="s">
        <v>33</v>
      </c>
      <c r="B158" s="65">
        <v>5437</v>
      </c>
      <c r="C158" s="64" t="s">
        <v>33</v>
      </c>
      <c r="D158" s="65">
        <v>0</v>
      </c>
    </row>
    <row r="159" spans="1:4" ht="15" customHeight="1" x14ac:dyDescent="0.3">
      <c r="A159" s="64" t="s">
        <v>34</v>
      </c>
      <c r="B159" s="65">
        <v>240</v>
      </c>
      <c r="C159" s="64" t="s">
        <v>34</v>
      </c>
      <c r="D159" s="65">
        <v>0</v>
      </c>
    </row>
    <row r="160" spans="1:4" ht="15" customHeight="1" x14ac:dyDescent="0.3">
      <c r="A160" s="64" t="s">
        <v>35</v>
      </c>
      <c r="B160" s="65">
        <v>0</v>
      </c>
      <c r="C160" s="64" t="s">
        <v>35</v>
      </c>
      <c r="D160" s="65">
        <v>0</v>
      </c>
    </row>
    <row r="161" spans="1:4" ht="15" customHeight="1" x14ac:dyDescent="0.3">
      <c r="A161" s="87">
        <v>2011</v>
      </c>
      <c r="B161" s="105">
        <f>SUM(B162:B173)</f>
        <v>37583</v>
      </c>
      <c r="C161" s="87">
        <v>2011</v>
      </c>
      <c r="D161" s="105">
        <f>SUM(D162:D173)</f>
        <v>485</v>
      </c>
    </row>
    <row r="162" spans="1:4" ht="15" customHeight="1" x14ac:dyDescent="0.3">
      <c r="A162" s="64" t="s">
        <v>24</v>
      </c>
      <c r="B162" s="65">
        <v>0</v>
      </c>
      <c r="C162" s="64" t="s">
        <v>24</v>
      </c>
      <c r="D162" s="65">
        <v>0</v>
      </c>
    </row>
    <row r="163" spans="1:4" ht="15" customHeight="1" x14ac:dyDescent="0.3">
      <c r="A163" s="64" t="s">
        <v>25</v>
      </c>
      <c r="B163" s="65">
        <v>0</v>
      </c>
      <c r="C163" s="64" t="s">
        <v>25</v>
      </c>
      <c r="D163" s="65">
        <v>0</v>
      </c>
    </row>
    <row r="164" spans="1:4" ht="15" customHeight="1" x14ac:dyDescent="0.3">
      <c r="A164" s="64" t="s">
        <v>26</v>
      </c>
      <c r="B164" s="65">
        <v>0</v>
      </c>
      <c r="C164" s="64" t="s">
        <v>26</v>
      </c>
      <c r="D164" s="65">
        <v>0</v>
      </c>
    </row>
    <row r="165" spans="1:4" ht="15" customHeight="1" x14ac:dyDescent="0.3">
      <c r="A165" s="64" t="s">
        <v>27</v>
      </c>
      <c r="B165" s="65">
        <v>0</v>
      </c>
      <c r="C165" s="64" t="s">
        <v>27</v>
      </c>
      <c r="D165" s="65">
        <v>0</v>
      </c>
    </row>
    <row r="166" spans="1:4" ht="15" customHeight="1" x14ac:dyDescent="0.3">
      <c r="A166" s="64" t="s">
        <v>28</v>
      </c>
      <c r="B166" s="65">
        <v>3091</v>
      </c>
      <c r="C166" s="64" t="s">
        <v>28</v>
      </c>
      <c r="D166" s="65">
        <v>213</v>
      </c>
    </row>
    <row r="167" spans="1:4" ht="15" customHeight="1" x14ac:dyDescent="0.3">
      <c r="A167" s="64" t="s">
        <v>29</v>
      </c>
      <c r="B167" s="65">
        <v>7122</v>
      </c>
      <c r="C167" s="64" t="s">
        <v>29</v>
      </c>
      <c r="D167" s="65">
        <v>87</v>
      </c>
    </row>
    <row r="168" spans="1:4" ht="15" customHeight="1" x14ac:dyDescent="0.3">
      <c r="A168" s="64" t="s">
        <v>30</v>
      </c>
      <c r="B168" s="65">
        <v>10238</v>
      </c>
      <c r="C168" s="64" t="s">
        <v>30</v>
      </c>
      <c r="D168" s="65">
        <v>98</v>
      </c>
    </row>
    <row r="169" spans="1:4" ht="15" customHeight="1" x14ac:dyDescent="0.3">
      <c r="A169" s="64" t="s">
        <v>31</v>
      </c>
      <c r="B169" s="65">
        <v>8832</v>
      </c>
      <c r="C169" s="64" t="s">
        <v>31</v>
      </c>
      <c r="D169" s="65">
        <v>0</v>
      </c>
    </row>
    <row r="170" spans="1:4" ht="15" customHeight="1" x14ac:dyDescent="0.3">
      <c r="A170" s="64" t="s">
        <v>32</v>
      </c>
      <c r="B170" s="65">
        <v>7177</v>
      </c>
      <c r="C170" s="64" t="s">
        <v>32</v>
      </c>
      <c r="D170" s="65">
        <v>87</v>
      </c>
    </row>
    <row r="171" spans="1:4" ht="15" customHeight="1" x14ac:dyDescent="0.3">
      <c r="A171" s="64" t="s">
        <v>33</v>
      </c>
      <c r="B171" s="65">
        <v>1119</v>
      </c>
      <c r="C171" s="64" t="s">
        <v>33</v>
      </c>
      <c r="D171" s="65">
        <v>0</v>
      </c>
    </row>
    <row r="172" spans="1:4" ht="15" customHeight="1" x14ac:dyDescent="0.3">
      <c r="A172" s="64" t="s">
        <v>34</v>
      </c>
      <c r="B172" s="65">
        <v>0</v>
      </c>
      <c r="C172" s="64" t="s">
        <v>34</v>
      </c>
      <c r="D172" s="65">
        <v>0</v>
      </c>
    </row>
    <row r="173" spans="1:4" ht="15" customHeight="1" x14ac:dyDescent="0.3">
      <c r="A173" s="64" t="s">
        <v>35</v>
      </c>
      <c r="B173" s="65">
        <v>4</v>
      </c>
      <c r="C173" s="64" t="s">
        <v>35</v>
      </c>
      <c r="D173" s="65">
        <v>0</v>
      </c>
    </row>
    <row r="174" spans="1:4" ht="15" customHeight="1" x14ac:dyDescent="0.3">
      <c r="A174" s="87">
        <v>2010</v>
      </c>
      <c r="B174" s="105">
        <f>SUM(B175:B186)</f>
        <v>39627</v>
      </c>
      <c r="C174" s="87">
        <v>2010</v>
      </c>
      <c r="D174" s="105">
        <f>SUM(D175:D186)</f>
        <v>9</v>
      </c>
    </row>
    <row r="175" spans="1:4" ht="15" customHeight="1" x14ac:dyDescent="0.3">
      <c r="A175" s="64" t="s">
        <v>24</v>
      </c>
      <c r="B175" s="65">
        <v>0</v>
      </c>
      <c r="C175" s="64" t="s">
        <v>24</v>
      </c>
      <c r="D175" s="65">
        <v>0</v>
      </c>
    </row>
    <row r="176" spans="1:4" ht="15" customHeight="1" x14ac:dyDescent="0.3">
      <c r="A176" s="64" t="s">
        <v>25</v>
      </c>
      <c r="B176" s="65">
        <v>0</v>
      </c>
      <c r="C176" s="64" t="s">
        <v>25</v>
      </c>
      <c r="D176" s="65">
        <v>0</v>
      </c>
    </row>
    <row r="177" spans="1:4" ht="15" customHeight="1" x14ac:dyDescent="0.3">
      <c r="A177" s="64" t="s">
        <v>26</v>
      </c>
      <c r="B177" s="65">
        <v>0</v>
      </c>
      <c r="C177" s="64" t="s">
        <v>26</v>
      </c>
      <c r="D177" s="65">
        <v>0</v>
      </c>
    </row>
    <row r="178" spans="1:4" ht="15" customHeight="1" x14ac:dyDescent="0.3">
      <c r="A178" s="64" t="s">
        <v>27</v>
      </c>
      <c r="B178" s="65">
        <v>43</v>
      </c>
      <c r="C178" s="64" t="s">
        <v>27</v>
      </c>
      <c r="D178" s="65">
        <v>0</v>
      </c>
    </row>
    <row r="179" spans="1:4" ht="15" customHeight="1" x14ac:dyDescent="0.3">
      <c r="A179" s="64" t="s">
        <v>28</v>
      </c>
      <c r="B179" s="65">
        <v>4225</v>
      </c>
      <c r="C179" s="64" t="s">
        <v>28</v>
      </c>
      <c r="D179" s="65">
        <v>1</v>
      </c>
    </row>
    <row r="180" spans="1:4" ht="15" customHeight="1" x14ac:dyDescent="0.3">
      <c r="A180" s="64" t="s">
        <v>29</v>
      </c>
      <c r="B180" s="65">
        <v>7760</v>
      </c>
      <c r="C180" s="64" t="s">
        <v>29</v>
      </c>
      <c r="D180" s="65">
        <v>2</v>
      </c>
    </row>
    <row r="181" spans="1:4" ht="15" customHeight="1" x14ac:dyDescent="0.3">
      <c r="A181" s="64" t="s">
        <v>30</v>
      </c>
      <c r="B181" s="65">
        <v>9889</v>
      </c>
      <c r="C181" s="64" t="s">
        <v>30</v>
      </c>
      <c r="D181" s="65">
        <v>0</v>
      </c>
    </row>
    <row r="182" spans="1:4" ht="15" customHeight="1" x14ac:dyDescent="0.3">
      <c r="A182" s="64" t="s">
        <v>31</v>
      </c>
      <c r="B182" s="65">
        <v>10308</v>
      </c>
      <c r="C182" s="64" t="s">
        <v>31</v>
      </c>
      <c r="D182" s="65">
        <v>0</v>
      </c>
    </row>
    <row r="183" spans="1:4" ht="15" customHeight="1" x14ac:dyDescent="0.3">
      <c r="A183" s="64" t="s">
        <v>32</v>
      </c>
      <c r="B183" s="65">
        <v>6445</v>
      </c>
      <c r="C183" s="64" t="s">
        <v>32</v>
      </c>
      <c r="D183" s="65">
        <v>6</v>
      </c>
    </row>
    <row r="184" spans="1:4" ht="15" customHeight="1" x14ac:dyDescent="0.3">
      <c r="A184" s="64" t="s">
        <v>33</v>
      </c>
      <c r="B184" s="65">
        <v>957</v>
      </c>
      <c r="C184" s="64" t="s">
        <v>33</v>
      </c>
      <c r="D184" s="65">
        <v>0</v>
      </c>
    </row>
    <row r="185" spans="1:4" ht="15" customHeight="1" x14ac:dyDescent="0.3">
      <c r="A185" s="64" t="s">
        <v>34</v>
      </c>
      <c r="B185" s="65">
        <v>0</v>
      </c>
      <c r="C185" s="64" t="s">
        <v>34</v>
      </c>
      <c r="D185" s="65">
        <v>0</v>
      </c>
    </row>
    <row r="186" spans="1:4" ht="15" customHeight="1" x14ac:dyDescent="0.3">
      <c r="A186" s="64" t="s">
        <v>35</v>
      </c>
      <c r="B186" s="65">
        <v>0</v>
      </c>
      <c r="C186" s="64" t="s">
        <v>35</v>
      </c>
      <c r="D186" s="65">
        <v>0</v>
      </c>
    </row>
    <row r="187" spans="1:4" ht="15" customHeight="1" x14ac:dyDescent="0.3">
      <c r="A187" s="176" t="s">
        <v>117</v>
      </c>
      <c r="B187" s="176"/>
      <c r="C187" s="176"/>
      <c r="D187" s="5"/>
    </row>
    <row r="188" spans="1:4" ht="15" customHeight="1" x14ac:dyDescent="0.3">
      <c r="A188" s="5"/>
      <c r="B188" s="5"/>
      <c r="C188" s="5"/>
      <c r="D188" s="5"/>
    </row>
  </sheetData>
  <mergeCells count="3">
    <mergeCell ref="C3:D3"/>
    <mergeCell ref="A187:C187"/>
    <mergeCell ref="A3:B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108" max="5" man="1"/>
    <brk id="134" max="5" man="1"/>
    <brk id="160" max="5" man="1"/>
    <brk id="187" max="5" man="1"/>
  </rowBreaks>
  <colBreaks count="1" manualBreakCount="1">
    <brk id="2"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71"/>
  <sheetViews>
    <sheetView showGridLines="0" zoomScaleNormal="100" workbookViewId="0">
      <selection activeCell="C5" sqref="A5:XFD10"/>
    </sheetView>
  </sheetViews>
  <sheetFormatPr defaultRowHeight="15" customHeight="1" x14ac:dyDescent="0.3"/>
  <cols>
    <col min="1" max="1" width="6.33203125" style="15" bestFit="1" customWidth="1"/>
    <col min="2" max="2" width="18.88671875" style="15" bestFit="1" customWidth="1"/>
    <col min="3" max="3" width="10.109375" style="15" customWidth="1"/>
    <col min="4" max="4" width="27.5546875" style="15" bestFit="1" customWidth="1"/>
    <col min="5" max="5" width="24.6640625" style="15" customWidth="1"/>
    <col min="6" max="6" width="18.33203125" style="15" bestFit="1" customWidth="1"/>
    <col min="7" max="7" width="9.109375" style="15" bestFit="1" customWidth="1"/>
    <col min="8" max="9" width="8.88671875" style="15"/>
    <col min="10" max="10" width="7" style="15" bestFit="1" customWidth="1"/>
    <col min="11" max="11" width="18.88671875" style="15" customWidth="1"/>
    <col min="12" max="12" width="14.88671875" style="15" customWidth="1"/>
    <col min="13" max="13" width="19" style="15" customWidth="1"/>
    <col min="14" max="14" width="17.33203125" style="15" customWidth="1"/>
    <col min="15" max="15" width="13.33203125" style="15" customWidth="1"/>
    <col min="16" max="16" width="14.33203125" style="15" bestFit="1" customWidth="1"/>
    <col min="17" max="16384" width="8.88671875" style="15"/>
  </cols>
  <sheetData>
    <row r="2" spans="1:6" ht="15" customHeight="1" x14ac:dyDescent="0.3">
      <c r="A2" s="204" t="s">
        <v>129</v>
      </c>
      <c r="B2" s="205"/>
      <c r="C2" s="205"/>
      <c r="D2" s="205"/>
      <c r="E2" s="205"/>
      <c r="F2" s="205"/>
    </row>
    <row r="3" spans="1:6" ht="20.399999999999999" x14ac:dyDescent="0.3">
      <c r="A3" s="107"/>
      <c r="B3" s="108"/>
      <c r="C3" s="108"/>
      <c r="D3" s="109" t="s">
        <v>13</v>
      </c>
      <c r="E3" s="110" t="s">
        <v>14</v>
      </c>
      <c r="F3" s="111" t="s">
        <v>15</v>
      </c>
    </row>
    <row r="4" spans="1:6" ht="20.399999999999999" x14ac:dyDescent="0.3">
      <c r="A4" s="112" t="s">
        <v>12</v>
      </c>
      <c r="B4" s="113" t="s">
        <v>40</v>
      </c>
      <c r="C4" s="113" t="s">
        <v>16</v>
      </c>
      <c r="D4" s="114" t="s">
        <v>17</v>
      </c>
      <c r="E4" s="115" t="s">
        <v>17</v>
      </c>
      <c r="F4" s="116" t="s">
        <v>18</v>
      </c>
    </row>
    <row r="5" spans="1:6" ht="15" hidden="1" customHeight="1" x14ac:dyDescent="0.3">
      <c r="A5" s="208">
        <v>2023</v>
      </c>
      <c r="B5" s="197" t="s">
        <v>0</v>
      </c>
      <c r="C5" s="157" t="s">
        <v>21</v>
      </c>
      <c r="D5" s="154"/>
      <c r="E5" s="155"/>
      <c r="F5" s="155"/>
    </row>
    <row r="6" spans="1:6" ht="15" hidden="1" customHeight="1" x14ac:dyDescent="0.3">
      <c r="A6" s="209"/>
      <c r="B6" s="198"/>
      <c r="C6" s="158" t="s">
        <v>20</v>
      </c>
      <c r="D6" s="118"/>
      <c r="E6" s="119"/>
      <c r="F6" s="119"/>
    </row>
    <row r="7" spans="1:6" ht="15" hidden="1" customHeight="1" x14ac:dyDescent="0.3">
      <c r="A7" s="209"/>
      <c r="B7" s="207" t="s">
        <v>92</v>
      </c>
      <c r="C7" s="58" t="s">
        <v>22</v>
      </c>
      <c r="D7" s="59"/>
      <c r="E7" s="60"/>
      <c r="F7" s="61"/>
    </row>
    <row r="8" spans="1:6" ht="15" hidden="1" customHeight="1" x14ac:dyDescent="0.3">
      <c r="A8" s="209"/>
      <c r="B8" s="200"/>
      <c r="C8" s="117" t="s">
        <v>97</v>
      </c>
      <c r="D8" s="118"/>
      <c r="E8" s="119"/>
      <c r="F8" s="119"/>
    </row>
    <row r="9" spans="1:6" ht="15" hidden="1" customHeight="1" x14ac:dyDescent="0.3">
      <c r="A9" s="209"/>
      <c r="B9" s="54" t="s">
        <v>5</v>
      </c>
      <c r="C9" s="63" t="s">
        <v>23</v>
      </c>
      <c r="D9" s="55"/>
      <c r="E9" s="56"/>
      <c r="F9" s="57"/>
    </row>
    <row r="10" spans="1:6" ht="15" hidden="1" customHeight="1" thickBot="1" x14ac:dyDescent="0.35">
      <c r="A10" s="210"/>
      <c r="B10" s="120" t="s">
        <v>19</v>
      </c>
      <c r="C10" s="121"/>
      <c r="D10" s="122"/>
      <c r="E10" s="122"/>
      <c r="F10" s="122"/>
    </row>
    <row r="11" spans="1:6" ht="15" customHeight="1" x14ac:dyDescent="0.3">
      <c r="A11" s="208">
        <v>2022</v>
      </c>
      <c r="B11" s="197" t="s">
        <v>0</v>
      </c>
      <c r="C11" s="157" t="s">
        <v>21</v>
      </c>
      <c r="D11" s="154">
        <v>640804</v>
      </c>
      <c r="E11" s="155">
        <v>604348</v>
      </c>
      <c r="F11" s="155">
        <f t="shared" ref="F11" si="0">SUM(D11:E11)</f>
        <v>1245152</v>
      </c>
    </row>
    <row r="12" spans="1:6" ht="15" customHeight="1" x14ac:dyDescent="0.3">
      <c r="A12" s="209"/>
      <c r="B12" s="198"/>
      <c r="C12" s="158" t="s">
        <v>20</v>
      </c>
      <c r="D12" s="118">
        <v>31610</v>
      </c>
      <c r="E12" s="119">
        <v>29792</v>
      </c>
      <c r="F12" s="119">
        <f>SUM(D12:E12)</f>
        <v>61402</v>
      </c>
    </row>
    <row r="13" spans="1:6" ht="15" customHeight="1" x14ac:dyDescent="0.3">
      <c r="A13" s="209"/>
      <c r="B13" s="207" t="s">
        <v>92</v>
      </c>
      <c r="C13" s="58" t="s">
        <v>22</v>
      </c>
      <c r="D13" s="59">
        <v>604348</v>
      </c>
      <c r="E13" s="60">
        <v>640804</v>
      </c>
      <c r="F13" s="61">
        <f t="shared" ref="F13:F15" si="1">SUM(D13:E13)</f>
        <v>1245152</v>
      </c>
    </row>
    <row r="14" spans="1:6" ht="15" customHeight="1" x14ac:dyDescent="0.3">
      <c r="A14" s="209"/>
      <c r="B14" s="200"/>
      <c r="C14" s="117" t="s">
        <v>97</v>
      </c>
      <c r="D14" s="118">
        <v>79027</v>
      </c>
      <c r="E14" s="119">
        <v>80468</v>
      </c>
      <c r="F14" s="119">
        <f t="shared" si="1"/>
        <v>159495</v>
      </c>
    </row>
    <row r="15" spans="1:6" ht="15" customHeight="1" x14ac:dyDescent="0.3">
      <c r="A15" s="209"/>
      <c r="B15" s="54" t="s">
        <v>5</v>
      </c>
      <c r="C15" s="63" t="s">
        <v>23</v>
      </c>
      <c r="D15" s="55">
        <v>676931</v>
      </c>
      <c r="E15" s="56">
        <v>675719</v>
      </c>
      <c r="F15" s="57">
        <f t="shared" si="1"/>
        <v>1352650</v>
      </c>
    </row>
    <row r="16" spans="1:6" ht="15" customHeight="1" thickBot="1" x14ac:dyDescent="0.35">
      <c r="A16" s="210"/>
      <c r="B16" s="120" t="s">
        <v>19</v>
      </c>
      <c r="C16" s="121"/>
      <c r="D16" s="122">
        <f>SUM(D12:D15)</f>
        <v>1391916</v>
      </c>
      <c r="E16" s="122">
        <f t="shared" ref="E16" si="2">SUM(E12:E15)</f>
        <v>1426783</v>
      </c>
      <c r="F16" s="122">
        <f>SUM(F11:F15)</f>
        <v>4063851</v>
      </c>
    </row>
    <row r="17" spans="1:7" ht="15" customHeight="1" x14ac:dyDescent="0.3">
      <c r="A17" s="153"/>
      <c r="B17" s="211" t="s">
        <v>0</v>
      </c>
      <c r="C17" s="157" t="s">
        <v>21</v>
      </c>
      <c r="D17" s="154">
        <v>446196</v>
      </c>
      <c r="E17" s="155">
        <v>423069</v>
      </c>
      <c r="F17" s="155">
        <v>869265</v>
      </c>
    </row>
    <row r="18" spans="1:7" ht="15" customHeight="1" x14ac:dyDescent="0.3">
      <c r="A18" s="206">
        <v>2021</v>
      </c>
      <c r="B18" s="198"/>
      <c r="C18" s="158" t="s">
        <v>20</v>
      </c>
      <c r="D18" s="118">
        <v>29720</v>
      </c>
      <c r="E18" s="119">
        <v>26191</v>
      </c>
      <c r="F18" s="119">
        <f>SUM(D18:E18)</f>
        <v>55911</v>
      </c>
    </row>
    <row r="19" spans="1:7" ht="15" customHeight="1" x14ac:dyDescent="0.3">
      <c r="A19" s="202"/>
      <c r="B19" s="199" t="s">
        <v>39</v>
      </c>
      <c r="C19" s="58" t="s">
        <v>22</v>
      </c>
      <c r="D19" s="59">
        <v>423069</v>
      </c>
      <c r="E19" s="60">
        <v>446196</v>
      </c>
      <c r="F19" s="61">
        <f t="shared" ref="F19:F22" si="3">SUM(D19:E19)</f>
        <v>869265</v>
      </c>
    </row>
    <row r="20" spans="1:7" ht="15" customHeight="1" x14ac:dyDescent="0.3">
      <c r="A20" s="202"/>
      <c r="B20" s="200"/>
      <c r="C20" s="117" t="s">
        <v>97</v>
      </c>
      <c r="D20" s="118">
        <v>59098</v>
      </c>
      <c r="E20" s="119">
        <v>60577</v>
      </c>
      <c r="F20" s="119">
        <f t="shared" si="3"/>
        <v>119675</v>
      </c>
    </row>
    <row r="21" spans="1:7" ht="15" customHeight="1" x14ac:dyDescent="0.3">
      <c r="A21" s="202"/>
      <c r="B21" s="54" t="s">
        <v>5</v>
      </c>
      <c r="C21" s="63" t="s">
        <v>23</v>
      </c>
      <c r="D21" s="55">
        <v>520352</v>
      </c>
      <c r="E21" s="56">
        <v>518392</v>
      </c>
      <c r="F21" s="57">
        <f t="shared" si="3"/>
        <v>1038744</v>
      </c>
    </row>
    <row r="22" spans="1:7" ht="15" customHeight="1" thickBot="1" x14ac:dyDescent="0.35">
      <c r="A22" s="203"/>
      <c r="B22" s="120" t="s">
        <v>19</v>
      </c>
      <c r="C22" s="121"/>
      <c r="D22" s="122">
        <f>SUM(D17:D21)</f>
        <v>1478435</v>
      </c>
      <c r="E22" s="122">
        <f>SUM(E17:E21)</f>
        <v>1474425</v>
      </c>
      <c r="F22" s="122">
        <f t="shared" si="3"/>
        <v>2952860</v>
      </c>
    </row>
    <row r="23" spans="1:7" ht="15" customHeight="1" x14ac:dyDescent="0.3">
      <c r="A23" s="152"/>
      <c r="B23" s="211" t="s">
        <v>0</v>
      </c>
      <c r="C23" s="157" t="s">
        <v>21</v>
      </c>
      <c r="D23" s="154">
        <v>501225</v>
      </c>
      <c r="E23" s="155">
        <v>474635</v>
      </c>
      <c r="F23" s="155">
        <v>975860</v>
      </c>
    </row>
    <row r="24" spans="1:7" ht="15" customHeight="1" x14ac:dyDescent="0.3">
      <c r="A24" s="202">
        <v>2020</v>
      </c>
      <c r="B24" s="198"/>
      <c r="C24" s="158" t="s">
        <v>20</v>
      </c>
      <c r="D24" s="118">
        <v>22609</v>
      </c>
      <c r="E24" s="119">
        <v>23174</v>
      </c>
      <c r="F24" s="119">
        <f>SUM(D24:E24)</f>
        <v>45783</v>
      </c>
    </row>
    <row r="25" spans="1:7" ht="15" customHeight="1" x14ac:dyDescent="0.3">
      <c r="A25" s="202"/>
      <c r="B25" s="199" t="s">
        <v>39</v>
      </c>
      <c r="C25" s="58" t="s">
        <v>22</v>
      </c>
      <c r="D25" s="59">
        <v>474635</v>
      </c>
      <c r="E25" s="60">
        <v>501225</v>
      </c>
      <c r="F25" s="61">
        <f t="shared" ref="F25:F28" si="4">SUM(D25:E25)</f>
        <v>975860</v>
      </c>
      <c r="G25" s="62"/>
    </row>
    <row r="26" spans="1:7" ht="15" customHeight="1" x14ac:dyDescent="0.3">
      <c r="A26" s="202"/>
      <c r="B26" s="200"/>
      <c r="C26" s="117" t="s">
        <v>97</v>
      </c>
      <c r="D26" s="118">
        <v>50047</v>
      </c>
      <c r="E26" s="119">
        <v>51521</v>
      </c>
      <c r="F26" s="119">
        <f t="shared" si="4"/>
        <v>101568</v>
      </c>
    </row>
    <row r="27" spans="1:7" ht="15" customHeight="1" x14ac:dyDescent="0.3">
      <c r="A27" s="202"/>
      <c r="B27" s="54" t="s">
        <v>5</v>
      </c>
      <c r="C27" s="63" t="s">
        <v>23</v>
      </c>
      <c r="D27" s="55">
        <v>392212</v>
      </c>
      <c r="E27" s="56">
        <v>399330</v>
      </c>
      <c r="F27" s="57">
        <f t="shared" si="4"/>
        <v>791542</v>
      </c>
    </row>
    <row r="28" spans="1:7" ht="15" customHeight="1" thickBot="1" x14ac:dyDescent="0.35">
      <c r="A28" s="203"/>
      <c r="B28" s="120" t="s">
        <v>19</v>
      </c>
      <c r="C28" s="121"/>
      <c r="D28" s="122">
        <f>SUM(D23:D27)</f>
        <v>1440728</v>
      </c>
      <c r="E28" s="122">
        <f>SUM(E23:E27)</f>
        <v>1449885</v>
      </c>
      <c r="F28" s="122">
        <f t="shared" si="4"/>
        <v>2890613</v>
      </c>
    </row>
    <row r="29" spans="1:7" ht="15" customHeight="1" x14ac:dyDescent="0.3">
      <c r="A29" s="202">
        <v>2019</v>
      </c>
      <c r="B29" s="212" t="s">
        <v>0</v>
      </c>
      <c r="C29" s="157" t="s">
        <v>20</v>
      </c>
      <c r="D29" s="154">
        <v>36308</v>
      </c>
      <c r="E29" s="155">
        <v>33141</v>
      </c>
      <c r="F29" s="155">
        <f>SUM(D29:E29)</f>
        <v>69449</v>
      </c>
    </row>
    <row r="30" spans="1:7" ht="15" customHeight="1" x14ac:dyDescent="0.3">
      <c r="A30" s="202"/>
      <c r="B30" s="213"/>
      <c r="C30" s="158" t="s">
        <v>21</v>
      </c>
      <c r="D30" s="156">
        <v>642457</v>
      </c>
      <c r="E30" s="119">
        <v>601072</v>
      </c>
      <c r="F30" s="119">
        <f>SUM(D30:E30)</f>
        <v>1243529</v>
      </c>
    </row>
    <row r="31" spans="1:7" ht="15" customHeight="1" x14ac:dyDescent="0.3">
      <c r="A31" s="202"/>
      <c r="B31" s="199" t="s">
        <v>39</v>
      </c>
      <c r="C31" s="58" t="s">
        <v>22</v>
      </c>
      <c r="D31" s="59">
        <v>601072</v>
      </c>
      <c r="E31" s="60">
        <v>642457</v>
      </c>
      <c r="F31" s="61">
        <f t="shared" ref="F31:F34" si="5">SUM(D31:E31)</f>
        <v>1243529</v>
      </c>
    </row>
    <row r="32" spans="1:7" ht="15" customHeight="1" x14ac:dyDescent="0.3">
      <c r="A32" s="202"/>
      <c r="B32" s="200"/>
      <c r="C32" s="117" t="s">
        <v>97</v>
      </c>
      <c r="D32" s="118">
        <v>67892</v>
      </c>
      <c r="E32" s="119">
        <v>70159</v>
      </c>
      <c r="F32" s="119">
        <f t="shared" si="5"/>
        <v>138051</v>
      </c>
    </row>
    <row r="33" spans="1:6" ht="15" customHeight="1" x14ac:dyDescent="0.3">
      <c r="A33" s="202"/>
      <c r="B33" s="54" t="s">
        <v>5</v>
      </c>
      <c r="C33" s="63" t="s">
        <v>23</v>
      </c>
      <c r="D33" s="55">
        <v>831272</v>
      </c>
      <c r="E33" s="56">
        <v>812102</v>
      </c>
      <c r="F33" s="57">
        <f t="shared" si="5"/>
        <v>1643374</v>
      </c>
    </row>
    <row r="34" spans="1:6" ht="15" customHeight="1" thickBot="1" x14ac:dyDescent="0.35">
      <c r="A34" s="203"/>
      <c r="B34" s="120" t="s">
        <v>19</v>
      </c>
      <c r="C34" s="121"/>
      <c r="D34" s="122">
        <f>SUM(D29:D33)</f>
        <v>2179001</v>
      </c>
      <c r="E34" s="122">
        <f>SUM(E29:E33)</f>
        <v>2158931</v>
      </c>
      <c r="F34" s="122">
        <f t="shared" si="5"/>
        <v>4337932</v>
      </c>
    </row>
    <row r="35" spans="1:6" ht="15" customHeight="1" x14ac:dyDescent="0.3">
      <c r="A35" s="152"/>
      <c r="B35" s="212" t="s">
        <v>0</v>
      </c>
      <c r="C35" s="157" t="s">
        <v>21</v>
      </c>
      <c r="D35" s="154">
        <v>676167</v>
      </c>
      <c r="E35" s="155">
        <v>624038</v>
      </c>
      <c r="F35" s="155">
        <f>SUM(D35:E35)</f>
        <v>1300205</v>
      </c>
    </row>
    <row r="36" spans="1:6" ht="15" customHeight="1" x14ac:dyDescent="0.3">
      <c r="A36" s="202">
        <v>2018</v>
      </c>
      <c r="B36" s="200"/>
      <c r="C36" s="158" t="s">
        <v>20</v>
      </c>
      <c r="D36" s="156">
        <v>28670</v>
      </c>
      <c r="E36" s="119">
        <v>28376</v>
      </c>
      <c r="F36" s="119">
        <f>SUM(D36:E36)</f>
        <v>57046</v>
      </c>
    </row>
    <row r="37" spans="1:6" ht="15" customHeight="1" x14ac:dyDescent="0.3">
      <c r="A37" s="202"/>
      <c r="B37" s="199" t="s">
        <v>39</v>
      </c>
      <c r="C37" s="58" t="s">
        <v>22</v>
      </c>
      <c r="D37" s="59">
        <v>624038</v>
      </c>
      <c r="E37" s="60">
        <v>676167</v>
      </c>
      <c r="F37" s="61">
        <v>1300205</v>
      </c>
    </row>
    <row r="38" spans="1:6" ht="15" customHeight="1" x14ac:dyDescent="0.3">
      <c r="A38" s="202"/>
      <c r="B38" s="200"/>
      <c r="C38" s="117" t="s">
        <v>97</v>
      </c>
      <c r="D38" s="118">
        <v>77170</v>
      </c>
      <c r="E38" s="119">
        <v>78744</v>
      </c>
      <c r="F38" s="119">
        <f>SUM(D38:E38)</f>
        <v>155914</v>
      </c>
    </row>
    <row r="39" spans="1:6" ht="15" customHeight="1" x14ac:dyDescent="0.3">
      <c r="A39" s="202"/>
      <c r="B39" s="54" t="s">
        <v>5</v>
      </c>
      <c r="C39" s="63" t="s">
        <v>23</v>
      </c>
      <c r="D39" s="55">
        <v>806734</v>
      </c>
      <c r="E39" s="56">
        <v>793497</v>
      </c>
      <c r="F39" s="57">
        <f>SUM(D39:E39)</f>
        <v>1600231</v>
      </c>
    </row>
    <row r="40" spans="1:6" ht="15" customHeight="1" thickBot="1" x14ac:dyDescent="0.35">
      <c r="A40" s="203"/>
      <c r="B40" s="120" t="s">
        <v>19</v>
      </c>
      <c r="C40" s="121"/>
      <c r="D40" s="122">
        <f>SUM(D36:D39)</f>
        <v>1536612</v>
      </c>
      <c r="E40" s="122">
        <f>SUM(E36:E39)</f>
        <v>1576784</v>
      </c>
      <c r="F40" s="122">
        <f>SUM(F35:F39)</f>
        <v>4413601</v>
      </c>
    </row>
    <row r="41" spans="1:6" ht="15" customHeight="1" x14ac:dyDescent="0.3">
      <c r="A41" s="152"/>
      <c r="B41" s="212" t="s">
        <v>0</v>
      </c>
      <c r="C41" s="157" t="s">
        <v>21</v>
      </c>
      <c r="D41" s="154">
        <v>659408</v>
      </c>
      <c r="E41" s="155">
        <v>635019</v>
      </c>
      <c r="F41" s="155">
        <f>SUM(D41:E41)</f>
        <v>1294427</v>
      </c>
    </row>
    <row r="42" spans="1:6" ht="15" customHeight="1" x14ac:dyDescent="0.3">
      <c r="A42" s="202">
        <v>2017</v>
      </c>
      <c r="B42" s="200"/>
      <c r="C42" s="158" t="s">
        <v>20</v>
      </c>
      <c r="D42" s="156">
        <v>37552</v>
      </c>
      <c r="E42" s="119">
        <v>37170</v>
      </c>
      <c r="F42" s="119">
        <f>SUM(D42:E42)</f>
        <v>74722</v>
      </c>
    </row>
    <row r="43" spans="1:6" ht="15" customHeight="1" x14ac:dyDescent="0.3">
      <c r="A43" s="202"/>
      <c r="B43" s="199" t="s">
        <v>39</v>
      </c>
      <c r="C43" s="58" t="s">
        <v>22</v>
      </c>
      <c r="D43" s="59">
        <v>635019</v>
      </c>
      <c r="E43" s="60">
        <v>659408</v>
      </c>
      <c r="F43" s="61">
        <v>1294427</v>
      </c>
    </row>
    <row r="44" spans="1:6" ht="15" customHeight="1" x14ac:dyDescent="0.3">
      <c r="A44" s="202"/>
      <c r="B44" s="200"/>
      <c r="C44" s="117" t="s">
        <v>97</v>
      </c>
      <c r="D44" s="118">
        <v>11928</v>
      </c>
      <c r="E44" s="119">
        <v>9256</v>
      </c>
      <c r="F44" s="119">
        <f>SUM(D44:E44)</f>
        <v>21184</v>
      </c>
    </row>
    <row r="45" spans="1:6" ht="15" customHeight="1" x14ac:dyDescent="0.3">
      <c r="A45" s="202"/>
      <c r="B45" s="54" t="s">
        <v>5</v>
      </c>
      <c r="C45" s="63" t="s">
        <v>23</v>
      </c>
      <c r="D45" s="55">
        <v>816472</v>
      </c>
      <c r="E45" s="56">
        <v>811353</v>
      </c>
      <c r="F45" s="57">
        <f>SUM(D45:E45)</f>
        <v>1627825</v>
      </c>
    </row>
    <row r="46" spans="1:6" ht="15" customHeight="1" thickBot="1" x14ac:dyDescent="0.35">
      <c r="A46" s="203"/>
      <c r="B46" s="120" t="s">
        <v>19</v>
      </c>
      <c r="C46" s="121"/>
      <c r="D46" s="122">
        <f>SUM(D42:D45)</f>
        <v>1500971</v>
      </c>
      <c r="E46" s="122">
        <f>SUM(E42:E45)</f>
        <v>1517187</v>
      </c>
      <c r="F46" s="122">
        <f>SUM(F41:F45)</f>
        <v>4312585</v>
      </c>
    </row>
    <row r="47" spans="1:6" ht="15" customHeight="1" x14ac:dyDescent="0.3">
      <c r="A47" s="201">
        <v>2016</v>
      </c>
      <c r="B47" s="212" t="s">
        <v>0</v>
      </c>
      <c r="C47" s="157" t="s">
        <v>20</v>
      </c>
      <c r="D47" s="154">
        <v>27464</v>
      </c>
      <c r="E47" s="155">
        <v>27300</v>
      </c>
      <c r="F47" s="155">
        <f>SUM(D47:E47)</f>
        <v>54764</v>
      </c>
    </row>
    <row r="48" spans="1:6" ht="15" customHeight="1" x14ac:dyDescent="0.3">
      <c r="A48" s="202"/>
      <c r="B48" s="200"/>
      <c r="C48" s="158" t="s">
        <v>21</v>
      </c>
      <c r="D48" s="156">
        <v>678124</v>
      </c>
      <c r="E48" s="119">
        <v>647238</v>
      </c>
      <c r="F48" s="119">
        <f>SUM(D48:E48)</f>
        <v>1325362</v>
      </c>
    </row>
    <row r="49" spans="1:6" ht="15" customHeight="1" x14ac:dyDescent="0.3">
      <c r="A49" s="202"/>
      <c r="B49" s="199" t="s">
        <v>39</v>
      </c>
      <c r="C49" s="58" t="s">
        <v>22</v>
      </c>
      <c r="D49" s="59">
        <v>647238</v>
      </c>
      <c r="E49" s="60">
        <v>678124</v>
      </c>
      <c r="F49" s="61">
        <v>1325362</v>
      </c>
    </row>
    <row r="50" spans="1:6" ht="15" customHeight="1" x14ac:dyDescent="0.3">
      <c r="A50" s="202"/>
      <c r="B50" s="200"/>
      <c r="C50" s="117" t="s">
        <v>97</v>
      </c>
      <c r="D50" s="118">
        <v>58152</v>
      </c>
      <c r="E50" s="119">
        <v>60247</v>
      </c>
      <c r="F50" s="119">
        <f>SUM(D50:E50)</f>
        <v>118399</v>
      </c>
    </row>
    <row r="51" spans="1:6" ht="15" customHeight="1" x14ac:dyDescent="0.3">
      <c r="A51" s="202"/>
      <c r="B51" s="54" t="s">
        <v>5</v>
      </c>
      <c r="C51" s="63" t="s">
        <v>23</v>
      </c>
      <c r="D51" s="55">
        <v>711460</v>
      </c>
      <c r="E51" s="56">
        <v>735957</v>
      </c>
      <c r="F51" s="57">
        <f>SUM(D51:E51)</f>
        <v>1447417</v>
      </c>
    </row>
    <row r="52" spans="1:6" ht="15" customHeight="1" thickBot="1" x14ac:dyDescent="0.35">
      <c r="A52" s="203"/>
      <c r="B52" s="120" t="s">
        <v>19</v>
      </c>
      <c r="C52" s="121"/>
      <c r="D52" s="122">
        <f>SUM(D47:D51)</f>
        <v>2122438</v>
      </c>
      <c r="E52" s="122">
        <f>SUM(E47:E51)</f>
        <v>2148866</v>
      </c>
      <c r="F52" s="122">
        <f>SUM(F47:F51)</f>
        <v>4271304</v>
      </c>
    </row>
    <row r="53" spans="1:6" ht="15" customHeight="1" x14ac:dyDescent="0.3">
      <c r="A53" s="201">
        <v>2015</v>
      </c>
      <c r="B53" s="212" t="s">
        <v>0</v>
      </c>
      <c r="C53" s="157" t="s">
        <v>21</v>
      </c>
      <c r="D53" s="154">
        <v>1183284</v>
      </c>
      <c r="E53" s="155">
        <v>1166151</v>
      </c>
      <c r="F53" s="155">
        <f>SUM(D53:E53)</f>
        <v>2349435</v>
      </c>
    </row>
    <row r="54" spans="1:6" ht="15" customHeight="1" x14ac:dyDescent="0.3">
      <c r="A54" s="202">
        <v>2015</v>
      </c>
      <c r="B54" s="200"/>
      <c r="C54" s="158" t="s">
        <v>20</v>
      </c>
      <c r="D54" s="156">
        <v>20241</v>
      </c>
      <c r="E54" s="119">
        <v>22806</v>
      </c>
      <c r="F54" s="119">
        <f>SUM(D54:E54)</f>
        <v>43047</v>
      </c>
    </row>
    <row r="55" spans="1:6" ht="15" customHeight="1" x14ac:dyDescent="0.3">
      <c r="A55" s="202"/>
      <c r="B55" s="199" t="s">
        <v>39</v>
      </c>
      <c r="C55" s="58" t="s">
        <v>22</v>
      </c>
      <c r="D55" s="59">
        <v>1166151</v>
      </c>
      <c r="E55" s="60">
        <v>1183284</v>
      </c>
      <c r="F55" s="61">
        <v>2349435</v>
      </c>
    </row>
    <row r="56" spans="1:6" ht="15" customHeight="1" x14ac:dyDescent="0.3">
      <c r="A56" s="202"/>
      <c r="B56" s="200"/>
      <c r="C56" s="117" t="s">
        <v>97</v>
      </c>
      <c r="D56" s="118">
        <v>40393</v>
      </c>
      <c r="E56" s="119">
        <v>30009</v>
      </c>
      <c r="F56" s="119">
        <f>SUM(D56:E56)</f>
        <v>70402</v>
      </c>
    </row>
    <row r="57" spans="1:6" ht="15" customHeight="1" x14ac:dyDescent="0.3">
      <c r="A57" s="202"/>
      <c r="B57" s="54" t="s">
        <v>5</v>
      </c>
      <c r="C57" s="63" t="s">
        <v>23</v>
      </c>
      <c r="D57" s="55">
        <v>712003</v>
      </c>
      <c r="E57" s="56">
        <v>725294</v>
      </c>
      <c r="F57" s="57">
        <f>SUM(D57:E57)</f>
        <v>1437297</v>
      </c>
    </row>
    <row r="58" spans="1:6" ht="15" customHeight="1" thickBot="1" x14ac:dyDescent="0.35">
      <c r="A58" s="203"/>
      <c r="B58" s="120" t="s">
        <v>19</v>
      </c>
      <c r="C58" s="121"/>
      <c r="D58" s="122">
        <f>SUM(D54:D57)</f>
        <v>1938788</v>
      </c>
      <c r="E58" s="122">
        <f>SUM(E54:E57)</f>
        <v>1961393</v>
      </c>
      <c r="F58" s="122">
        <f>SUM(F53:F57)</f>
        <v>6249616</v>
      </c>
    </row>
    <row r="59" spans="1:6" ht="15" customHeight="1" x14ac:dyDescent="0.3">
      <c r="A59" s="201">
        <v>2014</v>
      </c>
      <c r="B59" s="212" t="s">
        <v>0</v>
      </c>
      <c r="C59" s="157" t="s">
        <v>20</v>
      </c>
      <c r="D59" s="154">
        <v>23505</v>
      </c>
      <c r="E59" s="155">
        <v>23700</v>
      </c>
      <c r="F59" s="155">
        <f t="shared" ref="F59:F63" si="6">SUM(D59:E59)</f>
        <v>47205</v>
      </c>
    </row>
    <row r="60" spans="1:6" ht="15" customHeight="1" x14ac:dyDescent="0.3">
      <c r="A60" s="202"/>
      <c r="B60" s="200"/>
      <c r="C60" s="158" t="s">
        <v>21</v>
      </c>
      <c r="D60" s="156">
        <v>1223527</v>
      </c>
      <c r="E60" s="119">
        <v>1229907</v>
      </c>
      <c r="F60" s="119">
        <f>SUM(D60:E60)</f>
        <v>2453434</v>
      </c>
    </row>
    <row r="61" spans="1:6" ht="15" customHeight="1" x14ac:dyDescent="0.3">
      <c r="A61" s="202"/>
      <c r="B61" s="199" t="s">
        <v>39</v>
      </c>
      <c r="C61" s="58" t="s">
        <v>22</v>
      </c>
      <c r="D61" s="59">
        <v>1229907</v>
      </c>
      <c r="E61" s="60">
        <v>1223527</v>
      </c>
      <c r="F61" s="61">
        <v>2453434</v>
      </c>
    </row>
    <row r="62" spans="1:6" ht="15" customHeight="1" x14ac:dyDescent="0.3">
      <c r="A62" s="202"/>
      <c r="B62" s="200"/>
      <c r="C62" s="117" t="s">
        <v>97</v>
      </c>
      <c r="D62" s="118">
        <v>0</v>
      </c>
      <c r="E62" s="119">
        <v>0</v>
      </c>
      <c r="F62" s="119">
        <f>SUM(D62:E62)</f>
        <v>0</v>
      </c>
    </row>
    <row r="63" spans="1:6" ht="15" customHeight="1" x14ac:dyDescent="0.3">
      <c r="A63" s="202"/>
      <c r="B63" s="54" t="s">
        <v>5</v>
      </c>
      <c r="C63" s="63" t="s">
        <v>23</v>
      </c>
      <c r="D63" s="55">
        <v>767378</v>
      </c>
      <c r="E63" s="56">
        <v>773475</v>
      </c>
      <c r="F63" s="57">
        <f t="shared" si="6"/>
        <v>1540853</v>
      </c>
    </row>
    <row r="64" spans="1:6" ht="15" customHeight="1" thickBot="1" x14ac:dyDescent="0.35">
      <c r="A64" s="203"/>
      <c r="B64" s="120" t="s">
        <v>19</v>
      </c>
      <c r="C64" s="121"/>
      <c r="D64" s="122">
        <f>SUM(D59:D63)</f>
        <v>3244317</v>
      </c>
      <c r="E64" s="122">
        <f>SUM(E59:E63)</f>
        <v>3250609</v>
      </c>
      <c r="F64" s="122">
        <f>SUM(F59:F63)</f>
        <v>6494926</v>
      </c>
    </row>
    <row r="65" spans="1:6" ht="15" customHeight="1" x14ac:dyDescent="0.3">
      <c r="A65" s="215">
        <v>2013</v>
      </c>
      <c r="B65" s="212" t="s">
        <v>0</v>
      </c>
      <c r="C65" s="157" t="s">
        <v>20</v>
      </c>
      <c r="D65" s="154">
        <v>15098</v>
      </c>
      <c r="E65" s="155">
        <v>15711</v>
      </c>
      <c r="F65" s="155">
        <f>SUM(D65:E65)</f>
        <v>30809</v>
      </c>
    </row>
    <row r="66" spans="1:6" ht="15" customHeight="1" x14ac:dyDescent="0.3">
      <c r="A66" s="202"/>
      <c r="B66" s="200"/>
      <c r="C66" s="158" t="s">
        <v>21</v>
      </c>
      <c r="D66" s="156">
        <v>1065040</v>
      </c>
      <c r="E66" s="119">
        <v>1074392</v>
      </c>
      <c r="F66" s="119">
        <f>SUM(D66:E66)</f>
        <v>2139432</v>
      </c>
    </row>
    <row r="67" spans="1:6" ht="15" customHeight="1" x14ac:dyDescent="0.3">
      <c r="A67" s="202"/>
      <c r="B67" s="199" t="s">
        <v>39</v>
      </c>
      <c r="C67" s="58" t="s">
        <v>22</v>
      </c>
      <c r="D67" s="59">
        <v>1074392</v>
      </c>
      <c r="E67" s="60">
        <v>1065040</v>
      </c>
      <c r="F67" s="61">
        <f>SUM(D67:E67)</f>
        <v>2139432</v>
      </c>
    </row>
    <row r="68" spans="1:6" ht="15" customHeight="1" x14ac:dyDescent="0.3">
      <c r="A68" s="202"/>
      <c r="B68" s="200"/>
      <c r="C68" s="117" t="s">
        <v>97</v>
      </c>
      <c r="D68" s="118">
        <v>100611</v>
      </c>
      <c r="E68" s="119">
        <v>90134</v>
      </c>
      <c r="F68" s="119">
        <f>SUM(D68:E68)</f>
        <v>190745</v>
      </c>
    </row>
    <row r="69" spans="1:6" ht="15" customHeight="1" x14ac:dyDescent="0.3">
      <c r="A69" s="202"/>
      <c r="B69" s="54" t="s">
        <v>5</v>
      </c>
      <c r="C69" s="63" t="s">
        <v>23</v>
      </c>
      <c r="D69" s="55">
        <v>675084</v>
      </c>
      <c r="E69" s="56">
        <v>614259</v>
      </c>
      <c r="F69" s="57">
        <f>SUM(D69:E69)</f>
        <v>1289343</v>
      </c>
    </row>
    <row r="70" spans="1:6" ht="15" customHeight="1" thickBot="1" x14ac:dyDescent="0.35">
      <c r="A70" s="203"/>
      <c r="B70" s="120" t="s">
        <v>19</v>
      </c>
      <c r="C70" s="121"/>
      <c r="D70" s="122">
        <f>SUM(D65:D69)</f>
        <v>2930225</v>
      </c>
      <c r="E70" s="122">
        <f>SUM(E65:E69)</f>
        <v>2859536</v>
      </c>
      <c r="F70" s="122">
        <f>SUM(F65:F69)</f>
        <v>5789761</v>
      </c>
    </row>
    <row r="71" spans="1:6" ht="15" customHeight="1" x14ac:dyDescent="0.3">
      <c r="A71" s="214" t="s">
        <v>118</v>
      </c>
      <c r="B71" s="214"/>
      <c r="C71" s="214"/>
      <c r="D71" s="214"/>
    </row>
  </sheetData>
  <mergeCells count="35">
    <mergeCell ref="A71:D71"/>
    <mergeCell ref="A65:A70"/>
    <mergeCell ref="A59:A64"/>
    <mergeCell ref="A47:A52"/>
    <mergeCell ref="A42:A46"/>
    <mergeCell ref="B41:B42"/>
    <mergeCell ref="B43:B44"/>
    <mergeCell ref="B47:B48"/>
    <mergeCell ref="B49:B50"/>
    <mergeCell ref="B53:B54"/>
    <mergeCell ref="B67:B68"/>
    <mergeCell ref="B55:B56"/>
    <mergeCell ref="B59:B60"/>
    <mergeCell ref="B65:B66"/>
    <mergeCell ref="A2:F2"/>
    <mergeCell ref="A36:A40"/>
    <mergeCell ref="A29:A34"/>
    <mergeCell ref="A18:A22"/>
    <mergeCell ref="B13:B14"/>
    <mergeCell ref="A11:A16"/>
    <mergeCell ref="B11:B12"/>
    <mergeCell ref="B17:B18"/>
    <mergeCell ref="B19:B20"/>
    <mergeCell ref="B23:B24"/>
    <mergeCell ref="B25:B26"/>
    <mergeCell ref="B29:B30"/>
    <mergeCell ref="A5:A10"/>
    <mergeCell ref="B35:B36"/>
    <mergeCell ref="B7:B8"/>
    <mergeCell ref="A24:A28"/>
    <mergeCell ref="B5:B6"/>
    <mergeCell ref="B31:B32"/>
    <mergeCell ref="B61:B62"/>
    <mergeCell ref="A53:A58"/>
    <mergeCell ref="B37:B38"/>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6" max="1048575" man="1"/>
  </colBreaks>
  <ignoredErrors>
    <ignoredError sqref="F52 F64 F40 F46 F58" formula="1"/>
    <ignoredError sqref="D16:E16 F22 D40:E40 D46:E46 D58:E58" formulaRange="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3:E17"/>
  <sheetViews>
    <sheetView showGridLines="0" zoomScaleNormal="100" workbookViewId="0">
      <selection activeCell="A6" sqref="A6:XFD6"/>
    </sheetView>
  </sheetViews>
  <sheetFormatPr defaultRowHeight="15" customHeight="1" x14ac:dyDescent="0.3"/>
  <cols>
    <col min="1" max="1" width="9.5546875" style="15" customWidth="1"/>
    <col min="2" max="2" width="11" style="15" customWidth="1"/>
    <col min="3" max="3" width="24.33203125" style="15" customWidth="1"/>
    <col min="4" max="4" width="25.5546875" style="15" customWidth="1"/>
    <col min="5" max="5" width="19.44140625" style="15" customWidth="1"/>
    <col min="6" max="6" width="9.44140625" style="15" customWidth="1"/>
    <col min="7" max="7" width="14" style="15" bestFit="1" customWidth="1"/>
    <col min="8" max="16384" width="8.88671875" style="15"/>
  </cols>
  <sheetData>
    <row r="3" spans="1:5" ht="15" customHeight="1" x14ac:dyDescent="0.3">
      <c r="A3" s="204" t="s">
        <v>130</v>
      </c>
      <c r="B3" s="205"/>
      <c r="C3" s="205"/>
      <c r="D3" s="205"/>
      <c r="E3" s="205"/>
    </row>
    <row r="4" spans="1:5" ht="25.8" customHeight="1" x14ac:dyDescent="0.3">
      <c r="A4" s="123"/>
      <c r="B4" s="124"/>
      <c r="C4" s="125" t="s">
        <v>13</v>
      </c>
      <c r="D4" s="125" t="s">
        <v>14</v>
      </c>
      <c r="E4" s="109" t="s">
        <v>15</v>
      </c>
    </row>
    <row r="5" spans="1:5" ht="20.399999999999999" x14ac:dyDescent="0.3">
      <c r="A5" s="126" t="s">
        <v>12</v>
      </c>
      <c r="B5" s="127" t="s">
        <v>16</v>
      </c>
      <c r="C5" s="114" t="s">
        <v>17</v>
      </c>
      <c r="D5" s="114" t="s">
        <v>17</v>
      </c>
      <c r="E5" s="114" t="s">
        <v>18</v>
      </c>
    </row>
    <row r="6" spans="1:5" ht="15" hidden="1" customHeight="1" x14ac:dyDescent="0.3">
      <c r="A6" s="128">
        <v>2023</v>
      </c>
      <c r="B6" s="160" t="s">
        <v>100</v>
      </c>
      <c r="C6" s="129"/>
      <c r="D6" s="130"/>
      <c r="E6" s="131"/>
    </row>
    <row r="7" spans="1:5" ht="15" customHeight="1" x14ac:dyDescent="0.3">
      <c r="A7" s="49">
        <v>2022</v>
      </c>
      <c r="B7" s="159" t="s">
        <v>100</v>
      </c>
      <c r="C7" s="50">
        <v>197753</v>
      </c>
      <c r="D7" s="51">
        <v>178764</v>
      </c>
      <c r="E7" s="52">
        <f>SUM(C7:D7)</f>
        <v>376517</v>
      </c>
    </row>
    <row r="8" spans="1:5" ht="15" customHeight="1" x14ac:dyDescent="0.3">
      <c r="A8" s="128">
        <v>2021</v>
      </c>
      <c r="B8" s="160" t="s">
        <v>100</v>
      </c>
      <c r="C8" s="129">
        <v>147574</v>
      </c>
      <c r="D8" s="130">
        <v>160551</v>
      </c>
      <c r="E8" s="131">
        <f>SUM(C8:D8)</f>
        <v>308125</v>
      </c>
    </row>
    <row r="9" spans="1:5" ht="15" customHeight="1" x14ac:dyDescent="0.3">
      <c r="A9" s="49">
        <v>2020</v>
      </c>
      <c r="B9" s="159" t="s">
        <v>100</v>
      </c>
      <c r="C9" s="50">
        <v>109132</v>
      </c>
      <c r="D9" s="51">
        <v>109633</v>
      </c>
      <c r="E9" s="52">
        <f t="shared" ref="E9:E14" si="0">SUM(C9:D9)</f>
        <v>218765</v>
      </c>
    </row>
    <row r="10" spans="1:5" ht="15" customHeight="1" x14ac:dyDescent="0.3">
      <c r="A10" s="128">
        <v>2019</v>
      </c>
      <c r="B10" s="160" t="s">
        <v>100</v>
      </c>
      <c r="C10" s="129">
        <v>230864</v>
      </c>
      <c r="D10" s="130">
        <v>251334</v>
      </c>
      <c r="E10" s="131">
        <f t="shared" si="0"/>
        <v>482198</v>
      </c>
    </row>
    <row r="11" spans="1:5" ht="15" customHeight="1" x14ac:dyDescent="0.3">
      <c r="A11" s="49">
        <v>2018</v>
      </c>
      <c r="B11" s="159" t="s">
        <v>100</v>
      </c>
      <c r="C11" s="50">
        <v>238228</v>
      </c>
      <c r="D11" s="51">
        <v>251355</v>
      </c>
      <c r="E11" s="52">
        <f t="shared" si="0"/>
        <v>489583</v>
      </c>
    </row>
    <row r="12" spans="1:5" ht="15" customHeight="1" x14ac:dyDescent="0.3">
      <c r="A12" s="128">
        <v>2017</v>
      </c>
      <c r="B12" s="160" t="s">
        <v>100</v>
      </c>
      <c r="C12" s="129">
        <v>243387</v>
      </c>
      <c r="D12" s="130">
        <v>257338</v>
      </c>
      <c r="E12" s="131">
        <f t="shared" si="0"/>
        <v>500725</v>
      </c>
    </row>
    <row r="13" spans="1:5" ht="15" customHeight="1" x14ac:dyDescent="0.3">
      <c r="A13" s="49">
        <v>2016</v>
      </c>
      <c r="B13" s="159" t="s">
        <v>100</v>
      </c>
      <c r="C13" s="50">
        <v>235353</v>
      </c>
      <c r="D13" s="51">
        <v>261960</v>
      </c>
      <c r="E13" s="52">
        <f t="shared" si="0"/>
        <v>497313</v>
      </c>
    </row>
    <row r="14" spans="1:5" ht="15" customHeight="1" x14ac:dyDescent="0.3">
      <c r="A14" s="128">
        <v>2015</v>
      </c>
      <c r="B14" s="160" t="s">
        <v>100</v>
      </c>
      <c r="C14" s="129">
        <v>296974</v>
      </c>
      <c r="D14" s="130">
        <v>306338</v>
      </c>
      <c r="E14" s="131">
        <f t="shared" si="0"/>
        <v>603312</v>
      </c>
    </row>
    <row r="15" spans="1:5" ht="15" customHeight="1" x14ac:dyDescent="0.3">
      <c r="A15" s="49">
        <v>2014</v>
      </c>
      <c r="B15" s="159" t="s">
        <v>100</v>
      </c>
      <c r="C15" s="50">
        <v>286038</v>
      </c>
      <c r="D15" s="51">
        <v>304290</v>
      </c>
      <c r="E15" s="52">
        <f t="shared" ref="E15" si="1">SUM(C15:D15)</f>
        <v>590328</v>
      </c>
    </row>
    <row r="16" spans="1:5" ht="15" customHeight="1" x14ac:dyDescent="0.3">
      <c r="A16" s="128">
        <v>2013</v>
      </c>
      <c r="B16" s="160" t="s">
        <v>100</v>
      </c>
      <c r="C16" s="129">
        <v>291536</v>
      </c>
      <c r="D16" s="130">
        <v>267950</v>
      </c>
      <c r="E16" s="131">
        <f>SUM(C16:D16)</f>
        <v>559486</v>
      </c>
    </row>
    <row r="17" spans="1:3" ht="15" customHeight="1" x14ac:dyDescent="0.3">
      <c r="A17" s="8" t="s">
        <v>118</v>
      </c>
      <c r="B17" s="4"/>
      <c r="C17" s="53"/>
    </row>
  </sheetData>
  <mergeCells count="1">
    <mergeCell ref="A3:E3"/>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5CAD-12C2-452A-88FB-DE2B87FD831A}">
  <sheetPr>
    <tabColor theme="6"/>
  </sheetPr>
  <dimension ref="A3:M11"/>
  <sheetViews>
    <sheetView showGridLines="0" zoomScaleNormal="100" workbookViewId="0">
      <pane xSplit="1" topLeftCell="B1" activePane="topRight" state="frozen"/>
      <selection pane="topRight" activeCell="N19" sqref="N19"/>
    </sheetView>
  </sheetViews>
  <sheetFormatPr defaultRowHeight="15" customHeight="1" x14ac:dyDescent="0.3"/>
  <cols>
    <col min="1" max="1" width="12" style="15" customWidth="1"/>
    <col min="2" max="2" width="17.109375" style="15" customWidth="1"/>
    <col min="3" max="16384" width="8.88671875" style="15"/>
  </cols>
  <sheetData>
    <row r="3" spans="1:13" ht="15" customHeight="1" x14ac:dyDescent="0.3">
      <c r="A3" s="222" t="s">
        <v>131</v>
      </c>
      <c r="B3" s="222"/>
      <c r="C3" s="222"/>
      <c r="D3" s="222"/>
      <c r="E3" s="222"/>
      <c r="F3" s="222"/>
      <c r="G3" s="222"/>
      <c r="H3" s="222"/>
      <c r="I3" s="222"/>
      <c r="J3" s="222"/>
      <c r="K3" s="222"/>
      <c r="L3" s="222"/>
      <c r="M3" s="222"/>
    </row>
    <row r="4" spans="1:13" ht="15" customHeight="1" x14ac:dyDescent="0.3">
      <c r="A4" s="45" t="s">
        <v>16</v>
      </c>
      <c r="B4" s="45"/>
      <c r="C4" s="46">
        <v>2013</v>
      </c>
      <c r="D4" s="46">
        <v>2014</v>
      </c>
      <c r="E4" s="46">
        <v>2015</v>
      </c>
      <c r="F4" s="46">
        <v>2016</v>
      </c>
      <c r="G4" s="46">
        <v>2017</v>
      </c>
      <c r="H4" s="46">
        <v>2018</v>
      </c>
      <c r="I4" s="46">
        <v>2019</v>
      </c>
      <c r="J4" s="46">
        <v>2020</v>
      </c>
      <c r="K4" s="46">
        <v>2021</v>
      </c>
      <c r="L4" s="46">
        <v>2022</v>
      </c>
      <c r="M4" s="46">
        <v>2023</v>
      </c>
    </row>
    <row r="5" spans="1:13" ht="20.399999999999999" x14ac:dyDescent="0.3">
      <c r="A5" s="216" t="s">
        <v>109</v>
      </c>
      <c r="B5" s="134" t="s">
        <v>107</v>
      </c>
      <c r="C5" s="135">
        <v>307</v>
      </c>
      <c r="D5" s="135">
        <v>251</v>
      </c>
      <c r="E5" s="47">
        <v>242</v>
      </c>
      <c r="F5" s="47">
        <v>274</v>
      </c>
      <c r="G5" s="47">
        <v>271</v>
      </c>
      <c r="H5" s="47">
        <v>221</v>
      </c>
      <c r="I5" s="47">
        <v>199</v>
      </c>
      <c r="J5" s="47">
        <v>10</v>
      </c>
      <c r="K5" s="47">
        <v>126</v>
      </c>
      <c r="L5" s="47">
        <v>198</v>
      </c>
      <c r="M5" s="47">
        <v>206</v>
      </c>
    </row>
    <row r="6" spans="1:13" ht="15" customHeight="1" x14ac:dyDescent="0.3">
      <c r="A6" s="217"/>
      <c r="B6" s="136" t="s">
        <v>108</v>
      </c>
      <c r="C6" s="137">
        <v>763966</v>
      </c>
      <c r="D6" s="137">
        <v>584879</v>
      </c>
      <c r="E6" s="137">
        <v>459882</v>
      </c>
      <c r="F6" s="137">
        <v>505111</v>
      </c>
      <c r="G6" s="137">
        <v>567047</v>
      </c>
      <c r="H6" s="137">
        <v>468046</v>
      </c>
      <c r="I6" s="137">
        <v>413716</v>
      </c>
      <c r="J6" s="137">
        <v>7589</v>
      </c>
      <c r="K6" s="137">
        <v>123509</v>
      </c>
      <c r="L6" s="137">
        <v>250793</v>
      </c>
      <c r="M6" s="137">
        <v>390153</v>
      </c>
    </row>
    <row r="7" spans="1:13" ht="20.399999999999999" x14ac:dyDescent="0.3">
      <c r="A7" s="218" t="s">
        <v>100</v>
      </c>
      <c r="B7" s="138" t="s">
        <v>107</v>
      </c>
      <c r="C7" s="139">
        <v>2</v>
      </c>
      <c r="D7" s="139">
        <v>2</v>
      </c>
      <c r="E7" s="140">
        <v>3</v>
      </c>
      <c r="F7" s="140">
        <v>2</v>
      </c>
      <c r="G7" s="140">
        <v>2</v>
      </c>
      <c r="H7" s="140">
        <v>2</v>
      </c>
      <c r="I7" s="140">
        <v>2</v>
      </c>
      <c r="J7" s="140">
        <v>0</v>
      </c>
      <c r="K7" s="140">
        <v>8</v>
      </c>
      <c r="L7" s="140">
        <v>13</v>
      </c>
      <c r="M7" s="140">
        <v>13</v>
      </c>
    </row>
    <row r="8" spans="1:13" ht="15" customHeight="1" x14ac:dyDescent="0.3">
      <c r="A8" s="219"/>
      <c r="B8" s="141" t="s">
        <v>108</v>
      </c>
      <c r="C8" s="142">
        <v>1278</v>
      </c>
      <c r="D8" s="142">
        <v>745</v>
      </c>
      <c r="E8" s="142">
        <v>1090</v>
      </c>
      <c r="F8" s="142">
        <v>743</v>
      </c>
      <c r="G8" s="142">
        <v>952</v>
      </c>
      <c r="H8" s="142">
        <v>1647</v>
      </c>
      <c r="I8" s="142">
        <v>1219</v>
      </c>
      <c r="J8" s="142">
        <v>0</v>
      </c>
      <c r="K8" s="142">
        <v>337</v>
      </c>
      <c r="L8" s="142">
        <v>685</v>
      </c>
      <c r="M8" s="142">
        <v>404</v>
      </c>
    </row>
    <row r="9" spans="1:13" ht="20.399999999999999" x14ac:dyDescent="0.3">
      <c r="A9" s="220" t="s">
        <v>19</v>
      </c>
      <c r="B9" s="132" t="s">
        <v>107</v>
      </c>
      <c r="C9" s="133">
        <f>C5+C7</f>
        <v>309</v>
      </c>
      <c r="D9" s="133">
        <f t="shared" ref="D9:K9" si="0">D5+D7</f>
        <v>253</v>
      </c>
      <c r="E9" s="133">
        <f t="shared" si="0"/>
        <v>245</v>
      </c>
      <c r="F9" s="133">
        <f t="shared" si="0"/>
        <v>276</v>
      </c>
      <c r="G9" s="133">
        <f t="shared" si="0"/>
        <v>273</v>
      </c>
      <c r="H9" s="133">
        <f t="shared" si="0"/>
        <v>223</v>
      </c>
      <c r="I9" s="133">
        <f t="shared" si="0"/>
        <v>201</v>
      </c>
      <c r="J9" s="133">
        <f t="shared" si="0"/>
        <v>10</v>
      </c>
      <c r="K9" s="133">
        <f t="shared" si="0"/>
        <v>134</v>
      </c>
      <c r="L9" s="133">
        <f t="shared" ref="L9:M9" si="1">L5+L7</f>
        <v>211</v>
      </c>
      <c r="M9" s="133">
        <f t="shared" si="1"/>
        <v>219</v>
      </c>
    </row>
    <row r="10" spans="1:13" ht="15" customHeight="1" x14ac:dyDescent="0.3">
      <c r="A10" s="221"/>
      <c r="B10" s="133" t="s">
        <v>108</v>
      </c>
      <c r="C10" s="133">
        <f>C6+C8</f>
        <v>765244</v>
      </c>
      <c r="D10" s="133">
        <f t="shared" ref="D10:K10" si="2">D6+D8</f>
        <v>585624</v>
      </c>
      <c r="E10" s="133">
        <f t="shared" si="2"/>
        <v>460972</v>
      </c>
      <c r="F10" s="133">
        <f t="shared" si="2"/>
        <v>505854</v>
      </c>
      <c r="G10" s="133">
        <f t="shared" si="2"/>
        <v>567999</v>
      </c>
      <c r="H10" s="133">
        <f t="shared" si="2"/>
        <v>469693</v>
      </c>
      <c r="I10" s="133">
        <f t="shared" si="2"/>
        <v>414935</v>
      </c>
      <c r="J10" s="133">
        <f t="shared" si="2"/>
        <v>7589</v>
      </c>
      <c r="K10" s="133">
        <f t="shared" si="2"/>
        <v>123846</v>
      </c>
      <c r="L10" s="133">
        <f t="shared" ref="L10:M10" si="3">L6+L8</f>
        <v>251478</v>
      </c>
      <c r="M10" s="133">
        <f t="shared" si="3"/>
        <v>390557</v>
      </c>
    </row>
    <row r="11" spans="1:13" ht="15" customHeight="1" x14ac:dyDescent="0.3">
      <c r="A11" s="48" t="s">
        <v>81</v>
      </c>
      <c r="B11" s="48"/>
      <c r="C11" s="48"/>
      <c r="D11" s="48"/>
    </row>
  </sheetData>
  <mergeCells count="4">
    <mergeCell ref="A5:A6"/>
    <mergeCell ref="A7:A8"/>
    <mergeCell ref="A9:A10"/>
    <mergeCell ref="A3:M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Q13"/>
  <sheetViews>
    <sheetView showGridLines="0" zoomScaleNormal="100" workbookViewId="0">
      <pane xSplit="1" topLeftCell="B1" activePane="topRight" state="frozen"/>
      <selection activeCell="C7" sqref="C7"/>
      <selection pane="topRight" activeCell="I17" sqref="I17"/>
    </sheetView>
  </sheetViews>
  <sheetFormatPr defaultRowHeight="15" customHeight="1" x14ac:dyDescent="0.3"/>
  <cols>
    <col min="1" max="1" width="16.5546875" style="15" customWidth="1"/>
    <col min="2" max="2" width="19.44140625" style="15" bestFit="1" customWidth="1"/>
    <col min="3" max="13" width="9.6640625" style="15" bestFit="1" customWidth="1"/>
    <col min="14" max="15" width="9.6640625" style="15" customWidth="1"/>
    <col min="16" max="16" width="9.6640625" style="15" hidden="1" customWidth="1"/>
    <col min="17" max="16384" width="8.88671875" style="15"/>
  </cols>
  <sheetData>
    <row r="3" spans="1:17" ht="15" customHeight="1" x14ac:dyDescent="0.3">
      <c r="A3" s="179" t="s">
        <v>132</v>
      </c>
      <c r="B3" s="179"/>
      <c r="C3" s="179"/>
      <c r="D3" s="179"/>
      <c r="E3" s="179"/>
      <c r="F3" s="179"/>
      <c r="G3" s="179"/>
      <c r="H3" s="179"/>
      <c r="I3" s="179"/>
      <c r="J3" s="179"/>
      <c r="K3" s="179"/>
      <c r="L3" s="179"/>
      <c r="M3" s="179"/>
      <c r="N3" s="179"/>
      <c r="O3" s="179"/>
      <c r="P3" s="179"/>
    </row>
    <row r="4" spans="1:17" ht="20.399999999999999" x14ac:dyDescent="0.3">
      <c r="A4" s="97" t="s">
        <v>45</v>
      </c>
      <c r="B4" s="94"/>
      <c r="C4" s="100">
        <v>2010</v>
      </c>
      <c r="D4" s="100">
        <v>2011</v>
      </c>
      <c r="E4" s="100">
        <v>2012</v>
      </c>
      <c r="F4" s="100">
        <v>2013</v>
      </c>
      <c r="G4" s="100">
        <v>2014</v>
      </c>
      <c r="H4" s="100">
        <v>2015</v>
      </c>
      <c r="I4" s="100">
        <v>2016</v>
      </c>
      <c r="J4" s="100">
        <v>2017</v>
      </c>
      <c r="K4" s="100">
        <v>2018</v>
      </c>
      <c r="L4" s="100">
        <v>2019</v>
      </c>
      <c r="M4" s="100">
        <v>2020</v>
      </c>
      <c r="N4" s="100">
        <v>2021</v>
      </c>
      <c r="O4" s="100">
        <v>2022</v>
      </c>
      <c r="P4" s="100">
        <v>2023</v>
      </c>
      <c r="Q4" s="42"/>
    </row>
    <row r="5" spans="1:17" ht="15" customHeight="1" x14ac:dyDescent="0.3">
      <c r="A5" s="182" t="s">
        <v>0</v>
      </c>
      <c r="B5" s="20" t="s">
        <v>8</v>
      </c>
      <c r="C5" s="43">
        <v>0</v>
      </c>
      <c r="D5" s="43">
        <v>0</v>
      </c>
      <c r="E5" s="43">
        <v>1354</v>
      </c>
      <c r="F5" s="43">
        <v>4705</v>
      </c>
      <c r="G5" s="43">
        <v>4033</v>
      </c>
      <c r="H5" s="43">
        <v>2731</v>
      </c>
      <c r="I5" s="43">
        <v>6446</v>
      </c>
      <c r="J5" s="43">
        <v>7550</v>
      </c>
      <c r="K5" s="43">
        <v>6084</v>
      </c>
      <c r="L5" s="43">
        <v>6416</v>
      </c>
      <c r="M5" s="43">
        <v>1260</v>
      </c>
      <c r="N5" s="43">
        <v>2127</v>
      </c>
      <c r="O5" s="43">
        <v>10058</v>
      </c>
      <c r="P5" s="43"/>
    </row>
    <row r="6" spans="1:17" ht="15" customHeight="1" x14ac:dyDescent="0.3">
      <c r="A6" s="182"/>
      <c r="B6" s="20" t="s">
        <v>9</v>
      </c>
      <c r="C6" s="43">
        <v>0</v>
      </c>
      <c r="D6" s="43">
        <v>0</v>
      </c>
      <c r="E6" s="43">
        <v>742</v>
      </c>
      <c r="F6" s="43">
        <v>3763</v>
      </c>
      <c r="G6" s="43">
        <v>4492</v>
      </c>
      <c r="H6" s="43">
        <v>3812</v>
      </c>
      <c r="I6" s="43">
        <v>14150</v>
      </c>
      <c r="J6" s="43">
        <v>20210</v>
      </c>
      <c r="K6" s="43">
        <v>21898</v>
      </c>
      <c r="L6" s="43">
        <v>23765</v>
      </c>
      <c r="M6" s="43">
        <v>12953</v>
      </c>
      <c r="N6" s="43">
        <v>18953</v>
      </c>
      <c r="O6" s="43">
        <v>31152</v>
      </c>
      <c r="P6" s="43"/>
    </row>
    <row r="7" spans="1:17" ht="15" customHeight="1" x14ac:dyDescent="0.3">
      <c r="A7" s="183" t="s">
        <v>4</v>
      </c>
      <c r="B7" s="15" t="s">
        <v>8</v>
      </c>
      <c r="C7" s="44">
        <v>14152</v>
      </c>
      <c r="D7" s="44">
        <v>3054</v>
      </c>
      <c r="E7" s="44">
        <v>11379</v>
      </c>
      <c r="F7" s="44">
        <v>19524</v>
      </c>
      <c r="G7" s="44">
        <v>17141</v>
      </c>
      <c r="H7" s="44">
        <v>19569</v>
      </c>
      <c r="I7" s="44">
        <v>21461</v>
      </c>
      <c r="J7" s="44">
        <v>26478</v>
      </c>
      <c r="K7" s="44">
        <v>27280</v>
      </c>
      <c r="L7" s="44">
        <v>31278</v>
      </c>
      <c r="M7" s="44">
        <v>3917</v>
      </c>
      <c r="N7" s="44">
        <v>7335</v>
      </c>
      <c r="O7" s="44">
        <v>22508</v>
      </c>
      <c r="P7" s="44"/>
    </row>
    <row r="8" spans="1:17" ht="15" customHeight="1" x14ac:dyDescent="0.3">
      <c r="A8" s="183"/>
      <c r="B8" s="15" t="s">
        <v>9</v>
      </c>
      <c r="C8" s="44">
        <v>0</v>
      </c>
      <c r="D8" s="44">
        <v>0</v>
      </c>
      <c r="E8" s="44">
        <v>1220</v>
      </c>
      <c r="F8" s="44">
        <v>2177</v>
      </c>
      <c r="G8" s="44">
        <v>4907</v>
      </c>
      <c r="H8" s="44">
        <v>5320</v>
      </c>
      <c r="I8" s="44">
        <v>4322</v>
      </c>
      <c r="J8" s="44">
        <v>6218</v>
      </c>
      <c r="K8" s="44">
        <v>7425</v>
      </c>
      <c r="L8" s="44">
        <v>5345</v>
      </c>
      <c r="M8" s="44">
        <v>2633</v>
      </c>
      <c r="N8" s="44">
        <v>4104</v>
      </c>
      <c r="O8" s="44">
        <v>5776</v>
      </c>
      <c r="P8" s="44"/>
    </row>
    <row r="9" spans="1:17" ht="15" customHeight="1" x14ac:dyDescent="0.3">
      <c r="A9" s="182" t="s">
        <v>5</v>
      </c>
      <c r="B9" s="20" t="s">
        <v>8</v>
      </c>
      <c r="C9" s="43">
        <v>46666</v>
      </c>
      <c r="D9" s="43">
        <v>63719</v>
      </c>
      <c r="E9" s="43">
        <v>83943</v>
      </c>
      <c r="F9" s="43">
        <v>123046</v>
      </c>
      <c r="G9" s="43">
        <v>152626</v>
      </c>
      <c r="H9" s="43">
        <v>152353</v>
      </c>
      <c r="I9" s="43">
        <v>141445</v>
      </c>
      <c r="J9" s="43">
        <v>165687</v>
      </c>
      <c r="K9" s="43">
        <v>181350</v>
      </c>
      <c r="L9" s="43">
        <v>185609</v>
      </c>
      <c r="M9" s="43">
        <v>28349</v>
      </c>
      <c r="N9" s="43">
        <v>43589</v>
      </c>
      <c r="O9" s="43">
        <v>105257</v>
      </c>
      <c r="P9" s="43"/>
    </row>
    <row r="10" spans="1:17" ht="15" customHeight="1" x14ac:dyDescent="0.3">
      <c r="A10" s="182"/>
      <c r="B10" s="20" t="s">
        <v>9</v>
      </c>
      <c r="C10" s="43">
        <v>419989</v>
      </c>
      <c r="D10" s="43">
        <v>465964</v>
      </c>
      <c r="E10" s="43">
        <v>451496</v>
      </c>
      <c r="F10" s="43">
        <v>498657</v>
      </c>
      <c r="G10" s="43">
        <v>504954</v>
      </c>
      <c r="H10" s="43">
        <v>477236</v>
      </c>
      <c r="I10" s="43">
        <v>463778</v>
      </c>
      <c r="J10" s="43">
        <v>523118</v>
      </c>
      <c r="K10" s="43">
        <v>528144</v>
      </c>
      <c r="L10" s="43">
        <v>502979</v>
      </c>
      <c r="M10" s="43">
        <v>84505</v>
      </c>
      <c r="N10" s="43">
        <v>170364</v>
      </c>
      <c r="O10" s="43">
        <v>379123</v>
      </c>
      <c r="P10" s="43"/>
    </row>
    <row r="11" spans="1:17" ht="15" customHeight="1" x14ac:dyDescent="0.3">
      <c r="A11" s="178" t="s">
        <v>7</v>
      </c>
      <c r="B11" s="95" t="s">
        <v>8</v>
      </c>
      <c r="C11" s="102">
        <f>C5+C7+C9</f>
        <v>60818</v>
      </c>
      <c r="D11" s="102">
        <f t="shared" ref="D11:J11" si="0">D5+D7+D9</f>
        <v>66773</v>
      </c>
      <c r="E11" s="102">
        <f t="shared" si="0"/>
        <v>96676</v>
      </c>
      <c r="F11" s="102">
        <f t="shared" si="0"/>
        <v>147275</v>
      </c>
      <c r="G11" s="102">
        <f t="shared" si="0"/>
        <v>173800</v>
      </c>
      <c r="H11" s="102">
        <f t="shared" si="0"/>
        <v>174653</v>
      </c>
      <c r="I11" s="102">
        <f t="shared" si="0"/>
        <v>169352</v>
      </c>
      <c r="J11" s="102">
        <f t="shared" si="0"/>
        <v>199715</v>
      </c>
      <c r="K11" s="102">
        <f t="shared" ref="K11:L11" si="1">K5+K7+K9</f>
        <v>214714</v>
      </c>
      <c r="L11" s="102">
        <f t="shared" si="1"/>
        <v>223303</v>
      </c>
      <c r="M11" s="102">
        <f t="shared" ref="M11:N11" si="2">M5+M7+M9</f>
        <v>33526</v>
      </c>
      <c r="N11" s="102">
        <f t="shared" si="2"/>
        <v>53051</v>
      </c>
      <c r="O11" s="102">
        <f t="shared" ref="O11" si="3">O5+O7+O9</f>
        <v>137823</v>
      </c>
      <c r="P11" s="102"/>
    </row>
    <row r="12" spans="1:17" ht="15" customHeight="1" x14ac:dyDescent="0.3">
      <c r="A12" s="178"/>
      <c r="B12" s="95" t="s">
        <v>9</v>
      </c>
      <c r="C12" s="102">
        <f>C6+C8+C10</f>
        <v>419989</v>
      </c>
      <c r="D12" s="102">
        <f t="shared" ref="D12:J12" si="4">D6+D8+D10</f>
        <v>465964</v>
      </c>
      <c r="E12" s="102">
        <f t="shared" si="4"/>
        <v>453458</v>
      </c>
      <c r="F12" s="102">
        <f t="shared" si="4"/>
        <v>504597</v>
      </c>
      <c r="G12" s="102">
        <f t="shared" si="4"/>
        <v>514353</v>
      </c>
      <c r="H12" s="102">
        <f t="shared" si="4"/>
        <v>486368</v>
      </c>
      <c r="I12" s="102">
        <f t="shared" si="4"/>
        <v>482250</v>
      </c>
      <c r="J12" s="102">
        <f t="shared" si="4"/>
        <v>549546</v>
      </c>
      <c r="K12" s="102">
        <f t="shared" ref="K12:L12" si="5">K6+K8+K10</f>
        <v>557467</v>
      </c>
      <c r="L12" s="102">
        <f t="shared" si="5"/>
        <v>532089</v>
      </c>
      <c r="M12" s="102">
        <f t="shared" ref="M12:N12" si="6">M6+M8+M10</f>
        <v>100091</v>
      </c>
      <c r="N12" s="102">
        <f t="shared" si="6"/>
        <v>193421</v>
      </c>
      <c r="O12" s="102">
        <f t="shared" ref="O12" si="7">O6+O8+O10</f>
        <v>416051</v>
      </c>
      <c r="P12" s="102"/>
    </row>
    <row r="13" spans="1:17" ht="15" customHeight="1" x14ac:dyDescent="0.3">
      <c r="A13" s="176" t="s">
        <v>118</v>
      </c>
      <c r="B13" s="176"/>
      <c r="C13" s="176"/>
    </row>
  </sheetData>
  <mergeCells count="6">
    <mergeCell ref="A3:P3"/>
    <mergeCell ref="A13:C13"/>
    <mergeCell ref="A7:A8"/>
    <mergeCell ref="A9:A10"/>
    <mergeCell ref="A11:A12"/>
    <mergeCell ref="A5:A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C24" sqref="C24"/>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7"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zoomScaleNormal="100" workbookViewId="0">
      <selection activeCell="D8" sqref="D8"/>
    </sheetView>
  </sheetViews>
  <sheetFormatPr defaultRowHeight="15" customHeight="1" x14ac:dyDescent="0.3"/>
  <cols>
    <col min="1" max="1" width="21.109375" style="15" customWidth="1"/>
    <col min="2" max="2" width="19.88671875" style="15" customWidth="1"/>
    <col min="3" max="3" width="13.109375" style="15" customWidth="1"/>
    <col min="4" max="4" width="12.5546875" style="15" customWidth="1"/>
    <col min="5" max="5" width="15.109375" style="15" customWidth="1"/>
    <col min="6" max="6" width="12.109375" style="15" customWidth="1"/>
    <col min="7" max="7" width="16.88671875" style="15" customWidth="1"/>
    <col min="8" max="8" width="13.88671875" style="15" customWidth="1"/>
    <col min="9" max="16384" width="8.88671875" style="15"/>
  </cols>
  <sheetData>
    <row r="3" spans="1:8" ht="15" customHeight="1" x14ac:dyDescent="0.3">
      <c r="A3" s="171" t="s">
        <v>124</v>
      </c>
      <c r="B3" s="171"/>
      <c r="C3" s="171"/>
      <c r="D3" s="171"/>
      <c r="E3" s="171"/>
      <c r="F3" s="171"/>
      <c r="G3" s="171"/>
      <c r="H3" s="171"/>
    </row>
    <row r="4" spans="1:8" ht="30.6" x14ac:dyDescent="0.3">
      <c r="A4" s="87" t="s">
        <v>48</v>
      </c>
      <c r="B4" s="151" t="s">
        <v>49</v>
      </c>
      <c r="C4" s="88" t="s">
        <v>62</v>
      </c>
      <c r="D4" s="88" t="s">
        <v>63</v>
      </c>
      <c r="E4" s="89" t="s">
        <v>64</v>
      </c>
      <c r="F4" s="88" t="s">
        <v>65</v>
      </c>
      <c r="G4" s="88" t="s">
        <v>123</v>
      </c>
      <c r="H4" s="88" t="s">
        <v>50</v>
      </c>
    </row>
    <row r="5" spans="1:8" ht="15" customHeight="1" x14ac:dyDescent="0.3">
      <c r="A5" s="172" t="s">
        <v>73</v>
      </c>
      <c r="B5" s="16" t="s">
        <v>53</v>
      </c>
      <c r="C5" s="17">
        <v>54.295171840058003</v>
      </c>
      <c r="D5" s="17">
        <v>32.321964318565897</v>
      </c>
      <c r="E5" s="18">
        <v>572.43695261748303</v>
      </c>
      <c r="F5" s="19">
        <f>D5/C5*1000</f>
        <v>595.30089367392566</v>
      </c>
      <c r="G5" s="17">
        <f>D5/E5*1000</f>
        <v>56.463797752351354</v>
      </c>
      <c r="H5" s="18">
        <f>F5/G5</f>
        <v>10.543054441447577</v>
      </c>
    </row>
    <row r="6" spans="1:8" ht="15" customHeight="1" x14ac:dyDescent="0.3">
      <c r="A6" s="173"/>
      <c r="B6" s="20" t="s">
        <v>57</v>
      </c>
      <c r="C6" s="21">
        <v>122.522507690692</v>
      </c>
      <c r="D6" s="21">
        <v>33.489677702759501</v>
      </c>
      <c r="E6" s="22">
        <v>189.338583362897</v>
      </c>
      <c r="F6" s="23">
        <f>D6/C6*1000</f>
        <v>273.33490257401667</v>
      </c>
      <c r="G6" s="21">
        <f>D6/E6*1000</f>
        <v>176.87719590978082</v>
      </c>
      <c r="H6" s="22">
        <f>F6/G6</f>
        <v>1.5453371542221628</v>
      </c>
    </row>
    <row r="7" spans="1:8" ht="15" customHeight="1" x14ac:dyDescent="0.3">
      <c r="A7" s="173"/>
      <c r="B7" s="24" t="s">
        <v>52</v>
      </c>
      <c r="C7" s="25">
        <v>45.3286488804249</v>
      </c>
      <c r="D7" s="25">
        <v>20.9348944315899</v>
      </c>
      <c r="E7" s="26">
        <v>300.38132642488603</v>
      </c>
      <c r="F7" s="27">
        <f>D7/C7*1000</f>
        <v>461.84686613570335</v>
      </c>
      <c r="G7" s="25">
        <f>D7/E7*1000</f>
        <v>69.694393725320069</v>
      </c>
      <c r="H7" s="26">
        <f>F7/G7</f>
        <v>6.6267434358628154</v>
      </c>
    </row>
    <row r="8" spans="1:8" ht="15" customHeight="1" x14ac:dyDescent="0.3">
      <c r="A8" s="173"/>
      <c r="B8" s="20" t="s">
        <v>51</v>
      </c>
      <c r="C8" s="21">
        <v>43.810262600187301</v>
      </c>
      <c r="D8" s="21">
        <v>14.001428218197599</v>
      </c>
      <c r="E8" s="22">
        <v>173.84933868596599</v>
      </c>
      <c r="F8" s="23">
        <f>D8/C8*1000</f>
        <v>319.59242851326206</v>
      </c>
      <c r="G8" s="21">
        <f>D8/E8*1000</f>
        <v>80.53771342489361</v>
      </c>
      <c r="H8" s="22">
        <f>F8/G8</f>
        <v>3.9682332030856791</v>
      </c>
    </row>
    <row r="9" spans="1:8" ht="15" customHeight="1" x14ac:dyDescent="0.3">
      <c r="A9" s="174"/>
      <c r="B9" s="28" t="s">
        <v>54</v>
      </c>
      <c r="C9" s="29">
        <f>C10-SUM(C5:C8)</f>
        <v>297.62704311171376</v>
      </c>
      <c r="D9" s="29">
        <f>D10-SUM(D5:D8)</f>
        <v>109.3991546469571</v>
      </c>
      <c r="E9" s="30">
        <f>E10-SUM(E5:E8)</f>
        <v>1505.9540302253681</v>
      </c>
      <c r="F9" s="31">
        <f t="shared" ref="F9:F10" si="0">D9/C9*1000</f>
        <v>367.57128486437415</v>
      </c>
      <c r="G9" s="29">
        <f t="shared" ref="G9:G10" si="1">D9/E9*1000</f>
        <v>72.644418389441384</v>
      </c>
      <c r="H9" s="30">
        <f t="shared" ref="H9:H10" si="2">F9/G9</f>
        <v>5.0598696088920629</v>
      </c>
    </row>
    <row r="10" spans="1:8" ht="15" customHeight="1" x14ac:dyDescent="0.3">
      <c r="A10" s="32"/>
      <c r="B10" s="32" t="s">
        <v>7</v>
      </c>
      <c r="C10" s="33">
        <v>563.58363412307597</v>
      </c>
      <c r="D10" s="33">
        <v>210.14711931807</v>
      </c>
      <c r="E10" s="34">
        <v>2741.9602313166001</v>
      </c>
      <c r="F10" s="35">
        <f t="shared" si="0"/>
        <v>372.87654678804574</v>
      </c>
      <c r="G10" s="33">
        <f t="shared" si="1"/>
        <v>76.641198846696696</v>
      </c>
      <c r="H10" s="34">
        <f t="shared" si="2"/>
        <v>4.8652233054691711</v>
      </c>
    </row>
    <row r="11" spans="1:8" ht="15" customHeight="1" x14ac:dyDescent="0.3">
      <c r="A11" s="36"/>
      <c r="B11" s="36" t="s">
        <v>55</v>
      </c>
      <c r="C11" s="37">
        <v>1.5596364930401471E-2</v>
      </c>
      <c r="D11" s="37">
        <v>1.0642378350571011E-2</v>
      </c>
      <c r="E11" s="38">
        <v>1.2029425871449041E-2</v>
      </c>
      <c r="F11" s="39"/>
      <c r="G11" s="40"/>
      <c r="H11" s="41"/>
    </row>
    <row r="12" spans="1:8" ht="15" customHeight="1" x14ac:dyDescent="0.3">
      <c r="A12" s="170" t="s">
        <v>112</v>
      </c>
      <c r="B12" s="170"/>
      <c r="C12" s="170"/>
      <c r="D12" s="170"/>
      <c r="E12" s="2"/>
      <c r="F12" s="3"/>
    </row>
    <row r="15" spans="1:8" ht="15" customHeight="1" x14ac:dyDescent="0.3">
      <c r="A15" s="171" t="s">
        <v>122</v>
      </c>
      <c r="B15" s="171"/>
      <c r="C15" s="171"/>
      <c r="D15" s="171"/>
      <c r="E15" s="171"/>
      <c r="F15" s="171"/>
      <c r="G15" s="171"/>
      <c r="H15" s="171"/>
    </row>
    <row r="16" spans="1:8" ht="30.6" x14ac:dyDescent="0.3">
      <c r="A16" s="87" t="s">
        <v>48</v>
      </c>
      <c r="B16" s="151" t="s">
        <v>49</v>
      </c>
      <c r="C16" s="88" t="s">
        <v>62</v>
      </c>
      <c r="D16" s="88" t="s">
        <v>63</v>
      </c>
      <c r="E16" s="89" t="s">
        <v>64</v>
      </c>
      <c r="F16" s="88" t="s">
        <v>65</v>
      </c>
      <c r="G16" s="88" t="s">
        <v>123</v>
      </c>
      <c r="H16" s="88" t="s">
        <v>50</v>
      </c>
    </row>
    <row r="17" spans="1:8" ht="15" customHeight="1" x14ac:dyDescent="0.3">
      <c r="A17" s="172" t="s">
        <v>73</v>
      </c>
      <c r="B17" s="16" t="s">
        <v>53</v>
      </c>
      <c r="C17" s="17">
        <v>70.469454457141097</v>
      </c>
      <c r="D17" s="17">
        <v>32.934697929187799</v>
      </c>
      <c r="E17" s="18">
        <v>450.96380045336502</v>
      </c>
      <c r="F17" s="19">
        <f>D17/C17*1000</f>
        <v>467.36132957036574</v>
      </c>
      <c r="G17" s="17">
        <f>D17/E17*1000</f>
        <v>73.031799661253828</v>
      </c>
      <c r="H17" s="18">
        <f>F17/G17</f>
        <v>6.399422330247174</v>
      </c>
    </row>
    <row r="18" spans="1:8" ht="15" customHeight="1" x14ac:dyDescent="0.3">
      <c r="A18" s="173"/>
      <c r="B18" s="20" t="s">
        <v>57</v>
      </c>
      <c r="C18" s="21">
        <v>100.514417319511</v>
      </c>
      <c r="D18" s="21">
        <v>28.3680822203007</v>
      </c>
      <c r="E18" s="22">
        <v>162.114235860012</v>
      </c>
      <c r="F18" s="23">
        <f>D18/C18*1000</f>
        <v>282.22898741108389</v>
      </c>
      <c r="G18" s="21">
        <f>D18/E18*1000</f>
        <v>174.98822401258425</v>
      </c>
      <c r="H18" s="22">
        <f>F18/G18</f>
        <v>1.6128456014890891</v>
      </c>
    </row>
    <row r="19" spans="1:8" ht="15" customHeight="1" x14ac:dyDescent="0.3">
      <c r="A19" s="173"/>
      <c r="B19" s="24" t="s">
        <v>52</v>
      </c>
      <c r="C19" s="25">
        <v>41.221729025406901</v>
      </c>
      <c r="D19" s="25">
        <v>23.079714064997599</v>
      </c>
      <c r="E19" s="26">
        <v>300.18825266622298</v>
      </c>
      <c r="F19" s="27">
        <f>D19/C19*1000</f>
        <v>559.89194559918815</v>
      </c>
      <c r="G19" s="25">
        <f>D19/E19*1000</f>
        <v>76.884134738809237</v>
      </c>
      <c r="H19" s="26">
        <f>F19/G19</f>
        <v>7.2822819363351483</v>
      </c>
    </row>
    <row r="20" spans="1:8" ht="15" customHeight="1" x14ac:dyDescent="0.3">
      <c r="A20" s="173"/>
      <c r="B20" s="20" t="s">
        <v>51</v>
      </c>
      <c r="C20" s="21">
        <v>54.0582065532301</v>
      </c>
      <c r="D20" s="21">
        <v>11.7741915795129</v>
      </c>
      <c r="E20" s="22">
        <v>212.02552923644299</v>
      </c>
      <c r="F20" s="23">
        <f>D20/C20*1000</f>
        <v>217.80581210956518</v>
      </c>
      <c r="G20" s="21">
        <f>D20/E20*1000</f>
        <v>55.531952316849349</v>
      </c>
      <c r="H20" s="22">
        <f>F20/G20</f>
        <v>3.9221709848562112</v>
      </c>
    </row>
    <row r="21" spans="1:8" ht="15" customHeight="1" x14ac:dyDescent="0.3">
      <c r="A21" s="174"/>
      <c r="B21" s="28" t="s">
        <v>54</v>
      </c>
      <c r="C21" s="29">
        <f>C22-SUM(C17:C20)</f>
        <v>315.94824852158189</v>
      </c>
      <c r="D21" s="29">
        <f>D22-SUM(D17:D20)</f>
        <v>124.38849080201399</v>
      </c>
      <c r="E21" s="30">
        <f>E22-SUM(E17:E20)</f>
        <v>1852.0459104610873</v>
      </c>
      <c r="F21" s="31">
        <f t="shared" ref="F21:F22" si="3">D21/C21*1000</f>
        <v>393.69894083624655</v>
      </c>
      <c r="G21" s="29">
        <f t="shared" ref="G21:G22" si="4">D21/E21*1000</f>
        <v>67.162746938085405</v>
      </c>
      <c r="H21" s="30">
        <f t="shared" ref="H21:H22" si="5">F21/G21</f>
        <v>5.8618647804739368</v>
      </c>
    </row>
    <row r="22" spans="1:8" ht="15" customHeight="1" x14ac:dyDescent="0.3">
      <c r="A22" s="32"/>
      <c r="B22" s="32" t="s">
        <v>7</v>
      </c>
      <c r="C22" s="33">
        <v>582.21205587687098</v>
      </c>
      <c r="D22" s="33">
        <v>220.54517659601299</v>
      </c>
      <c r="E22" s="34">
        <v>2977.3377286771301</v>
      </c>
      <c r="F22" s="35">
        <f t="shared" si="3"/>
        <v>378.8055818663002</v>
      </c>
      <c r="G22" s="33">
        <f t="shared" si="4"/>
        <v>74.074625284113836</v>
      </c>
      <c r="H22" s="34">
        <f t="shared" si="5"/>
        <v>5.1138373014158125</v>
      </c>
    </row>
    <row r="23" spans="1:8" ht="15" customHeight="1" x14ac:dyDescent="0.3">
      <c r="A23" s="36"/>
      <c r="B23" s="36" t="s">
        <v>55</v>
      </c>
      <c r="C23" s="37">
        <v>1.8561464040246171E-2</v>
      </c>
      <c r="D23" s="37">
        <v>1.2779711930823522E-2</v>
      </c>
      <c r="E23" s="38">
        <v>1.3723681729765342E-2</v>
      </c>
      <c r="F23" s="39"/>
      <c r="G23" s="40"/>
      <c r="H23" s="41"/>
    </row>
    <row r="24" spans="1:8" ht="15" customHeight="1" x14ac:dyDescent="0.3">
      <c r="A24" s="170" t="s">
        <v>112</v>
      </c>
      <c r="B24" s="170"/>
      <c r="C24" s="170"/>
      <c r="D24" s="170"/>
      <c r="E24" s="2"/>
      <c r="F24" s="3"/>
    </row>
    <row r="27" spans="1:8" ht="15" customHeight="1" x14ac:dyDescent="0.3">
      <c r="A27" s="171" t="s">
        <v>120</v>
      </c>
      <c r="B27" s="171"/>
      <c r="C27" s="171"/>
      <c r="D27" s="171"/>
      <c r="E27" s="171"/>
      <c r="F27" s="171"/>
      <c r="G27" s="171"/>
      <c r="H27" s="171"/>
    </row>
    <row r="28" spans="1:8" ht="30.6" x14ac:dyDescent="0.3">
      <c r="A28" s="87" t="s">
        <v>48</v>
      </c>
      <c r="B28" s="88" t="s">
        <v>49</v>
      </c>
      <c r="C28" s="88" t="s">
        <v>62</v>
      </c>
      <c r="D28" s="88" t="s">
        <v>63</v>
      </c>
      <c r="E28" s="89" t="s">
        <v>64</v>
      </c>
      <c r="F28" s="88" t="s">
        <v>65</v>
      </c>
      <c r="G28" s="88" t="s">
        <v>66</v>
      </c>
      <c r="H28" s="88" t="s">
        <v>50</v>
      </c>
    </row>
    <row r="29" spans="1:8" ht="15" customHeight="1" x14ac:dyDescent="0.3">
      <c r="A29" s="172" t="s">
        <v>73</v>
      </c>
      <c r="B29" s="16" t="s">
        <v>57</v>
      </c>
      <c r="C29" s="17">
        <v>62.454738760224302</v>
      </c>
      <c r="D29" s="17">
        <v>13.9446658188821</v>
      </c>
      <c r="E29" s="18">
        <v>180.74091209457001</v>
      </c>
      <c r="F29" s="19">
        <f>D29/C29*1000</f>
        <v>223.27634532934871</v>
      </c>
      <c r="G29" s="17">
        <f>D29/E29*1000</f>
        <v>77.152791016047104</v>
      </c>
      <c r="H29" s="18">
        <f>F29/G29</f>
        <v>2.893950333992573</v>
      </c>
    </row>
    <row r="30" spans="1:8" ht="15" customHeight="1" x14ac:dyDescent="0.3">
      <c r="A30" s="173"/>
      <c r="B30" s="20" t="s">
        <v>52</v>
      </c>
      <c r="C30" s="21">
        <v>23.220551342790099</v>
      </c>
      <c r="D30" s="21">
        <v>11.837762638847099</v>
      </c>
      <c r="E30" s="22">
        <v>186.470861377468</v>
      </c>
      <c r="F30" s="23">
        <f t="shared" ref="F30:F34" si="6">D30/C30*1000</f>
        <v>509.79679440396598</v>
      </c>
      <c r="G30" s="21">
        <f t="shared" ref="G30:G34" si="7">D30/E30*1000</f>
        <v>63.48317668187434</v>
      </c>
      <c r="H30" s="22">
        <f t="shared" ref="H30:H34" si="8">F30/G30</f>
        <v>8.0304235082413999</v>
      </c>
    </row>
    <row r="31" spans="1:8" ht="15" customHeight="1" x14ac:dyDescent="0.3">
      <c r="A31" s="173"/>
      <c r="B31" s="24" t="s">
        <v>53</v>
      </c>
      <c r="C31" s="25">
        <v>44.496062019785398</v>
      </c>
      <c r="D31" s="25">
        <v>16.247065786133</v>
      </c>
      <c r="E31" s="26">
        <v>361.190479747403</v>
      </c>
      <c r="F31" s="27">
        <f t="shared" si="6"/>
        <v>365.13491416181188</v>
      </c>
      <c r="G31" s="25">
        <f t="shared" si="7"/>
        <v>44.981987890420903</v>
      </c>
      <c r="H31" s="26">
        <f t="shared" si="8"/>
        <v>8.1173583313237447</v>
      </c>
    </row>
    <row r="32" spans="1:8" ht="15" customHeight="1" x14ac:dyDescent="0.3">
      <c r="A32" s="173"/>
      <c r="B32" s="20" t="s">
        <v>51</v>
      </c>
      <c r="C32" s="21">
        <v>29.166458930643099</v>
      </c>
      <c r="D32" s="21">
        <v>8.2230322442583006</v>
      </c>
      <c r="E32" s="22">
        <v>131.35854970948901</v>
      </c>
      <c r="F32" s="23">
        <f t="shared" si="6"/>
        <v>281.93454213322252</v>
      </c>
      <c r="G32" s="21">
        <f t="shared" si="7"/>
        <v>62.599901281220447</v>
      </c>
      <c r="H32" s="22">
        <f t="shared" si="8"/>
        <v>4.5037537817619695</v>
      </c>
    </row>
    <row r="33" spans="1:8" ht="15" customHeight="1" x14ac:dyDescent="0.3">
      <c r="A33" s="174"/>
      <c r="B33" s="28" t="s">
        <v>54</v>
      </c>
      <c r="C33" s="29">
        <f>C34-SUM(C29:C32)</f>
        <v>192.08653448443908</v>
      </c>
      <c r="D33" s="29">
        <f>D34-SUM(D29:D32)</f>
        <v>77.953182779581482</v>
      </c>
      <c r="E33" s="30">
        <f>E34-SUM(E29:E32)</f>
        <v>1512.25114081113</v>
      </c>
      <c r="F33" s="31">
        <f t="shared" si="6"/>
        <v>405.82325559054982</v>
      </c>
      <c r="G33" s="29">
        <f t="shared" si="7"/>
        <v>51.547775813063389</v>
      </c>
      <c r="H33" s="30">
        <f t="shared" si="8"/>
        <v>7.8727597687678488</v>
      </c>
    </row>
    <row r="34" spans="1:8" ht="15" customHeight="1" x14ac:dyDescent="0.3">
      <c r="A34" s="32"/>
      <c r="B34" s="32" t="s">
        <v>7</v>
      </c>
      <c r="C34" s="33">
        <v>351.424345537882</v>
      </c>
      <c r="D34" s="33">
        <v>128.20570926770199</v>
      </c>
      <c r="E34" s="34">
        <v>2372.0119437400599</v>
      </c>
      <c r="F34" s="35">
        <f t="shared" si="6"/>
        <v>364.81738074086269</v>
      </c>
      <c r="G34" s="33">
        <f t="shared" si="7"/>
        <v>54.049352325584906</v>
      </c>
      <c r="H34" s="34">
        <f t="shared" si="8"/>
        <v>6.7497086467060594</v>
      </c>
    </row>
    <row r="35" spans="1:8" ht="15" customHeight="1" x14ac:dyDescent="0.3">
      <c r="A35" s="36"/>
      <c r="B35" s="36" t="s">
        <v>55</v>
      </c>
      <c r="C35" s="37">
        <v>2.1459876988308483E-2</v>
      </c>
      <c r="D35" s="37">
        <v>1.2412906000642996E-2</v>
      </c>
      <c r="E35" s="38">
        <v>1.8057685780179761E-2</v>
      </c>
      <c r="F35" s="39"/>
      <c r="G35" s="40"/>
      <c r="H35" s="41"/>
    </row>
    <row r="36" spans="1:8" ht="15" customHeight="1" x14ac:dyDescent="0.3">
      <c r="A36" s="170" t="s">
        <v>112</v>
      </c>
      <c r="B36" s="170"/>
      <c r="C36" s="170"/>
      <c r="D36" s="170"/>
      <c r="E36" s="2"/>
      <c r="F36" s="3"/>
    </row>
    <row r="39" spans="1:8" ht="15" customHeight="1" x14ac:dyDescent="0.3">
      <c r="A39" s="171" t="s">
        <v>104</v>
      </c>
      <c r="B39" s="171"/>
      <c r="C39" s="171"/>
      <c r="D39" s="171"/>
      <c r="E39" s="171"/>
      <c r="F39" s="171"/>
      <c r="G39" s="171"/>
      <c r="H39" s="171"/>
    </row>
    <row r="40" spans="1:8" ht="30.6" x14ac:dyDescent="0.3">
      <c r="A40" s="87" t="s">
        <v>48</v>
      </c>
      <c r="B40" s="88" t="s">
        <v>49</v>
      </c>
      <c r="C40" s="88" t="s">
        <v>62</v>
      </c>
      <c r="D40" s="88" t="s">
        <v>63</v>
      </c>
      <c r="E40" s="89" t="s">
        <v>64</v>
      </c>
      <c r="F40" s="88" t="s">
        <v>65</v>
      </c>
      <c r="G40" s="88" t="s">
        <v>66</v>
      </c>
      <c r="H40" s="88" t="s">
        <v>50</v>
      </c>
    </row>
    <row r="41" spans="1:8" ht="15" customHeight="1" x14ac:dyDescent="0.3">
      <c r="A41" s="172" t="s">
        <v>73</v>
      </c>
      <c r="B41" s="16" t="s">
        <v>57</v>
      </c>
      <c r="C41" s="17">
        <v>40.588999999999999</v>
      </c>
      <c r="D41" s="17">
        <v>13.798637200000002</v>
      </c>
      <c r="E41" s="18">
        <v>166.28100000000001</v>
      </c>
      <c r="F41" s="19">
        <f>D41/C41*1000</f>
        <v>339.96001872428496</v>
      </c>
      <c r="G41" s="17">
        <f>D41/E41*1000</f>
        <v>82.983847823864437</v>
      </c>
      <c r="H41" s="18">
        <f>F41/G41</f>
        <v>4.0967010766463821</v>
      </c>
    </row>
    <row r="42" spans="1:8" ht="15" customHeight="1" x14ac:dyDescent="0.3">
      <c r="A42" s="173"/>
      <c r="B42" s="20" t="s">
        <v>52</v>
      </c>
      <c r="C42" s="21">
        <v>17.946999999999999</v>
      </c>
      <c r="D42" s="21">
        <v>10.324749900000002</v>
      </c>
      <c r="E42" s="22">
        <v>181.81</v>
      </c>
      <c r="F42" s="23">
        <f t="shared" ref="F42:F46" si="9">D42/C42*1000</f>
        <v>575.29112943667485</v>
      </c>
      <c r="G42" s="21">
        <f t="shared" ref="G42:G46" si="10">D42/E42*1000</f>
        <v>56.788679940597341</v>
      </c>
      <c r="H42" s="22">
        <f t="shared" ref="H42:H46" si="11">F42/G42</f>
        <v>10.130383908174069</v>
      </c>
    </row>
    <row r="43" spans="1:8" ht="15" customHeight="1" x14ac:dyDescent="0.3">
      <c r="A43" s="173"/>
      <c r="B43" s="24" t="s">
        <v>53</v>
      </c>
      <c r="C43" s="25">
        <v>24.343</v>
      </c>
      <c r="D43" s="25">
        <v>9.9684958000000012</v>
      </c>
      <c r="E43" s="26">
        <v>244.57300000000001</v>
      </c>
      <c r="F43" s="27">
        <f t="shared" si="9"/>
        <v>409.50153226800319</v>
      </c>
      <c r="G43" s="25">
        <f t="shared" si="10"/>
        <v>40.758774680770159</v>
      </c>
      <c r="H43" s="26">
        <f t="shared" si="11"/>
        <v>10.046953949800766</v>
      </c>
    </row>
    <row r="44" spans="1:8" ht="15" customHeight="1" x14ac:dyDescent="0.3">
      <c r="A44" s="173"/>
      <c r="B44" s="20" t="s">
        <v>51</v>
      </c>
      <c r="C44" s="21">
        <v>13.127000000000001</v>
      </c>
      <c r="D44" s="21">
        <v>3.2785164</v>
      </c>
      <c r="E44" s="22">
        <v>77.841999999999999</v>
      </c>
      <c r="F44" s="23">
        <f t="shared" si="9"/>
        <v>249.75366801249334</v>
      </c>
      <c r="G44" s="21">
        <f t="shared" si="10"/>
        <v>42.117576629582999</v>
      </c>
      <c r="H44" s="22">
        <f t="shared" si="11"/>
        <v>5.92991544145654</v>
      </c>
    </row>
    <row r="45" spans="1:8" ht="15" customHeight="1" x14ac:dyDescent="0.3">
      <c r="A45" s="174"/>
      <c r="B45" s="28" t="s">
        <v>54</v>
      </c>
      <c r="C45" s="29">
        <f>C46-SUM(C41:C44)</f>
        <v>91.961000000000013</v>
      </c>
      <c r="D45" s="29">
        <f>D46-SUM(D41:D44)</f>
        <v>32.421095199999968</v>
      </c>
      <c r="E45" s="30">
        <f>E46-SUM(E41:E44)</f>
        <v>653.25599999999997</v>
      </c>
      <c r="F45" s="31">
        <f t="shared" si="9"/>
        <v>352.55266036689426</v>
      </c>
      <c r="G45" s="29">
        <f t="shared" si="10"/>
        <v>49.629999877536477</v>
      </c>
      <c r="H45" s="30">
        <f t="shared" si="11"/>
        <v>7.1036200128315254</v>
      </c>
    </row>
    <row r="46" spans="1:8" ht="15" customHeight="1" x14ac:dyDescent="0.3">
      <c r="A46" s="32"/>
      <c r="B46" s="32" t="s">
        <v>7</v>
      </c>
      <c r="C46" s="33">
        <v>187.96700000000001</v>
      </c>
      <c r="D46" s="33">
        <v>69.79149449999997</v>
      </c>
      <c r="E46" s="34">
        <v>1323.7619999999999</v>
      </c>
      <c r="F46" s="35">
        <f t="shared" si="9"/>
        <v>371.29652811397727</v>
      </c>
      <c r="G46" s="33">
        <f t="shared" si="10"/>
        <v>52.722086372021543</v>
      </c>
      <c r="H46" s="34">
        <f t="shared" si="11"/>
        <v>7.0425234216644395</v>
      </c>
    </row>
    <row r="47" spans="1:8" ht="15" customHeight="1" x14ac:dyDescent="0.3">
      <c r="A47" s="36"/>
      <c r="B47" s="36" t="s">
        <v>55</v>
      </c>
      <c r="C47" s="37">
        <v>2.2680516115767199E-2</v>
      </c>
      <c r="D47" s="37">
        <v>1.6193178990232773E-2</v>
      </c>
      <c r="E47" s="38">
        <v>2.0666548254988686E-2</v>
      </c>
      <c r="F47" s="39"/>
      <c r="G47" s="40"/>
      <c r="H47" s="41"/>
    </row>
    <row r="48" spans="1:8" ht="15" customHeight="1" x14ac:dyDescent="0.3">
      <c r="A48" s="170" t="s">
        <v>112</v>
      </c>
      <c r="B48" s="170"/>
      <c r="C48" s="170"/>
      <c r="D48" s="170"/>
      <c r="E48" s="2"/>
      <c r="F48" s="3"/>
    </row>
    <row r="51" spans="1:8" ht="15" customHeight="1" x14ac:dyDescent="0.3">
      <c r="A51" s="171" t="s">
        <v>102</v>
      </c>
      <c r="B51" s="171"/>
      <c r="C51" s="171"/>
      <c r="D51" s="171"/>
      <c r="E51" s="171"/>
      <c r="F51" s="171"/>
      <c r="G51" s="171"/>
      <c r="H51" s="171"/>
    </row>
    <row r="52" spans="1:8" ht="30.6" x14ac:dyDescent="0.3">
      <c r="A52" s="87" t="s">
        <v>48</v>
      </c>
      <c r="B52" s="88" t="s">
        <v>49</v>
      </c>
      <c r="C52" s="88" t="s">
        <v>62</v>
      </c>
      <c r="D52" s="88" t="s">
        <v>63</v>
      </c>
      <c r="E52" s="89" t="s">
        <v>64</v>
      </c>
      <c r="F52" s="88" t="s">
        <v>65</v>
      </c>
      <c r="G52" s="88" t="s">
        <v>66</v>
      </c>
      <c r="H52" s="88" t="s">
        <v>50</v>
      </c>
    </row>
    <row r="53" spans="1:8" ht="15" customHeight="1" x14ac:dyDescent="0.3">
      <c r="A53" s="172" t="s">
        <v>73</v>
      </c>
      <c r="B53" s="16" t="s">
        <v>57</v>
      </c>
      <c r="C53" s="17">
        <v>132.864</v>
      </c>
      <c r="D53" s="17">
        <v>26.535020199999998</v>
      </c>
      <c r="E53" s="18">
        <v>225.779</v>
      </c>
      <c r="F53" s="19">
        <f>D53/C53*1000</f>
        <v>199.71565059007705</v>
      </c>
      <c r="G53" s="17">
        <f>D53/E53*1000</f>
        <v>117.52652018123918</v>
      </c>
      <c r="H53" s="18">
        <f>F53/G53</f>
        <v>1.6993241209055874</v>
      </c>
    </row>
    <row r="54" spans="1:8" ht="15" customHeight="1" x14ac:dyDescent="0.3">
      <c r="A54" s="173"/>
      <c r="B54" s="20" t="s">
        <v>52</v>
      </c>
      <c r="C54" s="21">
        <v>47.716000000000001</v>
      </c>
      <c r="D54" s="21">
        <v>17.904398699999998</v>
      </c>
      <c r="E54" s="22">
        <v>345.78</v>
      </c>
      <c r="F54" s="23">
        <f t="shared" ref="F54:F58" si="12">D54/C54*1000</f>
        <v>375.22840766200011</v>
      </c>
      <c r="G54" s="21">
        <f t="shared" ref="G54:G58" si="13">D54/E54*1000</f>
        <v>51.779740586500083</v>
      </c>
      <c r="H54" s="22">
        <f t="shared" ref="H54:H58" si="14">F54/G54</f>
        <v>7.2466258697292307</v>
      </c>
    </row>
    <row r="55" spans="1:8" ht="15" customHeight="1" x14ac:dyDescent="0.3">
      <c r="A55" s="173"/>
      <c r="B55" s="24" t="s">
        <v>53</v>
      </c>
      <c r="C55" s="25">
        <v>70.296999999999997</v>
      </c>
      <c r="D55" s="25">
        <v>36.405084600000009</v>
      </c>
      <c r="E55" s="26">
        <v>672.38499999999999</v>
      </c>
      <c r="F55" s="27">
        <f t="shared" si="12"/>
        <v>517.87536594733785</v>
      </c>
      <c r="G55" s="25">
        <f t="shared" si="13"/>
        <v>54.143213486321095</v>
      </c>
      <c r="H55" s="26">
        <f t="shared" si="14"/>
        <v>9.5649174217960944</v>
      </c>
    </row>
    <row r="56" spans="1:8" ht="15" customHeight="1" x14ac:dyDescent="0.3">
      <c r="A56" s="173"/>
      <c r="B56" s="20" t="s">
        <v>51</v>
      </c>
      <c r="C56" s="21">
        <v>55.393000000000001</v>
      </c>
      <c r="D56" s="21">
        <v>16.512922200000002</v>
      </c>
      <c r="E56" s="22">
        <v>321.572</v>
      </c>
      <c r="F56" s="23">
        <f t="shared" si="12"/>
        <v>298.10485440398611</v>
      </c>
      <c r="G56" s="21">
        <f t="shared" si="13"/>
        <v>51.350621944696684</v>
      </c>
      <c r="H56" s="22">
        <f t="shared" si="14"/>
        <v>5.8052822558807069</v>
      </c>
    </row>
    <row r="57" spans="1:8" ht="15" customHeight="1" x14ac:dyDescent="0.3">
      <c r="A57" s="174"/>
      <c r="B57" s="28" t="s">
        <v>54</v>
      </c>
      <c r="C57" s="29">
        <f>C58-SUM(C53:C56)</f>
        <v>510.68899999999996</v>
      </c>
      <c r="D57" s="29">
        <f>D58-SUM(D53:D56)</f>
        <v>159.99349080000002</v>
      </c>
      <c r="E57" s="30">
        <f>E58-SUM(E53:E56)</f>
        <v>2964.904</v>
      </c>
      <c r="F57" s="31">
        <f t="shared" si="12"/>
        <v>313.28947911546953</v>
      </c>
      <c r="G57" s="29">
        <f t="shared" si="13"/>
        <v>53.962452342470456</v>
      </c>
      <c r="H57" s="30">
        <f t="shared" si="14"/>
        <v>5.8056938763121977</v>
      </c>
    </row>
    <row r="58" spans="1:8" ht="15" customHeight="1" x14ac:dyDescent="0.3">
      <c r="A58" s="32"/>
      <c r="B58" s="32" t="s">
        <v>7</v>
      </c>
      <c r="C58" s="33">
        <v>816.95899999999995</v>
      </c>
      <c r="D58" s="33">
        <v>257.35091650000004</v>
      </c>
      <c r="E58" s="34">
        <v>4530.42</v>
      </c>
      <c r="F58" s="35">
        <f t="shared" si="12"/>
        <v>315.01081021201804</v>
      </c>
      <c r="G58" s="33">
        <f t="shared" si="13"/>
        <v>56.805090146167473</v>
      </c>
      <c r="H58" s="34">
        <f t="shared" si="14"/>
        <v>5.5454680100225353</v>
      </c>
    </row>
    <row r="59" spans="1:8" ht="15" customHeight="1" x14ac:dyDescent="0.3">
      <c r="A59" s="36"/>
      <c r="B59" s="36" t="s">
        <v>55</v>
      </c>
      <c r="C59" s="37">
        <v>2.2295051527350441E-2</v>
      </c>
      <c r="D59" s="37">
        <v>1.4556116765537825E-2</v>
      </c>
      <c r="E59" s="38">
        <v>1.948872042588224E-2</v>
      </c>
      <c r="F59" s="39"/>
      <c r="G59" s="40"/>
      <c r="H59" s="41"/>
    </row>
    <row r="60" spans="1:8" ht="15" customHeight="1" x14ac:dyDescent="0.3">
      <c r="A60" s="170" t="s">
        <v>112</v>
      </c>
      <c r="B60" s="170"/>
      <c r="C60" s="170"/>
      <c r="D60" s="170"/>
      <c r="E60" s="2"/>
      <c r="F60" s="3"/>
    </row>
    <row r="63" spans="1:8" ht="15" customHeight="1" x14ac:dyDescent="0.3">
      <c r="A63" s="171" t="s">
        <v>96</v>
      </c>
      <c r="B63" s="171"/>
      <c r="C63" s="171"/>
      <c r="D63" s="171"/>
      <c r="E63" s="171"/>
      <c r="F63" s="171"/>
      <c r="G63" s="171"/>
      <c r="H63" s="171"/>
    </row>
    <row r="64" spans="1:8" ht="30.6" x14ac:dyDescent="0.3">
      <c r="A64" s="87" t="s">
        <v>48</v>
      </c>
      <c r="B64" s="88" t="s">
        <v>49</v>
      </c>
      <c r="C64" s="88" t="s">
        <v>62</v>
      </c>
      <c r="D64" s="88" t="s">
        <v>63</v>
      </c>
      <c r="E64" s="89" t="s">
        <v>64</v>
      </c>
      <c r="F64" s="88" t="s">
        <v>65</v>
      </c>
      <c r="G64" s="88" t="s">
        <v>66</v>
      </c>
      <c r="H64" s="88" t="s">
        <v>50</v>
      </c>
    </row>
    <row r="65" spans="1:8" ht="15" customHeight="1" x14ac:dyDescent="0.3">
      <c r="A65" s="172" t="s">
        <v>73</v>
      </c>
      <c r="B65" s="16" t="s">
        <v>57</v>
      </c>
      <c r="C65" s="17">
        <v>138.68100000000001</v>
      </c>
      <c r="D65" s="17">
        <v>29.010525300000005</v>
      </c>
      <c r="E65" s="18">
        <v>222.916</v>
      </c>
      <c r="F65" s="19">
        <f>D65/C65*1000</f>
        <v>209.18889609968201</v>
      </c>
      <c r="G65" s="17">
        <f>D65/E65*1000</f>
        <v>130.14106344990941</v>
      </c>
      <c r="H65" s="18">
        <f>F65/G65</f>
        <v>1.607401158053374</v>
      </c>
    </row>
    <row r="66" spans="1:8" ht="15" customHeight="1" x14ac:dyDescent="0.3">
      <c r="A66" s="173"/>
      <c r="B66" s="20" t="s">
        <v>52</v>
      </c>
      <c r="C66" s="21">
        <v>42.572000000000003</v>
      </c>
      <c r="D66" s="21">
        <v>13.5193855</v>
      </c>
      <c r="E66" s="22">
        <v>180.56800000000001</v>
      </c>
      <c r="F66" s="23">
        <f t="shared" ref="F66:F70" si="15">D66/C66*1000</f>
        <v>317.56519543361833</v>
      </c>
      <c r="G66" s="21">
        <f t="shared" ref="G66:G70" si="16">D66/E66*1000</f>
        <v>74.871436245624906</v>
      </c>
      <c r="H66" s="22">
        <f t="shared" ref="H66:H70" si="17">F66/G66</f>
        <v>4.2414732688151844</v>
      </c>
    </row>
    <row r="67" spans="1:8" ht="15" customHeight="1" x14ac:dyDescent="0.3">
      <c r="A67" s="173"/>
      <c r="B67" s="24" t="s">
        <v>53</v>
      </c>
      <c r="C67" s="25">
        <v>71.28</v>
      </c>
      <c r="D67" s="25">
        <v>26.021747399999999</v>
      </c>
      <c r="E67" s="26">
        <v>466.464</v>
      </c>
      <c r="F67" s="27">
        <f t="shared" si="15"/>
        <v>365.06379629629629</v>
      </c>
      <c r="G67" s="25">
        <f t="shared" si="16"/>
        <v>55.785113963778556</v>
      </c>
      <c r="H67" s="26">
        <f t="shared" si="17"/>
        <v>6.5441077441077438</v>
      </c>
    </row>
    <row r="68" spans="1:8" ht="15" customHeight="1" x14ac:dyDescent="0.3">
      <c r="A68" s="173"/>
      <c r="B68" s="20" t="s">
        <v>51</v>
      </c>
      <c r="C68" s="21">
        <v>44.179000000000002</v>
      </c>
      <c r="D68" s="21">
        <v>13.459327299999998</v>
      </c>
      <c r="E68" s="22">
        <v>262.86900000000003</v>
      </c>
      <c r="F68" s="23">
        <f t="shared" si="15"/>
        <v>304.65441273003006</v>
      </c>
      <c r="G68" s="21">
        <f t="shared" si="16"/>
        <v>51.2016529145696</v>
      </c>
      <c r="H68" s="22">
        <f t="shared" si="17"/>
        <v>5.9500894089952245</v>
      </c>
    </row>
    <row r="69" spans="1:8" ht="15" customHeight="1" x14ac:dyDescent="0.3">
      <c r="A69" s="174"/>
      <c r="B69" s="28" t="s">
        <v>54</v>
      </c>
      <c r="C69" s="29">
        <f>C70-SUM(C65:C68)</f>
        <v>402.46799999999996</v>
      </c>
      <c r="D69" s="29">
        <f>D70-SUM(D65:D68)</f>
        <v>129.77405720000004</v>
      </c>
      <c r="E69" s="30">
        <f>E70-SUM(E65:E68)</f>
        <v>2050.6950000000002</v>
      </c>
      <c r="F69" s="31">
        <f t="shared" si="15"/>
        <v>322.44565331902174</v>
      </c>
      <c r="G69" s="29">
        <f t="shared" si="16"/>
        <v>63.282963678167661</v>
      </c>
      <c r="H69" s="30">
        <f t="shared" si="17"/>
        <v>5.0952995020722147</v>
      </c>
    </row>
    <row r="70" spans="1:8" ht="15" customHeight="1" x14ac:dyDescent="0.3">
      <c r="A70" s="32"/>
      <c r="B70" s="32" t="s">
        <v>7</v>
      </c>
      <c r="C70" s="33">
        <v>699.18</v>
      </c>
      <c r="D70" s="33">
        <v>211.78504270000005</v>
      </c>
      <c r="E70" s="34">
        <v>3183.5120000000002</v>
      </c>
      <c r="F70" s="35">
        <f t="shared" si="15"/>
        <v>302.90489244543619</v>
      </c>
      <c r="G70" s="33">
        <f t="shared" si="16"/>
        <v>66.525598992559182</v>
      </c>
      <c r="H70" s="34">
        <f t="shared" si="17"/>
        <v>4.5532080437083442</v>
      </c>
    </row>
    <row r="71" spans="1:8" ht="15" customHeight="1" x14ac:dyDescent="0.3">
      <c r="A71" s="36"/>
      <c r="B71" s="36" t="s">
        <v>55</v>
      </c>
      <c r="C71" s="37">
        <v>2.0073462591334783E-2</v>
      </c>
      <c r="D71" s="37">
        <v>1.3529836522461581E-2</v>
      </c>
      <c r="E71" s="38">
        <v>1.4023540544008509E-2</v>
      </c>
      <c r="F71" s="39"/>
      <c r="G71" s="40"/>
      <c r="H71" s="41"/>
    </row>
    <row r="72" spans="1:8" ht="15" customHeight="1" x14ac:dyDescent="0.3">
      <c r="A72" s="170" t="s">
        <v>112</v>
      </c>
      <c r="B72" s="170"/>
      <c r="C72" s="170"/>
      <c r="D72" s="170"/>
      <c r="E72" s="2"/>
      <c r="F72" s="3"/>
    </row>
    <row r="75" spans="1:8" ht="15" customHeight="1" x14ac:dyDescent="0.3">
      <c r="A75" s="171" t="s">
        <v>71</v>
      </c>
      <c r="B75" s="171"/>
      <c r="C75" s="171"/>
      <c r="D75" s="171"/>
      <c r="E75" s="171"/>
      <c r="F75" s="171"/>
      <c r="G75" s="171"/>
      <c r="H75" s="171"/>
    </row>
    <row r="76" spans="1:8" ht="30.6" x14ac:dyDescent="0.3">
      <c r="A76" s="87" t="s">
        <v>48</v>
      </c>
      <c r="B76" s="88" t="s">
        <v>49</v>
      </c>
      <c r="C76" s="88" t="s">
        <v>62</v>
      </c>
      <c r="D76" s="88" t="s">
        <v>63</v>
      </c>
      <c r="E76" s="89" t="s">
        <v>64</v>
      </c>
      <c r="F76" s="88" t="s">
        <v>65</v>
      </c>
      <c r="G76" s="88" t="s">
        <v>66</v>
      </c>
      <c r="H76" s="88" t="s">
        <v>50</v>
      </c>
    </row>
    <row r="77" spans="1:8" ht="15" customHeight="1" x14ac:dyDescent="0.3">
      <c r="A77" s="172" t="s">
        <v>73</v>
      </c>
      <c r="B77" s="16" t="s">
        <v>57</v>
      </c>
      <c r="C77" s="17">
        <v>131.33099999999999</v>
      </c>
      <c r="D77" s="17">
        <v>18.763353400000003</v>
      </c>
      <c r="E77" s="18">
        <v>183.32599999999999</v>
      </c>
      <c r="F77" s="19">
        <f>D77/C77*1000</f>
        <v>142.87071140857836</v>
      </c>
      <c r="G77" s="17">
        <f>D77/E77*1000</f>
        <v>102.34965798631949</v>
      </c>
      <c r="H77" s="18">
        <f>F77/G77</f>
        <v>1.3959080491277762</v>
      </c>
    </row>
    <row r="78" spans="1:8" ht="15" customHeight="1" x14ac:dyDescent="0.3">
      <c r="A78" s="173"/>
      <c r="B78" s="20" t="s">
        <v>52</v>
      </c>
      <c r="C78" s="21">
        <v>49.68</v>
      </c>
      <c r="D78" s="21">
        <v>19.997844099999995</v>
      </c>
      <c r="E78" s="22">
        <v>290.49</v>
      </c>
      <c r="F78" s="23">
        <f t="shared" ref="F78:F82" si="18">D78/C78*1000</f>
        <v>402.53309380032198</v>
      </c>
      <c r="G78" s="21">
        <f t="shared" ref="G78:G82" si="19">D78/E78*1000</f>
        <v>68.841764260387606</v>
      </c>
      <c r="H78" s="22">
        <f t="shared" ref="H78:H82" si="20">F78/G78</f>
        <v>5.8472222222222223</v>
      </c>
    </row>
    <row r="79" spans="1:8" ht="15" customHeight="1" x14ac:dyDescent="0.3">
      <c r="A79" s="173"/>
      <c r="B79" s="24" t="s">
        <v>53</v>
      </c>
      <c r="C79" s="25">
        <v>46.491999999999997</v>
      </c>
      <c r="D79" s="25">
        <v>15.046545399999998</v>
      </c>
      <c r="E79" s="26">
        <v>320.31799999999998</v>
      </c>
      <c r="F79" s="27">
        <f t="shared" si="18"/>
        <v>323.63730104103928</v>
      </c>
      <c r="G79" s="25">
        <f t="shared" si="19"/>
        <v>46.973774186901764</v>
      </c>
      <c r="H79" s="26">
        <f t="shared" si="20"/>
        <v>6.8897444721672541</v>
      </c>
    </row>
    <row r="80" spans="1:8" ht="15" customHeight="1" x14ac:dyDescent="0.3">
      <c r="A80" s="173"/>
      <c r="B80" s="20" t="s">
        <v>51</v>
      </c>
      <c r="C80" s="21">
        <v>34.692</v>
      </c>
      <c r="D80" s="21">
        <v>14.736295799999999</v>
      </c>
      <c r="E80" s="22">
        <v>213.68</v>
      </c>
      <c r="F80" s="23">
        <f t="shared" si="18"/>
        <v>424.77504323763401</v>
      </c>
      <c r="G80" s="21">
        <f t="shared" si="19"/>
        <v>68.964319543242226</v>
      </c>
      <c r="H80" s="22">
        <f t="shared" si="20"/>
        <v>6.1593450939697911</v>
      </c>
    </row>
    <row r="81" spans="1:8" ht="15" customHeight="1" x14ac:dyDescent="0.3">
      <c r="A81" s="174"/>
      <c r="B81" s="28" t="s">
        <v>54</v>
      </c>
      <c r="C81" s="29">
        <v>301.3</v>
      </c>
      <c r="D81" s="29">
        <v>90.295776599999982</v>
      </c>
      <c r="E81" s="30">
        <v>1810.8109999999999</v>
      </c>
      <c r="F81" s="31">
        <f t="shared" si="18"/>
        <v>299.68727713242612</v>
      </c>
      <c r="G81" s="29">
        <f t="shared" si="19"/>
        <v>49.864826643973331</v>
      </c>
      <c r="H81" s="30">
        <f t="shared" si="20"/>
        <v>6.0099933620975774</v>
      </c>
    </row>
    <row r="82" spans="1:8" ht="15" customHeight="1" x14ac:dyDescent="0.3">
      <c r="A82" s="32"/>
      <c r="B82" s="32" t="s">
        <v>7</v>
      </c>
      <c r="C82" s="33">
        <f>SUM(C77:C81)</f>
        <v>563.495</v>
      </c>
      <c r="D82" s="33">
        <f>SUM(D77:D81)</f>
        <v>158.83981529999997</v>
      </c>
      <c r="E82" s="34">
        <f>SUM(E77:E81)</f>
        <v>2818.625</v>
      </c>
      <c r="F82" s="35">
        <f t="shared" si="18"/>
        <v>281.88327367589773</v>
      </c>
      <c r="G82" s="33">
        <f t="shared" si="19"/>
        <v>56.353653040046112</v>
      </c>
      <c r="H82" s="34">
        <f t="shared" si="20"/>
        <v>5.0020408344350891</v>
      </c>
    </row>
    <row r="83" spans="1:8" ht="15" customHeight="1" x14ac:dyDescent="0.3">
      <c r="A83" s="36"/>
      <c r="B83" s="36" t="s">
        <v>55</v>
      </c>
      <c r="C83" s="37">
        <v>1.8164761294705414E-2</v>
      </c>
      <c r="D83" s="37">
        <v>1.1183963345215922E-2</v>
      </c>
      <c r="E83" s="38">
        <v>1.3431296008785646E-2</v>
      </c>
      <c r="F83" s="39"/>
      <c r="G83" s="40"/>
      <c r="H83" s="41"/>
    </row>
    <row r="84" spans="1:8" ht="15" customHeight="1" x14ac:dyDescent="0.3">
      <c r="A84" s="170" t="s">
        <v>112</v>
      </c>
      <c r="B84" s="170"/>
      <c r="C84" s="170"/>
      <c r="D84" s="170"/>
      <c r="E84" s="2"/>
      <c r="F84" s="3"/>
    </row>
    <row r="87" spans="1:8" ht="15" customHeight="1" x14ac:dyDescent="0.3">
      <c r="A87" s="171" t="s">
        <v>56</v>
      </c>
      <c r="B87" s="171"/>
      <c r="C87" s="171"/>
      <c r="D87" s="171"/>
      <c r="E87" s="171"/>
      <c r="F87" s="171"/>
      <c r="G87" s="171"/>
      <c r="H87" s="171"/>
    </row>
    <row r="88" spans="1:8" ht="30.6" x14ac:dyDescent="0.3">
      <c r="A88" s="87" t="s">
        <v>48</v>
      </c>
      <c r="B88" s="88" t="s">
        <v>49</v>
      </c>
      <c r="C88" s="88" t="s">
        <v>62</v>
      </c>
      <c r="D88" s="88" t="s">
        <v>63</v>
      </c>
      <c r="E88" s="89" t="s">
        <v>64</v>
      </c>
      <c r="F88" s="88" t="s">
        <v>65</v>
      </c>
      <c r="G88" s="88" t="s">
        <v>66</v>
      </c>
      <c r="H88" s="88" t="s">
        <v>50</v>
      </c>
    </row>
    <row r="89" spans="1:8" ht="15" customHeight="1" x14ac:dyDescent="0.3">
      <c r="A89" s="172" t="s">
        <v>73</v>
      </c>
      <c r="B89" s="16" t="s">
        <v>57</v>
      </c>
      <c r="C89" s="17">
        <v>77.542000000000002</v>
      </c>
      <c r="D89" s="17">
        <v>12.818911700000001</v>
      </c>
      <c r="E89" s="18">
        <v>165.58</v>
      </c>
      <c r="F89" s="19">
        <f>D89/C89*1000</f>
        <v>165.31572180237808</v>
      </c>
      <c r="G89" s="17">
        <f>D89/E89*1000</f>
        <v>77.418237105930672</v>
      </c>
      <c r="H89" s="18">
        <f>F89/G89</f>
        <v>2.1353589022723169</v>
      </c>
    </row>
    <row r="90" spans="1:8" ht="15" customHeight="1" x14ac:dyDescent="0.3">
      <c r="A90" s="173"/>
      <c r="B90" s="20" t="s">
        <v>53</v>
      </c>
      <c r="C90" s="21">
        <v>48.122999999999998</v>
      </c>
      <c r="D90" s="21">
        <v>17.447045000000003</v>
      </c>
      <c r="E90" s="22">
        <v>373.05399999999997</v>
      </c>
      <c r="F90" s="23">
        <f t="shared" ref="F90:F94" si="21">D90/C90*1000</f>
        <v>362.55106705733232</v>
      </c>
      <c r="G90" s="21">
        <f t="shared" ref="G90:G94" si="22">D90/E90*1000</f>
        <v>46.768148847083808</v>
      </c>
      <c r="H90" s="22">
        <f t="shared" ref="H90:H94" si="23">F90/G90</f>
        <v>7.7520935934999899</v>
      </c>
    </row>
    <row r="91" spans="1:8" ht="15" customHeight="1" x14ac:dyDescent="0.3">
      <c r="A91" s="173"/>
      <c r="B91" s="24" t="s">
        <v>52</v>
      </c>
      <c r="C91" s="25">
        <v>42.515999999999998</v>
      </c>
      <c r="D91" s="25">
        <v>13.573095500000003</v>
      </c>
      <c r="E91" s="26">
        <v>237.917</v>
      </c>
      <c r="F91" s="27">
        <f t="shared" si="21"/>
        <v>319.24676592341717</v>
      </c>
      <c r="G91" s="25">
        <f t="shared" si="22"/>
        <v>57.049708511791941</v>
      </c>
      <c r="H91" s="26">
        <f t="shared" si="23"/>
        <v>5.595940351867533</v>
      </c>
    </row>
    <row r="92" spans="1:8" ht="15" customHeight="1" x14ac:dyDescent="0.3">
      <c r="A92" s="173"/>
      <c r="B92" s="20" t="s">
        <v>51</v>
      </c>
      <c r="C92" s="21">
        <v>36.296999999999997</v>
      </c>
      <c r="D92" s="21">
        <v>12.147222399999995</v>
      </c>
      <c r="E92" s="22">
        <v>173.274</v>
      </c>
      <c r="F92" s="23">
        <f t="shared" si="21"/>
        <v>334.66188390225079</v>
      </c>
      <c r="G92" s="21">
        <f t="shared" si="22"/>
        <v>70.104126412502708</v>
      </c>
      <c r="H92" s="22">
        <f t="shared" si="23"/>
        <v>4.773782957269197</v>
      </c>
    </row>
    <row r="93" spans="1:8" ht="15" customHeight="1" x14ac:dyDescent="0.3">
      <c r="A93" s="174"/>
      <c r="B93" s="28" t="s">
        <v>54</v>
      </c>
      <c r="C93" s="29">
        <v>308.94500000000005</v>
      </c>
      <c r="D93" s="29">
        <v>89.545919400000031</v>
      </c>
      <c r="E93" s="30">
        <v>1791.8889999999999</v>
      </c>
      <c r="F93" s="31">
        <f t="shared" si="21"/>
        <v>289.84420981080785</v>
      </c>
      <c r="G93" s="29">
        <f t="shared" si="22"/>
        <v>49.972916514360008</v>
      </c>
      <c r="H93" s="30">
        <f t="shared" si="23"/>
        <v>5.800025894576704</v>
      </c>
    </row>
    <row r="94" spans="1:8" ht="15" customHeight="1" x14ac:dyDescent="0.3">
      <c r="A94" s="32"/>
      <c r="B94" s="32" t="s">
        <v>7</v>
      </c>
      <c r="C94" s="33">
        <f>SUM(C89:C93)</f>
        <v>513.423</v>
      </c>
      <c r="D94" s="33">
        <f>SUM(D89:D93)</f>
        <v>145.53219400000003</v>
      </c>
      <c r="E94" s="34">
        <f>SUM(E89:E93)</f>
        <v>2741.7139999999999</v>
      </c>
      <c r="F94" s="35">
        <f t="shared" si="21"/>
        <v>283.4547614734829</v>
      </c>
      <c r="G94" s="33">
        <f t="shared" si="22"/>
        <v>53.080734897950713</v>
      </c>
      <c r="H94" s="34">
        <f t="shared" si="23"/>
        <v>5.3400685204986909</v>
      </c>
    </row>
    <row r="95" spans="1:8" ht="15" customHeight="1" x14ac:dyDescent="0.3">
      <c r="A95" s="36"/>
      <c r="B95" s="36" t="s">
        <v>55</v>
      </c>
      <c r="C95" s="37">
        <v>1.8093659992787524E-2</v>
      </c>
      <c r="D95" s="37">
        <v>1.1414937982056421E-2</v>
      </c>
      <c r="E95" s="38">
        <v>1.4399620457417465E-2</v>
      </c>
      <c r="F95" s="39"/>
      <c r="G95" s="40"/>
      <c r="H95" s="41"/>
    </row>
    <row r="96" spans="1:8" ht="15" customHeight="1" x14ac:dyDescent="0.3">
      <c r="A96" s="170" t="s">
        <v>112</v>
      </c>
      <c r="B96" s="170"/>
      <c r="C96" s="170"/>
      <c r="D96" s="170"/>
      <c r="E96" s="2"/>
      <c r="F96" s="3"/>
    </row>
  </sheetData>
  <sortState xmlns:xlrd2="http://schemas.microsoft.com/office/spreadsheetml/2017/richdata2" ref="B17:H20">
    <sortCondition descending="1" ref="D17:D20"/>
  </sortState>
  <mergeCells count="24">
    <mergeCell ref="A3:H3"/>
    <mergeCell ref="A5:A9"/>
    <mergeCell ref="A12:D12"/>
    <mergeCell ref="A96:D96"/>
    <mergeCell ref="A87:H87"/>
    <mergeCell ref="A89:A93"/>
    <mergeCell ref="A75:H75"/>
    <mergeCell ref="A77:A81"/>
    <mergeCell ref="A84:D84"/>
    <mergeCell ref="A15:H15"/>
    <mergeCell ref="A17:A21"/>
    <mergeCell ref="A24:D24"/>
    <mergeCell ref="A48:D48"/>
    <mergeCell ref="A72:D72"/>
    <mergeCell ref="A51:H51"/>
    <mergeCell ref="A53:A57"/>
    <mergeCell ref="A60:D60"/>
    <mergeCell ref="A63:H63"/>
    <mergeCell ref="A65:A69"/>
    <mergeCell ref="A27:H27"/>
    <mergeCell ref="A29:A33"/>
    <mergeCell ref="A36:D36"/>
    <mergeCell ref="A39:H39"/>
    <mergeCell ref="A41:A45"/>
  </mergeCells>
  <pageMargins left="0.70866141732283472" right="0.70866141732283472" top="0.74803149606299213" bottom="0.74803149606299213" header="0.31496062992125984" footer="0.31496062992125984"/>
  <pageSetup paperSize="9" scale="94"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activeCell="C7" sqref="C7"/>
      <selection pane="topRight" activeCell="O15" sqref="O15"/>
    </sheetView>
  </sheetViews>
  <sheetFormatPr defaultRowHeight="15" customHeight="1" x14ac:dyDescent="0.3"/>
  <cols>
    <col min="1" max="1" width="22.88671875" style="15" customWidth="1"/>
    <col min="2" max="16384" width="8.88671875" style="15"/>
  </cols>
  <sheetData>
    <row r="3" spans="1:15" ht="15" customHeight="1" x14ac:dyDescent="0.3">
      <c r="A3" s="171" t="s">
        <v>125</v>
      </c>
      <c r="B3" s="171"/>
      <c r="C3" s="171"/>
      <c r="D3" s="171"/>
      <c r="E3" s="171"/>
      <c r="F3" s="171"/>
      <c r="G3" s="171"/>
      <c r="H3" s="171"/>
      <c r="I3" s="171"/>
      <c r="J3" s="171"/>
      <c r="K3" s="171"/>
      <c r="L3" s="171"/>
      <c r="M3" s="171"/>
      <c r="N3" s="171"/>
      <c r="O3" s="87"/>
    </row>
    <row r="4" spans="1:15" ht="15" customHeight="1" x14ac:dyDescent="0.3">
      <c r="A4" s="92"/>
      <c r="B4" s="87">
        <v>2010</v>
      </c>
      <c r="C4" s="87">
        <v>2011</v>
      </c>
      <c r="D4" s="87">
        <v>2012</v>
      </c>
      <c r="E4" s="87">
        <v>2013</v>
      </c>
      <c r="F4" s="87">
        <v>2014</v>
      </c>
      <c r="G4" s="87">
        <v>2015</v>
      </c>
      <c r="H4" s="87">
        <v>2016</v>
      </c>
      <c r="I4" s="87">
        <v>2017</v>
      </c>
      <c r="J4" s="87">
        <v>2018</v>
      </c>
      <c r="K4" s="87">
        <v>2019</v>
      </c>
      <c r="L4" s="87">
        <v>2020</v>
      </c>
      <c r="M4" s="87">
        <v>2021</v>
      </c>
      <c r="N4" s="87">
        <v>2022</v>
      </c>
      <c r="O4" s="87">
        <v>2023</v>
      </c>
    </row>
    <row r="5" spans="1:15" ht="30.6" x14ac:dyDescent="0.3">
      <c r="A5" s="78" t="s">
        <v>101</v>
      </c>
      <c r="B5" s="79">
        <v>16.203297499999994</v>
      </c>
      <c r="C5" s="79">
        <v>15.318177499999999</v>
      </c>
      <c r="D5" s="79">
        <v>13.978610000000005</v>
      </c>
      <c r="E5" s="79">
        <v>14.876962500000001</v>
      </c>
      <c r="F5" s="79">
        <v>15.882320000000005</v>
      </c>
      <c r="G5" s="79">
        <v>19.829197500000006</v>
      </c>
      <c r="H5" s="80">
        <v>16.784945</v>
      </c>
      <c r="I5" s="80">
        <v>18.33054000000001</v>
      </c>
      <c r="J5" s="80">
        <f>20440.905/1000</f>
        <v>20.440904999999997</v>
      </c>
      <c r="K5" s="80">
        <v>18.330185000000004</v>
      </c>
      <c r="L5" s="80">
        <v>15.414044999999989</v>
      </c>
      <c r="M5" s="80">
        <v>19.711847193696279</v>
      </c>
      <c r="N5" s="80">
        <v>18.232797194685453</v>
      </c>
      <c r="O5" s="80">
        <v>21.244170716333876</v>
      </c>
    </row>
    <row r="6" spans="1:15" ht="15" customHeight="1" x14ac:dyDescent="0.3">
      <c r="A6" s="81" t="s">
        <v>74</v>
      </c>
      <c r="B6" s="21">
        <f>B7-B5</f>
        <v>246.13799999999745</v>
      </c>
      <c r="C6" s="21">
        <f t="shared" ref="C6:J6" si="0">C7-C5</f>
        <v>223.60367249999931</v>
      </c>
      <c r="D6" s="21">
        <f t="shared" si="0"/>
        <v>197.72819499999679</v>
      </c>
      <c r="E6" s="21">
        <f t="shared" si="0"/>
        <v>187.81300999999982</v>
      </c>
      <c r="F6" s="21">
        <f t="shared" si="0"/>
        <v>185.00457499999862</v>
      </c>
      <c r="G6" s="21">
        <f t="shared" si="0"/>
        <v>186.36218250000161</v>
      </c>
      <c r="H6" s="21">
        <f t="shared" si="0"/>
        <v>188.63864249999907</v>
      </c>
      <c r="I6" s="21">
        <f t="shared" si="0"/>
        <v>198.4829900000008</v>
      </c>
      <c r="J6" s="21">
        <f t="shared" si="0"/>
        <v>197.73995999999812</v>
      </c>
      <c r="K6" s="21">
        <v>196.35274250000154</v>
      </c>
      <c r="L6" s="21">
        <f>L7-L5</f>
        <v>201.20175750000038</v>
      </c>
      <c r="M6" s="21">
        <f>M7-M5</f>
        <v>210.95612783157762</v>
      </c>
      <c r="N6" s="21">
        <f>N7-N5</f>
        <v>222.91147626593261</v>
      </c>
      <c r="O6" s="21">
        <f>O7-O5</f>
        <v>232.83248887800494</v>
      </c>
    </row>
    <row r="7" spans="1:15" ht="15" customHeight="1" x14ac:dyDescent="0.3">
      <c r="A7" s="82" t="s">
        <v>75</v>
      </c>
      <c r="B7" s="79">
        <v>262.34129749999744</v>
      </c>
      <c r="C7" s="79">
        <v>238.9218499999993</v>
      </c>
      <c r="D7" s="79">
        <v>211.70680499999679</v>
      </c>
      <c r="E7" s="79">
        <v>202.68997249999981</v>
      </c>
      <c r="F7" s="79">
        <v>200.88689499999862</v>
      </c>
      <c r="G7" s="79">
        <v>206.1913800000016</v>
      </c>
      <c r="H7" s="80">
        <v>205.42358749999906</v>
      </c>
      <c r="I7" s="80">
        <v>216.81353000000081</v>
      </c>
      <c r="J7" s="80">
        <v>218.18086499999811</v>
      </c>
      <c r="K7" s="80">
        <v>214.68292750000154</v>
      </c>
      <c r="L7" s="80">
        <v>216.61580250000037</v>
      </c>
      <c r="M7" s="80">
        <v>230.6679750252739</v>
      </c>
      <c r="N7" s="80">
        <v>241.14427346061805</v>
      </c>
      <c r="O7" s="80">
        <v>254.07665959433882</v>
      </c>
    </row>
    <row r="8" spans="1:15" ht="15" customHeight="1" x14ac:dyDescent="0.3">
      <c r="A8" s="90" t="s">
        <v>76</v>
      </c>
      <c r="B8" s="91">
        <v>4389.7539024999469</v>
      </c>
      <c r="C8" s="91">
        <v>4054.3311224999634</v>
      </c>
      <c r="D8" s="91">
        <v>3694.9760949999863</v>
      </c>
      <c r="E8" s="91">
        <v>3513.1972749999732</v>
      </c>
      <c r="F8" s="91">
        <v>3536.2398724999625</v>
      </c>
      <c r="G8" s="91">
        <v>3610.6925649999803</v>
      </c>
      <c r="H8" s="91">
        <v>3673.5592624999863</v>
      </c>
      <c r="I8" s="91">
        <v>3752.6738349998004</v>
      </c>
      <c r="J8" s="91">
        <v>3828.0211174997803</v>
      </c>
      <c r="K8" s="91">
        <v>3911.0299925000186</v>
      </c>
      <c r="L8" s="91">
        <v>3875.4790050002653</v>
      </c>
      <c r="M8" s="143">
        <v>3927.9804227906716</v>
      </c>
      <c r="N8" s="143">
        <v>4140.6331686931735</v>
      </c>
      <c r="O8" s="143">
        <v>4193.4603782170425</v>
      </c>
    </row>
    <row r="9" spans="1:15" ht="20.399999999999999" x14ac:dyDescent="0.3">
      <c r="A9" s="78" t="s">
        <v>105</v>
      </c>
      <c r="B9" s="83">
        <f t="shared" ref="B9:I9" si="1">B5/B7</f>
        <v>6.1764189071299963E-2</v>
      </c>
      <c r="C9" s="83">
        <f t="shared" si="1"/>
        <v>6.4113757280885128E-2</v>
      </c>
      <c r="D9" s="83">
        <f t="shared" si="1"/>
        <v>6.6028156251284498E-2</v>
      </c>
      <c r="E9" s="83">
        <f t="shared" si="1"/>
        <v>7.3397624542082443E-2</v>
      </c>
      <c r="F9" s="83">
        <f t="shared" si="1"/>
        <v>7.9061005945659693E-2</v>
      </c>
      <c r="G9" s="83">
        <f t="shared" si="1"/>
        <v>9.6168896585297856E-2</v>
      </c>
      <c r="H9" s="84">
        <f t="shared" si="1"/>
        <v>8.1708946885177325E-2</v>
      </c>
      <c r="I9" s="84">
        <f t="shared" si="1"/>
        <v>8.4545184979922333E-2</v>
      </c>
      <c r="J9" s="84">
        <f t="shared" ref="J9:K9" si="2">J5/J7</f>
        <v>9.3687890548972641E-2</v>
      </c>
      <c r="K9" s="84">
        <f t="shared" si="2"/>
        <v>8.5382592893884737E-2</v>
      </c>
      <c r="L9" s="84">
        <f t="shared" ref="L9:M9" si="3">L5/L7</f>
        <v>7.115845114762559E-2</v>
      </c>
      <c r="M9" s="84">
        <f t="shared" si="3"/>
        <v>8.5455500233773171E-2</v>
      </c>
      <c r="N9" s="84">
        <f t="shared" ref="N9:O9" si="4">N5/N7</f>
        <v>7.5609496891756389E-2</v>
      </c>
      <c r="O9" s="84">
        <f t="shared" si="4"/>
        <v>8.3613232125503062E-2</v>
      </c>
    </row>
    <row r="10" spans="1:15" ht="30.6" x14ac:dyDescent="0.3">
      <c r="A10" s="85" t="s">
        <v>106</v>
      </c>
      <c r="B10" s="86">
        <f>B6/B7</f>
        <v>0.93823581092870001</v>
      </c>
      <c r="C10" s="86">
        <f t="shared" ref="C10:I10" si="5">C6/C7</f>
        <v>0.93588624271911491</v>
      </c>
      <c r="D10" s="86">
        <f t="shared" si="5"/>
        <v>0.93397184374871556</v>
      </c>
      <c r="E10" s="86">
        <f t="shared" si="5"/>
        <v>0.92660237545791757</v>
      </c>
      <c r="F10" s="86">
        <f t="shared" si="5"/>
        <v>0.92093899405434032</v>
      </c>
      <c r="G10" s="86">
        <f t="shared" si="5"/>
        <v>0.90383110341470219</v>
      </c>
      <c r="H10" s="86">
        <f t="shared" si="5"/>
        <v>0.91829105311482273</v>
      </c>
      <c r="I10" s="86">
        <f t="shared" si="5"/>
        <v>0.91545481502007764</v>
      </c>
      <c r="J10" s="86">
        <f t="shared" ref="J10:K10" si="6">J6/J7</f>
        <v>0.90631210945102736</v>
      </c>
      <c r="K10" s="86">
        <f t="shared" si="6"/>
        <v>0.91461740710611528</v>
      </c>
      <c r="L10" s="86">
        <f t="shared" ref="L10:M10" si="7">L6/L7</f>
        <v>0.92884154885237447</v>
      </c>
      <c r="M10" s="86">
        <f t="shared" si="7"/>
        <v>0.91454449976622676</v>
      </c>
      <c r="N10" s="86">
        <f t="shared" ref="N10:O10" si="8">N6/N7</f>
        <v>0.92439050310824367</v>
      </c>
      <c r="O10" s="86">
        <f t="shared" si="8"/>
        <v>0.91638676787449691</v>
      </c>
    </row>
    <row r="11" spans="1:15" ht="15" customHeight="1" x14ac:dyDescent="0.3">
      <c r="A11" s="176" t="s">
        <v>113</v>
      </c>
      <c r="B11" s="176"/>
      <c r="C11" s="176"/>
      <c r="D11" s="176"/>
      <c r="E11" s="176"/>
      <c r="F11" s="176"/>
      <c r="G11" s="176"/>
      <c r="H11" s="176"/>
    </row>
    <row r="12" spans="1:15" ht="15" customHeight="1" x14ac:dyDescent="0.3">
      <c r="A12" s="177" t="s">
        <v>110</v>
      </c>
      <c r="B12" s="177"/>
      <c r="C12" s="177"/>
      <c r="D12" s="177"/>
      <c r="E12" s="177"/>
      <c r="F12" s="177"/>
      <c r="G12" s="66"/>
      <c r="H12" s="66"/>
    </row>
    <row r="13" spans="1:15" ht="37.799999999999997" customHeight="1" x14ac:dyDescent="0.3">
      <c r="A13" s="175" t="s">
        <v>111</v>
      </c>
      <c r="B13" s="175"/>
      <c r="C13" s="175"/>
      <c r="D13" s="175"/>
      <c r="E13" s="175"/>
      <c r="F13" s="175"/>
      <c r="G13" s="175"/>
      <c r="H13" s="175"/>
      <c r="I13" s="175"/>
      <c r="J13" s="175"/>
      <c r="K13" s="175"/>
      <c r="L13" s="175"/>
      <c r="M13" s="14"/>
      <c r="N13" s="14"/>
      <c r="O13" s="14"/>
    </row>
    <row r="14" spans="1:15" ht="15" customHeight="1" x14ac:dyDescent="0.3">
      <c r="A14" s="13"/>
      <c r="B14" s="13"/>
      <c r="C14" s="13"/>
      <c r="D14" s="13"/>
      <c r="E14" s="13"/>
      <c r="F14" s="13"/>
      <c r="G14" s="13"/>
      <c r="H14" s="13"/>
      <c r="I14" s="13"/>
      <c r="J14" s="13"/>
      <c r="K14" s="14"/>
      <c r="L14" s="14"/>
      <c r="M14" s="14"/>
      <c r="N14" s="14"/>
      <c r="O14" s="14"/>
    </row>
    <row r="15" spans="1:15" ht="15" customHeight="1" x14ac:dyDescent="0.3">
      <c r="A15" s="175"/>
      <c r="B15" s="175"/>
      <c r="C15" s="175"/>
      <c r="D15" s="175"/>
      <c r="E15" s="175"/>
      <c r="F15" s="175"/>
      <c r="G15" s="175"/>
      <c r="H15" s="175"/>
      <c r="I15" s="175"/>
      <c r="J15" s="175"/>
      <c r="K15" s="14"/>
      <c r="L15" s="14"/>
      <c r="M15" s="14"/>
      <c r="N15" s="14"/>
      <c r="O15" s="14"/>
    </row>
    <row r="16" spans="1:15" ht="15" customHeight="1" x14ac:dyDescent="0.3">
      <c r="A16" s="175"/>
      <c r="B16" s="175"/>
      <c r="C16" s="175"/>
      <c r="D16" s="175"/>
      <c r="E16" s="175"/>
      <c r="F16" s="175"/>
      <c r="G16" s="175"/>
      <c r="H16" s="175"/>
      <c r="I16" s="175"/>
      <c r="J16" s="175"/>
      <c r="K16" s="14"/>
      <c r="L16" s="14"/>
      <c r="M16" s="14"/>
      <c r="N16" s="14"/>
      <c r="O16" s="14"/>
    </row>
    <row r="17" spans="1:15" ht="15" customHeight="1" x14ac:dyDescent="0.3">
      <c r="A17" s="175"/>
      <c r="B17" s="175"/>
      <c r="C17" s="175"/>
      <c r="D17" s="175"/>
      <c r="E17" s="175"/>
      <c r="F17" s="175"/>
      <c r="G17" s="175"/>
      <c r="H17" s="175"/>
      <c r="I17" s="175"/>
      <c r="J17" s="175"/>
      <c r="K17" s="14"/>
      <c r="L17" s="14"/>
      <c r="M17" s="14"/>
      <c r="N17" s="14"/>
      <c r="O17" s="14"/>
    </row>
    <row r="18" spans="1:15" ht="15" customHeight="1" x14ac:dyDescent="0.3">
      <c r="A18" s="175"/>
      <c r="B18" s="175"/>
      <c r="C18" s="175"/>
      <c r="D18" s="175"/>
      <c r="E18" s="175"/>
      <c r="F18" s="175"/>
      <c r="G18" s="175"/>
      <c r="H18" s="175"/>
      <c r="I18" s="175"/>
      <c r="J18" s="175"/>
      <c r="K18" s="14"/>
      <c r="L18" s="14"/>
      <c r="M18" s="14"/>
      <c r="N18" s="14"/>
      <c r="O18" s="14"/>
    </row>
    <row r="19" spans="1:15" ht="15" customHeight="1" x14ac:dyDescent="0.3">
      <c r="A19" s="175"/>
      <c r="B19" s="177"/>
      <c r="C19" s="177"/>
      <c r="D19" s="177"/>
    </row>
    <row r="20" spans="1:15" ht="15" customHeight="1" x14ac:dyDescent="0.3">
      <c r="A20" s="175"/>
      <c r="B20" s="175"/>
      <c r="C20" s="175"/>
      <c r="D20" s="175"/>
      <c r="E20" s="175"/>
      <c r="F20" s="175"/>
      <c r="G20" s="175"/>
      <c r="H20" s="175"/>
    </row>
    <row r="21" spans="1:15" ht="15" customHeight="1" x14ac:dyDescent="0.3">
      <c r="A21" s="175"/>
      <c r="B21" s="175"/>
      <c r="C21" s="175"/>
      <c r="D21" s="175"/>
      <c r="E21" s="175"/>
      <c r="F21" s="175"/>
      <c r="G21" s="175"/>
      <c r="H21" s="175"/>
    </row>
    <row r="22" spans="1:15" ht="15" customHeight="1" x14ac:dyDescent="0.3">
      <c r="A22" s="175"/>
      <c r="B22" s="175"/>
      <c r="C22" s="175"/>
      <c r="D22" s="175"/>
      <c r="E22" s="175"/>
      <c r="F22" s="175"/>
      <c r="G22" s="175"/>
      <c r="H22" s="175"/>
    </row>
    <row r="23" spans="1:15" ht="15" customHeight="1" x14ac:dyDescent="0.3">
      <c r="A23" s="175"/>
      <c r="B23" s="175"/>
      <c r="C23" s="175"/>
      <c r="D23" s="175"/>
      <c r="E23" s="175"/>
      <c r="F23" s="175"/>
      <c r="G23" s="175"/>
      <c r="H23" s="175"/>
    </row>
    <row r="24" spans="1:15" ht="15" customHeight="1" x14ac:dyDescent="0.3">
      <c r="A24" s="175"/>
      <c r="B24" s="175"/>
      <c r="C24" s="175"/>
      <c r="D24" s="175"/>
      <c r="E24" s="175"/>
      <c r="F24" s="175"/>
      <c r="G24" s="175"/>
      <c r="H24" s="175"/>
    </row>
  </sheetData>
  <mergeCells count="8">
    <mergeCell ref="A3:N3"/>
    <mergeCell ref="A22:H24"/>
    <mergeCell ref="A11:H11"/>
    <mergeCell ref="A12:F12"/>
    <mergeCell ref="A15:J18"/>
    <mergeCell ref="A19:D19"/>
    <mergeCell ref="A20:H21"/>
    <mergeCell ref="A13:L1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52"/>
  <sheetViews>
    <sheetView showGridLines="0" zoomScaleNormal="100" workbookViewId="0">
      <selection activeCell="I15" sqref="I15"/>
    </sheetView>
  </sheetViews>
  <sheetFormatPr defaultRowHeight="15" customHeight="1" x14ac:dyDescent="0.3"/>
  <cols>
    <col min="1" max="1" width="20.88671875" style="15" customWidth="1"/>
    <col min="2" max="2" width="8.6640625" style="15" bestFit="1" customWidth="1"/>
    <col min="3" max="8" width="7.33203125" style="15" customWidth="1"/>
    <col min="9" max="9" width="16.6640625" style="15" bestFit="1" customWidth="1"/>
    <col min="10" max="10" width="14.88671875" style="15" bestFit="1" customWidth="1"/>
    <col min="11" max="11" width="8.88671875" style="15"/>
    <col min="12" max="12" width="10.6640625" style="15" bestFit="1" customWidth="1"/>
    <col min="13" max="16" width="6.33203125" style="15" bestFit="1" customWidth="1"/>
    <col min="17" max="17" width="6.109375" style="15" bestFit="1" customWidth="1"/>
    <col min="18" max="18" width="7.5546875" style="15" bestFit="1" customWidth="1"/>
    <col min="19" max="16384" width="8.88671875" style="15"/>
  </cols>
  <sheetData>
    <row r="3" spans="1:8" ht="15" customHeight="1" x14ac:dyDescent="0.3">
      <c r="A3" s="179" t="s">
        <v>77</v>
      </c>
      <c r="B3" s="179"/>
      <c r="C3" s="179"/>
      <c r="D3" s="179"/>
      <c r="E3" s="179"/>
      <c r="F3" s="179"/>
      <c r="G3" s="179"/>
      <c r="H3" s="179"/>
    </row>
    <row r="4" spans="1:8" ht="15" customHeight="1" x14ac:dyDescent="0.3">
      <c r="A4" s="179" t="s">
        <v>126</v>
      </c>
      <c r="B4" s="179"/>
      <c r="C4" s="179"/>
      <c r="D4" s="179"/>
      <c r="E4" s="179"/>
      <c r="F4" s="179"/>
      <c r="G4" s="179"/>
      <c r="H4" s="179"/>
    </row>
    <row r="5" spans="1:8" ht="15" customHeight="1" x14ac:dyDescent="0.3">
      <c r="A5" s="93" t="s">
        <v>40</v>
      </c>
      <c r="B5" s="94"/>
      <c r="C5" s="94" t="s">
        <v>41</v>
      </c>
      <c r="D5" s="94" t="s">
        <v>42</v>
      </c>
      <c r="E5" s="94" t="s">
        <v>43</v>
      </c>
      <c r="F5" s="94" t="s">
        <v>44</v>
      </c>
      <c r="G5" s="94" t="s">
        <v>6</v>
      </c>
      <c r="H5" s="94" t="s">
        <v>7</v>
      </c>
    </row>
    <row r="6" spans="1:8" ht="15" customHeight="1" x14ac:dyDescent="0.3">
      <c r="A6" s="180" t="s">
        <v>0</v>
      </c>
      <c r="B6" s="147" t="s">
        <v>1</v>
      </c>
      <c r="C6" s="145">
        <v>1</v>
      </c>
      <c r="D6" s="145">
        <v>10</v>
      </c>
      <c r="E6" s="145">
        <v>37</v>
      </c>
      <c r="F6" s="145">
        <v>23</v>
      </c>
      <c r="G6" s="145">
        <v>8</v>
      </c>
      <c r="H6" s="148">
        <f>SUM(C6:G6)</f>
        <v>79</v>
      </c>
    </row>
    <row r="7" spans="1:8" ht="15" customHeight="1" x14ac:dyDescent="0.3">
      <c r="A7" s="180"/>
      <c r="B7" s="147" t="s">
        <v>2</v>
      </c>
      <c r="C7" s="145">
        <v>17</v>
      </c>
      <c r="D7" s="145">
        <v>423</v>
      </c>
      <c r="E7" s="145">
        <v>1110</v>
      </c>
      <c r="F7" s="145">
        <v>450</v>
      </c>
      <c r="G7" s="145">
        <v>99</v>
      </c>
      <c r="H7" s="148">
        <f t="shared" ref="H7:H17" si="0">SUM(C7:G7)</f>
        <v>2099</v>
      </c>
    </row>
    <row r="8" spans="1:8" ht="15" customHeight="1" x14ac:dyDescent="0.3">
      <c r="A8" s="180"/>
      <c r="B8" s="147" t="s">
        <v>3</v>
      </c>
      <c r="C8" s="145">
        <v>40</v>
      </c>
      <c r="D8" s="145">
        <v>939</v>
      </c>
      <c r="E8" s="145">
        <v>2091</v>
      </c>
      <c r="F8" s="145">
        <v>869</v>
      </c>
      <c r="G8" s="145">
        <v>191</v>
      </c>
      <c r="H8" s="148">
        <f t="shared" si="0"/>
        <v>4130</v>
      </c>
    </row>
    <row r="9" spans="1:8" ht="15" customHeight="1" x14ac:dyDescent="0.3">
      <c r="A9" s="181" t="s">
        <v>4</v>
      </c>
      <c r="B9" s="149" t="s">
        <v>1</v>
      </c>
      <c r="C9" s="146">
        <v>2</v>
      </c>
      <c r="D9" s="146">
        <v>24</v>
      </c>
      <c r="E9" s="146">
        <v>42</v>
      </c>
      <c r="F9" s="146">
        <v>33</v>
      </c>
      <c r="G9" s="146">
        <v>6</v>
      </c>
      <c r="H9" s="150">
        <f t="shared" si="0"/>
        <v>107</v>
      </c>
    </row>
    <row r="10" spans="1:8" ht="15" customHeight="1" x14ac:dyDescent="0.3">
      <c r="A10" s="181"/>
      <c r="B10" s="149" t="s">
        <v>2</v>
      </c>
      <c r="C10" s="146">
        <v>22</v>
      </c>
      <c r="D10" s="146">
        <v>1566</v>
      </c>
      <c r="E10" s="146">
        <v>1395</v>
      </c>
      <c r="F10" s="146">
        <v>731</v>
      </c>
      <c r="G10" s="146">
        <v>81</v>
      </c>
      <c r="H10" s="150">
        <f t="shared" si="0"/>
        <v>3795</v>
      </c>
    </row>
    <row r="11" spans="1:8" ht="15" customHeight="1" x14ac:dyDescent="0.3">
      <c r="A11" s="181"/>
      <c r="B11" s="149" t="s">
        <v>3</v>
      </c>
      <c r="C11" s="146">
        <v>39</v>
      </c>
      <c r="D11" s="146">
        <v>3103</v>
      </c>
      <c r="E11" s="146">
        <v>2744</v>
      </c>
      <c r="F11" s="146">
        <v>1408</v>
      </c>
      <c r="G11" s="146">
        <v>152</v>
      </c>
      <c r="H11" s="150">
        <f t="shared" si="0"/>
        <v>7446</v>
      </c>
    </row>
    <row r="12" spans="1:8" ht="15" customHeight="1" x14ac:dyDescent="0.3">
      <c r="A12" s="180" t="s">
        <v>5</v>
      </c>
      <c r="B12" s="147" t="s">
        <v>1</v>
      </c>
      <c r="C12" s="145">
        <v>4</v>
      </c>
      <c r="D12" s="145">
        <v>14</v>
      </c>
      <c r="E12" s="145">
        <v>29</v>
      </c>
      <c r="F12" s="145">
        <v>32</v>
      </c>
      <c r="G12" s="145">
        <v>7</v>
      </c>
      <c r="H12" s="148">
        <f t="shared" si="0"/>
        <v>86</v>
      </c>
    </row>
    <row r="13" spans="1:8" ht="15" customHeight="1" x14ac:dyDescent="0.3">
      <c r="A13" s="180"/>
      <c r="B13" s="147" t="s">
        <v>2</v>
      </c>
      <c r="C13" s="145">
        <v>1461</v>
      </c>
      <c r="D13" s="145">
        <v>848</v>
      </c>
      <c r="E13" s="145">
        <v>757</v>
      </c>
      <c r="F13" s="145">
        <v>864</v>
      </c>
      <c r="G13" s="145">
        <v>87</v>
      </c>
      <c r="H13" s="148">
        <f t="shared" si="0"/>
        <v>4017</v>
      </c>
    </row>
    <row r="14" spans="1:8" ht="15" customHeight="1" x14ac:dyDescent="0.3">
      <c r="A14" s="180"/>
      <c r="B14" s="147" t="s">
        <v>3</v>
      </c>
      <c r="C14" s="145">
        <v>3127</v>
      </c>
      <c r="D14" s="145">
        <v>1677</v>
      </c>
      <c r="E14" s="145">
        <v>1450</v>
      </c>
      <c r="F14" s="145">
        <v>1649</v>
      </c>
      <c r="G14" s="145">
        <v>179</v>
      </c>
      <c r="H14" s="148">
        <f t="shared" si="0"/>
        <v>8082</v>
      </c>
    </row>
    <row r="15" spans="1:8" ht="15" customHeight="1" x14ac:dyDescent="0.3">
      <c r="A15" s="178" t="s">
        <v>7</v>
      </c>
      <c r="B15" s="95" t="s">
        <v>1</v>
      </c>
      <c r="C15" s="96">
        <f>C6+C9+C12</f>
        <v>7</v>
      </c>
      <c r="D15" s="96">
        <f t="shared" ref="D15:G15" si="1">D6+D9+D12</f>
        <v>48</v>
      </c>
      <c r="E15" s="96">
        <f t="shared" si="1"/>
        <v>108</v>
      </c>
      <c r="F15" s="96">
        <f t="shared" si="1"/>
        <v>88</v>
      </c>
      <c r="G15" s="96">
        <f t="shared" si="1"/>
        <v>21</v>
      </c>
      <c r="H15" s="96">
        <f t="shared" si="0"/>
        <v>272</v>
      </c>
    </row>
    <row r="16" spans="1:8" ht="15" customHeight="1" x14ac:dyDescent="0.3">
      <c r="A16" s="178"/>
      <c r="B16" s="95" t="s">
        <v>2</v>
      </c>
      <c r="C16" s="96">
        <f t="shared" ref="C16:G16" si="2">C7+C10+C13</f>
        <v>1500</v>
      </c>
      <c r="D16" s="96">
        <f t="shared" si="2"/>
        <v>2837</v>
      </c>
      <c r="E16" s="96">
        <f t="shared" si="2"/>
        <v>3262</v>
      </c>
      <c r="F16" s="96">
        <f t="shared" si="2"/>
        <v>2045</v>
      </c>
      <c r="G16" s="96">
        <f t="shared" si="2"/>
        <v>267</v>
      </c>
      <c r="H16" s="96">
        <f t="shared" si="0"/>
        <v>9911</v>
      </c>
    </row>
    <row r="17" spans="1:8" ht="15" customHeight="1" x14ac:dyDescent="0.3">
      <c r="A17" s="178"/>
      <c r="B17" s="95" t="s">
        <v>3</v>
      </c>
      <c r="C17" s="96">
        <f t="shared" ref="C17:G17" si="3">C8+C11+C14</f>
        <v>3206</v>
      </c>
      <c r="D17" s="96">
        <f t="shared" si="3"/>
        <v>5719</v>
      </c>
      <c r="E17" s="96">
        <f t="shared" si="3"/>
        <v>6285</v>
      </c>
      <c r="F17" s="96">
        <f t="shared" si="3"/>
        <v>3926</v>
      </c>
      <c r="G17" s="96">
        <f t="shared" si="3"/>
        <v>522</v>
      </c>
      <c r="H17" s="96">
        <f t="shared" si="0"/>
        <v>19658</v>
      </c>
    </row>
    <row r="18" spans="1:8" ht="15" customHeight="1" x14ac:dyDescent="0.3">
      <c r="A18" s="8" t="s">
        <v>114</v>
      </c>
      <c r="B18" s="10"/>
      <c r="C18" s="10"/>
      <c r="D18" s="10"/>
      <c r="E18" s="10"/>
      <c r="F18" s="10"/>
      <c r="G18" s="11"/>
      <c r="H18" s="11"/>
    </row>
    <row r="21" spans="1:8" ht="15" customHeight="1" x14ac:dyDescent="0.3">
      <c r="A21" s="179" t="s">
        <v>77</v>
      </c>
      <c r="B21" s="179"/>
      <c r="C21" s="179"/>
      <c r="D21" s="179"/>
      <c r="E21" s="179"/>
      <c r="F21" s="179"/>
      <c r="G21" s="179"/>
      <c r="H21" s="179"/>
    </row>
    <row r="22" spans="1:8" ht="15" customHeight="1" x14ac:dyDescent="0.3">
      <c r="A22" s="179" t="s">
        <v>121</v>
      </c>
      <c r="B22" s="179"/>
      <c r="C22" s="179"/>
      <c r="D22" s="179"/>
      <c r="E22" s="179"/>
      <c r="F22" s="179"/>
      <c r="G22" s="179"/>
      <c r="H22" s="179"/>
    </row>
    <row r="23" spans="1:8" ht="15" customHeight="1" x14ac:dyDescent="0.3">
      <c r="A23" s="93" t="s">
        <v>40</v>
      </c>
      <c r="B23" s="94"/>
      <c r="C23" s="94" t="s">
        <v>41</v>
      </c>
      <c r="D23" s="94" t="s">
        <v>42</v>
      </c>
      <c r="E23" s="94" t="s">
        <v>43</v>
      </c>
      <c r="F23" s="94" t="s">
        <v>44</v>
      </c>
      <c r="G23" s="94" t="s">
        <v>6</v>
      </c>
      <c r="H23" s="94" t="s">
        <v>7</v>
      </c>
    </row>
    <row r="24" spans="1:8" ht="15" customHeight="1" x14ac:dyDescent="0.3">
      <c r="A24" s="180" t="s">
        <v>0</v>
      </c>
      <c r="B24" s="147" t="s">
        <v>1</v>
      </c>
      <c r="C24" s="145">
        <v>1</v>
      </c>
      <c r="D24" s="145">
        <v>6</v>
      </c>
      <c r="E24" s="145">
        <v>40</v>
      </c>
      <c r="F24" s="145">
        <v>23</v>
      </c>
      <c r="G24" s="145">
        <v>8</v>
      </c>
      <c r="H24" s="148">
        <f>SUM(C24:G24)</f>
        <v>78</v>
      </c>
    </row>
    <row r="25" spans="1:8" ht="15" customHeight="1" x14ac:dyDescent="0.3">
      <c r="A25" s="180"/>
      <c r="B25" s="147" t="s">
        <v>2</v>
      </c>
      <c r="C25" s="145">
        <v>17</v>
      </c>
      <c r="D25" s="145">
        <v>313</v>
      </c>
      <c r="E25" s="145">
        <v>1177</v>
      </c>
      <c r="F25" s="145">
        <v>446</v>
      </c>
      <c r="G25" s="145">
        <v>99</v>
      </c>
      <c r="H25" s="148">
        <f t="shared" ref="H25:H35" si="4">SUM(C25:G25)</f>
        <v>2052</v>
      </c>
    </row>
    <row r="26" spans="1:8" ht="15" customHeight="1" x14ac:dyDescent="0.3">
      <c r="A26" s="180"/>
      <c r="B26" s="147" t="s">
        <v>3</v>
      </c>
      <c r="C26" s="145">
        <v>40</v>
      </c>
      <c r="D26" s="145">
        <v>723</v>
      </c>
      <c r="E26" s="145">
        <v>2219</v>
      </c>
      <c r="F26" s="145">
        <v>862</v>
      </c>
      <c r="G26" s="145">
        <v>191</v>
      </c>
      <c r="H26" s="148">
        <f t="shared" si="4"/>
        <v>4035</v>
      </c>
    </row>
    <row r="27" spans="1:8" ht="15" customHeight="1" x14ac:dyDescent="0.3">
      <c r="A27" s="181" t="s">
        <v>4</v>
      </c>
      <c r="B27" s="149" t="s">
        <v>1</v>
      </c>
      <c r="C27" s="146">
        <v>2</v>
      </c>
      <c r="D27" s="146">
        <v>24</v>
      </c>
      <c r="E27" s="146">
        <v>41</v>
      </c>
      <c r="F27" s="146">
        <v>35</v>
      </c>
      <c r="G27" s="146">
        <v>6</v>
      </c>
      <c r="H27" s="150">
        <f t="shared" si="4"/>
        <v>108</v>
      </c>
    </row>
    <row r="28" spans="1:8" ht="15" customHeight="1" x14ac:dyDescent="0.3">
      <c r="A28" s="181"/>
      <c r="B28" s="149" t="s">
        <v>2</v>
      </c>
      <c r="C28" s="146">
        <v>22</v>
      </c>
      <c r="D28" s="146">
        <v>1566</v>
      </c>
      <c r="E28" s="146">
        <v>1383</v>
      </c>
      <c r="F28" s="146">
        <v>743</v>
      </c>
      <c r="G28" s="146">
        <v>81</v>
      </c>
      <c r="H28" s="150">
        <f t="shared" si="4"/>
        <v>3795</v>
      </c>
    </row>
    <row r="29" spans="1:8" ht="15" customHeight="1" x14ac:dyDescent="0.3">
      <c r="A29" s="181"/>
      <c r="B29" s="149" t="s">
        <v>3</v>
      </c>
      <c r="C29" s="146">
        <v>39</v>
      </c>
      <c r="D29" s="146">
        <v>3103</v>
      </c>
      <c r="E29" s="146">
        <v>2628</v>
      </c>
      <c r="F29" s="146">
        <v>1430</v>
      </c>
      <c r="G29" s="146">
        <v>152</v>
      </c>
      <c r="H29" s="150">
        <f t="shared" si="4"/>
        <v>7352</v>
      </c>
    </row>
    <row r="30" spans="1:8" ht="15" customHeight="1" x14ac:dyDescent="0.3">
      <c r="A30" s="180" t="s">
        <v>5</v>
      </c>
      <c r="B30" s="147" t="s">
        <v>1</v>
      </c>
      <c r="C30" s="145">
        <v>4</v>
      </c>
      <c r="D30" s="145">
        <v>13</v>
      </c>
      <c r="E30" s="145">
        <v>29</v>
      </c>
      <c r="F30" s="145">
        <v>33</v>
      </c>
      <c r="G30" s="145">
        <v>7</v>
      </c>
      <c r="H30" s="148">
        <f t="shared" si="4"/>
        <v>86</v>
      </c>
    </row>
    <row r="31" spans="1:8" ht="15" customHeight="1" x14ac:dyDescent="0.3">
      <c r="A31" s="180"/>
      <c r="B31" s="147" t="s">
        <v>2</v>
      </c>
      <c r="C31" s="145">
        <v>1461</v>
      </c>
      <c r="D31" s="145">
        <v>826</v>
      </c>
      <c r="E31" s="145">
        <v>757</v>
      </c>
      <c r="F31" s="145">
        <v>875</v>
      </c>
      <c r="G31" s="145">
        <v>87</v>
      </c>
      <c r="H31" s="148">
        <f t="shared" si="4"/>
        <v>4006</v>
      </c>
    </row>
    <row r="32" spans="1:8" ht="15" customHeight="1" x14ac:dyDescent="0.3">
      <c r="A32" s="180"/>
      <c r="B32" s="147" t="s">
        <v>3</v>
      </c>
      <c r="C32" s="145">
        <v>3127</v>
      </c>
      <c r="D32" s="145">
        <v>1631</v>
      </c>
      <c r="E32" s="145">
        <v>1450</v>
      </c>
      <c r="F32" s="145">
        <v>1673</v>
      </c>
      <c r="G32" s="145">
        <v>179</v>
      </c>
      <c r="H32" s="148">
        <f t="shared" si="4"/>
        <v>8060</v>
      </c>
    </row>
    <row r="33" spans="1:8" ht="15" customHeight="1" x14ac:dyDescent="0.3">
      <c r="A33" s="178" t="s">
        <v>7</v>
      </c>
      <c r="B33" s="95" t="s">
        <v>1</v>
      </c>
      <c r="C33" s="96">
        <f>C24+C27+C30</f>
        <v>7</v>
      </c>
      <c r="D33" s="96">
        <f t="shared" ref="D33:G33" si="5">D24+D27+D30</f>
        <v>43</v>
      </c>
      <c r="E33" s="96">
        <f t="shared" si="5"/>
        <v>110</v>
      </c>
      <c r="F33" s="96">
        <f t="shared" si="5"/>
        <v>91</v>
      </c>
      <c r="G33" s="96">
        <f t="shared" si="5"/>
        <v>21</v>
      </c>
      <c r="H33" s="96">
        <f t="shared" si="4"/>
        <v>272</v>
      </c>
    </row>
    <row r="34" spans="1:8" ht="15" customHeight="1" x14ac:dyDescent="0.3">
      <c r="A34" s="178"/>
      <c r="B34" s="95" t="s">
        <v>2</v>
      </c>
      <c r="C34" s="96">
        <f t="shared" ref="C34:G34" si="6">C25+C28+C31</f>
        <v>1500</v>
      </c>
      <c r="D34" s="96">
        <f t="shared" si="6"/>
        <v>2705</v>
      </c>
      <c r="E34" s="96">
        <f t="shared" si="6"/>
        <v>3317</v>
      </c>
      <c r="F34" s="96">
        <f t="shared" si="6"/>
        <v>2064</v>
      </c>
      <c r="G34" s="96">
        <f t="shared" si="6"/>
        <v>267</v>
      </c>
      <c r="H34" s="96">
        <f t="shared" si="4"/>
        <v>9853</v>
      </c>
    </row>
    <row r="35" spans="1:8" ht="15" customHeight="1" x14ac:dyDescent="0.3">
      <c r="A35" s="178"/>
      <c r="B35" s="95" t="s">
        <v>3</v>
      </c>
      <c r="C35" s="96">
        <f t="shared" ref="C35:G35" si="7">C26+C29+C32</f>
        <v>3206</v>
      </c>
      <c r="D35" s="96">
        <f t="shared" si="7"/>
        <v>5457</v>
      </c>
      <c r="E35" s="96">
        <f t="shared" si="7"/>
        <v>6297</v>
      </c>
      <c r="F35" s="96">
        <f t="shared" si="7"/>
        <v>3965</v>
      </c>
      <c r="G35" s="96">
        <f t="shared" si="7"/>
        <v>522</v>
      </c>
      <c r="H35" s="96">
        <f t="shared" si="4"/>
        <v>19447</v>
      </c>
    </row>
    <row r="36" spans="1:8" ht="15" customHeight="1" x14ac:dyDescent="0.3">
      <c r="A36" s="8" t="s">
        <v>114</v>
      </c>
      <c r="B36" s="10"/>
      <c r="C36" s="10"/>
      <c r="D36" s="10"/>
      <c r="E36" s="10"/>
      <c r="F36" s="10"/>
      <c r="G36" s="11"/>
      <c r="H36" s="11"/>
    </row>
    <row r="39" spans="1:8" ht="15" customHeight="1" x14ac:dyDescent="0.3">
      <c r="A39" s="179" t="s">
        <v>77</v>
      </c>
      <c r="B39" s="179"/>
      <c r="C39" s="179"/>
      <c r="D39" s="179"/>
      <c r="E39" s="179"/>
      <c r="F39" s="179"/>
      <c r="G39" s="179"/>
      <c r="H39" s="179"/>
    </row>
    <row r="40" spans="1:8" ht="15" customHeight="1" x14ac:dyDescent="0.3">
      <c r="A40" s="179" t="s">
        <v>119</v>
      </c>
      <c r="B40" s="179"/>
      <c r="C40" s="179"/>
      <c r="D40" s="179"/>
      <c r="E40" s="179"/>
      <c r="F40" s="179"/>
      <c r="G40" s="179"/>
      <c r="H40" s="179"/>
    </row>
    <row r="41" spans="1:8" ht="15" customHeight="1" x14ac:dyDescent="0.3">
      <c r="A41" s="93" t="s">
        <v>40</v>
      </c>
      <c r="B41" s="94"/>
      <c r="C41" s="94" t="s">
        <v>41</v>
      </c>
      <c r="D41" s="94" t="s">
        <v>42</v>
      </c>
      <c r="E41" s="94" t="s">
        <v>43</v>
      </c>
      <c r="F41" s="94" t="s">
        <v>44</v>
      </c>
      <c r="G41" s="94" t="s">
        <v>6</v>
      </c>
      <c r="H41" s="94" t="s">
        <v>7</v>
      </c>
    </row>
    <row r="42" spans="1:8" ht="15" customHeight="1" x14ac:dyDescent="0.3">
      <c r="A42" s="182" t="s">
        <v>0</v>
      </c>
      <c r="B42" s="20" t="s">
        <v>1</v>
      </c>
      <c r="C42" s="75">
        <v>1</v>
      </c>
      <c r="D42" s="75">
        <v>6</v>
      </c>
      <c r="E42" s="75">
        <v>39</v>
      </c>
      <c r="F42" s="75">
        <v>23</v>
      </c>
      <c r="G42" s="75">
        <v>11</v>
      </c>
      <c r="H42" s="76">
        <f>SUM(C42:G42)</f>
        <v>80</v>
      </c>
    </row>
    <row r="43" spans="1:8" ht="15" customHeight="1" x14ac:dyDescent="0.3">
      <c r="A43" s="182"/>
      <c r="B43" s="20" t="s">
        <v>2</v>
      </c>
      <c r="C43" s="75">
        <v>17</v>
      </c>
      <c r="D43" s="75">
        <v>354</v>
      </c>
      <c r="E43" s="75">
        <v>1089</v>
      </c>
      <c r="F43" s="75">
        <v>474</v>
      </c>
      <c r="G43" s="75">
        <v>127</v>
      </c>
      <c r="H43" s="76">
        <f t="shared" ref="H43:H53" si="8">SUM(C43:G43)</f>
        <v>2061</v>
      </c>
    </row>
    <row r="44" spans="1:8" ht="15" customHeight="1" x14ac:dyDescent="0.3">
      <c r="A44" s="182"/>
      <c r="B44" s="20" t="s">
        <v>3</v>
      </c>
      <c r="C44" s="75">
        <v>40</v>
      </c>
      <c r="D44" s="75">
        <v>780</v>
      </c>
      <c r="E44" s="75">
        <v>2062</v>
      </c>
      <c r="F44" s="75">
        <v>912</v>
      </c>
      <c r="G44" s="75">
        <v>247</v>
      </c>
      <c r="H44" s="76">
        <f t="shared" si="8"/>
        <v>4041</v>
      </c>
    </row>
    <row r="45" spans="1:8" ht="15" customHeight="1" x14ac:dyDescent="0.3">
      <c r="A45" s="183" t="s">
        <v>4</v>
      </c>
      <c r="B45" s="15" t="s">
        <v>1</v>
      </c>
      <c r="C45" s="62">
        <v>1</v>
      </c>
      <c r="D45" s="62">
        <v>23</v>
      </c>
      <c r="E45" s="62">
        <v>42</v>
      </c>
      <c r="F45" s="62">
        <v>38</v>
      </c>
      <c r="G45" s="62">
        <v>6</v>
      </c>
      <c r="H45" s="77">
        <f t="shared" si="8"/>
        <v>110</v>
      </c>
    </row>
    <row r="46" spans="1:8" ht="15" customHeight="1" x14ac:dyDescent="0.3">
      <c r="A46" s="183"/>
      <c r="B46" s="15" t="s">
        <v>2</v>
      </c>
      <c r="C46" s="62">
        <v>10</v>
      </c>
      <c r="D46" s="62">
        <v>1390</v>
      </c>
      <c r="E46" s="62">
        <v>1479</v>
      </c>
      <c r="F46" s="62">
        <v>866</v>
      </c>
      <c r="G46" s="62">
        <v>81</v>
      </c>
      <c r="H46" s="77">
        <f t="shared" si="8"/>
        <v>3826</v>
      </c>
    </row>
    <row r="47" spans="1:8" ht="15" customHeight="1" x14ac:dyDescent="0.3">
      <c r="A47" s="183"/>
      <c r="B47" s="15" t="s">
        <v>3</v>
      </c>
      <c r="C47" s="62">
        <v>19</v>
      </c>
      <c r="D47" s="62">
        <v>2711</v>
      </c>
      <c r="E47" s="62">
        <v>2810</v>
      </c>
      <c r="F47" s="62">
        <v>1675</v>
      </c>
      <c r="G47" s="62">
        <v>152</v>
      </c>
      <c r="H47" s="77">
        <f t="shared" si="8"/>
        <v>7367</v>
      </c>
    </row>
    <row r="48" spans="1:8" ht="15" customHeight="1" x14ac:dyDescent="0.3">
      <c r="A48" s="182" t="s">
        <v>5</v>
      </c>
      <c r="B48" s="20" t="s">
        <v>1</v>
      </c>
      <c r="C48" s="75">
        <v>4</v>
      </c>
      <c r="D48" s="75">
        <v>14</v>
      </c>
      <c r="E48" s="75">
        <v>27</v>
      </c>
      <c r="F48" s="75">
        <v>34</v>
      </c>
      <c r="G48" s="75">
        <v>7</v>
      </c>
      <c r="H48" s="76">
        <f t="shared" si="8"/>
        <v>86</v>
      </c>
    </row>
    <row r="49" spans="1:8" ht="15" customHeight="1" x14ac:dyDescent="0.3">
      <c r="A49" s="182"/>
      <c r="B49" s="20" t="s">
        <v>2</v>
      </c>
      <c r="C49" s="75">
        <v>1461</v>
      </c>
      <c r="D49" s="75">
        <v>866</v>
      </c>
      <c r="E49" s="75">
        <v>705</v>
      </c>
      <c r="F49" s="75">
        <v>920</v>
      </c>
      <c r="G49" s="75">
        <v>87</v>
      </c>
      <c r="H49" s="76">
        <f t="shared" si="8"/>
        <v>4039</v>
      </c>
    </row>
    <row r="50" spans="1:8" ht="15" customHeight="1" x14ac:dyDescent="0.3">
      <c r="A50" s="182"/>
      <c r="B50" s="20" t="s">
        <v>3</v>
      </c>
      <c r="C50" s="75">
        <v>3127</v>
      </c>
      <c r="D50" s="75">
        <v>1716</v>
      </c>
      <c r="E50" s="75">
        <v>1337</v>
      </c>
      <c r="F50" s="75">
        <v>1768</v>
      </c>
      <c r="G50" s="75">
        <v>179</v>
      </c>
      <c r="H50" s="76">
        <f t="shared" si="8"/>
        <v>8127</v>
      </c>
    </row>
    <row r="51" spans="1:8" ht="15" customHeight="1" x14ac:dyDescent="0.3">
      <c r="A51" s="178" t="s">
        <v>7</v>
      </c>
      <c r="B51" s="95" t="s">
        <v>1</v>
      </c>
      <c r="C51" s="96">
        <f>C42+C45+C48</f>
        <v>6</v>
      </c>
      <c r="D51" s="96">
        <f t="shared" ref="D51:G51" si="9">D42+D45+D48</f>
        <v>43</v>
      </c>
      <c r="E51" s="96">
        <f t="shared" si="9"/>
        <v>108</v>
      </c>
      <c r="F51" s="96">
        <f t="shared" si="9"/>
        <v>95</v>
      </c>
      <c r="G51" s="96">
        <f t="shared" si="9"/>
        <v>24</v>
      </c>
      <c r="H51" s="96">
        <f t="shared" si="8"/>
        <v>276</v>
      </c>
    </row>
    <row r="52" spans="1:8" ht="15" customHeight="1" x14ac:dyDescent="0.3">
      <c r="A52" s="178"/>
      <c r="B52" s="95" t="s">
        <v>2</v>
      </c>
      <c r="C52" s="96">
        <f t="shared" ref="C52:G52" si="10">C43+C46+C49</f>
        <v>1488</v>
      </c>
      <c r="D52" s="96">
        <f t="shared" si="10"/>
        <v>2610</v>
      </c>
      <c r="E52" s="96">
        <f t="shared" si="10"/>
        <v>3273</v>
      </c>
      <c r="F52" s="96">
        <f t="shared" si="10"/>
        <v>2260</v>
      </c>
      <c r="G52" s="96">
        <f t="shared" si="10"/>
        <v>295</v>
      </c>
      <c r="H52" s="96">
        <f t="shared" si="8"/>
        <v>9926</v>
      </c>
    </row>
    <row r="53" spans="1:8" ht="15" customHeight="1" x14ac:dyDescent="0.3">
      <c r="A53" s="178"/>
      <c r="B53" s="95" t="s">
        <v>3</v>
      </c>
      <c r="C53" s="96">
        <f t="shared" ref="C53:G53" si="11">C44+C47+C50</f>
        <v>3186</v>
      </c>
      <c r="D53" s="96">
        <f t="shared" si="11"/>
        <v>5207</v>
      </c>
      <c r="E53" s="96">
        <f t="shared" si="11"/>
        <v>6209</v>
      </c>
      <c r="F53" s="96">
        <f t="shared" si="11"/>
        <v>4355</v>
      </c>
      <c r="G53" s="96">
        <f t="shared" si="11"/>
        <v>578</v>
      </c>
      <c r="H53" s="96">
        <f t="shared" si="8"/>
        <v>19535</v>
      </c>
    </row>
    <row r="54" spans="1:8" ht="15" customHeight="1" x14ac:dyDescent="0.3">
      <c r="A54" s="8" t="s">
        <v>114</v>
      </c>
      <c r="B54" s="10"/>
      <c r="C54" s="10"/>
      <c r="D54" s="10"/>
      <c r="E54" s="10"/>
      <c r="F54" s="10"/>
      <c r="G54" s="11"/>
      <c r="H54" s="11"/>
    </row>
    <row r="57" spans="1:8" ht="15" customHeight="1" x14ac:dyDescent="0.3">
      <c r="A57" s="179" t="s">
        <v>77</v>
      </c>
      <c r="B57" s="179"/>
      <c r="C57" s="179"/>
      <c r="D57" s="179"/>
      <c r="E57" s="179"/>
      <c r="F57" s="179"/>
      <c r="G57" s="179"/>
      <c r="H57" s="179"/>
    </row>
    <row r="58" spans="1:8" ht="15" customHeight="1" x14ac:dyDescent="0.3">
      <c r="A58" s="179" t="s">
        <v>103</v>
      </c>
      <c r="B58" s="179"/>
      <c r="C58" s="179"/>
      <c r="D58" s="179"/>
      <c r="E58" s="179"/>
      <c r="F58" s="179"/>
      <c r="G58" s="179"/>
      <c r="H58" s="179"/>
    </row>
    <row r="59" spans="1:8" ht="15" customHeight="1" x14ac:dyDescent="0.3">
      <c r="A59" s="93" t="s">
        <v>40</v>
      </c>
      <c r="B59" s="94"/>
      <c r="C59" s="94" t="s">
        <v>41</v>
      </c>
      <c r="D59" s="94" t="s">
        <v>42</v>
      </c>
      <c r="E59" s="94" t="s">
        <v>43</v>
      </c>
      <c r="F59" s="94" t="s">
        <v>44</v>
      </c>
      <c r="G59" s="94" t="s">
        <v>6</v>
      </c>
      <c r="H59" s="94" t="s">
        <v>7</v>
      </c>
    </row>
    <row r="60" spans="1:8" ht="15" customHeight="1" x14ac:dyDescent="0.3">
      <c r="A60" s="182" t="s">
        <v>0</v>
      </c>
      <c r="B60" s="20" t="s">
        <v>1</v>
      </c>
      <c r="C60" s="75">
        <v>0</v>
      </c>
      <c r="D60" s="75">
        <v>7</v>
      </c>
      <c r="E60" s="75">
        <v>36</v>
      </c>
      <c r="F60" s="75">
        <v>24</v>
      </c>
      <c r="G60" s="75">
        <v>11</v>
      </c>
      <c r="H60" s="76">
        <f>SUM(C60:G60)</f>
        <v>78</v>
      </c>
    </row>
    <row r="61" spans="1:8" ht="15" customHeight="1" x14ac:dyDescent="0.3">
      <c r="A61" s="182"/>
      <c r="B61" s="20" t="s">
        <v>2</v>
      </c>
      <c r="C61" s="75">
        <v>0</v>
      </c>
      <c r="D61" s="75">
        <v>371</v>
      </c>
      <c r="E61" s="75">
        <v>1046</v>
      </c>
      <c r="F61" s="75">
        <v>510</v>
      </c>
      <c r="G61" s="75">
        <v>127</v>
      </c>
      <c r="H61" s="76">
        <f t="shared" ref="H61:H71" si="12">SUM(C61:G61)</f>
        <v>2054</v>
      </c>
    </row>
    <row r="62" spans="1:8" ht="15" customHeight="1" x14ac:dyDescent="0.3">
      <c r="A62" s="182"/>
      <c r="B62" s="20" t="s">
        <v>3</v>
      </c>
      <c r="C62" s="75">
        <v>0</v>
      </c>
      <c r="D62" s="75">
        <v>820</v>
      </c>
      <c r="E62" s="75">
        <v>1980</v>
      </c>
      <c r="F62" s="75">
        <v>975</v>
      </c>
      <c r="G62" s="75">
        <v>247</v>
      </c>
      <c r="H62" s="76">
        <f t="shared" si="12"/>
        <v>4022</v>
      </c>
    </row>
    <row r="63" spans="1:8" ht="15" customHeight="1" x14ac:dyDescent="0.3">
      <c r="A63" s="183" t="s">
        <v>4</v>
      </c>
      <c r="B63" s="15" t="s">
        <v>1</v>
      </c>
      <c r="C63" s="62">
        <v>1</v>
      </c>
      <c r="D63" s="62">
        <v>23</v>
      </c>
      <c r="E63" s="62">
        <v>42</v>
      </c>
      <c r="F63" s="62">
        <v>38</v>
      </c>
      <c r="G63" s="62">
        <v>6</v>
      </c>
      <c r="H63" s="77">
        <f t="shared" si="12"/>
        <v>110</v>
      </c>
    </row>
    <row r="64" spans="1:8" ht="15" customHeight="1" x14ac:dyDescent="0.3">
      <c r="A64" s="183"/>
      <c r="B64" s="15" t="s">
        <v>2</v>
      </c>
      <c r="C64" s="62">
        <v>10</v>
      </c>
      <c r="D64" s="62">
        <v>1389</v>
      </c>
      <c r="E64" s="62">
        <v>1448</v>
      </c>
      <c r="F64" s="62">
        <v>896</v>
      </c>
      <c r="G64" s="62">
        <v>81</v>
      </c>
      <c r="H64" s="77">
        <f t="shared" si="12"/>
        <v>3824</v>
      </c>
    </row>
    <row r="65" spans="1:8" ht="15" customHeight="1" x14ac:dyDescent="0.3">
      <c r="A65" s="183"/>
      <c r="B65" s="15" t="s">
        <v>3</v>
      </c>
      <c r="C65" s="62">
        <v>19</v>
      </c>
      <c r="D65" s="62">
        <v>2691</v>
      </c>
      <c r="E65" s="62">
        <v>2749</v>
      </c>
      <c r="F65" s="62">
        <v>1734</v>
      </c>
      <c r="G65" s="62">
        <v>152</v>
      </c>
      <c r="H65" s="77">
        <f t="shared" si="12"/>
        <v>7345</v>
      </c>
    </row>
    <row r="66" spans="1:8" ht="15" customHeight="1" x14ac:dyDescent="0.3">
      <c r="A66" s="182" t="s">
        <v>5</v>
      </c>
      <c r="B66" s="20" t="s">
        <v>1</v>
      </c>
      <c r="C66" s="75">
        <v>4</v>
      </c>
      <c r="D66" s="75">
        <v>14</v>
      </c>
      <c r="E66" s="75">
        <v>28</v>
      </c>
      <c r="F66" s="75">
        <v>34</v>
      </c>
      <c r="G66" s="75">
        <v>7</v>
      </c>
      <c r="H66" s="76">
        <f t="shared" si="12"/>
        <v>87</v>
      </c>
    </row>
    <row r="67" spans="1:8" ht="15" customHeight="1" x14ac:dyDescent="0.3">
      <c r="A67" s="182"/>
      <c r="B67" s="20" t="s">
        <v>2</v>
      </c>
      <c r="C67" s="75">
        <v>1461</v>
      </c>
      <c r="D67" s="75">
        <v>866</v>
      </c>
      <c r="E67" s="75">
        <v>773</v>
      </c>
      <c r="F67" s="75">
        <v>924</v>
      </c>
      <c r="G67" s="75">
        <v>87</v>
      </c>
      <c r="H67" s="76">
        <f t="shared" si="12"/>
        <v>4111</v>
      </c>
    </row>
    <row r="68" spans="1:8" ht="15" customHeight="1" x14ac:dyDescent="0.3">
      <c r="A68" s="182"/>
      <c r="B68" s="20" t="s">
        <v>3</v>
      </c>
      <c r="C68" s="75">
        <v>3127</v>
      </c>
      <c r="D68" s="75">
        <v>1716</v>
      </c>
      <c r="E68" s="75">
        <v>1465</v>
      </c>
      <c r="F68" s="75">
        <v>1767</v>
      </c>
      <c r="G68" s="75">
        <v>179</v>
      </c>
      <c r="H68" s="76">
        <f t="shared" si="12"/>
        <v>8254</v>
      </c>
    </row>
    <row r="69" spans="1:8" ht="15" customHeight="1" x14ac:dyDescent="0.3">
      <c r="A69" s="178" t="s">
        <v>7</v>
      </c>
      <c r="B69" s="95" t="s">
        <v>1</v>
      </c>
      <c r="C69" s="96">
        <f>C60+C63+C66</f>
        <v>5</v>
      </c>
      <c r="D69" s="96">
        <f t="shared" ref="D69:G69" si="13">D60+D63+D66</f>
        <v>44</v>
      </c>
      <c r="E69" s="96">
        <f t="shared" si="13"/>
        <v>106</v>
      </c>
      <c r="F69" s="96">
        <f t="shared" si="13"/>
        <v>96</v>
      </c>
      <c r="G69" s="96">
        <f t="shared" si="13"/>
        <v>24</v>
      </c>
      <c r="H69" s="96">
        <f t="shared" si="12"/>
        <v>275</v>
      </c>
    </row>
    <row r="70" spans="1:8" ht="15" customHeight="1" x14ac:dyDescent="0.3">
      <c r="A70" s="178"/>
      <c r="B70" s="95" t="s">
        <v>2</v>
      </c>
      <c r="C70" s="96">
        <f t="shared" ref="C70:G70" si="14">C61+C64+C67</f>
        <v>1471</v>
      </c>
      <c r="D70" s="96">
        <f t="shared" si="14"/>
        <v>2626</v>
      </c>
      <c r="E70" s="96">
        <f t="shared" si="14"/>
        <v>3267</v>
      </c>
      <c r="F70" s="96">
        <f t="shared" si="14"/>
        <v>2330</v>
      </c>
      <c r="G70" s="96">
        <f t="shared" si="14"/>
        <v>295</v>
      </c>
      <c r="H70" s="96">
        <f t="shared" si="12"/>
        <v>9989</v>
      </c>
    </row>
    <row r="71" spans="1:8" ht="15" customHeight="1" x14ac:dyDescent="0.3">
      <c r="A71" s="178"/>
      <c r="B71" s="95" t="s">
        <v>3</v>
      </c>
      <c r="C71" s="96">
        <f t="shared" ref="C71:G71" si="15">C62+C65+C68</f>
        <v>3146</v>
      </c>
      <c r="D71" s="96">
        <f t="shared" si="15"/>
        <v>5227</v>
      </c>
      <c r="E71" s="96">
        <f t="shared" si="15"/>
        <v>6194</v>
      </c>
      <c r="F71" s="96">
        <f t="shared" si="15"/>
        <v>4476</v>
      </c>
      <c r="G71" s="96">
        <f t="shared" si="15"/>
        <v>578</v>
      </c>
      <c r="H71" s="96">
        <f t="shared" si="12"/>
        <v>19621</v>
      </c>
    </row>
    <row r="72" spans="1:8" ht="15" customHeight="1" x14ac:dyDescent="0.3">
      <c r="A72" s="8" t="s">
        <v>114</v>
      </c>
      <c r="B72" s="10"/>
      <c r="C72" s="10"/>
      <c r="D72" s="10"/>
      <c r="E72" s="10"/>
      <c r="F72" s="10"/>
      <c r="G72" s="11"/>
      <c r="H72" s="11"/>
    </row>
    <row r="75" spans="1:8" ht="15" customHeight="1" x14ac:dyDescent="0.3">
      <c r="A75" s="179" t="s">
        <v>77</v>
      </c>
      <c r="B75" s="179"/>
      <c r="C75" s="179"/>
      <c r="D75" s="179"/>
      <c r="E75" s="179"/>
      <c r="F75" s="179"/>
      <c r="G75" s="179"/>
      <c r="H75" s="179"/>
    </row>
    <row r="76" spans="1:8" ht="15" customHeight="1" x14ac:dyDescent="0.3">
      <c r="A76" s="179" t="s">
        <v>99</v>
      </c>
      <c r="B76" s="179"/>
      <c r="C76" s="179"/>
      <c r="D76" s="179"/>
      <c r="E76" s="179"/>
      <c r="F76" s="179"/>
      <c r="G76" s="179"/>
      <c r="H76" s="179"/>
    </row>
    <row r="77" spans="1:8" ht="15" customHeight="1" x14ac:dyDescent="0.3">
      <c r="A77" s="93" t="s">
        <v>40</v>
      </c>
      <c r="B77" s="94"/>
      <c r="C77" s="94" t="s">
        <v>41</v>
      </c>
      <c r="D77" s="94" t="s">
        <v>42</v>
      </c>
      <c r="E77" s="94" t="s">
        <v>43</v>
      </c>
      <c r="F77" s="94" t="s">
        <v>44</v>
      </c>
      <c r="G77" s="94" t="s">
        <v>6</v>
      </c>
      <c r="H77" s="94" t="s">
        <v>7</v>
      </c>
    </row>
    <row r="78" spans="1:8" ht="15" customHeight="1" x14ac:dyDescent="0.3">
      <c r="A78" s="182" t="s">
        <v>0</v>
      </c>
      <c r="B78" s="20" t="s">
        <v>1</v>
      </c>
      <c r="C78" s="75">
        <v>0</v>
      </c>
      <c r="D78" s="75">
        <v>7</v>
      </c>
      <c r="E78" s="75">
        <v>36</v>
      </c>
      <c r="F78" s="75">
        <v>24</v>
      </c>
      <c r="G78" s="75">
        <v>11</v>
      </c>
      <c r="H78" s="76">
        <f>SUM(C78:G78)</f>
        <v>78</v>
      </c>
    </row>
    <row r="79" spans="1:8" ht="15" customHeight="1" x14ac:dyDescent="0.3">
      <c r="A79" s="182"/>
      <c r="B79" s="20" t="s">
        <v>2</v>
      </c>
      <c r="C79" s="75">
        <v>0</v>
      </c>
      <c r="D79" s="75">
        <v>371</v>
      </c>
      <c r="E79" s="75">
        <v>1051</v>
      </c>
      <c r="F79" s="75">
        <v>510</v>
      </c>
      <c r="G79" s="75">
        <v>127</v>
      </c>
      <c r="H79" s="76">
        <f t="shared" ref="H79:H89" si="16">SUM(C79:G79)</f>
        <v>2059</v>
      </c>
    </row>
    <row r="80" spans="1:8" ht="15" customHeight="1" x14ac:dyDescent="0.3">
      <c r="A80" s="182"/>
      <c r="B80" s="20" t="s">
        <v>3</v>
      </c>
      <c r="C80" s="75">
        <v>0</v>
      </c>
      <c r="D80" s="75">
        <v>820</v>
      </c>
      <c r="E80" s="75">
        <v>1987</v>
      </c>
      <c r="F80" s="75">
        <v>975</v>
      </c>
      <c r="G80" s="75">
        <v>247</v>
      </c>
      <c r="H80" s="76">
        <f t="shared" si="16"/>
        <v>4029</v>
      </c>
    </row>
    <row r="81" spans="1:8" ht="15" customHeight="1" x14ac:dyDescent="0.3">
      <c r="A81" s="183" t="s">
        <v>4</v>
      </c>
      <c r="B81" s="15" t="s">
        <v>1</v>
      </c>
      <c r="C81" s="62">
        <v>0</v>
      </c>
      <c r="D81" s="62">
        <v>23</v>
      </c>
      <c r="E81" s="62">
        <v>41</v>
      </c>
      <c r="F81" s="62">
        <v>39</v>
      </c>
      <c r="G81" s="62">
        <v>6</v>
      </c>
      <c r="H81" s="77">
        <f t="shared" si="16"/>
        <v>109</v>
      </c>
    </row>
    <row r="82" spans="1:8" ht="15" customHeight="1" x14ac:dyDescent="0.3">
      <c r="A82" s="183"/>
      <c r="B82" s="15" t="s">
        <v>2</v>
      </c>
      <c r="C82" s="62">
        <v>0</v>
      </c>
      <c r="D82" s="62">
        <v>1391</v>
      </c>
      <c r="E82" s="62">
        <v>1364</v>
      </c>
      <c r="F82" s="62">
        <v>992</v>
      </c>
      <c r="G82" s="62">
        <v>81</v>
      </c>
      <c r="H82" s="77">
        <f t="shared" si="16"/>
        <v>3828</v>
      </c>
    </row>
    <row r="83" spans="1:8" ht="15" customHeight="1" x14ac:dyDescent="0.3">
      <c r="A83" s="183"/>
      <c r="B83" s="15" t="s">
        <v>3</v>
      </c>
      <c r="C83" s="62">
        <v>0</v>
      </c>
      <c r="D83" s="62">
        <v>2691</v>
      </c>
      <c r="E83" s="62">
        <v>2584</v>
      </c>
      <c r="F83" s="62">
        <v>1897</v>
      </c>
      <c r="G83" s="62">
        <v>152</v>
      </c>
      <c r="H83" s="77">
        <f t="shared" si="16"/>
        <v>7324</v>
      </c>
    </row>
    <row r="84" spans="1:8" ht="15" customHeight="1" x14ac:dyDescent="0.3">
      <c r="A84" s="182" t="s">
        <v>5</v>
      </c>
      <c r="B84" s="20" t="s">
        <v>1</v>
      </c>
      <c r="C84" s="75">
        <v>4</v>
      </c>
      <c r="D84" s="75">
        <v>14</v>
      </c>
      <c r="E84" s="75">
        <v>28</v>
      </c>
      <c r="F84" s="75">
        <v>34</v>
      </c>
      <c r="G84" s="75">
        <v>7</v>
      </c>
      <c r="H84" s="76">
        <f t="shared" si="16"/>
        <v>87</v>
      </c>
    </row>
    <row r="85" spans="1:8" ht="15" customHeight="1" x14ac:dyDescent="0.3">
      <c r="A85" s="182"/>
      <c r="B85" s="20" t="s">
        <v>2</v>
      </c>
      <c r="C85" s="75">
        <v>1461</v>
      </c>
      <c r="D85" s="75">
        <v>842</v>
      </c>
      <c r="E85" s="75">
        <v>773</v>
      </c>
      <c r="F85" s="75">
        <v>924</v>
      </c>
      <c r="G85" s="75">
        <v>87</v>
      </c>
      <c r="H85" s="76">
        <f t="shared" si="16"/>
        <v>4087</v>
      </c>
    </row>
    <row r="86" spans="1:8" ht="15" customHeight="1" x14ac:dyDescent="0.3">
      <c r="A86" s="182"/>
      <c r="B86" s="20" t="s">
        <v>3</v>
      </c>
      <c r="C86" s="75">
        <v>3127</v>
      </c>
      <c r="D86" s="75">
        <v>1672</v>
      </c>
      <c r="E86" s="75">
        <v>1465</v>
      </c>
      <c r="F86" s="75">
        <v>1767</v>
      </c>
      <c r="G86" s="75">
        <v>179</v>
      </c>
      <c r="H86" s="76">
        <f t="shared" si="16"/>
        <v>8210</v>
      </c>
    </row>
    <row r="87" spans="1:8" ht="15" customHeight="1" x14ac:dyDescent="0.3">
      <c r="A87" s="178" t="s">
        <v>7</v>
      </c>
      <c r="B87" s="95" t="s">
        <v>1</v>
      </c>
      <c r="C87" s="96">
        <f>C78+C81+C84</f>
        <v>4</v>
      </c>
      <c r="D87" s="96">
        <f t="shared" ref="D87:G87" si="17">D78+D81+D84</f>
        <v>44</v>
      </c>
      <c r="E87" s="96">
        <f t="shared" si="17"/>
        <v>105</v>
      </c>
      <c r="F87" s="96">
        <f t="shared" si="17"/>
        <v>97</v>
      </c>
      <c r="G87" s="96">
        <f t="shared" si="17"/>
        <v>24</v>
      </c>
      <c r="H87" s="96">
        <f t="shared" si="16"/>
        <v>274</v>
      </c>
    </row>
    <row r="88" spans="1:8" ht="15" customHeight="1" x14ac:dyDescent="0.3">
      <c r="A88" s="178"/>
      <c r="B88" s="95" t="s">
        <v>2</v>
      </c>
      <c r="C88" s="96">
        <f t="shared" ref="C88:G88" si="18">C79+C82+C85</f>
        <v>1461</v>
      </c>
      <c r="D88" s="96">
        <f t="shared" si="18"/>
        <v>2604</v>
      </c>
      <c r="E88" s="96">
        <f t="shared" si="18"/>
        <v>3188</v>
      </c>
      <c r="F88" s="96">
        <f t="shared" si="18"/>
        <v>2426</v>
      </c>
      <c r="G88" s="96">
        <f t="shared" si="18"/>
        <v>295</v>
      </c>
      <c r="H88" s="96">
        <f t="shared" si="16"/>
        <v>9974</v>
      </c>
    </row>
    <row r="89" spans="1:8" ht="15" customHeight="1" x14ac:dyDescent="0.3">
      <c r="A89" s="178"/>
      <c r="B89" s="95" t="s">
        <v>3</v>
      </c>
      <c r="C89" s="96">
        <f t="shared" ref="C89:G89" si="19">C80+C83+C86</f>
        <v>3127</v>
      </c>
      <c r="D89" s="96">
        <f t="shared" si="19"/>
        <v>5183</v>
      </c>
      <c r="E89" s="96">
        <f t="shared" si="19"/>
        <v>6036</v>
      </c>
      <c r="F89" s="96">
        <f t="shared" si="19"/>
        <v>4639</v>
      </c>
      <c r="G89" s="96">
        <f t="shared" si="19"/>
        <v>578</v>
      </c>
      <c r="H89" s="96">
        <f t="shared" si="16"/>
        <v>19563</v>
      </c>
    </row>
    <row r="90" spans="1:8" ht="15" customHeight="1" x14ac:dyDescent="0.3">
      <c r="A90" s="8" t="s">
        <v>114</v>
      </c>
      <c r="B90" s="10"/>
      <c r="C90" s="10"/>
      <c r="D90" s="10"/>
      <c r="E90" s="10"/>
      <c r="F90" s="10"/>
      <c r="G90" s="11"/>
      <c r="H90" s="11"/>
    </row>
    <row r="93" spans="1:8" ht="15" customHeight="1" x14ac:dyDescent="0.3">
      <c r="A93" s="179" t="s">
        <v>77</v>
      </c>
      <c r="B93" s="179"/>
      <c r="C93" s="179"/>
      <c r="D93" s="179"/>
      <c r="E93" s="179"/>
      <c r="F93" s="179"/>
      <c r="G93" s="179"/>
      <c r="H93" s="179"/>
    </row>
    <row r="94" spans="1:8" ht="15" customHeight="1" x14ac:dyDescent="0.3">
      <c r="A94" s="179" t="s">
        <v>95</v>
      </c>
      <c r="B94" s="179"/>
      <c r="C94" s="179"/>
      <c r="D94" s="179"/>
      <c r="E94" s="179"/>
      <c r="F94" s="179"/>
      <c r="G94" s="179"/>
      <c r="H94" s="179"/>
    </row>
    <row r="95" spans="1:8" ht="15" customHeight="1" x14ac:dyDescent="0.3">
      <c r="A95" s="93" t="s">
        <v>40</v>
      </c>
      <c r="B95" s="94"/>
      <c r="C95" s="94" t="s">
        <v>41</v>
      </c>
      <c r="D95" s="94" t="s">
        <v>42</v>
      </c>
      <c r="E95" s="94" t="s">
        <v>43</v>
      </c>
      <c r="F95" s="94" t="s">
        <v>44</v>
      </c>
      <c r="G95" s="94" t="s">
        <v>6</v>
      </c>
      <c r="H95" s="94" t="s">
        <v>7</v>
      </c>
    </row>
    <row r="96" spans="1:8" ht="15" customHeight="1" x14ac:dyDescent="0.3">
      <c r="A96" s="182" t="s">
        <v>0</v>
      </c>
      <c r="B96" s="20" t="s">
        <v>1</v>
      </c>
      <c r="C96" s="75">
        <v>0</v>
      </c>
      <c r="D96" s="75">
        <v>7</v>
      </c>
      <c r="E96" s="75">
        <v>36</v>
      </c>
      <c r="F96" s="75">
        <v>24</v>
      </c>
      <c r="G96" s="75">
        <v>11</v>
      </c>
      <c r="H96" s="76">
        <f>SUM(C96:G96)</f>
        <v>78</v>
      </c>
    </row>
    <row r="97" spans="1:8" ht="15" customHeight="1" x14ac:dyDescent="0.3">
      <c r="A97" s="182"/>
      <c r="B97" s="20" t="s">
        <v>2</v>
      </c>
      <c r="C97" s="75">
        <v>0</v>
      </c>
      <c r="D97" s="75">
        <v>196</v>
      </c>
      <c r="E97" s="75">
        <v>1057</v>
      </c>
      <c r="F97" s="75">
        <v>521</v>
      </c>
      <c r="G97" s="75">
        <v>127</v>
      </c>
      <c r="H97" s="76">
        <f t="shared" ref="H97:H107" si="20">SUM(C97:G97)</f>
        <v>1901</v>
      </c>
    </row>
    <row r="98" spans="1:8" ht="15" customHeight="1" x14ac:dyDescent="0.3">
      <c r="A98" s="182"/>
      <c r="B98" s="20" t="s">
        <v>3</v>
      </c>
      <c r="C98" s="75">
        <v>0</v>
      </c>
      <c r="D98" s="75">
        <v>388</v>
      </c>
      <c r="E98" s="75">
        <v>2010</v>
      </c>
      <c r="F98" s="75">
        <v>974</v>
      </c>
      <c r="G98" s="75">
        <v>247</v>
      </c>
      <c r="H98" s="76">
        <f t="shared" si="20"/>
        <v>3619</v>
      </c>
    </row>
    <row r="99" spans="1:8" ht="15" customHeight="1" x14ac:dyDescent="0.3">
      <c r="A99" s="183" t="s">
        <v>4</v>
      </c>
      <c r="B99" s="15" t="s">
        <v>1</v>
      </c>
      <c r="C99" s="62">
        <v>0</v>
      </c>
      <c r="D99" s="62">
        <v>23</v>
      </c>
      <c r="E99" s="62">
        <v>40</v>
      </c>
      <c r="F99" s="62">
        <v>40</v>
      </c>
      <c r="G99" s="62">
        <v>5</v>
      </c>
      <c r="H99" s="77">
        <f t="shared" si="20"/>
        <v>108</v>
      </c>
    </row>
    <row r="100" spans="1:8" ht="15" customHeight="1" x14ac:dyDescent="0.3">
      <c r="A100" s="183"/>
      <c r="B100" s="15" t="s">
        <v>2</v>
      </c>
      <c r="C100" s="62">
        <v>0</v>
      </c>
      <c r="D100" s="62">
        <v>1392</v>
      </c>
      <c r="E100" s="62">
        <v>1248</v>
      </c>
      <c r="F100" s="62">
        <v>1014</v>
      </c>
      <c r="G100" s="62">
        <v>59</v>
      </c>
      <c r="H100" s="77">
        <f t="shared" si="20"/>
        <v>3713</v>
      </c>
    </row>
    <row r="101" spans="1:8" ht="15" customHeight="1" x14ac:dyDescent="0.3">
      <c r="A101" s="183"/>
      <c r="B101" s="15" t="s">
        <v>3</v>
      </c>
      <c r="C101" s="62">
        <v>0</v>
      </c>
      <c r="D101" s="62">
        <v>2691</v>
      </c>
      <c r="E101" s="62">
        <v>2385</v>
      </c>
      <c r="F101" s="62">
        <v>1936</v>
      </c>
      <c r="G101" s="62">
        <v>106</v>
      </c>
      <c r="H101" s="77">
        <f t="shared" si="20"/>
        <v>7118</v>
      </c>
    </row>
    <row r="102" spans="1:8" ht="15" customHeight="1" x14ac:dyDescent="0.3">
      <c r="A102" s="182" t="s">
        <v>5</v>
      </c>
      <c r="B102" s="20" t="s">
        <v>1</v>
      </c>
      <c r="C102" s="75">
        <v>4</v>
      </c>
      <c r="D102" s="75">
        <v>14</v>
      </c>
      <c r="E102" s="75">
        <v>25</v>
      </c>
      <c r="F102" s="75">
        <v>37</v>
      </c>
      <c r="G102" s="75">
        <v>7</v>
      </c>
      <c r="H102" s="76">
        <f t="shared" si="20"/>
        <v>87</v>
      </c>
    </row>
    <row r="103" spans="1:8" ht="15" customHeight="1" x14ac:dyDescent="0.3">
      <c r="A103" s="182"/>
      <c r="B103" s="20" t="s">
        <v>2</v>
      </c>
      <c r="C103" s="75">
        <v>1461</v>
      </c>
      <c r="D103" s="75">
        <v>842</v>
      </c>
      <c r="E103" s="75">
        <v>695</v>
      </c>
      <c r="F103" s="75">
        <v>1021</v>
      </c>
      <c r="G103" s="75">
        <v>87</v>
      </c>
      <c r="H103" s="76">
        <f t="shared" si="20"/>
        <v>4106</v>
      </c>
    </row>
    <row r="104" spans="1:8" ht="15" customHeight="1" x14ac:dyDescent="0.3">
      <c r="A104" s="182"/>
      <c r="B104" s="20" t="s">
        <v>3</v>
      </c>
      <c r="C104" s="75">
        <v>3127</v>
      </c>
      <c r="D104" s="75">
        <v>1672</v>
      </c>
      <c r="E104" s="75">
        <v>1298</v>
      </c>
      <c r="F104" s="75">
        <v>1960</v>
      </c>
      <c r="G104" s="75">
        <v>179</v>
      </c>
      <c r="H104" s="76">
        <f t="shared" si="20"/>
        <v>8236</v>
      </c>
    </row>
    <row r="105" spans="1:8" ht="15" customHeight="1" x14ac:dyDescent="0.3">
      <c r="A105" s="178" t="s">
        <v>7</v>
      </c>
      <c r="B105" s="95" t="s">
        <v>1</v>
      </c>
      <c r="C105" s="96">
        <f>C96+C99+C102</f>
        <v>4</v>
      </c>
      <c r="D105" s="96">
        <f t="shared" ref="D105:G105" si="21">D96+D99+D102</f>
        <v>44</v>
      </c>
      <c r="E105" s="96">
        <f t="shared" si="21"/>
        <v>101</v>
      </c>
      <c r="F105" s="96">
        <f t="shared" si="21"/>
        <v>101</v>
      </c>
      <c r="G105" s="96">
        <f t="shared" si="21"/>
        <v>23</v>
      </c>
      <c r="H105" s="96">
        <f t="shared" si="20"/>
        <v>273</v>
      </c>
    </row>
    <row r="106" spans="1:8" ht="15" customHeight="1" x14ac:dyDescent="0.3">
      <c r="A106" s="178"/>
      <c r="B106" s="95" t="s">
        <v>2</v>
      </c>
      <c r="C106" s="96">
        <f t="shared" ref="C106:G106" si="22">C97+C100+C103</f>
        <v>1461</v>
      </c>
      <c r="D106" s="96">
        <f t="shared" si="22"/>
        <v>2430</v>
      </c>
      <c r="E106" s="96">
        <f t="shared" si="22"/>
        <v>3000</v>
      </c>
      <c r="F106" s="96">
        <f t="shared" si="22"/>
        <v>2556</v>
      </c>
      <c r="G106" s="96">
        <f t="shared" si="22"/>
        <v>273</v>
      </c>
      <c r="H106" s="96">
        <f t="shared" si="20"/>
        <v>9720</v>
      </c>
    </row>
    <row r="107" spans="1:8" ht="15" customHeight="1" x14ac:dyDescent="0.3">
      <c r="A107" s="178"/>
      <c r="B107" s="95" t="s">
        <v>3</v>
      </c>
      <c r="C107" s="96">
        <f t="shared" ref="C107:G107" si="23">C98+C101+C104</f>
        <v>3127</v>
      </c>
      <c r="D107" s="96">
        <f t="shared" si="23"/>
        <v>4751</v>
      </c>
      <c r="E107" s="96">
        <f t="shared" si="23"/>
        <v>5693</v>
      </c>
      <c r="F107" s="96">
        <f t="shared" si="23"/>
        <v>4870</v>
      </c>
      <c r="G107" s="96">
        <f t="shared" si="23"/>
        <v>532</v>
      </c>
      <c r="H107" s="96">
        <f t="shared" si="20"/>
        <v>18973</v>
      </c>
    </row>
    <row r="108" spans="1:8" ht="15" customHeight="1" x14ac:dyDescent="0.3">
      <c r="A108" s="8" t="s">
        <v>114</v>
      </c>
      <c r="B108" s="10"/>
      <c r="C108" s="10"/>
      <c r="D108" s="10"/>
      <c r="E108" s="10"/>
      <c r="F108" s="10"/>
      <c r="G108" s="11"/>
      <c r="H108" s="11"/>
    </row>
    <row r="111" spans="1:8" ht="15" customHeight="1" x14ac:dyDescent="0.3">
      <c r="A111" s="179" t="s">
        <v>77</v>
      </c>
      <c r="B111" s="179"/>
      <c r="C111" s="179"/>
      <c r="D111" s="179"/>
      <c r="E111" s="179"/>
      <c r="F111" s="179"/>
      <c r="G111" s="179"/>
      <c r="H111" s="179"/>
    </row>
    <row r="112" spans="1:8" ht="15" customHeight="1" x14ac:dyDescent="0.3">
      <c r="A112" s="179" t="s">
        <v>78</v>
      </c>
      <c r="B112" s="179"/>
      <c r="C112" s="179"/>
      <c r="D112" s="179"/>
      <c r="E112" s="179"/>
      <c r="F112" s="179"/>
      <c r="G112" s="179"/>
      <c r="H112" s="179"/>
    </row>
    <row r="113" spans="1:8" ht="15" customHeight="1" x14ac:dyDescent="0.3">
      <c r="A113" s="93" t="s">
        <v>40</v>
      </c>
      <c r="B113" s="94"/>
      <c r="C113" s="94" t="s">
        <v>41</v>
      </c>
      <c r="D113" s="94" t="s">
        <v>42</v>
      </c>
      <c r="E113" s="94" t="s">
        <v>43</v>
      </c>
      <c r="F113" s="94" t="s">
        <v>44</v>
      </c>
      <c r="G113" s="94" t="s">
        <v>6</v>
      </c>
      <c r="H113" s="94" t="s">
        <v>7</v>
      </c>
    </row>
    <row r="114" spans="1:8" ht="15" customHeight="1" x14ac:dyDescent="0.3">
      <c r="A114" s="182" t="s">
        <v>0</v>
      </c>
      <c r="B114" s="20" t="s">
        <v>1</v>
      </c>
      <c r="C114" s="75">
        <v>0</v>
      </c>
      <c r="D114" s="75">
        <v>6</v>
      </c>
      <c r="E114" s="75">
        <v>35</v>
      </c>
      <c r="F114" s="75">
        <v>24</v>
      </c>
      <c r="G114" s="75">
        <v>11</v>
      </c>
      <c r="H114" s="76">
        <f>SUM(C114:G114)</f>
        <v>76</v>
      </c>
    </row>
    <row r="115" spans="1:8" ht="15" customHeight="1" x14ac:dyDescent="0.3">
      <c r="A115" s="182"/>
      <c r="B115" s="20" t="s">
        <v>2</v>
      </c>
      <c r="C115" s="75">
        <v>0</v>
      </c>
      <c r="D115" s="75">
        <v>177</v>
      </c>
      <c r="E115" s="75">
        <v>1050</v>
      </c>
      <c r="F115" s="75">
        <v>517</v>
      </c>
      <c r="G115" s="75">
        <v>127</v>
      </c>
      <c r="H115" s="76">
        <f t="shared" ref="H115:H125" si="24">SUM(C115:G115)</f>
        <v>1871</v>
      </c>
    </row>
    <row r="116" spans="1:8" ht="15" customHeight="1" x14ac:dyDescent="0.3">
      <c r="A116" s="182"/>
      <c r="B116" s="20" t="s">
        <v>3</v>
      </c>
      <c r="C116" s="75">
        <v>0</v>
      </c>
      <c r="D116" s="75">
        <v>350</v>
      </c>
      <c r="E116" s="75">
        <v>1994</v>
      </c>
      <c r="F116" s="75">
        <v>965</v>
      </c>
      <c r="G116" s="75">
        <v>247</v>
      </c>
      <c r="H116" s="76">
        <f t="shared" si="24"/>
        <v>3556</v>
      </c>
    </row>
    <row r="117" spans="1:8" ht="15" customHeight="1" x14ac:dyDescent="0.3">
      <c r="A117" s="183" t="s">
        <v>4</v>
      </c>
      <c r="B117" s="15" t="s">
        <v>1</v>
      </c>
      <c r="C117" s="62">
        <v>0</v>
      </c>
      <c r="D117" s="62">
        <v>22</v>
      </c>
      <c r="E117" s="62">
        <v>38</v>
      </c>
      <c r="F117" s="62">
        <v>42</v>
      </c>
      <c r="G117" s="62">
        <v>5</v>
      </c>
      <c r="H117" s="77">
        <f t="shared" si="24"/>
        <v>107</v>
      </c>
    </row>
    <row r="118" spans="1:8" ht="15" customHeight="1" x14ac:dyDescent="0.3">
      <c r="A118" s="183"/>
      <c r="B118" s="15" t="s">
        <v>2</v>
      </c>
      <c r="C118" s="62">
        <v>0</v>
      </c>
      <c r="D118" s="62">
        <v>1253</v>
      </c>
      <c r="E118" s="62">
        <v>1320</v>
      </c>
      <c r="F118" s="62">
        <v>1064</v>
      </c>
      <c r="G118" s="62">
        <v>59</v>
      </c>
      <c r="H118" s="77">
        <f t="shared" si="24"/>
        <v>3696</v>
      </c>
    </row>
    <row r="119" spans="1:8" ht="15" customHeight="1" x14ac:dyDescent="0.3">
      <c r="A119" s="183"/>
      <c r="B119" s="15" t="s">
        <v>3</v>
      </c>
      <c r="C119" s="62">
        <v>0</v>
      </c>
      <c r="D119" s="62">
        <v>2424</v>
      </c>
      <c r="E119" s="62">
        <v>2517</v>
      </c>
      <c r="F119" s="62">
        <v>2028</v>
      </c>
      <c r="G119" s="62">
        <v>106</v>
      </c>
      <c r="H119" s="77">
        <f t="shared" si="24"/>
        <v>7075</v>
      </c>
    </row>
    <row r="120" spans="1:8" ht="15" customHeight="1" x14ac:dyDescent="0.3">
      <c r="A120" s="182" t="s">
        <v>5</v>
      </c>
      <c r="B120" s="20" t="s">
        <v>1</v>
      </c>
      <c r="C120" s="75">
        <v>4</v>
      </c>
      <c r="D120" s="75">
        <v>13</v>
      </c>
      <c r="E120" s="75">
        <v>25</v>
      </c>
      <c r="F120" s="75">
        <v>38</v>
      </c>
      <c r="G120" s="75">
        <v>7</v>
      </c>
      <c r="H120" s="76">
        <f t="shared" si="24"/>
        <v>87</v>
      </c>
    </row>
    <row r="121" spans="1:8" ht="15" customHeight="1" x14ac:dyDescent="0.3">
      <c r="A121" s="182"/>
      <c r="B121" s="20" t="s">
        <v>2</v>
      </c>
      <c r="C121" s="75">
        <v>1444</v>
      </c>
      <c r="D121" s="75">
        <v>863</v>
      </c>
      <c r="E121" s="75">
        <v>669</v>
      </c>
      <c r="F121" s="75">
        <v>1078</v>
      </c>
      <c r="G121" s="75">
        <v>87</v>
      </c>
      <c r="H121" s="76">
        <f t="shared" si="24"/>
        <v>4141</v>
      </c>
    </row>
    <row r="122" spans="1:8" ht="15" customHeight="1" x14ac:dyDescent="0.3">
      <c r="A122" s="182"/>
      <c r="B122" s="20" t="s">
        <v>3</v>
      </c>
      <c r="C122" s="75">
        <v>3106</v>
      </c>
      <c r="D122" s="75">
        <v>1618</v>
      </c>
      <c r="E122" s="75">
        <v>1251</v>
      </c>
      <c r="F122" s="75">
        <v>2066</v>
      </c>
      <c r="G122" s="75">
        <v>179</v>
      </c>
      <c r="H122" s="76">
        <f t="shared" si="24"/>
        <v>8220</v>
      </c>
    </row>
    <row r="123" spans="1:8" ht="15" customHeight="1" x14ac:dyDescent="0.3">
      <c r="A123" s="178" t="s">
        <v>7</v>
      </c>
      <c r="B123" s="95" t="s">
        <v>1</v>
      </c>
      <c r="C123" s="96">
        <f>C114+C117+C120</f>
        <v>4</v>
      </c>
      <c r="D123" s="96">
        <f t="shared" ref="D123:G123" si="25">D114+D117+D120</f>
        <v>41</v>
      </c>
      <c r="E123" s="96">
        <f t="shared" si="25"/>
        <v>98</v>
      </c>
      <c r="F123" s="96">
        <f t="shared" si="25"/>
        <v>104</v>
      </c>
      <c r="G123" s="96">
        <f t="shared" si="25"/>
        <v>23</v>
      </c>
      <c r="H123" s="96">
        <f t="shared" si="24"/>
        <v>270</v>
      </c>
    </row>
    <row r="124" spans="1:8" ht="15" customHeight="1" x14ac:dyDescent="0.3">
      <c r="A124" s="178"/>
      <c r="B124" s="95" t="s">
        <v>2</v>
      </c>
      <c r="C124" s="96">
        <f t="shared" ref="C124:G125" si="26">C115+C118+C121</f>
        <v>1444</v>
      </c>
      <c r="D124" s="96">
        <f t="shared" si="26"/>
        <v>2293</v>
      </c>
      <c r="E124" s="96">
        <f t="shared" si="26"/>
        <v>3039</v>
      </c>
      <c r="F124" s="96">
        <f t="shared" si="26"/>
        <v>2659</v>
      </c>
      <c r="G124" s="96">
        <f t="shared" si="26"/>
        <v>273</v>
      </c>
      <c r="H124" s="96">
        <f t="shared" si="24"/>
        <v>9708</v>
      </c>
    </row>
    <row r="125" spans="1:8" ht="15" customHeight="1" x14ac:dyDescent="0.3">
      <c r="A125" s="178"/>
      <c r="B125" s="95" t="s">
        <v>3</v>
      </c>
      <c r="C125" s="96">
        <f t="shared" si="26"/>
        <v>3106</v>
      </c>
      <c r="D125" s="96">
        <f t="shared" si="26"/>
        <v>4392</v>
      </c>
      <c r="E125" s="96">
        <f t="shared" si="26"/>
        <v>5762</v>
      </c>
      <c r="F125" s="96">
        <f t="shared" si="26"/>
        <v>5059</v>
      </c>
      <c r="G125" s="96">
        <f t="shared" si="26"/>
        <v>532</v>
      </c>
      <c r="H125" s="96">
        <f t="shared" si="24"/>
        <v>18851</v>
      </c>
    </row>
    <row r="126" spans="1:8" ht="15" customHeight="1" x14ac:dyDescent="0.3">
      <c r="A126" s="8" t="s">
        <v>114</v>
      </c>
      <c r="B126" s="10"/>
      <c r="C126" s="10"/>
      <c r="D126" s="10"/>
      <c r="E126" s="10"/>
      <c r="F126" s="10"/>
      <c r="G126" s="11"/>
      <c r="H126" s="11"/>
    </row>
    <row r="129" spans="1:8" ht="15" customHeight="1" x14ac:dyDescent="0.3">
      <c r="A129" s="179" t="s">
        <v>77</v>
      </c>
      <c r="B129" s="179"/>
      <c r="C129" s="179"/>
      <c r="D129" s="179"/>
      <c r="E129" s="179"/>
      <c r="F129" s="179"/>
      <c r="G129" s="179"/>
      <c r="H129" s="179"/>
    </row>
    <row r="130" spans="1:8" ht="15" customHeight="1" x14ac:dyDescent="0.3">
      <c r="A130" s="179" t="s">
        <v>82</v>
      </c>
      <c r="B130" s="179"/>
      <c r="C130" s="179"/>
      <c r="D130" s="179"/>
      <c r="E130" s="179"/>
      <c r="F130" s="179"/>
      <c r="G130" s="179"/>
      <c r="H130" s="179"/>
    </row>
    <row r="131" spans="1:8" ht="15" customHeight="1" x14ac:dyDescent="0.3">
      <c r="A131" s="93" t="s">
        <v>40</v>
      </c>
      <c r="B131" s="94"/>
      <c r="C131" s="94" t="s">
        <v>41</v>
      </c>
      <c r="D131" s="94" t="s">
        <v>42</v>
      </c>
      <c r="E131" s="94" t="s">
        <v>43</v>
      </c>
      <c r="F131" s="94" t="s">
        <v>44</v>
      </c>
      <c r="G131" s="94" t="s">
        <v>6</v>
      </c>
      <c r="H131" s="94" t="s">
        <v>7</v>
      </c>
    </row>
    <row r="132" spans="1:8" ht="15" customHeight="1" x14ac:dyDescent="0.3">
      <c r="A132" s="182" t="s">
        <v>0</v>
      </c>
      <c r="B132" s="20" t="s">
        <v>1</v>
      </c>
      <c r="C132" s="75">
        <v>0</v>
      </c>
      <c r="D132" s="75">
        <v>5</v>
      </c>
      <c r="E132" s="75">
        <v>33</v>
      </c>
      <c r="F132" s="75">
        <v>23</v>
      </c>
      <c r="G132" s="75">
        <v>12</v>
      </c>
      <c r="H132" s="76">
        <f>SUM(C132:G132)</f>
        <v>73</v>
      </c>
    </row>
    <row r="133" spans="1:8" ht="15" customHeight="1" x14ac:dyDescent="0.3">
      <c r="A133" s="182"/>
      <c r="B133" s="20" t="s">
        <v>2</v>
      </c>
      <c r="C133" s="75">
        <v>0</v>
      </c>
      <c r="D133" s="75">
        <v>138</v>
      </c>
      <c r="E133" s="75">
        <v>1055</v>
      </c>
      <c r="F133" s="75">
        <v>503</v>
      </c>
      <c r="G133" s="75">
        <v>137</v>
      </c>
      <c r="H133" s="76">
        <f t="shared" ref="H133:H143" si="27">SUM(C133:G133)</f>
        <v>1833</v>
      </c>
    </row>
    <row r="134" spans="1:8" ht="15" customHeight="1" x14ac:dyDescent="0.3">
      <c r="A134" s="182"/>
      <c r="B134" s="20" t="s">
        <v>3</v>
      </c>
      <c r="C134" s="75">
        <v>0</v>
      </c>
      <c r="D134" s="75">
        <v>272</v>
      </c>
      <c r="E134" s="75">
        <v>2012</v>
      </c>
      <c r="F134" s="75">
        <v>939</v>
      </c>
      <c r="G134" s="75">
        <v>267</v>
      </c>
      <c r="H134" s="76">
        <f t="shared" si="27"/>
        <v>3490</v>
      </c>
    </row>
    <row r="135" spans="1:8" ht="15" customHeight="1" x14ac:dyDescent="0.3">
      <c r="A135" s="183" t="s">
        <v>4</v>
      </c>
      <c r="B135" s="15" t="s">
        <v>1</v>
      </c>
      <c r="C135" s="62">
        <v>0</v>
      </c>
      <c r="D135" s="62">
        <v>22</v>
      </c>
      <c r="E135" s="62">
        <v>38</v>
      </c>
      <c r="F135" s="62">
        <v>43</v>
      </c>
      <c r="G135" s="62">
        <v>6</v>
      </c>
      <c r="H135" s="77">
        <f t="shared" si="27"/>
        <v>109</v>
      </c>
    </row>
    <row r="136" spans="1:8" ht="15" customHeight="1" x14ac:dyDescent="0.3">
      <c r="A136" s="183"/>
      <c r="B136" s="15" t="s">
        <v>2</v>
      </c>
      <c r="C136" s="62">
        <v>0</v>
      </c>
      <c r="D136" s="62">
        <v>1178</v>
      </c>
      <c r="E136" s="62">
        <v>1392</v>
      </c>
      <c r="F136" s="62">
        <v>1079</v>
      </c>
      <c r="G136" s="62">
        <v>63</v>
      </c>
      <c r="H136" s="77">
        <f t="shared" si="27"/>
        <v>3712</v>
      </c>
    </row>
    <row r="137" spans="1:8" ht="15" customHeight="1" x14ac:dyDescent="0.3">
      <c r="A137" s="183"/>
      <c r="B137" s="15" t="s">
        <v>3</v>
      </c>
      <c r="C137" s="62">
        <v>0</v>
      </c>
      <c r="D137" s="62">
        <v>2285</v>
      </c>
      <c r="E137" s="62">
        <v>2652</v>
      </c>
      <c r="F137" s="62">
        <v>2058</v>
      </c>
      <c r="G137" s="62">
        <v>116</v>
      </c>
      <c r="H137" s="77">
        <f t="shared" si="27"/>
        <v>7111</v>
      </c>
    </row>
    <row r="138" spans="1:8" ht="15" customHeight="1" x14ac:dyDescent="0.3">
      <c r="A138" s="182" t="s">
        <v>5</v>
      </c>
      <c r="B138" s="20" t="s">
        <v>1</v>
      </c>
      <c r="C138" s="75">
        <v>4</v>
      </c>
      <c r="D138" s="75">
        <v>13</v>
      </c>
      <c r="E138" s="75">
        <v>24</v>
      </c>
      <c r="F138" s="75">
        <v>39</v>
      </c>
      <c r="G138" s="75">
        <v>7</v>
      </c>
      <c r="H138" s="76">
        <f t="shared" si="27"/>
        <v>87</v>
      </c>
    </row>
    <row r="139" spans="1:8" ht="15" customHeight="1" x14ac:dyDescent="0.3">
      <c r="A139" s="182"/>
      <c r="B139" s="20" t="s">
        <v>2</v>
      </c>
      <c r="C139" s="75">
        <v>1444</v>
      </c>
      <c r="D139" s="75">
        <v>863</v>
      </c>
      <c r="E139" s="75">
        <v>644</v>
      </c>
      <c r="F139" s="75">
        <v>1103</v>
      </c>
      <c r="G139" s="75">
        <v>87</v>
      </c>
      <c r="H139" s="76">
        <f t="shared" si="27"/>
        <v>4141</v>
      </c>
    </row>
    <row r="140" spans="1:8" ht="15" customHeight="1" x14ac:dyDescent="0.3">
      <c r="A140" s="182"/>
      <c r="B140" s="20" t="s">
        <v>3</v>
      </c>
      <c r="C140" s="75">
        <v>3106</v>
      </c>
      <c r="D140" s="75">
        <v>1618</v>
      </c>
      <c r="E140" s="75">
        <v>1203</v>
      </c>
      <c r="F140" s="75">
        <v>2114</v>
      </c>
      <c r="G140" s="75">
        <v>179</v>
      </c>
      <c r="H140" s="76">
        <f t="shared" si="27"/>
        <v>8220</v>
      </c>
    </row>
    <row r="141" spans="1:8" ht="15" customHeight="1" x14ac:dyDescent="0.3">
      <c r="A141" s="178" t="s">
        <v>7</v>
      </c>
      <c r="B141" s="95" t="s">
        <v>1</v>
      </c>
      <c r="C141" s="96">
        <f>C132+C135+C138</f>
        <v>4</v>
      </c>
      <c r="D141" s="96">
        <f t="shared" ref="D141:G141" si="28">D132+D135+D138</f>
        <v>40</v>
      </c>
      <c r="E141" s="96">
        <f t="shared" si="28"/>
        <v>95</v>
      </c>
      <c r="F141" s="96">
        <f t="shared" si="28"/>
        <v>105</v>
      </c>
      <c r="G141" s="96">
        <f t="shared" si="28"/>
        <v>25</v>
      </c>
      <c r="H141" s="96">
        <f t="shared" si="27"/>
        <v>269</v>
      </c>
    </row>
    <row r="142" spans="1:8" ht="15" customHeight="1" x14ac:dyDescent="0.3">
      <c r="A142" s="178"/>
      <c r="B142" s="95" t="s">
        <v>2</v>
      </c>
      <c r="C142" s="96">
        <f t="shared" ref="C142:C143" si="29">C133+C136+C139</f>
        <v>1444</v>
      </c>
      <c r="D142" s="96">
        <f t="shared" ref="D142:G142" si="30">D133+D136+D139</f>
        <v>2179</v>
      </c>
      <c r="E142" s="96">
        <f t="shared" si="30"/>
        <v>3091</v>
      </c>
      <c r="F142" s="96">
        <f t="shared" si="30"/>
        <v>2685</v>
      </c>
      <c r="G142" s="96">
        <f t="shared" si="30"/>
        <v>287</v>
      </c>
      <c r="H142" s="96">
        <f t="shared" si="27"/>
        <v>9686</v>
      </c>
    </row>
    <row r="143" spans="1:8" ht="15" customHeight="1" x14ac:dyDescent="0.3">
      <c r="A143" s="178"/>
      <c r="B143" s="95" t="s">
        <v>3</v>
      </c>
      <c r="C143" s="96">
        <f t="shared" si="29"/>
        <v>3106</v>
      </c>
      <c r="D143" s="96">
        <f t="shared" ref="D143:G143" si="31">D134+D137+D140</f>
        <v>4175</v>
      </c>
      <c r="E143" s="96">
        <f t="shared" si="31"/>
        <v>5867</v>
      </c>
      <c r="F143" s="96">
        <f t="shared" si="31"/>
        <v>5111</v>
      </c>
      <c r="G143" s="96">
        <f t="shared" si="31"/>
        <v>562</v>
      </c>
      <c r="H143" s="96">
        <f t="shared" si="27"/>
        <v>18821</v>
      </c>
    </row>
    <row r="144" spans="1:8" ht="15" customHeight="1" x14ac:dyDescent="0.3">
      <c r="A144" s="8" t="s">
        <v>114</v>
      </c>
      <c r="B144" s="10"/>
      <c r="C144" s="10"/>
      <c r="D144" s="10"/>
      <c r="E144" s="10"/>
      <c r="F144" s="10"/>
      <c r="G144" s="62"/>
      <c r="H144" s="77"/>
    </row>
    <row r="146" spans="1:8" ht="15" customHeight="1" x14ac:dyDescent="0.3">
      <c r="A146" s="12"/>
      <c r="B146" s="12"/>
      <c r="C146" s="12"/>
      <c r="D146" s="12"/>
    </row>
    <row r="147" spans="1:8" ht="15" customHeight="1" x14ac:dyDescent="0.3">
      <c r="A147" s="179" t="s">
        <v>77</v>
      </c>
      <c r="B147" s="179"/>
      <c r="C147" s="179"/>
      <c r="D147" s="179"/>
      <c r="E147" s="179"/>
      <c r="F147" s="179"/>
      <c r="G147" s="179"/>
      <c r="H147" s="179"/>
    </row>
    <row r="148" spans="1:8" ht="15" customHeight="1" x14ac:dyDescent="0.3">
      <c r="A148" s="179" t="s">
        <v>83</v>
      </c>
      <c r="B148" s="179"/>
      <c r="C148" s="179"/>
      <c r="D148" s="179"/>
      <c r="E148" s="179"/>
      <c r="F148" s="179"/>
      <c r="G148" s="179"/>
      <c r="H148" s="179"/>
    </row>
    <row r="149" spans="1:8" ht="15" customHeight="1" x14ac:dyDescent="0.3">
      <c r="A149" s="93" t="s">
        <v>40</v>
      </c>
      <c r="B149" s="94"/>
      <c r="C149" s="94" t="s">
        <v>41</v>
      </c>
      <c r="D149" s="94" t="s">
        <v>42</v>
      </c>
      <c r="E149" s="94" t="s">
        <v>43</v>
      </c>
      <c r="F149" s="94" t="s">
        <v>44</v>
      </c>
      <c r="G149" s="94" t="s">
        <v>6</v>
      </c>
      <c r="H149" s="94" t="s">
        <v>7</v>
      </c>
    </row>
    <row r="150" spans="1:8" ht="15" customHeight="1" x14ac:dyDescent="0.3">
      <c r="A150" s="182" t="s">
        <v>0</v>
      </c>
      <c r="B150" s="20" t="s">
        <v>1</v>
      </c>
      <c r="C150" s="75">
        <v>0</v>
      </c>
      <c r="D150" s="75">
        <v>5</v>
      </c>
      <c r="E150" s="75">
        <v>32</v>
      </c>
      <c r="F150" s="75">
        <v>24</v>
      </c>
      <c r="G150" s="75">
        <v>12</v>
      </c>
      <c r="H150" s="76">
        <f>SUM(C150:G150)</f>
        <v>73</v>
      </c>
    </row>
    <row r="151" spans="1:8" ht="15" customHeight="1" x14ac:dyDescent="0.3">
      <c r="A151" s="182"/>
      <c r="B151" s="20" t="s">
        <v>2</v>
      </c>
      <c r="C151" s="75">
        <v>0</v>
      </c>
      <c r="D151" s="75">
        <v>138</v>
      </c>
      <c r="E151" s="75">
        <v>1031</v>
      </c>
      <c r="F151" s="75">
        <v>517</v>
      </c>
      <c r="G151" s="75">
        <v>137</v>
      </c>
      <c r="H151" s="76">
        <f t="shared" ref="H151:H161" si="32">SUM(C151:G151)</f>
        <v>1823</v>
      </c>
    </row>
    <row r="152" spans="1:8" ht="15" customHeight="1" x14ac:dyDescent="0.3">
      <c r="A152" s="182"/>
      <c r="B152" s="20" t="s">
        <v>3</v>
      </c>
      <c r="C152" s="75">
        <v>0</v>
      </c>
      <c r="D152" s="75">
        <v>272</v>
      </c>
      <c r="E152" s="75">
        <v>1963</v>
      </c>
      <c r="F152" s="75">
        <v>961</v>
      </c>
      <c r="G152" s="75">
        <v>267</v>
      </c>
      <c r="H152" s="76">
        <f t="shared" si="32"/>
        <v>3463</v>
      </c>
    </row>
    <row r="153" spans="1:8" ht="15" customHeight="1" x14ac:dyDescent="0.3">
      <c r="A153" s="183" t="s">
        <v>4</v>
      </c>
      <c r="B153" s="15" t="s">
        <v>1</v>
      </c>
      <c r="C153" s="62">
        <v>0</v>
      </c>
      <c r="D153" s="62">
        <v>19</v>
      </c>
      <c r="E153" s="62">
        <v>38</v>
      </c>
      <c r="F153" s="62">
        <v>45</v>
      </c>
      <c r="G153" s="62">
        <v>6</v>
      </c>
      <c r="H153" s="77">
        <f t="shared" si="32"/>
        <v>108</v>
      </c>
    </row>
    <row r="154" spans="1:8" ht="15" customHeight="1" x14ac:dyDescent="0.3">
      <c r="A154" s="183"/>
      <c r="B154" s="15" t="s">
        <v>2</v>
      </c>
      <c r="C154" s="62">
        <v>0</v>
      </c>
      <c r="D154" s="62">
        <v>1008</v>
      </c>
      <c r="E154" s="62">
        <v>1402</v>
      </c>
      <c r="F154" s="62">
        <v>1180</v>
      </c>
      <c r="G154" s="62">
        <v>63</v>
      </c>
      <c r="H154" s="77">
        <f t="shared" si="32"/>
        <v>3653</v>
      </c>
    </row>
    <row r="155" spans="1:8" ht="15" customHeight="1" x14ac:dyDescent="0.3">
      <c r="A155" s="183"/>
      <c r="B155" s="15" t="s">
        <v>3</v>
      </c>
      <c r="C155" s="62">
        <v>0</v>
      </c>
      <c r="D155" s="62">
        <v>1971</v>
      </c>
      <c r="E155" s="62">
        <v>2658</v>
      </c>
      <c r="F155" s="62">
        <v>2254</v>
      </c>
      <c r="G155" s="62">
        <v>116</v>
      </c>
      <c r="H155" s="77">
        <f t="shared" si="32"/>
        <v>6999</v>
      </c>
    </row>
    <row r="156" spans="1:8" ht="15" customHeight="1" x14ac:dyDescent="0.3">
      <c r="A156" s="182" t="s">
        <v>5</v>
      </c>
      <c r="B156" s="20" t="s">
        <v>1</v>
      </c>
      <c r="C156" s="75">
        <v>4</v>
      </c>
      <c r="D156" s="75">
        <v>13</v>
      </c>
      <c r="E156" s="75">
        <v>21</v>
      </c>
      <c r="F156" s="75">
        <v>41</v>
      </c>
      <c r="G156" s="75">
        <v>10</v>
      </c>
      <c r="H156" s="76">
        <f t="shared" si="32"/>
        <v>89</v>
      </c>
    </row>
    <row r="157" spans="1:8" ht="15" customHeight="1" x14ac:dyDescent="0.3">
      <c r="A157" s="182"/>
      <c r="B157" s="20" t="s">
        <v>2</v>
      </c>
      <c r="C157" s="75">
        <v>1444</v>
      </c>
      <c r="D157" s="75">
        <v>863</v>
      </c>
      <c r="E157" s="75">
        <v>574</v>
      </c>
      <c r="F157" s="75">
        <v>1137</v>
      </c>
      <c r="G157" s="75">
        <v>163</v>
      </c>
      <c r="H157" s="76">
        <f t="shared" si="32"/>
        <v>4181</v>
      </c>
    </row>
    <row r="158" spans="1:8" ht="15" customHeight="1" x14ac:dyDescent="0.3">
      <c r="A158" s="182"/>
      <c r="B158" s="20" t="s">
        <v>3</v>
      </c>
      <c r="C158" s="75">
        <v>3106</v>
      </c>
      <c r="D158" s="75">
        <v>1618</v>
      </c>
      <c r="E158" s="75">
        <v>1075</v>
      </c>
      <c r="F158" s="75">
        <v>2168</v>
      </c>
      <c r="G158" s="75">
        <v>386</v>
      </c>
      <c r="H158" s="76">
        <f t="shared" si="32"/>
        <v>8353</v>
      </c>
    </row>
    <row r="159" spans="1:8" ht="15" customHeight="1" x14ac:dyDescent="0.3">
      <c r="A159" s="178" t="s">
        <v>7</v>
      </c>
      <c r="B159" s="95" t="s">
        <v>1</v>
      </c>
      <c r="C159" s="96">
        <v>4</v>
      </c>
      <c r="D159" s="96">
        <f t="shared" ref="D159:G161" si="33">D150+D153+D156</f>
        <v>37</v>
      </c>
      <c r="E159" s="96">
        <f t="shared" si="33"/>
        <v>91</v>
      </c>
      <c r="F159" s="96">
        <f t="shared" si="33"/>
        <v>110</v>
      </c>
      <c r="G159" s="96">
        <f t="shared" si="33"/>
        <v>28</v>
      </c>
      <c r="H159" s="96">
        <f t="shared" si="32"/>
        <v>270</v>
      </c>
    </row>
    <row r="160" spans="1:8" ht="15" customHeight="1" x14ac:dyDescent="0.3">
      <c r="A160" s="178"/>
      <c r="B160" s="95" t="s">
        <v>2</v>
      </c>
      <c r="C160" s="96">
        <v>1444</v>
      </c>
      <c r="D160" s="96">
        <f t="shared" si="33"/>
        <v>2009</v>
      </c>
      <c r="E160" s="96">
        <f t="shared" si="33"/>
        <v>3007</v>
      </c>
      <c r="F160" s="96">
        <f t="shared" si="33"/>
        <v>2834</v>
      </c>
      <c r="G160" s="96">
        <f t="shared" si="33"/>
        <v>363</v>
      </c>
      <c r="H160" s="96">
        <f t="shared" si="32"/>
        <v>9657</v>
      </c>
    </row>
    <row r="161" spans="1:8" ht="15" customHeight="1" x14ac:dyDescent="0.3">
      <c r="A161" s="178"/>
      <c r="B161" s="95" t="s">
        <v>3</v>
      </c>
      <c r="C161" s="96">
        <v>3106</v>
      </c>
      <c r="D161" s="96">
        <f t="shared" si="33"/>
        <v>3861</v>
      </c>
      <c r="E161" s="96">
        <f t="shared" si="33"/>
        <v>5696</v>
      </c>
      <c r="F161" s="96">
        <f t="shared" si="33"/>
        <v>5383</v>
      </c>
      <c r="G161" s="96">
        <f t="shared" si="33"/>
        <v>769</v>
      </c>
      <c r="H161" s="96">
        <f t="shared" si="32"/>
        <v>18815</v>
      </c>
    </row>
    <row r="162" spans="1:8" ht="15" customHeight="1" x14ac:dyDescent="0.3">
      <c r="A162" s="176" t="s">
        <v>114</v>
      </c>
      <c r="B162" s="176"/>
      <c r="C162" s="176"/>
      <c r="D162" s="176"/>
      <c r="E162" s="176"/>
      <c r="F162" s="176"/>
      <c r="G162" s="62"/>
      <c r="H162" s="77"/>
    </row>
    <row r="163" spans="1:8" ht="15" customHeight="1" x14ac:dyDescent="0.3">
      <c r="A163" s="12"/>
      <c r="B163" s="12"/>
      <c r="C163" s="12"/>
      <c r="D163" s="12"/>
    </row>
    <row r="164" spans="1:8" ht="15" customHeight="1" x14ac:dyDescent="0.3">
      <c r="A164" s="12"/>
      <c r="B164" s="12"/>
      <c r="C164" s="12"/>
      <c r="D164" s="12"/>
    </row>
    <row r="165" spans="1:8" ht="15" customHeight="1" x14ac:dyDescent="0.3">
      <c r="A165" s="179" t="s">
        <v>77</v>
      </c>
      <c r="B165" s="179"/>
      <c r="C165" s="179"/>
      <c r="D165" s="179"/>
      <c r="E165" s="179"/>
      <c r="F165" s="179"/>
      <c r="G165" s="179"/>
      <c r="H165" s="179"/>
    </row>
    <row r="166" spans="1:8" ht="15" customHeight="1" x14ac:dyDescent="0.3">
      <c r="A166" s="179" t="s">
        <v>84</v>
      </c>
      <c r="B166" s="179"/>
      <c r="C166" s="179"/>
      <c r="D166" s="179"/>
      <c r="E166" s="179"/>
      <c r="F166" s="179"/>
      <c r="G166" s="179"/>
      <c r="H166" s="179"/>
    </row>
    <row r="167" spans="1:8" ht="15" customHeight="1" x14ac:dyDescent="0.3">
      <c r="A167" s="93" t="s">
        <v>40</v>
      </c>
      <c r="B167" s="94"/>
      <c r="C167" s="94" t="s">
        <v>41</v>
      </c>
      <c r="D167" s="94" t="s">
        <v>42</v>
      </c>
      <c r="E167" s="94" t="s">
        <v>43</v>
      </c>
      <c r="F167" s="94" t="s">
        <v>44</v>
      </c>
      <c r="G167" s="94" t="s">
        <v>6</v>
      </c>
      <c r="H167" s="94" t="s">
        <v>7</v>
      </c>
    </row>
    <row r="168" spans="1:8" ht="15" customHeight="1" x14ac:dyDescent="0.3">
      <c r="A168" s="182" t="s">
        <v>0</v>
      </c>
      <c r="B168" s="20" t="s">
        <v>1</v>
      </c>
      <c r="C168" s="75">
        <v>0</v>
      </c>
      <c r="D168" s="75">
        <v>5</v>
      </c>
      <c r="E168" s="75">
        <v>32</v>
      </c>
      <c r="F168" s="75">
        <v>24</v>
      </c>
      <c r="G168" s="75">
        <v>12</v>
      </c>
      <c r="H168" s="76">
        <f>SUM(C168:G168)</f>
        <v>73</v>
      </c>
    </row>
    <row r="169" spans="1:8" ht="15" customHeight="1" x14ac:dyDescent="0.3">
      <c r="A169" s="182"/>
      <c r="B169" s="20" t="s">
        <v>2</v>
      </c>
      <c r="C169" s="75">
        <v>0</v>
      </c>
      <c r="D169" s="75">
        <v>144</v>
      </c>
      <c r="E169" s="75">
        <v>1031</v>
      </c>
      <c r="F169" s="75">
        <v>517</v>
      </c>
      <c r="G169" s="75">
        <v>137</v>
      </c>
      <c r="H169" s="76">
        <f t="shared" ref="H169:H179" si="34">SUM(C169:G169)</f>
        <v>1829</v>
      </c>
    </row>
    <row r="170" spans="1:8" ht="15" customHeight="1" x14ac:dyDescent="0.3">
      <c r="A170" s="182"/>
      <c r="B170" s="20" t="s">
        <v>3</v>
      </c>
      <c r="C170" s="75">
        <v>0</v>
      </c>
      <c r="D170" s="75">
        <v>272</v>
      </c>
      <c r="E170" s="75">
        <v>1963</v>
      </c>
      <c r="F170" s="75">
        <v>961</v>
      </c>
      <c r="G170" s="75">
        <v>267</v>
      </c>
      <c r="H170" s="76">
        <f t="shared" si="34"/>
        <v>3463</v>
      </c>
    </row>
    <row r="171" spans="1:8" ht="15" customHeight="1" x14ac:dyDescent="0.3">
      <c r="A171" s="183" t="s">
        <v>4</v>
      </c>
      <c r="B171" s="15" t="s">
        <v>1</v>
      </c>
      <c r="C171" s="62">
        <v>0</v>
      </c>
      <c r="D171" s="62">
        <v>19</v>
      </c>
      <c r="E171" s="62">
        <v>35</v>
      </c>
      <c r="F171" s="62">
        <v>47</v>
      </c>
      <c r="G171" s="62">
        <v>7</v>
      </c>
      <c r="H171" s="77">
        <f t="shared" si="34"/>
        <v>108</v>
      </c>
    </row>
    <row r="172" spans="1:8" ht="15" customHeight="1" x14ac:dyDescent="0.3">
      <c r="A172" s="183"/>
      <c r="B172" s="15" t="s">
        <v>2</v>
      </c>
      <c r="C172" s="62">
        <v>0</v>
      </c>
      <c r="D172" s="62">
        <v>1007</v>
      </c>
      <c r="E172" s="62">
        <v>1359</v>
      </c>
      <c r="F172" s="62">
        <v>1195</v>
      </c>
      <c r="G172" s="62">
        <v>77</v>
      </c>
      <c r="H172" s="77">
        <f t="shared" si="34"/>
        <v>3638</v>
      </c>
    </row>
    <row r="173" spans="1:8" ht="15" customHeight="1" x14ac:dyDescent="0.3">
      <c r="A173" s="183"/>
      <c r="B173" s="15" t="s">
        <v>3</v>
      </c>
      <c r="C173" s="62">
        <v>0</v>
      </c>
      <c r="D173" s="62">
        <v>1969</v>
      </c>
      <c r="E173" s="62">
        <v>2577</v>
      </c>
      <c r="F173" s="62">
        <v>2284</v>
      </c>
      <c r="G173" s="62">
        <v>146</v>
      </c>
      <c r="H173" s="77">
        <f t="shared" si="34"/>
        <v>6976</v>
      </c>
    </row>
    <row r="174" spans="1:8" ht="15" customHeight="1" x14ac:dyDescent="0.3">
      <c r="A174" s="182" t="s">
        <v>5</v>
      </c>
      <c r="B174" s="20" t="s">
        <v>1</v>
      </c>
      <c r="C174" s="75">
        <v>4</v>
      </c>
      <c r="D174" s="75">
        <v>13</v>
      </c>
      <c r="E174" s="75">
        <v>20</v>
      </c>
      <c r="F174" s="75">
        <v>39</v>
      </c>
      <c r="G174" s="75">
        <v>10</v>
      </c>
      <c r="H174" s="76">
        <f t="shared" si="34"/>
        <v>86</v>
      </c>
    </row>
    <row r="175" spans="1:8" ht="15" customHeight="1" x14ac:dyDescent="0.3">
      <c r="A175" s="182"/>
      <c r="B175" s="20" t="s">
        <v>2</v>
      </c>
      <c r="C175" s="75">
        <v>1444</v>
      </c>
      <c r="D175" s="75">
        <v>863</v>
      </c>
      <c r="E175" s="75">
        <v>569</v>
      </c>
      <c r="F175" s="75">
        <v>1103</v>
      </c>
      <c r="G175" s="75">
        <v>163</v>
      </c>
      <c r="H175" s="76">
        <f t="shared" si="34"/>
        <v>4142</v>
      </c>
    </row>
    <row r="176" spans="1:8" ht="15" customHeight="1" x14ac:dyDescent="0.3">
      <c r="A176" s="182"/>
      <c r="B176" s="20" t="s">
        <v>3</v>
      </c>
      <c r="C176" s="75">
        <v>3106</v>
      </c>
      <c r="D176" s="75">
        <v>1618</v>
      </c>
      <c r="E176" s="75">
        <v>1065</v>
      </c>
      <c r="F176" s="75">
        <v>2120</v>
      </c>
      <c r="G176" s="75">
        <v>386</v>
      </c>
      <c r="H176" s="76">
        <f t="shared" si="34"/>
        <v>8295</v>
      </c>
    </row>
    <row r="177" spans="1:8" ht="15" customHeight="1" x14ac:dyDescent="0.3">
      <c r="A177" s="178" t="s">
        <v>7</v>
      </c>
      <c r="B177" s="95" t="s">
        <v>1</v>
      </c>
      <c r="C177" s="96">
        <v>4</v>
      </c>
      <c r="D177" s="96">
        <f t="shared" ref="D177:G179" si="35">D168+D171+D174</f>
        <v>37</v>
      </c>
      <c r="E177" s="96">
        <f t="shared" si="35"/>
        <v>87</v>
      </c>
      <c r="F177" s="96">
        <f t="shared" si="35"/>
        <v>110</v>
      </c>
      <c r="G177" s="96">
        <f t="shared" si="35"/>
        <v>29</v>
      </c>
      <c r="H177" s="96">
        <f t="shared" si="34"/>
        <v>267</v>
      </c>
    </row>
    <row r="178" spans="1:8" ht="15" customHeight="1" x14ac:dyDescent="0.3">
      <c r="A178" s="178"/>
      <c r="B178" s="95" t="s">
        <v>2</v>
      </c>
      <c r="C178" s="96">
        <v>1444</v>
      </c>
      <c r="D178" s="96">
        <f t="shared" si="35"/>
        <v>2014</v>
      </c>
      <c r="E178" s="96">
        <f t="shared" si="35"/>
        <v>2959</v>
      </c>
      <c r="F178" s="96">
        <f t="shared" si="35"/>
        <v>2815</v>
      </c>
      <c r="G178" s="96">
        <f t="shared" si="35"/>
        <v>377</v>
      </c>
      <c r="H178" s="96">
        <f t="shared" si="34"/>
        <v>9609</v>
      </c>
    </row>
    <row r="179" spans="1:8" ht="15" customHeight="1" x14ac:dyDescent="0.3">
      <c r="A179" s="178"/>
      <c r="B179" s="95" t="s">
        <v>3</v>
      </c>
      <c r="C179" s="96">
        <v>3106</v>
      </c>
      <c r="D179" s="96">
        <f t="shared" si="35"/>
        <v>3859</v>
      </c>
      <c r="E179" s="96">
        <f t="shared" si="35"/>
        <v>5605</v>
      </c>
      <c r="F179" s="96">
        <f t="shared" si="35"/>
        <v>5365</v>
      </c>
      <c r="G179" s="96">
        <f t="shared" si="35"/>
        <v>799</v>
      </c>
      <c r="H179" s="96">
        <f t="shared" si="34"/>
        <v>18734</v>
      </c>
    </row>
    <row r="180" spans="1:8" ht="15" customHeight="1" x14ac:dyDescent="0.3">
      <c r="A180" s="176" t="s">
        <v>114</v>
      </c>
      <c r="B180" s="176"/>
      <c r="C180" s="176"/>
      <c r="D180" s="176"/>
      <c r="E180" s="176"/>
      <c r="F180" s="176"/>
    </row>
    <row r="183" spans="1:8" ht="15" customHeight="1" x14ac:dyDescent="0.3">
      <c r="A183" s="179" t="s">
        <v>77</v>
      </c>
      <c r="B183" s="179"/>
      <c r="C183" s="179"/>
      <c r="D183" s="179"/>
      <c r="E183" s="179"/>
      <c r="F183" s="179"/>
      <c r="G183" s="179"/>
      <c r="H183" s="179"/>
    </row>
    <row r="184" spans="1:8" ht="15" customHeight="1" x14ac:dyDescent="0.3">
      <c r="A184" s="179" t="s">
        <v>85</v>
      </c>
      <c r="B184" s="179"/>
      <c r="C184" s="179"/>
      <c r="D184" s="179"/>
      <c r="E184" s="179"/>
      <c r="F184" s="179"/>
      <c r="G184" s="179"/>
      <c r="H184" s="179"/>
    </row>
    <row r="185" spans="1:8" ht="15" customHeight="1" x14ac:dyDescent="0.3">
      <c r="A185" s="93" t="s">
        <v>40</v>
      </c>
      <c r="B185" s="94"/>
      <c r="C185" s="94" t="s">
        <v>41</v>
      </c>
      <c r="D185" s="94" t="s">
        <v>42</v>
      </c>
      <c r="E185" s="94" t="s">
        <v>43</v>
      </c>
      <c r="F185" s="94" t="s">
        <v>44</v>
      </c>
      <c r="G185" s="94" t="s">
        <v>6</v>
      </c>
      <c r="H185" s="94" t="s">
        <v>7</v>
      </c>
    </row>
    <row r="186" spans="1:8" ht="15" customHeight="1" x14ac:dyDescent="0.3">
      <c r="A186" s="182" t="s">
        <v>0</v>
      </c>
      <c r="B186" s="20" t="s">
        <v>1</v>
      </c>
      <c r="C186" s="75">
        <v>0</v>
      </c>
      <c r="D186" s="75">
        <v>4</v>
      </c>
      <c r="E186" s="75">
        <v>32</v>
      </c>
      <c r="F186" s="75">
        <v>26</v>
      </c>
      <c r="G186" s="75">
        <v>12</v>
      </c>
      <c r="H186" s="76">
        <f>SUM(C186:G186)</f>
        <v>74</v>
      </c>
    </row>
    <row r="187" spans="1:8" ht="15" customHeight="1" x14ac:dyDescent="0.3">
      <c r="A187" s="182"/>
      <c r="B187" s="20" t="s">
        <v>2</v>
      </c>
      <c r="C187" s="75">
        <v>0</v>
      </c>
      <c r="D187" s="75">
        <v>127</v>
      </c>
      <c r="E187" s="75">
        <v>1033</v>
      </c>
      <c r="F187" s="75">
        <v>530</v>
      </c>
      <c r="G187" s="75">
        <v>137</v>
      </c>
      <c r="H187" s="76">
        <f t="shared" ref="H187:H197" si="36">SUM(C187:G187)</f>
        <v>1827</v>
      </c>
    </row>
    <row r="188" spans="1:8" ht="15" customHeight="1" x14ac:dyDescent="0.3">
      <c r="A188" s="182"/>
      <c r="B188" s="20" t="s">
        <v>3</v>
      </c>
      <c r="C188" s="75">
        <v>0</v>
      </c>
      <c r="D188" s="75">
        <v>232</v>
      </c>
      <c r="E188" s="75">
        <v>1967</v>
      </c>
      <c r="F188" s="75">
        <v>981</v>
      </c>
      <c r="G188" s="75">
        <v>267</v>
      </c>
      <c r="H188" s="76">
        <f t="shared" si="36"/>
        <v>3447</v>
      </c>
    </row>
    <row r="189" spans="1:8" ht="15" customHeight="1" x14ac:dyDescent="0.3">
      <c r="A189" s="183" t="s">
        <v>4</v>
      </c>
      <c r="B189" s="15" t="s">
        <v>1</v>
      </c>
      <c r="C189" s="62">
        <v>0</v>
      </c>
      <c r="D189" s="62">
        <v>19</v>
      </c>
      <c r="E189" s="62">
        <v>35</v>
      </c>
      <c r="F189" s="62">
        <v>49</v>
      </c>
      <c r="G189" s="62">
        <v>7</v>
      </c>
      <c r="H189" s="77">
        <f t="shared" si="36"/>
        <v>110</v>
      </c>
    </row>
    <row r="190" spans="1:8" ht="15" customHeight="1" x14ac:dyDescent="0.3">
      <c r="A190" s="183"/>
      <c r="B190" s="15" t="s">
        <v>2</v>
      </c>
      <c r="C190" s="62">
        <v>0</v>
      </c>
      <c r="D190" s="62">
        <v>1007</v>
      </c>
      <c r="E190" s="62">
        <v>1359</v>
      </c>
      <c r="F190" s="62">
        <v>1220</v>
      </c>
      <c r="G190" s="62">
        <v>77</v>
      </c>
      <c r="H190" s="77">
        <f t="shared" si="36"/>
        <v>3663</v>
      </c>
    </row>
    <row r="191" spans="1:8" ht="15" customHeight="1" x14ac:dyDescent="0.3">
      <c r="A191" s="183"/>
      <c r="B191" s="15" t="s">
        <v>3</v>
      </c>
      <c r="C191" s="62">
        <v>0</v>
      </c>
      <c r="D191" s="62">
        <v>1969</v>
      </c>
      <c r="E191" s="62">
        <v>2577</v>
      </c>
      <c r="F191" s="62">
        <v>2332</v>
      </c>
      <c r="G191" s="62">
        <v>146</v>
      </c>
      <c r="H191" s="77">
        <f t="shared" si="36"/>
        <v>7024</v>
      </c>
    </row>
    <row r="192" spans="1:8" ht="15" customHeight="1" x14ac:dyDescent="0.3">
      <c r="A192" s="182" t="s">
        <v>5</v>
      </c>
      <c r="B192" s="20" t="s">
        <v>1</v>
      </c>
      <c r="C192" s="75">
        <v>4</v>
      </c>
      <c r="D192" s="75">
        <v>12</v>
      </c>
      <c r="E192" s="75">
        <v>21</v>
      </c>
      <c r="F192" s="75">
        <v>39</v>
      </c>
      <c r="G192" s="75">
        <v>10</v>
      </c>
      <c r="H192" s="76">
        <f t="shared" si="36"/>
        <v>86</v>
      </c>
    </row>
    <row r="193" spans="1:8" ht="15" customHeight="1" x14ac:dyDescent="0.3">
      <c r="A193" s="182"/>
      <c r="B193" s="20" t="s">
        <v>2</v>
      </c>
      <c r="C193" s="75">
        <v>1444</v>
      </c>
      <c r="D193" s="75">
        <v>806</v>
      </c>
      <c r="E193" s="75">
        <v>628</v>
      </c>
      <c r="F193" s="75">
        <v>1103</v>
      </c>
      <c r="G193" s="75">
        <v>163</v>
      </c>
      <c r="H193" s="76">
        <f t="shared" si="36"/>
        <v>4144</v>
      </c>
    </row>
    <row r="194" spans="1:8" ht="15" customHeight="1" x14ac:dyDescent="0.3">
      <c r="A194" s="182"/>
      <c r="B194" s="20" t="s">
        <v>3</v>
      </c>
      <c r="C194" s="75">
        <v>3106</v>
      </c>
      <c r="D194" s="75">
        <v>1520</v>
      </c>
      <c r="E194" s="75">
        <v>1175</v>
      </c>
      <c r="F194" s="75">
        <v>2120</v>
      </c>
      <c r="G194" s="75">
        <v>386</v>
      </c>
      <c r="H194" s="76">
        <f t="shared" si="36"/>
        <v>8307</v>
      </c>
    </row>
    <row r="195" spans="1:8" ht="15" customHeight="1" x14ac:dyDescent="0.3">
      <c r="A195" s="178" t="s">
        <v>7</v>
      </c>
      <c r="B195" s="95" t="s">
        <v>1</v>
      </c>
      <c r="C195" s="96">
        <f>C186+C189+C192</f>
        <v>4</v>
      </c>
      <c r="D195" s="96">
        <f>D186+D189+D192</f>
        <v>35</v>
      </c>
      <c r="E195" s="96">
        <f>E186+E189+E192</f>
        <v>88</v>
      </c>
      <c r="F195" s="96">
        <f>F186+F189+F192</f>
        <v>114</v>
      </c>
      <c r="G195" s="96">
        <f>G186+G189+G192</f>
        <v>29</v>
      </c>
      <c r="H195" s="96">
        <f t="shared" si="36"/>
        <v>270</v>
      </c>
    </row>
    <row r="196" spans="1:8" ht="15" customHeight="1" x14ac:dyDescent="0.3">
      <c r="A196" s="178"/>
      <c r="B196" s="95" t="s">
        <v>2</v>
      </c>
      <c r="C196" s="96">
        <v>1444</v>
      </c>
      <c r="D196" s="96">
        <f t="shared" ref="D196:G197" si="37">D187+D190+D193</f>
        <v>1940</v>
      </c>
      <c r="E196" s="96">
        <f t="shared" si="37"/>
        <v>3020</v>
      </c>
      <c r="F196" s="96">
        <f t="shared" si="37"/>
        <v>2853</v>
      </c>
      <c r="G196" s="96">
        <f t="shared" si="37"/>
        <v>377</v>
      </c>
      <c r="H196" s="96">
        <f t="shared" si="36"/>
        <v>9634</v>
      </c>
    </row>
    <row r="197" spans="1:8" ht="15" customHeight="1" x14ac:dyDescent="0.3">
      <c r="A197" s="178"/>
      <c r="B197" s="95" t="s">
        <v>3</v>
      </c>
      <c r="C197" s="96">
        <v>3106</v>
      </c>
      <c r="D197" s="96">
        <f t="shared" si="37"/>
        <v>3721</v>
      </c>
      <c r="E197" s="96">
        <f t="shared" si="37"/>
        <v>5719</v>
      </c>
      <c r="F197" s="96">
        <f t="shared" si="37"/>
        <v>5433</v>
      </c>
      <c r="G197" s="96">
        <f t="shared" si="37"/>
        <v>799</v>
      </c>
      <c r="H197" s="96">
        <f t="shared" si="36"/>
        <v>18778</v>
      </c>
    </row>
    <row r="198" spans="1:8" ht="15" customHeight="1" x14ac:dyDescent="0.3">
      <c r="A198" s="176" t="s">
        <v>114</v>
      </c>
      <c r="B198" s="176"/>
      <c r="C198" s="176"/>
      <c r="D198" s="176"/>
      <c r="E198" s="176"/>
      <c r="F198" s="176"/>
    </row>
    <row r="201" spans="1:8" ht="15" customHeight="1" x14ac:dyDescent="0.3">
      <c r="A201" s="179" t="s">
        <v>77</v>
      </c>
      <c r="B201" s="179"/>
      <c r="C201" s="179"/>
      <c r="D201" s="179"/>
      <c r="E201" s="179"/>
      <c r="F201" s="179"/>
      <c r="G201" s="179"/>
      <c r="H201" s="179"/>
    </row>
    <row r="202" spans="1:8" ht="15" customHeight="1" x14ac:dyDescent="0.3">
      <c r="A202" s="179" t="s">
        <v>86</v>
      </c>
      <c r="B202" s="179"/>
      <c r="C202" s="179"/>
      <c r="D202" s="179"/>
      <c r="E202" s="179"/>
      <c r="F202" s="179"/>
      <c r="G202" s="179"/>
      <c r="H202" s="179"/>
    </row>
    <row r="203" spans="1:8" ht="15" customHeight="1" x14ac:dyDescent="0.3">
      <c r="A203" s="93" t="s">
        <v>40</v>
      </c>
      <c r="B203" s="94"/>
      <c r="C203" s="94" t="s">
        <v>41</v>
      </c>
      <c r="D203" s="94" t="s">
        <v>42</v>
      </c>
      <c r="E203" s="94" t="s">
        <v>43</v>
      </c>
      <c r="F203" s="94" t="s">
        <v>44</v>
      </c>
      <c r="G203" s="94" t="s">
        <v>6</v>
      </c>
      <c r="H203" s="94" t="s">
        <v>7</v>
      </c>
    </row>
    <row r="204" spans="1:8" ht="15" customHeight="1" x14ac:dyDescent="0.3">
      <c r="A204" s="182" t="s">
        <v>0</v>
      </c>
      <c r="B204" s="20" t="s">
        <v>1</v>
      </c>
      <c r="C204" s="75">
        <v>0</v>
      </c>
      <c r="D204" s="75">
        <v>4</v>
      </c>
      <c r="E204" s="75">
        <v>31</v>
      </c>
      <c r="F204" s="75">
        <v>27</v>
      </c>
      <c r="G204" s="75">
        <v>12</v>
      </c>
      <c r="H204" s="76">
        <f t="shared" ref="H204:H215" si="38">SUM(C204:G204)</f>
        <v>74</v>
      </c>
    </row>
    <row r="205" spans="1:8" ht="15" customHeight="1" x14ac:dyDescent="0.3">
      <c r="A205" s="182"/>
      <c r="B205" s="20" t="s">
        <v>2</v>
      </c>
      <c r="C205" s="75">
        <v>0</v>
      </c>
      <c r="D205" s="75">
        <v>127</v>
      </c>
      <c r="E205" s="75">
        <v>1006</v>
      </c>
      <c r="F205" s="75">
        <v>544</v>
      </c>
      <c r="G205" s="75">
        <v>139</v>
      </c>
      <c r="H205" s="76">
        <f t="shared" si="38"/>
        <v>1816</v>
      </c>
    </row>
    <row r="206" spans="1:8" ht="15" customHeight="1" x14ac:dyDescent="0.3">
      <c r="A206" s="182"/>
      <c r="B206" s="20" t="s">
        <v>3</v>
      </c>
      <c r="C206" s="75">
        <v>0</v>
      </c>
      <c r="D206" s="75">
        <v>232</v>
      </c>
      <c r="E206" s="75">
        <v>1906</v>
      </c>
      <c r="F206" s="75">
        <v>1007</v>
      </c>
      <c r="G206" s="75">
        <v>269</v>
      </c>
      <c r="H206" s="76">
        <f t="shared" si="38"/>
        <v>3414</v>
      </c>
    </row>
    <row r="207" spans="1:8" ht="15" customHeight="1" x14ac:dyDescent="0.3">
      <c r="A207" s="183" t="s">
        <v>4</v>
      </c>
      <c r="B207" s="15" t="s">
        <v>1</v>
      </c>
      <c r="C207" s="62">
        <v>0</v>
      </c>
      <c r="D207" s="62">
        <v>19</v>
      </c>
      <c r="E207" s="62">
        <v>33</v>
      </c>
      <c r="F207" s="62">
        <v>51</v>
      </c>
      <c r="G207" s="62">
        <v>7</v>
      </c>
      <c r="H207" s="77">
        <f t="shared" si="38"/>
        <v>110</v>
      </c>
    </row>
    <row r="208" spans="1:8" ht="15" customHeight="1" x14ac:dyDescent="0.3">
      <c r="A208" s="183"/>
      <c r="B208" s="15" t="s">
        <v>2</v>
      </c>
      <c r="C208" s="62">
        <v>0</v>
      </c>
      <c r="D208" s="62">
        <v>1040</v>
      </c>
      <c r="E208" s="62">
        <v>1203</v>
      </c>
      <c r="F208" s="62">
        <v>1250</v>
      </c>
      <c r="G208" s="62">
        <v>77</v>
      </c>
      <c r="H208" s="77">
        <f t="shared" si="38"/>
        <v>3570</v>
      </c>
    </row>
    <row r="209" spans="1:8" ht="15" customHeight="1" x14ac:dyDescent="0.3">
      <c r="A209" s="183"/>
      <c r="B209" s="15" t="s">
        <v>3</v>
      </c>
      <c r="C209" s="62">
        <v>0</v>
      </c>
      <c r="D209" s="62">
        <v>2046</v>
      </c>
      <c r="E209" s="62">
        <v>2277</v>
      </c>
      <c r="F209" s="62">
        <v>2389</v>
      </c>
      <c r="G209" s="62">
        <v>146</v>
      </c>
      <c r="H209" s="77">
        <f t="shared" si="38"/>
        <v>6858</v>
      </c>
    </row>
    <row r="210" spans="1:8" ht="15" customHeight="1" x14ac:dyDescent="0.3">
      <c r="A210" s="182" t="s">
        <v>5</v>
      </c>
      <c r="B210" s="20" t="s">
        <v>1</v>
      </c>
      <c r="C210" s="75">
        <v>4</v>
      </c>
      <c r="D210" s="75">
        <v>12</v>
      </c>
      <c r="E210" s="75">
        <v>19</v>
      </c>
      <c r="F210" s="75">
        <v>39</v>
      </c>
      <c r="G210" s="75">
        <v>11</v>
      </c>
      <c r="H210" s="76">
        <f t="shared" si="38"/>
        <v>85</v>
      </c>
    </row>
    <row r="211" spans="1:8" ht="15" customHeight="1" x14ac:dyDescent="0.3">
      <c r="A211" s="182"/>
      <c r="B211" s="20" t="s">
        <v>2</v>
      </c>
      <c r="C211" s="75">
        <v>1444</v>
      </c>
      <c r="D211" s="75">
        <v>806</v>
      </c>
      <c r="E211" s="75">
        <v>582</v>
      </c>
      <c r="F211" s="75">
        <v>1111</v>
      </c>
      <c r="G211" s="75">
        <v>171</v>
      </c>
      <c r="H211" s="76">
        <f t="shared" si="38"/>
        <v>4114</v>
      </c>
    </row>
    <row r="212" spans="1:8" ht="15" customHeight="1" x14ac:dyDescent="0.3">
      <c r="A212" s="182"/>
      <c r="B212" s="20" t="s">
        <v>3</v>
      </c>
      <c r="C212" s="75">
        <v>3106</v>
      </c>
      <c r="D212" s="75">
        <v>1520</v>
      </c>
      <c r="E212" s="75">
        <v>1092</v>
      </c>
      <c r="F212" s="75">
        <v>2120</v>
      </c>
      <c r="G212" s="75">
        <v>402</v>
      </c>
      <c r="H212" s="76">
        <f t="shared" si="38"/>
        <v>8240</v>
      </c>
    </row>
    <row r="213" spans="1:8" ht="15" customHeight="1" x14ac:dyDescent="0.3">
      <c r="A213" s="178" t="s">
        <v>7</v>
      </c>
      <c r="B213" s="95" t="s">
        <v>1</v>
      </c>
      <c r="C213" s="96">
        <f>C204+C207+C210</f>
        <v>4</v>
      </c>
      <c r="D213" s="96">
        <f>D204+D207+D210</f>
        <v>35</v>
      </c>
      <c r="E213" s="96">
        <f>E204+E207+E210</f>
        <v>83</v>
      </c>
      <c r="F213" s="96">
        <f>F204+F207+F210</f>
        <v>117</v>
      </c>
      <c r="G213" s="96">
        <f>G204+G207+G210</f>
        <v>30</v>
      </c>
      <c r="H213" s="96">
        <f t="shared" si="38"/>
        <v>269</v>
      </c>
    </row>
    <row r="214" spans="1:8" ht="15" customHeight="1" x14ac:dyDescent="0.3">
      <c r="A214" s="178"/>
      <c r="B214" s="95" t="s">
        <v>2</v>
      </c>
      <c r="C214" s="96">
        <v>1444</v>
      </c>
      <c r="D214" s="96">
        <f t="shared" ref="D214:G215" si="39">D205+D208+D211</f>
        <v>1973</v>
      </c>
      <c r="E214" s="96">
        <f t="shared" si="39"/>
        <v>2791</v>
      </c>
      <c r="F214" s="96">
        <f t="shared" si="39"/>
        <v>2905</v>
      </c>
      <c r="G214" s="96">
        <f t="shared" si="39"/>
        <v>387</v>
      </c>
      <c r="H214" s="96">
        <f t="shared" si="38"/>
        <v>9500</v>
      </c>
    </row>
    <row r="215" spans="1:8" ht="15" customHeight="1" x14ac:dyDescent="0.3">
      <c r="A215" s="178"/>
      <c r="B215" s="95" t="s">
        <v>3</v>
      </c>
      <c r="C215" s="96">
        <v>3106</v>
      </c>
      <c r="D215" s="96">
        <f t="shared" si="39"/>
        <v>3798</v>
      </c>
      <c r="E215" s="96">
        <f t="shared" si="39"/>
        <v>5275</v>
      </c>
      <c r="F215" s="96">
        <f t="shared" si="39"/>
        <v>5516</v>
      </c>
      <c r="G215" s="96">
        <f t="shared" si="39"/>
        <v>817</v>
      </c>
      <c r="H215" s="96">
        <f t="shared" si="38"/>
        <v>18512</v>
      </c>
    </row>
    <row r="216" spans="1:8" ht="15" customHeight="1" x14ac:dyDescent="0.3">
      <c r="A216" s="176" t="s">
        <v>114</v>
      </c>
      <c r="B216" s="176"/>
      <c r="C216" s="176"/>
      <c r="D216" s="176"/>
      <c r="E216" s="176"/>
      <c r="F216" s="176"/>
    </row>
    <row r="219" spans="1:8" ht="15" customHeight="1" x14ac:dyDescent="0.3">
      <c r="A219" s="179" t="s">
        <v>77</v>
      </c>
      <c r="B219" s="179"/>
      <c r="C219" s="179"/>
      <c r="D219" s="179"/>
      <c r="E219" s="179"/>
      <c r="F219" s="179"/>
      <c r="G219" s="179"/>
      <c r="H219" s="179"/>
    </row>
    <row r="220" spans="1:8" ht="15" customHeight="1" x14ac:dyDescent="0.3">
      <c r="A220" s="179" t="s">
        <v>87</v>
      </c>
      <c r="B220" s="179"/>
      <c r="C220" s="179"/>
      <c r="D220" s="179"/>
      <c r="E220" s="179"/>
      <c r="F220" s="179"/>
      <c r="G220" s="179"/>
      <c r="H220" s="179"/>
    </row>
    <row r="221" spans="1:8" ht="15" customHeight="1" x14ac:dyDescent="0.3">
      <c r="A221" s="93" t="s">
        <v>40</v>
      </c>
      <c r="B221" s="94"/>
      <c r="C221" s="94" t="s">
        <v>41</v>
      </c>
      <c r="D221" s="94" t="s">
        <v>42</v>
      </c>
      <c r="E221" s="94" t="s">
        <v>43</v>
      </c>
      <c r="F221" s="94" t="s">
        <v>44</v>
      </c>
      <c r="G221" s="94" t="s">
        <v>6</v>
      </c>
      <c r="H221" s="94" t="s">
        <v>7</v>
      </c>
    </row>
    <row r="222" spans="1:8" ht="15" customHeight="1" x14ac:dyDescent="0.3">
      <c r="A222" s="182" t="s">
        <v>0</v>
      </c>
      <c r="B222" s="20" t="s">
        <v>1</v>
      </c>
      <c r="C222" s="75">
        <v>0</v>
      </c>
      <c r="D222" s="75">
        <v>4</v>
      </c>
      <c r="E222" s="75">
        <v>32</v>
      </c>
      <c r="F222" s="75">
        <v>27</v>
      </c>
      <c r="G222" s="75">
        <v>13</v>
      </c>
      <c r="H222" s="76">
        <f>SUM(C222:G222)</f>
        <v>76</v>
      </c>
    </row>
    <row r="223" spans="1:8" ht="15" customHeight="1" x14ac:dyDescent="0.3">
      <c r="A223" s="182"/>
      <c r="B223" s="20" t="s">
        <v>2</v>
      </c>
      <c r="C223" s="75">
        <v>0</v>
      </c>
      <c r="D223" s="75">
        <v>127</v>
      </c>
      <c r="E223" s="75">
        <v>1026</v>
      </c>
      <c r="F223" s="75">
        <v>544</v>
      </c>
      <c r="G223" s="75">
        <v>151</v>
      </c>
      <c r="H223" s="76">
        <f t="shared" ref="H223:H233" si="40">SUM(C223:G223)</f>
        <v>1848</v>
      </c>
    </row>
    <row r="224" spans="1:8" ht="15" customHeight="1" x14ac:dyDescent="0.3">
      <c r="A224" s="182"/>
      <c r="B224" s="20" t="s">
        <v>3</v>
      </c>
      <c r="C224" s="75">
        <v>0</v>
      </c>
      <c r="D224" s="75">
        <v>232</v>
      </c>
      <c r="E224" s="75">
        <v>1942</v>
      </c>
      <c r="F224" s="75">
        <v>1007</v>
      </c>
      <c r="G224" s="75">
        <v>288</v>
      </c>
      <c r="H224" s="76">
        <f t="shared" si="40"/>
        <v>3469</v>
      </c>
    </row>
    <row r="225" spans="1:8" ht="15" customHeight="1" x14ac:dyDescent="0.3">
      <c r="A225" s="183" t="s">
        <v>4</v>
      </c>
      <c r="B225" s="15" t="s">
        <v>1</v>
      </c>
      <c r="C225" s="62">
        <v>0</v>
      </c>
      <c r="D225" s="62">
        <v>19</v>
      </c>
      <c r="E225" s="62">
        <v>32</v>
      </c>
      <c r="F225" s="62">
        <v>52</v>
      </c>
      <c r="G225" s="62">
        <v>7</v>
      </c>
      <c r="H225" s="77">
        <f t="shared" si="40"/>
        <v>110</v>
      </c>
    </row>
    <row r="226" spans="1:8" ht="15" customHeight="1" x14ac:dyDescent="0.3">
      <c r="A226" s="183"/>
      <c r="B226" s="15" t="s">
        <v>2</v>
      </c>
      <c r="C226" s="62">
        <v>0</v>
      </c>
      <c r="D226" s="62">
        <v>1040</v>
      </c>
      <c r="E226" s="62">
        <v>1168</v>
      </c>
      <c r="F226" s="62">
        <v>1280</v>
      </c>
      <c r="G226" s="62">
        <v>77</v>
      </c>
      <c r="H226" s="77">
        <f t="shared" si="40"/>
        <v>3565</v>
      </c>
    </row>
    <row r="227" spans="1:8" ht="15" customHeight="1" x14ac:dyDescent="0.3">
      <c r="A227" s="183"/>
      <c r="B227" s="15" t="s">
        <v>3</v>
      </c>
      <c r="C227" s="62">
        <v>0</v>
      </c>
      <c r="D227" s="62">
        <v>2046</v>
      </c>
      <c r="E227" s="62">
        <v>2199</v>
      </c>
      <c r="F227" s="62">
        <v>2445</v>
      </c>
      <c r="G227" s="62">
        <v>146</v>
      </c>
      <c r="H227" s="77">
        <f t="shared" si="40"/>
        <v>6836</v>
      </c>
    </row>
    <row r="228" spans="1:8" ht="15" customHeight="1" x14ac:dyDescent="0.3">
      <c r="A228" s="182" t="s">
        <v>5</v>
      </c>
      <c r="B228" s="20" t="s">
        <v>1</v>
      </c>
      <c r="C228" s="75">
        <v>4</v>
      </c>
      <c r="D228" s="75">
        <v>11</v>
      </c>
      <c r="E228" s="75">
        <v>18</v>
      </c>
      <c r="F228" s="75">
        <v>39</v>
      </c>
      <c r="G228" s="75">
        <v>11</v>
      </c>
      <c r="H228" s="76">
        <f t="shared" si="40"/>
        <v>83</v>
      </c>
    </row>
    <row r="229" spans="1:8" ht="15" customHeight="1" x14ac:dyDescent="0.3">
      <c r="A229" s="182"/>
      <c r="B229" s="20" t="s">
        <v>2</v>
      </c>
      <c r="C229" s="75">
        <v>1444</v>
      </c>
      <c r="D229" s="75">
        <v>797</v>
      </c>
      <c r="E229" s="75">
        <v>564</v>
      </c>
      <c r="F229" s="75">
        <v>1111</v>
      </c>
      <c r="G229" s="75">
        <v>171</v>
      </c>
      <c r="H229" s="76">
        <f t="shared" si="40"/>
        <v>4087</v>
      </c>
    </row>
    <row r="230" spans="1:8" ht="15" customHeight="1" x14ac:dyDescent="0.3">
      <c r="A230" s="182"/>
      <c r="B230" s="20" t="s">
        <v>3</v>
      </c>
      <c r="C230" s="75">
        <v>3106</v>
      </c>
      <c r="D230" s="75">
        <v>1501</v>
      </c>
      <c r="E230" s="75">
        <v>1054</v>
      </c>
      <c r="F230" s="75">
        <v>2120</v>
      </c>
      <c r="G230" s="75">
        <v>402</v>
      </c>
      <c r="H230" s="76">
        <f t="shared" si="40"/>
        <v>8183</v>
      </c>
    </row>
    <row r="231" spans="1:8" ht="15" customHeight="1" x14ac:dyDescent="0.3">
      <c r="A231" s="178" t="s">
        <v>7</v>
      </c>
      <c r="B231" s="95" t="s">
        <v>1</v>
      </c>
      <c r="C231" s="96">
        <f>C222+C225+C228</f>
        <v>4</v>
      </c>
      <c r="D231" s="96">
        <f>D222+D225+D228</f>
        <v>34</v>
      </c>
      <c r="E231" s="96">
        <f>E222+E225+E228</f>
        <v>82</v>
      </c>
      <c r="F231" s="96">
        <f>F222+F225+F228</f>
        <v>118</v>
      </c>
      <c r="G231" s="96">
        <f>G222+G225+G228</f>
        <v>31</v>
      </c>
      <c r="H231" s="96">
        <f t="shared" si="40"/>
        <v>269</v>
      </c>
    </row>
    <row r="232" spans="1:8" ht="15" customHeight="1" x14ac:dyDescent="0.3">
      <c r="A232" s="178"/>
      <c r="B232" s="95" t="s">
        <v>2</v>
      </c>
      <c r="C232" s="96">
        <v>1444</v>
      </c>
      <c r="D232" s="96">
        <f t="shared" ref="D232:G233" si="41">D223+D226+D229</f>
        <v>1964</v>
      </c>
      <c r="E232" s="96">
        <f t="shared" si="41"/>
        <v>2758</v>
      </c>
      <c r="F232" s="96">
        <f t="shared" si="41"/>
        <v>2935</v>
      </c>
      <c r="G232" s="96">
        <f t="shared" si="41"/>
        <v>399</v>
      </c>
      <c r="H232" s="96">
        <f t="shared" si="40"/>
        <v>9500</v>
      </c>
    </row>
    <row r="233" spans="1:8" ht="15" customHeight="1" x14ac:dyDescent="0.3">
      <c r="A233" s="178"/>
      <c r="B233" s="95" t="s">
        <v>3</v>
      </c>
      <c r="C233" s="96">
        <v>3106</v>
      </c>
      <c r="D233" s="96">
        <f t="shared" si="41"/>
        <v>3779</v>
      </c>
      <c r="E233" s="96">
        <f t="shared" si="41"/>
        <v>5195</v>
      </c>
      <c r="F233" s="96">
        <f t="shared" si="41"/>
        <v>5572</v>
      </c>
      <c r="G233" s="96">
        <f t="shared" si="41"/>
        <v>836</v>
      </c>
      <c r="H233" s="96">
        <f t="shared" si="40"/>
        <v>18488</v>
      </c>
    </row>
    <row r="234" spans="1:8" ht="15" customHeight="1" x14ac:dyDescent="0.3">
      <c r="A234" s="176" t="s">
        <v>114</v>
      </c>
      <c r="B234" s="176"/>
      <c r="C234" s="176"/>
      <c r="D234" s="176"/>
      <c r="E234" s="176"/>
      <c r="F234" s="176"/>
    </row>
    <row r="237" spans="1:8" ht="15" customHeight="1" x14ac:dyDescent="0.3">
      <c r="A237" s="179" t="s">
        <v>77</v>
      </c>
      <c r="B237" s="179"/>
      <c r="C237" s="179"/>
      <c r="D237" s="179"/>
      <c r="E237" s="179"/>
      <c r="F237" s="179"/>
      <c r="G237" s="179"/>
      <c r="H237" s="179"/>
    </row>
    <row r="238" spans="1:8" ht="15" customHeight="1" x14ac:dyDescent="0.3">
      <c r="A238" s="179" t="s">
        <v>88</v>
      </c>
      <c r="B238" s="179"/>
      <c r="C238" s="179"/>
      <c r="D238" s="179"/>
      <c r="E238" s="179"/>
      <c r="F238" s="179"/>
      <c r="G238" s="179"/>
      <c r="H238" s="179"/>
    </row>
    <row r="239" spans="1:8" ht="15" customHeight="1" x14ac:dyDescent="0.3">
      <c r="A239" s="93" t="s">
        <v>40</v>
      </c>
      <c r="B239" s="94"/>
      <c r="C239" s="94" t="s">
        <v>41</v>
      </c>
      <c r="D239" s="94" t="s">
        <v>42</v>
      </c>
      <c r="E239" s="94" t="s">
        <v>43</v>
      </c>
      <c r="F239" s="94" t="s">
        <v>44</v>
      </c>
      <c r="G239" s="94" t="s">
        <v>6</v>
      </c>
      <c r="H239" s="94" t="s">
        <v>7</v>
      </c>
    </row>
    <row r="240" spans="1:8" ht="15" customHeight="1" x14ac:dyDescent="0.3">
      <c r="A240" s="182" t="s">
        <v>0</v>
      </c>
      <c r="B240" s="20" t="s">
        <v>1</v>
      </c>
      <c r="C240" s="75">
        <v>0</v>
      </c>
      <c r="D240" s="75">
        <v>5</v>
      </c>
      <c r="E240" s="75">
        <v>32</v>
      </c>
      <c r="F240" s="75">
        <v>28</v>
      </c>
      <c r="G240" s="75">
        <v>14</v>
      </c>
      <c r="H240" s="76">
        <f>SUM(C240:G240)</f>
        <v>79</v>
      </c>
    </row>
    <row r="241" spans="1:8" ht="15" customHeight="1" x14ac:dyDescent="0.3">
      <c r="A241" s="182"/>
      <c r="B241" s="20" t="s">
        <v>2</v>
      </c>
      <c r="C241" s="75">
        <v>0</v>
      </c>
      <c r="D241" s="75">
        <v>279</v>
      </c>
      <c r="E241" s="75">
        <v>1026</v>
      </c>
      <c r="F241" s="75">
        <v>604</v>
      </c>
      <c r="G241" s="75">
        <v>176</v>
      </c>
      <c r="H241" s="76">
        <f t="shared" ref="H241:H251" si="42">SUM(C241:G241)</f>
        <v>2085</v>
      </c>
    </row>
    <row r="242" spans="1:8" ht="15" customHeight="1" x14ac:dyDescent="0.3">
      <c r="A242" s="182"/>
      <c r="B242" s="20" t="s">
        <v>3</v>
      </c>
      <c r="C242" s="75">
        <v>0</v>
      </c>
      <c r="D242" s="75">
        <v>597</v>
      </c>
      <c r="E242" s="75">
        <v>1942</v>
      </c>
      <c r="F242" s="75">
        <v>1138</v>
      </c>
      <c r="G242" s="75">
        <v>345</v>
      </c>
      <c r="H242" s="76">
        <f t="shared" si="42"/>
        <v>4022</v>
      </c>
    </row>
    <row r="243" spans="1:8" ht="15" customHeight="1" x14ac:dyDescent="0.3">
      <c r="A243" s="183" t="s">
        <v>4</v>
      </c>
      <c r="B243" s="15" t="s">
        <v>1</v>
      </c>
      <c r="C243" s="62">
        <v>0</v>
      </c>
      <c r="D243" s="62">
        <v>19</v>
      </c>
      <c r="E243" s="62">
        <v>33</v>
      </c>
      <c r="F243" s="62">
        <v>54</v>
      </c>
      <c r="G243" s="62">
        <v>12</v>
      </c>
      <c r="H243" s="77">
        <f t="shared" si="42"/>
        <v>118</v>
      </c>
    </row>
    <row r="244" spans="1:8" ht="15" customHeight="1" x14ac:dyDescent="0.3">
      <c r="A244" s="183"/>
      <c r="B244" s="15" t="s">
        <v>2</v>
      </c>
      <c r="C244" s="62">
        <v>0</v>
      </c>
      <c r="D244" s="62">
        <v>1040</v>
      </c>
      <c r="E244" s="62">
        <v>1327</v>
      </c>
      <c r="F244" s="62">
        <v>1364</v>
      </c>
      <c r="G244" s="62">
        <v>143</v>
      </c>
      <c r="H244" s="77">
        <f t="shared" si="42"/>
        <v>3874</v>
      </c>
    </row>
    <row r="245" spans="1:8" ht="15" customHeight="1" x14ac:dyDescent="0.3">
      <c r="A245" s="183"/>
      <c r="B245" s="15" t="s">
        <v>3</v>
      </c>
      <c r="C245" s="62">
        <v>0</v>
      </c>
      <c r="D245" s="62">
        <v>2046</v>
      </c>
      <c r="E245" s="62">
        <v>2524</v>
      </c>
      <c r="F245" s="62">
        <v>2595</v>
      </c>
      <c r="G245" s="62">
        <v>277</v>
      </c>
      <c r="H245" s="77">
        <f t="shared" si="42"/>
        <v>7442</v>
      </c>
    </row>
    <row r="246" spans="1:8" ht="15" customHeight="1" x14ac:dyDescent="0.3">
      <c r="A246" s="182" t="s">
        <v>5</v>
      </c>
      <c r="B246" s="20" t="s">
        <v>1</v>
      </c>
      <c r="C246" s="75">
        <v>3</v>
      </c>
      <c r="D246" s="75">
        <v>11</v>
      </c>
      <c r="E246" s="75">
        <v>16</v>
      </c>
      <c r="F246" s="75">
        <v>40</v>
      </c>
      <c r="G246" s="75">
        <v>11</v>
      </c>
      <c r="H246" s="76">
        <f t="shared" si="42"/>
        <v>81</v>
      </c>
    </row>
    <row r="247" spans="1:8" ht="15" customHeight="1" x14ac:dyDescent="0.3">
      <c r="A247" s="182"/>
      <c r="B247" s="20" t="s">
        <v>2</v>
      </c>
      <c r="C247" s="75">
        <v>1383</v>
      </c>
      <c r="D247" s="75">
        <v>796</v>
      </c>
      <c r="E247" s="75">
        <v>522</v>
      </c>
      <c r="F247" s="75">
        <v>1167</v>
      </c>
      <c r="G247" s="75">
        <v>171</v>
      </c>
      <c r="H247" s="76">
        <f t="shared" si="42"/>
        <v>4039</v>
      </c>
    </row>
    <row r="248" spans="1:8" ht="15" customHeight="1" x14ac:dyDescent="0.3">
      <c r="A248" s="182"/>
      <c r="B248" s="20" t="s">
        <v>3</v>
      </c>
      <c r="C248" s="75">
        <v>2972</v>
      </c>
      <c r="D248" s="75">
        <v>1497</v>
      </c>
      <c r="E248" s="75">
        <v>974</v>
      </c>
      <c r="F248" s="75">
        <v>2247</v>
      </c>
      <c r="G248" s="75">
        <v>402</v>
      </c>
      <c r="H248" s="76">
        <f t="shared" si="42"/>
        <v>8092</v>
      </c>
    </row>
    <row r="249" spans="1:8" ht="15" customHeight="1" x14ac:dyDescent="0.3">
      <c r="A249" s="178" t="s">
        <v>7</v>
      </c>
      <c r="B249" s="95" t="s">
        <v>1</v>
      </c>
      <c r="C249" s="96">
        <f>C240+C243+C246</f>
        <v>3</v>
      </c>
      <c r="D249" s="96">
        <f>D240+D243+D246</f>
        <v>35</v>
      </c>
      <c r="E249" s="96">
        <f>E240+E243+E246</f>
        <v>81</v>
      </c>
      <c r="F249" s="96">
        <f>F240+F243+F246</f>
        <v>122</v>
      </c>
      <c r="G249" s="96">
        <f>G240+G243+G246</f>
        <v>37</v>
      </c>
      <c r="H249" s="96">
        <f t="shared" si="42"/>
        <v>278</v>
      </c>
    </row>
    <row r="250" spans="1:8" ht="15" customHeight="1" x14ac:dyDescent="0.3">
      <c r="A250" s="178"/>
      <c r="B250" s="95" t="s">
        <v>2</v>
      </c>
      <c r="C250" s="96">
        <f>C247</f>
        <v>1383</v>
      </c>
      <c r="D250" s="96">
        <f t="shared" ref="D250:G251" si="43">D241+D244+D247</f>
        <v>2115</v>
      </c>
      <c r="E250" s="96">
        <f t="shared" si="43"/>
        <v>2875</v>
      </c>
      <c r="F250" s="96">
        <f t="shared" si="43"/>
        <v>3135</v>
      </c>
      <c r="G250" s="96">
        <f t="shared" si="43"/>
        <v>490</v>
      </c>
      <c r="H250" s="96">
        <f t="shared" si="42"/>
        <v>9998</v>
      </c>
    </row>
    <row r="251" spans="1:8" ht="15" customHeight="1" x14ac:dyDescent="0.3">
      <c r="A251" s="178"/>
      <c r="B251" s="95" t="s">
        <v>3</v>
      </c>
      <c r="C251" s="96">
        <f>C248</f>
        <v>2972</v>
      </c>
      <c r="D251" s="96">
        <f t="shared" si="43"/>
        <v>4140</v>
      </c>
      <c r="E251" s="96">
        <f t="shared" si="43"/>
        <v>5440</v>
      </c>
      <c r="F251" s="96">
        <f t="shared" si="43"/>
        <v>5980</v>
      </c>
      <c r="G251" s="96">
        <f t="shared" si="43"/>
        <v>1024</v>
      </c>
      <c r="H251" s="96">
        <f t="shared" si="42"/>
        <v>19556</v>
      </c>
    </row>
    <row r="252" spans="1:8" ht="15" customHeight="1" x14ac:dyDescent="0.3">
      <c r="A252" s="176" t="s">
        <v>114</v>
      </c>
      <c r="B252" s="176"/>
      <c r="C252" s="176"/>
      <c r="D252" s="176"/>
      <c r="E252" s="176"/>
      <c r="F252" s="176"/>
    </row>
  </sheetData>
  <mergeCells count="90">
    <mergeCell ref="A15:A17"/>
    <mergeCell ref="A3:H3"/>
    <mergeCell ref="A4:H4"/>
    <mergeCell ref="A6:A8"/>
    <mergeCell ref="A9:A11"/>
    <mergeCell ref="A12:A14"/>
    <mergeCell ref="A105:A107"/>
    <mergeCell ref="A93:H93"/>
    <mergeCell ref="A94:H94"/>
    <mergeCell ref="A96:A98"/>
    <mergeCell ref="A99:A101"/>
    <mergeCell ref="A102:A104"/>
    <mergeCell ref="A216:F216"/>
    <mergeCell ref="A252:F252"/>
    <mergeCell ref="A162:F162"/>
    <mergeCell ref="A180:F180"/>
    <mergeCell ref="A231:A233"/>
    <mergeCell ref="A165:H165"/>
    <mergeCell ref="A166:H166"/>
    <mergeCell ref="A177:A179"/>
    <mergeCell ref="A174:A176"/>
    <mergeCell ref="A249:A251"/>
    <mergeCell ref="A246:A248"/>
    <mergeCell ref="A240:A242"/>
    <mergeCell ref="A243:A245"/>
    <mergeCell ref="A183:H183"/>
    <mergeCell ref="A184:H184"/>
    <mergeCell ref="A189:A191"/>
    <mergeCell ref="A198:F198"/>
    <mergeCell ref="A130:H130"/>
    <mergeCell ref="A147:H147"/>
    <mergeCell ref="A148:H148"/>
    <mergeCell ref="A150:A152"/>
    <mergeCell ref="A156:A158"/>
    <mergeCell ref="A138:A140"/>
    <mergeCell ref="A141:A143"/>
    <mergeCell ref="A238:H238"/>
    <mergeCell ref="A207:A209"/>
    <mergeCell ref="A210:A212"/>
    <mergeCell ref="A192:A194"/>
    <mergeCell ref="A195:A197"/>
    <mergeCell ref="A237:H237"/>
    <mergeCell ref="A202:H202"/>
    <mergeCell ref="A219:H219"/>
    <mergeCell ref="A234:F234"/>
    <mergeCell ref="A220:H220"/>
    <mergeCell ref="A201:H201"/>
    <mergeCell ref="A213:A215"/>
    <mergeCell ref="A228:A230"/>
    <mergeCell ref="A222:A224"/>
    <mergeCell ref="A225:A227"/>
    <mergeCell ref="A204:A206"/>
    <mergeCell ref="A111:H111"/>
    <mergeCell ref="A112:H112"/>
    <mergeCell ref="A114:A116"/>
    <mergeCell ref="A186:A188"/>
    <mergeCell ref="A159:A161"/>
    <mergeCell ref="A153:A155"/>
    <mergeCell ref="A117:A119"/>
    <mergeCell ref="A120:A122"/>
    <mergeCell ref="A123:A125"/>
    <mergeCell ref="A129:H129"/>
    <mergeCell ref="A132:A134"/>
    <mergeCell ref="A168:A170"/>
    <mergeCell ref="A171:A173"/>
    <mergeCell ref="A135:A137"/>
    <mergeCell ref="A87:A89"/>
    <mergeCell ref="A75:H75"/>
    <mergeCell ref="A76:H76"/>
    <mergeCell ref="A78:A80"/>
    <mergeCell ref="A81:A83"/>
    <mergeCell ref="A84:A86"/>
    <mergeCell ref="A69:A71"/>
    <mergeCell ref="A57:H57"/>
    <mergeCell ref="A58:H58"/>
    <mergeCell ref="A60:A62"/>
    <mergeCell ref="A63:A65"/>
    <mergeCell ref="A66:A68"/>
    <mergeCell ref="A51:A53"/>
    <mergeCell ref="A39:H39"/>
    <mergeCell ref="A40:H40"/>
    <mergeCell ref="A42:A44"/>
    <mergeCell ref="A45:A47"/>
    <mergeCell ref="A48:A50"/>
    <mergeCell ref="A33:A35"/>
    <mergeCell ref="A21:H21"/>
    <mergeCell ref="A22:H22"/>
    <mergeCell ref="A24:A26"/>
    <mergeCell ref="A27:A29"/>
    <mergeCell ref="A30:A3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90" max="7" man="1"/>
    <brk id="108" max="7" man="1"/>
    <brk id="126" max="7" man="1"/>
    <brk id="144" max="7" man="1"/>
    <brk id="162" max="7" man="1"/>
    <brk id="180" max="7" man="1"/>
    <brk id="198" max="7" man="1"/>
    <brk id="216" max="7" man="1"/>
    <brk id="234"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BD20-7F99-4804-B0E9-FB8264366822}">
  <sheetPr>
    <tabColor theme="5" tint="0.39997558519241921"/>
  </sheetPr>
  <dimension ref="A1:AA39"/>
  <sheetViews>
    <sheetView showGridLines="0" workbookViewId="0">
      <selection activeCell="T1" sqref="T1:T104857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5" t="s">
        <v>133</v>
      </c>
      <c r="B1" s="185"/>
      <c r="C1" s="185"/>
      <c r="D1" s="185"/>
      <c r="E1" s="185"/>
      <c r="F1" s="185"/>
      <c r="G1" s="185"/>
      <c r="H1" s="161"/>
      <c r="I1" s="161"/>
      <c r="J1" s="161"/>
      <c r="K1" s="185" t="s">
        <v>149</v>
      </c>
      <c r="L1" s="185"/>
      <c r="M1" s="185"/>
      <c r="N1" s="185"/>
      <c r="O1" s="185"/>
      <c r="P1" s="185"/>
      <c r="Q1" s="185"/>
      <c r="R1" s="161"/>
      <c r="S1" s="161"/>
      <c r="T1" s="161"/>
      <c r="U1" s="185" t="s">
        <v>134</v>
      </c>
      <c r="V1" s="185"/>
      <c r="W1" s="185"/>
      <c r="X1" s="185"/>
      <c r="Y1" s="185"/>
      <c r="Z1" s="185"/>
      <c r="AA1" s="185"/>
    </row>
    <row r="2" spans="1:27" x14ac:dyDescent="0.3">
      <c r="A2" s="162" t="s">
        <v>40</v>
      </c>
      <c r="B2" s="162" t="s">
        <v>135</v>
      </c>
      <c r="C2" s="162">
        <v>2019</v>
      </c>
      <c r="D2" s="162">
        <v>2020</v>
      </c>
      <c r="E2" s="162">
        <v>2021</v>
      </c>
      <c r="F2" s="162">
        <v>2022</v>
      </c>
      <c r="G2" s="162">
        <v>2023</v>
      </c>
      <c r="H2" s="161"/>
      <c r="I2" s="161"/>
      <c r="J2" s="161"/>
      <c r="K2" s="162" t="s">
        <v>40</v>
      </c>
      <c r="L2" s="162" t="s">
        <v>135</v>
      </c>
      <c r="M2" s="162">
        <v>2019</v>
      </c>
      <c r="N2" s="162">
        <v>2020</v>
      </c>
      <c r="O2" s="162">
        <v>2021</v>
      </c>
      <c r="P2" s="162">
        <v>2022</v>
      </c>
      <c r="Q2" s="162">
        <v>2023</v>
      </c>
      <c r="R2" s="161"/>
      <c r="S2" s="161"/>
      <c r="T2" s="161"/>
      <c r="U2" s="162" t="s">
        <v>40</v>
      </c>
      <c r="V2" s="162" t="s">
        <v>135</v>
      </c>
      <c r="W2" s="162">
        <v>2019</v>
      </c>
      <c r="X2" s="162">
        <v>2020</v>
      </c>
      <c r="Y2" s="162">
        <v>2021</v>
      </c>
      <c r="Z2" s="162">
        <v>2022</v>
      </c>
      <c r="AA2" s="162">
        <v>2023</v>
      </c>
    </row>
    <row r="3" spans="1:27" x14ac:dyDescent="0.3">
      <c r="A3" s="184" t="s">
        <v>92</v>
      </c>
      <c r="B3" s="161" t="s">
        <v>136</v>
      </c>
      <c r="C3" s="163">
        <v>1198</v>
      </c>
      <c r="D3" s="163">
        <v>1329</v>
      </c>
      <c r="E3" s="163">
        <v>1311</v>
      </c>
      <c r="F3" s="163">
        <v>1319</v>
      </c>
      <c r="G3" s="163">
        <v>1504</v>
      </c>
      <c r="H3" s="161"/>
      <c r="I3" s="161"/>
      <c r="J3" s="161"/>
      <c r="K3" s="184" t="s">
        <v>92</v>
      </c>
      <c r="L3" s="161" t="s">
        <v>136</v>
      </c>
      <c r="M3" s="163">
        <v>2139</v>
      </c>
      <c r="N3" s="163">
        <v>2344</v>
      </c>
      <c r="O3" s="163">
        <v>2388</v>
      </c>
      <c r="P3" s="163">
        <v>2339</v>
      </c>
      <c r="Q3" s="163">
        <v>2701</v>
      </c>
      <c r="R3" s="161"/>
      <c r="S3" s="161"/>
      <c r="T3" s="161"/>
      <c r="U3" s="184" t="s">
        <v>92</v>
      </c>
      <c r="V3" s="161" t="s">
        <v>136</v>
      </c>
      <c r="W3" s="163">
        <v>5547</v>
      </c>
      <c r="X3" s="163">
        <v>6043</v>
      </c>
      <c r="Y3" s="163">
        <v>6029</v>
      </c>
      <c r="Z3" s="163">
        <v>6044</v>
      </c>
      <c r="AA3" s="163">
        <v>6736</v>
      </c>
    </row>
    <row r="4" spans="1:27" x14ac:dyDescent="0.3">
      <c r="A4" s="184"/>
      <c r="B4" s="161" t="s">
        <v>137</v>
      </c>
      <c r="C4" s="163">
        <v>1151</v>
      </c>
      <c r="D4" s="163">
        <v>1384</v>
      </c>
      <c r="E4" s="163">
        <v>1271</v>
      </c>
      <c r="F4" s="163">
        <v>1333</v>
      </c>
      <c r="G4" s="163">
        <v>1562</v>
      </c>
      <c r="H4" s="161"/>
      <c r="I4" s="161"/>
      <c r="J4" s="161"/>
      <c r="K4" s="184"/>
      <c r="L4" s="161" t="s">
        <v>137</v>
      </c>
      <c r="M4" s="163">
        <v>2010</v>
      </c>
      <c r="N4" s="163">
        <v>2401</v>
      </c>
      <c r="O4" s="163">
        <v>2307</v>
      </c>
      <c r="P4" s="163">
        <v>2366</v>
      </c>
      <c r="Q4" s="163">
        <v>2788</v>
      </c>
      <c r="R4" s="161"/>
      <c r="S4" s="161"/>
      <c r="T4" s="161"/>
      <c r="U4" s="184"/>
      <c r="V4" s="161" t="s">
        <v>137</v>
      </c>
      <c r="W4" s="163">
        <v>5233</v>
      </c>
      <c r="X4" s="163">
        <v>6255</v>
      </c>
      <c r="Y4" s="163">
        <v>5869</v>
      </c>
      <c r="Z4" s="163">
        <v>6093</v>
      </c>
      <c r="AA4" s="163">
        <v>6998</v>
      </c>
    </row>
    <row r="5" spans="1:27" x14ac:dyDescent="0.3">
      <c r="A5" s="184"/>
      <c r="B5" s="161" t="s">
        <v>138</v>
      </c>
      <c r="C5" s="163">
        <v>1196</v>
      </c>
      <c r="D5" s="163">
        <v>1397</v>
      </c>
      <c r="E5" s="163">
        <v>1277</v>
      </c>
      <c r="F5" s="163">
        <v>1367</v>
      </c>
      <c r="G5" s="163">
        <v>1589</v>
      </c>
      <c r="H5" s="161"/>
      <c r="I5" s="161"/>
      <c r="J5" s="161"/>
      <c r="K5" s="184"/>
      <c r="L5" s="161" t="s">
        <v>138</v>
      </c>
      <c r="M5" s="163">
        <v>2086</v>
      </c>
      <c r="N5" s="163">
        <v>2451</v>
      </c>
      <c r="O5" s="163">
        <v>2277</v>
      </c>
      <c r="P5" s="163">
        <v>2398</v>
      </c>
      <c r="Q5" s="163">
        <v>2841</v>
      </c>
      <c r="R5" s="161"/>
      <c r="S5" s="161"/>
      <c r="T5" s="161"/>
      <c r="U5" s="184"/>
      <c r="V5" s="161" t="s">
        <v>138</v>
      </c>
      <c r="W5" s="163">
        <v>5424</v>
      </c>
      <c r="X5" s="163">
        <v>6369</v>
      </c>
      <c r="Y5" s="163">
        <v>5849</v>
      </c>
      <c r="Z5" s="163">
        <v>6197</v>
      </c>
      <c r="AA5" s="163">
        <v>7112</v>
      </c>
    </row>
    <row r="6" spans="1:27" x14ac:dyDescent="0.3">
      <c r="A6" s="184"/>
      <c r="B6" s="161" t="s">
        <v>139</v>
      </c>
      <c r="C6" s="163">
        <v>1187</v>
      </c>
      <c r="D6" s="163">
        <v>1357</v>
      </c>
      <c r="E6" s="163">
        <v>1293</v>
      </c>
      <c r="F6" s="163">
        <v>1382</v>
      </c>
      <c r="G6" s="163">
        <v>1638</v>
      </c>
      <c r="H6" s="161"/>
      <c r="I6" s="161"/>
      <c r="J6" s="161"/>
      <c r="K6" s="184"/>
      <c r="L6" s="161" t="s">
        <v>139</v>
      </c>
      <c r="M6" s="163">
        <v>2128</v>
      </c>
      <c r="N6" s="163">
        <v>2374</v>
      </c>
      <c r="O6" s="163">
        <v>2332</v>
      </c>
      <c r="P6" s="163">
        <v>2411</v>
      </c>
      <c r="Q6" s="163">
        <v>2912</v>
      </c>
      <c r="R6" s="161"/>
      <c r="S6" s="161"/>
      <c r="T6" s="161"/>
      <c r="U6" s="184"/>
      <c r="V6" s="161" t="s">
        <v>139</v>
      </c>
      <c r="W6" s="163">
        <v>5462</v>
      </c>
      <c r="X6" s="163">
        <v>6688</v>
      </c>
      <c r="Y6" s="163">
        <v>6000</v>
      </c>
      <c r="Z6" s="163">
        <v>6250</v>
      </c>
      <c r="AA6" s="163">
        <v>7303</v>
      </c>
    </row>
    <row r="7" spans="1:27" x14ac:dyDescent="0.3">
      <c r="A7" s="184"/>
      <c r="B7" s="161" t="s">
        <v>140</v>
      </c>
      <c r="C7" s="163">
        <v>1227</v>
      </c>
      <c r="D7" s="163">
        <v>1367</v>
      </c>
      <c r="E7" s="163">
        <v>1286</v>
      </c>
      <c r="F7" s="163">
        <v>1390</v>
      </c>
      <c r="G7" s="163">
        <v>1648</v>
      </c>
      <c r="H7" s="161"/>
      <c r="I7" s="161"/>
      <c r="J7" s="161"/>
      <c r="K7" s="184"/>
      <c r="L7" s="161" t="s">
        <v>140</v>
      </c>
      <c r="M7" s="163">
        <v>2247</v>
      </c>
      <c r="N7" s="163">
        <v>2415</v>
      </c>
      <c r="O7" s="163">
        <v>2309</v>
      </c>
      <c r="P7" s="163">
        <v>2456</v>
      </c>
      <c r="Q7" s="163">
        <v>2933</v>
      </c>
      <c r="R7" s="161"/>
      <c r="S7" s="161"/>
      <c r="T7" s="161"/>
      <c r="U7" s="184"/>
      <c r="V7" s="161" t="s">
        <v>140</v>
      </c>
      <c r="W7" s="163">
        <v>5688</v>
      </c>
      <c r="X7" s="163">
        <v>6766</v>
      </c>
      <c r="Y7" s="163">
        <v>5914</v>
      </c>
      <c r="Z7" s="163">
        <v>6326</v>
      </c>
      <c r="AA7" s="163">
        <v>7334</v>
      </c>
    </row>
    <row r="8" spans="1:27" x14ac:dyDescent="0.3">
      <c r="A8" s="184"/>
      <c r="B8" s="161" t="s">
        <v>141</v>
      </c>
      <c r="C8" s="163">
        <v>1245</v>
      </c>
      <c r="D8" s="163">
        <v>1385</v>
      </c>
      <c r="E8" s="163">
        <v>1322</v>
      </c>
      <c r="F8" s="163">
        <v>1462</v>
      </c>
      <c r="G8" s="163">
        <v>1680</v>
      </c>
      <c r="H8" s="161"/>
      <c r="I8" s="161"/>
      <c r="J8" s="161"/>
      <c r="K8" s="184"/>
      <c r="L8" s="161" t="s">
        <v>141</v>
      </c>
      <c r="M8" s="163">
        <v>2234</v>
      </c>
      <c r="N8" s="163">
        <v>2456</v>
      </c>
      <c r="O8" s="163">
        <v>2383</v>
      </c>
      <c r="P8" s="163">
        <v>2546</v>
      </c>
      <c r="Q8" s="163">
        <v>3057</v>
      </c>
      <c r="R8" s="161"/>
      <c r="S8" s="161"/>
      <c r="T8" s="161"/>
      <c r="U8" s="184"/>
      <c r="V8" s="161" t="s">
        <v>141</v>
      </c>
      <c r="W8" s="163">
        <v>5735</v>
      </c>
      <c r="X8" s="163">
        <v>6861</v>
      </c>
      <c r="Y8" s="163">
        <v>6039</v>
      </c>
      <c r="Z8" s="163">
        <v>6567</v>
      </c>
      <c r="AA8" s="163">
        <v>7495</v>
      </c>
    </row>
    <row r="9" spans="1:27" x14ac:dyDescent="0.3">
      <c r="A9" s="184"/>
      <c r="B9" s="161" t="s">
        <v>142</v>
      </c>
      <c r="C9" s="163">
        <v>1275</v>
      </c>
      <c r="D9" s="163">
        <v>1379</v>
      </c>
      <c r="E9" s="163">
        <v>1315</v>
      </c>
      <c r="F9" s="163">
        <v>1541</v>
      </c>
      <c r="G9" s="163">
        <v>1704</v>
      </c>
      <c r="H9" s="161"/>
      <c r="I9" s="161"/>
      <c r="J9" s="161"/>
      <c r="K9" s="184"/>
      <c r="L9" s="161" t="s">
        <v>142</v>
      </c>
      <c r="M9" s="163">
        <v>2282</v>
      </c>
      <c r="N9" s="163">
        <v>2450</v>
      </c>
      <c r="O9" s="163">
        <v>2362</v>
      </c>
      <c r="P9" s="163">
        <v>2761</v>
      </c>
      <c r="Q9" s="163">
        <v>3085</v>
      </c>
      <c r="R9" s="161"/>
      <c r="S9" s="161"/>
      <c r="T9" s="161"/>
      <c r="U9" s="184"/>
      <c r="V9" s="161" t="s">
        <v>142</v>
      </c>
      <c r="W9" s="163">
        <v>5875</v>
      </c>
      <c r="X9" s="163">
        <v>6321</v>
      </c>
      <c r="Y9" s="163">
        <v>6017</v>
      </c>
      <c r="Z9" s="163">
        <v>7000</v>
      </c>
      <c r="AA9" s="163">
        <v>7525</v>
      </c>
    </row>
    <row r="10" spans="1:27" x14ac:dyDescent="0.3">
      <c r="A10" s="184"/>
      <c r="B10" s="161" t="s">
        <v>143</v>
      </c>
      <c r="C10" s="163">
        <v>1302</v>
      </c>
      <c r="D10" s="163">
        <v>1404</v>
      </c>
      <c r="E10" s="163">
        <v>1294</v>
      </c>
      <c r="F10" s="163">
        <v>1469</v>
      </c>
      <c r="G10" s="163">
        <v>1650</v>
      </c>
      <c r="H10" s="161"/>
      <c r="I10" s="161"/>
      <c r="J10" s="161"/>
      <c r="K10" s="184"/>
      <c r="L10" s="161" t="s">
        <v>143</v>
      </c>
      <c r="M10" s="163">
        <v>2322</v>
      </c>
      <c r="N10" s="163">
        <v>2489</v>
      </c>
      <c r="O10" s="163">
        <v>2334</v>
      </c>
      <c r="P10" s="163">
        <v>2678</v>
      </c>
      <c r="Q10" s="163">
        <v>3009</v>
      </c>
      <c r="R10" s="161"/>
      <c r="S10" s="161"/>
      <c r="T10" s="161"/>
      <c r="U10" s="184"/>
      <c r="V10" s="161" t="s">
        <v>143</v>
      </c>
      <c r="W10" s="163">
        <v>5981</v>
      </c>
      <c r="X10" s="163">
        <v>6381</v>
      </c>
      <c r="Y10" s="163">
        <v>5951</v>
      </c>
      <c r="Z10" s="163">
        <v>6607</v>
      </c>
      <c r="AA10" s="163">
        <v>7314</v>
      </c>
    </row>
    <row r="11" spans="1:27" x14ac:dyDescent="0.3">
      <c r="A11" s="184"/>
      <c r="B11" s="161" t="s">
        <v>144</v>
      </c>
      <c r="C11" s="163">
        <v>1267</v>
      </c>
      <c r="D11" s="163">
        <v>1411</v>
      </c>
      <c r="E11" s="163">
        <v>1274</v>
      </c>
      <c r="F11" s="163">
        <v>1493</v>
      </c>
      <c r="G11" s="163">
        <v>1639</v>
      </c>
      <c r="H11" s="161"/>
      <c r="I11" s="161"/>
      <c r="J11" s="161"/>
      <c r="K11" s="184"/>
      <c r="L11" s="161" t="s">
        <v>144</v>
      </c>
      <c r="M11" s="163">
        <v>2251</v>
      </c>
      <c r="N11" s="163">
        <v>2506</v>
      </c>
      <c r="O11" s="163">
        <v>2311</v>
      </c>
      <c r="P11" s="163">
        <v>2713</v>
      </c>
      <c r="Q11" s="163">
        <v>2977</v>
      </c>
      <c r="R11" s="161"/>
      <c r="S11" s="161"/>
      <c r="T11" s="161"/>
      <c r="U11" s="184"/>
      <c r="V11" s="161" t="s">
        <v>144</v>
      </c>
      <c r="W11" s="163">
        <v>5818</v>
      </c>
      <c r="X11" s="163">
        <v>6486</v>
      </c>
      <c r="Y11" s="163">
        <v>5918</v>
      </c>
      <c r="Z11" s="163">
        <v>6695</v>
      </c>
      <c r="AA11" s="163">
        <v>7271</v>
      </c>
    </row>
    <row r="12" spans="1:27" x14ac:dyDescent="0.3">
      <c r="A12" s="184"/>
      <c r="B12" s="161" t="s">
        <v>145</v>
      </c>
      <c r="C12" s="163">
        <v>1314</v>
      </c>
      <c r="D12" s="163">
        <v>1360</v>
      </c>
      <c r="E12" s="163">
        <v>1260</v>
      </c>
      <c r="F12" s="163">
        <v>1498</v>
      </c>
      <c r="G12" s="163">
        <v>1654</v>
      </c>
      <c r="H12" s="161"/>
      <c r="I12" s="161"/>
      <c r="J12" s="161"/>
      <c r="K12" s="184"/>
      <c r="L12" s="161" t="s">
        <v>145</v>
      </c>
      <c r="M12" s="163">
        <v>2333</v>
      </c>
      <c r="N12" s="163">
        <v>2414</v>
      </c>
      <c r="O12" s="163">
        <v>2291</v>
      </c>
      <c r="P12" s="163">
        <v>2716</v>
      </c>
      <c r="Q12" s="163">
        <v>2986</v>
      </c>
      <c r="R12" s="161"/>
      <c r="S12" s="161"/>
      <c r="T12" s="161"/>
      <c r="U12" s="184"/>
      <c r="V12" s="161" t="s">
        <v>145</v>
      </c>
      <c r="W12" s="163">
        <v>6026</v>
      </c>
      <c r="X12" s="163">
        <v>6217</v>
      </c>
      <c r="Y12" s="163">
        <v>5850</v>
      </c>
      <c r="Z12" s="163">
        <v>6731</v>
      </c>
      <c r="AA12" s="163">
        <v>7317</v>
      </c>
    </row>
    <row r="13" spans="1:27" x14ac:dyDescent="0.3">
      <c r="A13" s="184"/>
      <c r="B13" s="161" t="s">
        <v>146</v>
      </c>
      <c r="C13" s="163">
        <v>1289</v>
      </c>
      <c r="D13" s="163">
        <v>1331</v>
      </c>
      <c r="E13" s="163">
        <v>1257</v>
      </c>
      <c r="F13" s="163">
        <v>1506</v>
      </c>
      <c r="G13" s="163">
        <v>1640</v>
      </c>
      <c r="H13" s="161"/>
      <c r="I13" s="161"/>
      <c r="J13" s="161"/>
      <c r="K13" s="184"/>
      <c r="L13" s="161" t="s">
        <v>146</v>
      </c>
      <c r="M13" s="163">
        <v>2268</v>
      </c>
      <c r="N13" s="163">
        <v>2379</v>
      </c>
      <c r="O13" s="163">
        <v>2253</v>
      </c>
      <c r="P13" s="163">
        <v>2688</v>
      </c>
      <c r="Q13" s="163">
        <v>2963</v>
      </c>
      <c r="R13" s="161"/>
      <c r="S13" s="161"/>
      <c r="T13" s="161"/>
      <c r="U13" s="184"/>
      <c r="V13" s="161" t="s">
        <v>146</v>
      </c>
      <c r="W13" s="163">
        <v>5880</v>
      </c>
      <c r="X13" s="163">
        <v>6088</v>
      </c>
      <c r="Y13" s="163">
        <v>5804</v>
      </c>
      <c r="Z13" s="163">
        <v>6711</v>
      </c>
      <c r="AA13" s="163">
        <v>7270</v>
      </c>
    </row>
    <row r="14" spans="1:27" x14ac:dyDescent="0.3">
      <c r="A14" s="184"/>
      <c r="B14" s="161" t="s">
        <v>147</v>
      </c>
      <c r="C14" s="163">
        <v>1308</v>
      </c>
      <c r="D14" s="163">
        <v>1316</v>
      </c>
      <c r="E14" s="163">
        <v>1272</v>
      </c>
      <c r="F14" s="163">
        <v>1504</v>
      </c>
      <c r="G14" s="163">
        <v>1660</v>
      </c>
      <c r="H14" s="161"/>
      <c r="I14" s="161"/>
      <c r="J14" s="161"/>
      <c r="K14" s="184"/>
      <c r="L14" s="161" t="s">
        <v>147</v>
      </c>
      <c r="M14" s="163">
        <v>2307</v>
      </c>
      <c r="N14" s="163">
        <v>2376</v>
      </c>
      <c r="O14" s="163">
        <v>2268</v>
      </c>
      <c r="P14" s="163">
        <v>2681</v>
      </c>
      <c r="Q14" s="163">
        <v>2968</v>
      </c>
      <c r="R14" s="161"/>
      <c r="S14" s="161"/>
      <c r="T14" s="161"/>
      <c r="U14" s="184"/>
      <c r="V14" s="161" t="s">
        <v>147</v>
      </c>
      <c r="W14" s="163">
        <v>5942</v>
      </c>
      <c r="X14" s="163">
        <v>6020</v>
      </c>
      <c r="Y14" s="163">
        <v>5846</v>
      </c>
      <c r="Z14" s="163">
        <v>6710</v>
      </c>
      <c r="AA14" s="163">
        <v>7303</v>
      </c>
    </row>
    <row r="15" spans="1:27" x14ac:dyDescent="0.3">
      <c r="A15" s="186" t="s">
        <v>93</v>
      </c>
      <c r="B15" s="164" t="s">
        <v>136</v>
      </c>
      <c r="C15" s="165">
        <v>635</v>
      </c>
      <c r="D15" s="165">
        <v>695</v>
      </c>
      <c r="E15" s="165">
        <v>670</v>
      </c>
      <c r="F15" s="165">
        <v>668</v>
      </c>
      <c r="G15" s="165">
        <v>785</v>
      </c>
      <c r="H15" s="161"/>
      <c r="I15" s="161"/>
      <c r="J15" s="161"/>
      <c r="K15" s="186" t="s">
        <v>93</v>
      </c>
      <c r="L15" s="164" t="s">
        <v>136</v>
      </c>
      <c r="M15" s="165">
        <v>1160</v>
      </c>
      <c r="N15" s="165">
        <v>1328</v>
      </c>
      <c r="O15" s="165">
        <v>1348</v>
      </c>
      <c r="P15" s="165">
        <v>1331</v>
      </c>
      <c r="Q15" s="165">
        <v>1579</v>
      </c>
      <c r="R15" s="161"/>
      <c r="S15" s="161"/>
      <c r="T15" s="161"/>
      <c r="U15" s="186" t="s">
        <v>93</v>
      </c>
      <c r="V15" s="164" t="s">
        <v>136</v>
      </c>
      <c r="W15" s="165">
        <v>3363</v>
      </c>
      <c r="X15" s="165">
        <v>3424</v>
      </c>
      <c r="Y15" s="165">
        <v>3376</v>
      </c>
      <c r="Z15" s="165">
        <v>3308</v>
      </c>
      <c r="AA15" s="165">
        <v>3805</v>
      </c>
    </row>
    <row r="16" spans="1:27" x14ac:dyDescent="0.3">
      <c r="A16" s="186"/>
      <c r="B16" s="164" t="s">
        <v>137</v>
      </c>
      <c r="C16" s="165">
        <v>688</v>
      </c>
      <c r="D16" s="165">
        <v>712</v>
      </c>
      <c r="E16" s="165">
        <v>660</v>
      </c>
      <c r="F16" s="165">
        <v>683</v>
      </c>
      <c r="G16" s="165">
        <v>785</v>
      </c>
      <c r="H16" s="161"/>
      <c r="I16" s="161"/>
      <c r="J16" s="161"/>
      <c r="K16" s="186"/>
      <c r="L16" s="164" t="s">
        <v>137</v>
      </c>
      <c r="M16" s="165">
        <v>1284</v>
      </c>
      <c r="N16" s="165">
        <v>1378</v>
      </c>
      <c r="O16" s="165">
        <v>1354</v>
      </c>
      <c r="P16" s="165">
        <v>1355</v>
      </c>
      <c r="Q16" s="165">
        <v>1575</v>
      </c>
      <c r="R16" s="161"/>
      <c r="S16" s="161"/>
      <c r="T16" s="161"/>
      <c r="U16" s="186"/>
      <c r="V16" s="164" t="s">
        <v>137</v>
      </c>
      <c r="W16" s="165">
        <v>3275</v>
      </c>
      <c r="X16" s="165">
        <v>3554</v>
      </c>
      <c r="Y16" s="165">
        <v>3360</v>
      </c>
      <c r="Z16" s="165">
        <v>3362</v>
      </c>
      <c r="AA16" s="165">
        <v>3812</v>
      </c>
    </row>
    <row r="17" spans="1:27" x14ac:dyDescent="0.3">
      <c r="A17" s="186"/>
      <c r="B17" s="164" t="s">
        <v>138</v>
      </c>
      <c r="C17" s="165">
        <v>681</v>
      </c>
      <c r="D17" s="165">
        <v>727</v>
      </c>
      <c r="E17" s="165">
        <v>690</v>
      </c>
      <c r="F17" s="165">
        <v>695</v>
      </c>
      <c r="G17" s="165">
        <v>834</v>
      </c>
      <c r="H17" s="161"/>
      <c r="I17" s="161"/>
      <c r="J17" s="161"/>
      <c r="K17" s="186"/>
      <c r="L17" s="164" t="s">
        <v>138</v>
      </c>
      <c r="M17" s="165">
        <v>1235</v>
      </c>
      <c r="N17" s="165">
        <v>1431</v>
      </c>
      <c r="O17" s="165">
        <v>1370</v>
      </c>
      <c r="P17" s="165">
        <v>1366</v>
      </c>
      <c r="Q17" s="165">
        <v>1655</v>
      </c>
      <c r="R17" s="161"/>
      <c r="S17" s="161"/>
      <c r="T17" s="161"/>
      <c r="U17" s="186"/>
      <c r="V17" s="164" t="s">
        <v>138</v>
      </c>
      <c r="W17" s="165">
        <v>3201</v>
      </c>
      <c r="X17" s="165">
        <v>3669</v>
      </c>
      <c r="Y17" s="165">
        <v>3423</v>
      </c>
      <c r="Z17" s="165">
        <v>3410</v>
      </c>
      <c r="AA17" s="165">
        <v>3976</v>
      </c>
    </row>
    <row r="18" spans="1:27" x14ac:dyDescent="0.3">
      <c r="A18" s="186"/>
      <c r="B18" s="164" t="s">
        <v>139</v>
      </c>
      <c r="C18" s="165">
        <v>663</v>
      </c>
      <c r="D18" s="165">
        <v>720</v>
      </c>
      <c r="E18" s="165">
        <v>704</v>
      </c>
      <c r="F18" s="165">
        <v>714</v>
      </c>
      <c r="G18" s="165">
        <v>860</v>
      </c>
      <c r="H18" s="161"/>
      <c r="I18" s="161"/>
      <c r="J18" s="161"/>
      <c r="K18" s="186"/>
      <c r="L18" s="164" t="s">
        <v>139</v>
      </c>
      <c r="M18" s="165">
        <v>1271</v>
      </c>
      <c r="N18" s="165">
        <v>1403</v>
      </c>
      <c r="O18" s="165">
        <v>1372</v>
      </c>
      <c r="P18" s="165">
        <v>1398</v>
      </c>
      <c r="Q18" s="165">
        <v>1717</v>
      </c>
      <c r="R18" s="161"/>
      <c r="S18" s="161"/>
      <c r="T18" s="161"/>
      <c r="U18" s="186"/>
      <c r="V18" s="164" t="s">
        <v>139</v>
      </c>
      <c r="W18" s="165">
        <v>3250</v>
      </c>
      <c r="X18" s="165">
        <v>3608</v>
      </c>
      <c r="Y18" s="165">
        <v>3450</v>
      </c>
      <c r="Z18" s="165">
        <v>3489</v>
      </c>
      <c r="AA18" s="165">
        <v>4114</v>
      </c>
    </row>
    <row r="19" spans="1:27" x14ac:dyDescent="0.3">
      <c r="A19" s="186"/>
      <c r="B19" s="164" t="s">
        <v>140</v>
      </c>
      <c r="C19" s="165">
        <v>688</v>
      </c>
      <c r="D19" s="165">
        <v>728</v>
      </c>
      <c r="E19" s="165">
        <v>724</v>
      </c>
      <c r="F19" s="165">
        <v>737</v>
      </c>
      <c r="G19" s="165">
        <v>901</v>
      </c>
      <c r="H19" s="161"/>
      <c r="I19" s="161"/>
      <c r="J19" s="161"/>
      <c r="K19" s="186"/>
      <c r="L19" s="164" t="s">
        <v>140</v>
      </c>
      <c r="M19" s="165">
        <v>1318</v>
      </c>
      <c r="N19" s="165">
        <v>1416</v>
      </c>
      <c r="O19" s="165">
        <v>1410</v>
      </c>
      <c r="P19" s="165">
        <v>1442</v>
      </c>
      <c r="Q19" s="165">
        <v>1802</v>
      </c>
      <c r="R19" s="161"/>
      <c r="S19" s="161"/>
      <c r="T19" s="161"/>
      <c r="U19" s="186"/>
      <c r="V19" s="164" t="s">
        <v>140</v>
      </c>
      <c r="W19" s="165">
        <v>3384</v>
      </c>
      <c r="X19" s="165">
        <v>3645</v>
      </c>
      <c r="Y19" s="165">
        <v>3543</v>
      </c>
      <c r="Z19" s="165">
        <v>3602</v>
      </c>
      <c r="AA19" s="165">
        <v>4281</v>
      </c>
    </row>
    <row r="20" spans="1:27" x14ac:dyDescent="0.3">
      <c r="A20" s="186"/>
      <c r="B20" s="164" t="s">
        <v>141</v>
      </c>
      <c r="C20" s="165">
        <v>722</v>
      </c>
      <c r="D20" s="165">
        <v>732</v>
      </c>
      <c r="E20" s="165">
        <v>739</v>
      </c>
      <c r="F20" s="165">
        <v>842</v>
      </c>
      <c r="G20" s="165">
        <v>952</v>
      </c>
      <c r="H20" s="161"/>
      <c r="I20" s="161"/>
      <c r="J20" s="161"/>
      <c r="K20" s="186"/>
      <c r="L20" s="164" t="s">
        <v>141</v>
      </c>
      <c r="M20" s="165">
        <v>1348</v>
      </c>
      <c r="N20" s="165">
        <v>1417</v>
      </c>
      <c r="O20" s="165">
        <v>1439</v>
      </c>
      <c r="P20" s="165">
        <v>1573</v>
      </c>
      <c r="Q20" s="165">
        <v>1901</v>
      </c>
      <c r="R20" s="161"/>
      <c r="S20" s="161"/>
      <c r="T20" s="161"/>
      <c r="U20" s="186"/>
      <c r="V20" s="164" t="s">
        <v>141</v>
      </c>
      <c r="W20" s="165">
        <v>3475</v>
      </c>
      <c r="X20" s="165">
        <v>3652</v>
      </c>
      <c r="Y20" s="165">
        <v>3583</v>
      </c>
      <c r="Z20" s="165">
        <v>3922</v>
      </c>
      <c r="AA20" s="165">
        <v>4514</v>
      </c>
    </row>
    <row r="21" spans="1:27" x14ac:dyDescent="0.3">
      <c r="A21" s="186"/>
      <c r="B21" s="164" t="s">
        <v>142</v>
      </c>
      <c r="C21" s="165">
        <v>753</v>
      </c>
      <c r="D21" s="165">
        <v>747</v>
      </c>
      <c r="E21" s="165">
        <v>738</v>
      </c>
      <c r="F21" s="165">
        <v>885</v>
      </c>
      <c r="G21" s="165">
        <v>977</v>
      </c>
      <c r="H21" s="161"/>
      <c r="I21" s="161"/>
      <c r="J21" s="161"/>
      <c r="K21" s="186"/>
      <c r="L21" s="164" t="s">
        <v>142</v>
      </c>
      <c r="M21" s="165">
        <v>1408</v>
      </c>
      <c r="N21" s="165">
        <v>1434</v>
      </c>
      <c r="O21" s="165">
        <v>1421</v>
      </c>
      <c r="P21" s="165">
        <v>1744</v>
      </c>
      <c r="Q21" s="165">
        <v>1897</v>
      </c>
      <c r="R21" s="161"/>
      <c r="S21" s="161"/>
      <c r="T21" s="161"/>
      <c r="U21" s="186"/>
      <c r="V21" s="164" t="s">
        <v>142</v>
      </c>
      <c r="W21" s="165">
        <v>3638</v>
      </c>
      <c r="X21" s="165">
        <v>3687</v>
      </c>
      <c r="Y21" s="165">
        <v>3571</v>
      </c>
      <c r="Z21" s="165">
        <v>4236</v>
      </c>
      <c r="AA21" s="165">
        <v>4577</v>
      </c>
    </row>
    <row r="22" spans="1:27" x14ac:dyDescent="0.3">
      <c r="A22" s="186"/>
      <c r="B22" s="164" t="s">
        <v>143</v>
      </c>
      <c r="C22" s="165">
        <v>733</v>
      </c>
      <c r="D22" s="165">
        <v>747</v>
      </c>
      <c r="E22" s="165">
        <v>738</v>
      </c>
      <c r="F22" s="165">
        <v>839</v>
      </c>
      <c r="G22" s="165">
        <v>958</v>
      </c>
      <c r="H22" s="161"/>
      <c r="I22" s="161"/>
      <c r="J22" s="161"/>
      <c r="K22" s="186"/>
      <c r="L22" s="164" t="s">
        <v>143</v>
      </c>
      <c r="M22" s="165">
        <v>1365</v>
      </c>
      <c r="N22" s="165">
        <v>1448</v>
      </c>
      <c r="O22" s="165">
        <v>1413</v>
      </c>
      <c r="P22" s="165">
        <v>1684</v>
      </c>
      <c r="Q22" s="165">
        <v>1865</v>
      </c>
      <c r="R22" s="161"/>
      <c r="S22" s="161"/>
      <c r="T22" s="161"/>
      <c r="U22" s="186"/>
      <c r="V22" s="164" t="s">
        <v>143</v>
      </c>
      <c r="W22" s="165">
        <v>3540</v>
      </c>
      <c r="X22" s="165">
        <v>3694</v>
      </c>
      <c r="Y22" s="165">
        <v>3560</v>
      </c>
      <c r="Z22" s="165">
        <v>4008</v>
      </c>
      <c r="AA22" s="165">
        <v>4517</v>
      </c>
    </row>
    <row r="23" spans="1:27" x14ac:dyDescent="0.3">
      <c r="A23" s="186"/>
      <c r="B23" s="164" t="s">
        <v>144</v>
      </c>
      <c r="C23" s="165">
        <v>723</v>
      </c>
      <c r="D23" s="165">
        <v>743</v>
      </c>
      <c r="E23" s="165">
        <v>730</v>
      </c>
      <c r="F23" s="165">
        <v>839</v>
      </c>
      <c r="G23" s="165">
        <v>957</v>
      </c>
      <c r="H23" s="161"/>
      <c r="I23" s="161"/>
      <c r="J23" s="161"/>
      <c r="K23" s="186"/>
      <c r="L23" s="164" t="s">
        <v>144</v>
      </c>
      <c r="M23" s="165">
        <v>1351</v>
      </c>
      <c r="N23" s="165">
        <v>1461</v>
      </c>
      <c r="O23" s="165">
        <v>1391</v>
      </c>
      <c r="P23" s="165">
        <v>1675</v>
      </c>
      <c r="Q23" s="165">
        <v>1864</v>
      </c>
      <c r="R23" s="161"/>
      <c r="S23" s="161"/>
      <c r="T23" s="161"/>
      <c r="U23" s="186"/>
      <c r="V23" s="164" t="s">
        <v>144</v>
      </c>
      <c r="W23" s="165">
        <v>3460</v>
      </c>
      <c r="X23" s="165">
        <v>3725</v>
      </c>
      <c r="Y23" s="165">
        <v>3517</v>
      </c>
      <c r="Z23" s="165">
        <v>4019</v>
      </c>
      <c r="AA23" s="165">
        <v>4495</v>
      </c>
    </row>
    <row r="24" spans="1:27" x14ac:dyDescent="0.3">
      <c r="A24" s="186"/>
      <c r="B24" s="164" t="s">
        <v>145</v>
      </c>
      <c r="C24" s="165">
        <v>731</v>
      </c>
      <c r="D24" s="165">
        <v>695</v>
      </c>
      <c r="E24" s="165">
        <v>704</v>
      </c>
      <c r="F24" s="165">
        <v>820</v>
      </c>
      <c r="G24" s="165">
        <v>915</v>
      </c>
      <c r="H24" s="161"/>
      <c r="I24" s="161"/>
      <c r="J24" s="161"/>
      <c r="K24" s="186"/>
      <c r="L24" s="164" t="s">
        <v>145</v>
      </c>
      <c r="M24" s="165">
        <v>1406</v>
      </c>
      <c r="N24" s="165">
        <v>1377</v>
      </c>
      <c r="O24" s="165">
        <v>1378</v>
      </c>
      <c r="P24" s="165">
        <v>1638</v>
      </c>
      <c r="Q24" s="165">
        <v>1817</v>
      </c>
      <c r="R24" s="161"/>
      <c r="S24" s="161"/>
      <c r="T24" s="161"/>
      <c r="U24" s="186"/>
      <c r="V24" s="164" t="s">
        <v>145</v>
      </c>
      <c r="W24" s="165">
        <v>3573</v>
      </c>
      <c r="X24" s="165">
        <v>3478</v>
      </c>
      <c r="Y24" s="165">
        <v>3452</v>
      </c>
      <c r="Z24" s="165">
        <v>3972</v>
      </c>
      <c r="AA24" s="165">
        <v>4374</v>
      </c>
    </row>
    <row r="25" spans="1:27" x14ac:dyDescent="0.3">
      <c r="A25" s="186"/>
      <c r="B25" s="164" t="s">
        <v>146</v>
      </c>
      <c r="C25" s="165">
        <v>678</v>
      </c>
      <c r="D25" s="165">
        <v>655</v>
      </c>
      <c r="E25" s="165">
        <v>678</v>
      </c>
      <c r="F25" s="165">
        <v>800</v>
      </c>
      <c r="G25" s="165">
        <v>873</v>
      </c>
      <c r="H25" s="161"/>
      <c r="I25" s="161"/>
      <c r="J25" s="161"/>
      <c r="K25" s="186"/>
      <c r="L25" s="164" t="s">
        <v>146</v>
      </c>
      <c r="M25" s="165">
        <v>1320</v>
      </c>
      <c r="N25" s="165">
        <v>1317</v>
      </c>
      <c r="O25" s="165">
        <v>1351</v>
      </c>
      <c r="P25" s="165">
        <v>1591</v>
      </c>
      <c r="Q25" s="165">
        <v>1747</v>
      </c>
      <c r="R25" s="161"/>
      <c r="S25" s="161"/>
      <c r="T25" s="161"/>
      <c r="U25" s="186"/>
      <c r="V25" s="164" t="s">
        <v>146</v>
      </c>
      <c r="W25" s="165">
        <v>3363</v>
      </c>
      <c r="X25" s="165">
        <v>3304</v>
      </c>
      <c r="Y25" s="165">
        <v>3360</v>
      </c>
      <c r="Z25" s="165">
        <v>3885</v>
      </c>
      <c r="AA25" s="165">
        <v>4234</v>
      </c>
    </row>
    <row r="26" spans="1:27" x14ac:dyDescent="0.3">
      <c r="A26" s="186"/>
      <c r="B26" s="164" t="s">
        <v>147</v>
      </c>
      <c r="C26" s="165">
        <v>682</v>
      </c>
      <c r="D26" s="165">
        <v>655</v>
      </c>
      <c r="E26" s="165">
        <v>658</v>
      </c>
      <c r="F26" s="165">
        <v>783</v>
      </c>
      <c r="G26" s="165">
        <v>858</v>
      </c>
      <c r="H26" s="161"/>
      <c r="I26" s="161"/>
      <c r="J26" s="161"/>
      <c r="K26" s="186"/>
      <c r="L26" s="164" t="s">
        <v>147</v>
      </c>
      <c r="M26" s="165">
        <v>1323</v>
      </c>
      <c r="N26" s="165">
        <v>1321</v>
      </c>
      <c r="O26" s="165">
        <v>1315</v>
      </c>
      <c r="P26" s="165">
        <v>1566</v>
      </c>
      <c r="Q26" s="165">
        <v>1723</v>
      </c>
      <c r="R26" s="161"/>
      <c r="S26" s="161"/>
      <c r="T26" s="161"/>
      <c r="U26" s="186"/>
      <c r="V26" s="164" t="s">
        <v>147</v>
      </c>
      <c r="W26" s="165">
        <v>3383</v>
      </c>
      <c r="X26" s="165">
        <v>3308</v>
      </c>
      <c r="Y26" s="165">
        <v>3268</v>
      </c>
      <c r="Z26" s="165">
        <v>3816</v>
      </c>
      <c r="AA26" s="165">
        <v>4178</v>
      </c>
    </row>
    <row r="27" spans="1:27" x14ac:dyDescent="0.3">
      <c r="A27" s="184" t="s">
        <v>94</v>
      </c>
      <c r="B27" s="161" t="s">
        <v>136</v>
      </c>
      <c r="C27" s="163">
        <v>464</v>
      </c>
      <c r="D27" s="163">
        <v>525</v>
      </c>
      <c r="E27" s="163">
        <v>574</v>
      </c>
      <c r="F27" s="163">
        <v>567</v>
      </c>
      <c r="G27" s="163">
        <v>759</v>
      </c>
      <c r="H27" s="161"/>
      <c r="I27" s="161"/>
      <c r="J27" s="161"/>
      <c r="K27" s="184" t="s">
        <v>94</v>
      </c>
      <c r="L27" s="161" t="s">
        <v>136</v>
      </c>
      <c r="M27" s="163">
        <v>800</v>
      </c>
      <c r="N27" s="163">
        <v>914</v>
      </c>
      <c r="O27" s="163">
        <v>1019</v>
      </c>
      <c r="P27" s="163">
        <v>981</v>
      </c>
      <c r="Q27" s="163">
        <v>1342</v>
      </c>
      <c r="R27" s="161"/>
      <c r="S27" s="161"/>
      <c r="T27" s="161"/>
      <c r="U27" s="184" t="s">
        <v>94</v>
      </c>
      <c r="V27" s="161" t="s">
        <v>136</v>
      </c>
      <c r="W27" s="163">
        <v>2134</v>
      </c>
      <c r="X27" s="163">
        <v>2430</v>
      </c>
      <c r="Y27" s="163">
        <v>2654</v>
      </c>
      <c r="Z27" s="163">
        <v>2548</v>
      </c>
      <c r="AA27" s="163">
        <v>3313</v>
      </c>
    </row>
    <row r="28" spans="1:27" x14ac:dyDescent="0.3">
      <c r="A28" s="184"/>
      <c r="B28" s="161" t="s">
        <v>137</v>
      </c>
      <c r="C28" s="163">
        <v>415</v>
      </c>
      <c r="D28" s="163">
        <v>547</v>
      </c>
      <c r="E28" s="163">
        <v>549</v>
      </c>
      <c r="F28" s="163">
        <v>568</v>
      </c>
      <c r="G28" s="163">
        <v>769</v>
      </c>
      <c r="H28" s="161"/>
      <c r="I28" s="161"/>
      <c r="J28" s="161"/>
      <c r="K28" s="184"/>
      <c r="L28" s="161" t="s">
        <v>137</v>
      </c>
      <c r="M28" s="163">
        <v>711</v>
      </c>
      <c r="N28" s="163">
        <v>956</v>
      </c>
      <c r="O28" s="163">
        <v>965</v>
      </c>
      <c r="P28" s="163">
        <v>993</v>
      </c>
      <c r="Q28" s="163">
        <v>1373</v>
      </c>
      <c r="R28" s="161"/>
      <c r="S28" s="161"/>
      <c r="T28" s="161"/>
      <c r="U28" s="184"/>
      <c r="V28" s="161" t="s">
        <v>137</v>
      </c>
      <c r="W28" s="163">
        <v>1927</v>
      </c>
      <c r="X28" s="163">
        <v>2542</v>
      </c>
      <c r="Y28" s="163">
        <v>2535</v>
      </c>
      <c r="Z28" s="163">
        <v>2564</v>
      </c>
      <c r="AA28" s="163">
        <v>3370</v>
      </c>
    </row>
    <row r="29" spans="1:27" x14ac:dyDescent="0.3">
      <c r="A29" s="184"/>
      <c r="B29" s="161" t="s">
        <v>138</v>
      </c>
      <c r="C29" s="163">
        <v>432</v>
      </c>
      <c r="D29" s="163">
        <v>568</v>
      </c>
      <c r="E29" s="163">
        <v>560</v>
      </c>
      <c r="F29" s="163">
        <v>611</v>
      </c>
      <c r="G29" s="163">
        <v>796</v>
      </c>
      <c r="H29" s="161"/>
      <c r="I29" s="161"/>
      <c r="J29" s="161"/>
      <c r="K29" s="184"/>
      <c r="L29" s="161" t="s">
        <v>138</v>
      </c>
      <c r="M29" s="163">
        <v>735</v>
      </c>
      <c r="N29" s="163">
        <v>997</v>
      </c>
      <c r="O29" s="163">
        <v>959</v>
      </c>
      <c r="P29" s="163">
        <v>1051</v>
      </c>
      <c r="Q29" s="163">
        <v>1418</v>
      </c>
      <c r="R29" s="161"/>
      <c r="S29" s="161"/>
      <c r="T29" s="161"/>
      <c r="U29" s="184"/>
      <c r="V29" s="161" t="s">
        <v>138</v>
      </c>
      <c r="W29" s="163">
        <v>2032</v>
      </c>
      <c r="X29" s="163">
        <v>2662</v>
      </c>
      <c r="Y29" s="163">
        <v>2577</v>
      </c>
      <c r="Z29" s="163">
        <v>2731</v>
      </c>
      <c r="AA29" s="163">
        <v>3516</v>
      </c>
    </row>
    <row r="30" spans="1:27" x14ac:dyDescent="0.3">
      <c r="A30" s="184"/>
      <c r="B30" s="161" t="s">
        <v>139</v>
      </c>
      <c r="C30" s="163">
        <v>440</v>
      </c>
      <c r="D30" s="163">
        <v>562</v>
      </c>
      <c r="E30" s="163">
        <v>592</v>
      </c>
      <c r="F30" s="163">
        <v>647</v>
      </c>
      <c r="G30" s="163">
        <v>838</v>
      </c>
      <c r="H30" s="161"/>
      <c r="I30" s="161"/>
      <c r="J30" s="161"/>
      <c r="K30" s="184"/>
      <c r="L30" s="161" t="s">
        <v>139</v>
      </c>
      <c r="M30" s="163">
        <v>775</v>
      </c>
      <c r="N30" s="163">
        <v>987</v>
      </c>
      <c r="O30" s="163">
        <v>985</v>
      </c>
      <c r="P30" s="163">
        <v>1092</v>
      </c>
      <c r="Q30" s="163">
        <v>1461</v>
      </c>
      <c r="R30" s="161"/>
      <c r="S30" s="161"/>
      <c r="T30" s="161"/>
      <c r="U30" s="184"/>
      <c r="V30" s="161" t="s">
        <v>139</v>
      </c>
      <c r="W30" s="163">
        <v>2116</v>
      </c>
      <c r="X30" s="163">
        <v>2631</v>
      </c>
      <c r="Y30" s="163">
        <v>2673</v>
      </c>
      <c r="Z30" s="163">
        <v>2850</v>
      </c>
      <c r="AA30" s="163">
        <v>3644</v>
      </c>
    </row>
    <row r="31" spans="1:27" x14ac:dyDescent="0.3">
      <c r="A31" s="184"/>
      <c r="B31" s="161" t="s">
        <v>140</v>
      </c>
      <c r="C31" s="163">
        <v>471</v>
      </c>
      <c r="D31" s="163">
        <v>579</v>
      </c>
      <c r="E31" s="163">
        <v>574</v>
      </c>
      <c r="F31" s="163">
        <v>666</v>
      </c>
      <c r="G31" s="163">
        <v>901</v>
      </c>
      <c r="H31" s="161"/>
      <c r="I31" s="161"/>
      <c r="J31" s="161"/>
      <c r="K31" s="184"/>
      <c r="L31" s="161" t="s">
        <v>140</v>
      </c>
      <c r="M31" s="163">
        <v>834</v>
      </c>
      <c r="N31" s="163">
        <v>1002</v>
      </c>
      <c r="O31" s="163">
        <v>980</v>
      </c>
      <c r="P31" s="163">
        <v>1117</v>
      </c>
      <c r="Q31" s="163">
        <v>1588</v>
      </c>
      <c r="R31" s="161"/>
      <c r="S31" s="161"/>
      <c r="T31" s="161"/>
      <c r="U31" s="184"/>
      <c r="V31" s="161" t="s">
        <v>140</v>
      </c>
      <c r="W31" s="163">
        <v>2231</v>
      </c>
      <c r="X31" s="163">
        <v>2691</v>
      </c>
      <c r="Y31" s="163">
        <v>2600</v>
      </c>
      <c r="Z31" s="163">
        <v>2954</v>
      </c>
      <c r="AA31" s="163">
        <v>3940</v>
      </c>
    </row>
    <row r="32" spans="1:27" x14ac:dyDescent="0.3">
      <c r="A32" s="184"/>
      <c r="B32" s="161" t="s">
        <v>141</v>
      </c>
      <c r="C32" s="163">
        <v>499</v>
      </c>
      <c r="D32" s="163">
        <v>566</v>
      </c>
      <c r="E32" s="163">
        <v>601</v>
      </c>
      <c r="F32" s="163">
        <v>762</v>
      </c>
      <c r="G32" s="163">
        <v>967</v>
      </c>
      <c r="H32" s="161"/>
      <c r="I32" s="161"/>
      <c r="J32" s="161"/>
      <c r="K32" s="184"/>
      <c r="L32" s="161" t="s">
        <v>141</v>
      </c>
      <c r="M32" s="163">
        <v>876</v>
      </c>
      <c r="N32" s="163">
        <v>979</v>
      </c>
      <c r="O32" s="163">
        <v>1035</v>
      </c>
      <c r="P32" s="163">
        <v>1262</v>
      </c>
      <c r="Q32" s="163">
        <v>1729</v>
      </c>
      <c r="R32" s="161"/>
      <c r="S32" s="161"/>
      <c r="T32" s="161"/>
      <c r="U32" s="184"/>
      <c r="V32" s="161" t="s">
        <v>141</v>
      </c>
      <c r="W32" s="163">
        <v>2364</v>
      </c>
      <c r="X32" s="163">
        <v>2630</v>
      </c>
      <c r="Y32" s="163">
        <v>2727</v>
      </c>
      <c r="Z32" s="163">
        <v>3326</v>
      </c>
      <c r="AA32" s="163">
        <v>4224</v>
      </c>
    </row>
    <row r="33" spans="1:27" x14ac:dyDescent="0.3">
      <c r="A33" s="184"/>
      <c r="B33" s="161" t="s">
        <v>142</v>
      </c>
      <c r="C33" s="163">
        <v>514</v>
      </c>
      <c r="D33" s="163">
        <v>599</v>
      </c>
      <c r="E33" s="163">
        <v>611</v>
      </c>
      <c r="F33" s="163">
        <v>816</v>
      </c>
      <c r="G33" s="163">
        <v>1025</v>
      </c>
      <c r="H33" s="161"/>
      <c r="I33" s="161"/>
      <c r="J33" s="161"/>
      <c r="K33" s="184"/>
      <c r="L33" s="161" t="s">
        <v>142</v>
      </c>
      <c r="M33" s="163">
        <v>910</v>
      </c>
      <c r="N33" s="163">
        <v>1014</v>
      </c>
      <c r="O33" s="163">
        <v>1061</v>
      </c>
      <c r="P33" s="163">
        <v>1444</v>
      </c>
      <c r="Q33" s="163">
        <v>1824</v>
      </c>
      <c r="R33" s="161"/>
      <c r="S33" s="161"/>
      <c r="T33" s="161"/>
      <c r="U33" s="184"/>
      <c r="V33" s="161" t="s">
        <v>142</v>
      </c>
      <c r="W33" s="163">
        <v>2459</v>
      </c>
      <c r="X33" s="163">
        <v>2724</v>
      </c>
      <c r="Y33" s="163">
        <v>2773</v>
      </c>
      <c r="Z33" s="163">
        <v>3657</v>
      </c>
      <c r="AA33" s="163">
        <v>4451</v>
      </c>
    </row>
    <row r="34" spans="1:27" x14ac:dyDescent="0.3">
      <c r="A34" s="184"/>
      <c r="B34" s="161" t="s">
        <v>143</v>
      </c>
      <c r="C34" s="163">
        <v>519</v>
      </c>
      <c r="D34" s="163">
        <v>627</v>
      </c>
      <c r="E34" s="163">
        <v>604</v>
      </c>
      <c r="F34" s="163">
        <v>792</v>
      </c>
      <c r="G34" s="163">
        <v>1019</v>
      </c>
      <c r="H34" s="161"/>
      <c r="I34" s="161"/>
      <c r="J34" s="161"/>
      <c r="K34" s="184"/>
      <c r="L34" s="161" t="s">
        <v>143</v>
      </c>
      <c r="M34" s="163">
        <v>912</v>
      </c>
      <c r="N34" s="163">
        <v>1057</v>
      </c>
      <c r="O34" s="163">
        <v>1042</v>
      </c>
      <c r="P34" s="163">
        <v>1407</v>
      </c>
      <c r="Q34" s="163">
        <v>1808</v>
      </c>
      <c r="R34" s="161"/>
      <c r="S34" s="161"/>
      <c r="T34" s="161"/>
      <c r="U34" s="184"/>
      <c r="V34" s="161" t="s">
        <v>143</v>
      </c>
      <c r="W34" s="163">
        <v>2470</v>
      </c>
      <c r="X34" s="163">
        <v>2813</v>
      </c>
      <c r="Y34" s="163">
        <v>2731</v>
      </c>
      <c r="Z34" s="163">
        <v>3465</v>
      </c>
      <c r="AA34" s="163">
        <v>4394</v>
      </c>
    </row>
    <row r="35" spans="1:27" x14ac:dyDescent="0.3">
      <c r="A35" s="184"/>
      <c r="B35" s="161" t="s">
        <v>144</v>
      </c>
      <c r="C35" s="163">
        <v>531</v>
      </c>
      <c r="D35" s="163">
        <v>633</v>
      </c>
      <c r="E35" s="163">
        <v>592</v>
      </c>
      <c r="F35" s="163">
        <v>790</v>
      </c>
      <c r="G35" s="163">
        <v>1010</v>
      </c>
      <c r="H35" s="161"/>
      <c r="I35" s="161"/>
      <c r="J35" s="161"/>
      <c r="K35" s="184"/>
      <c r="L35" s="161" t="s">
        <v>144</v>
      </c>
      <c r="M35" s="163">
        <v>927</v>
      </c>
      <c r="N35" s="163">
        <v>1058</v>
      </c>
      <c r="O35" s="163">
        <v>1005</v>
      </c>
      <c r="P35" s="163">
        <v>1399</v>
      </c>
      <c r="Q35" s="163">
        <v>1805</v>
      </c>
      <c r="R35" s="161"/>
      <c r="S35" s="161"/>
      <c r="T35" s="161"/>
      <c r="U35" s="184"/>
      <c r="V35" s="161" t="s">
        <v>144</v>
      </c>
      <c r="W35" s="163">
        <v>2490</v>
      </c>
      <c r="X35" s="163">
        <v>2839</v>
      </c>
      <c r="Y35" s="163">
        <v>2645</v>
      </c>
      <c r="Z35" s="163">
        <v>3440</v>
      </c>
      <c r="AA35" s="163">
        <v>4345</v>
      </c>
    </row>
    <row r="36" spans="1:27" x14ac:dyDescent="0.3">
      <c r="A36" s="184"/>
      <c r="B36" s="161" t="s">
        <v>145</v>
      </c>
      <c r="C36" s="163">
        <v>548</v>
      </c>
      <c r="D36" s="163">
        <v>604</v>
      </c>
      <c r="E36" s="163">
        <v>556</v>
      </c>
      <c r="F36" s="163">
        <v>791</v>
      </c>
      <c r="G36" s="163">
        <v>982</v>
      </c>
      <c r="H36" s="161"/>
      <c r="I36" s="161"/>
      <c r="J36" s="161"/>
      <c r="K36" s="184"/>
      <c r="L36" s="161" t="s">
        <v>145</v>
      </c>
      <c r="M36" s="163">
        <v>946</v>
      </c>
      <c r="N36" s="163">
        <v>1035</v>
      </c>
      <c r="O36" s="163">
        <v>948</v>
      </c>
      <c r="P36" s="163">
        <v>1403</v>
      </c>
      <c r="Q36" s="163">
        <v>1756</v>
      </c>
      <c r="R36" s="161"/>
      <c r="S36" s="161"/>
      <c r="T36" s="161"/>
      <c r="U36" s="184"/>
      <c r="V36" s="161" t="s">
        <v>145</v>
      </c>
      <c r="W36" s="163">
        <v>2548</v>
      </c>
      <c r="X36" s="163">
        <v>2747</v>
      </c>
      <c r="Y36" s="163">
        <v>2494</v>
      </c>
      <c r="Z36" s="163">
        <v>3443</v>
      </c>
      <c r="AA36" s="163">
        <v>4237</v>
      </c>
    </row>
    <row r="37" spans="1:27" x14ac:dyDescent="0.3">
      <c r="A37" s="184"/>
      <c r="B37" s="161" t="s">
        <v>146</v>
      </c>
      <c r="C37" s="163">
        <v>531</v>
      </c>
      <c r="D37" s="163">
        <v>567</v>
      </c>
      <c r="E37" s="163">
        <v>554</v>
      </c>
      <c r="F37" s="163">
        <v>769</v>
      </c>
      <c r="G37" s="163">
        <v>977</v>
      </c>
      <c r="H37" s="161"/>
      <c r="I37" s="161"/>
      <c r="J37" s="161"/>
      <c r="K37" s="184"/>
      <c r="L37" s="161" t="s">
        <v>146</v>
      </c>
      <c r="M37" s="163">
        <v>906</v>
      </c>
      <c r="N37" s="163">
        <v>995</v>
      </c>
      <c r="O37" s="163">
        <v>943</v>
      </c>
      <c r="P37" s="163">
        <v>1347</v>
      </c>
      <c r="Q37" s="163">
        <v>1744</v>
      </c>
      <c r="R37" s="161"/>
      <c r="S37" s="161"/>
      <c r="T37" s="161"/>
      <c r="U37" s="184"/>
      <c r="V37" s="161" t="s">
        <v>146</v>
      </c>
      <c r="W37" s="163">
        <v>2461</v>
      </c>
      <c r="X37" s="163">
        <v>2613</v>
      </c>
      <c r="Y37" s="163">
        <v>2504</v>
      </c>
      <c r="Z37" s="163">
        <v>3355</v>
      </c>
      <c r="AA37" s="163">
        <v>4258</v>
      </c>
    </row>
    <row r="38" spans="1:27" x14ac:dyDescent="0.3">
      <c r="A38" s="184"/>
      <c r="B38" s="161" t="s">
        <v>147</v>
      </c>
      <c r="C38" s="163">
        <v>521</v>
      </c>
      <c r="D38" s="163">
        <v>567</v>
      </c>
      <c r="E38" s="163">
        <v>542</v>
      </c>
      <c r="F38" s="163">
        <v>753</v>
      </c>
      <c r="G38" s="163">
        <v>974</v>
      </c>
      <c r="H38" s="161"/>
      <c r="I38" s="161"/>
      <c r="J38" s="161"/>
      <c r="K38" s="184"/>
      <c r="L38" s="161" t="s">
        <v>147</v>
      </c>
      <c r="M38" s="163">
        <v>896</v>
      </c>
      <c r="N38" s="163">
        <v>1001</v>
      </c>
      <c r="O38" s="163">
        <v>944</v>
      </c>
      <c r="P38" s="163">
        <v>1334</v>
      </c>
      <c r="Q38" s="163">
        <v>1723</v>
      </c>
      <c r="R38" s="161"/>
      <c r="S38" s="161"/>
      <c r="T38" s="161"/>
      <c r="U38" s="184"/>
      <c r="V38" s="161" t="s">
        <v>147</v>
      </c>
      <c r="W38" s="163">
        <v>2401</v>
      </c>
      <c r="X38" s="163">
        <v>2623</v>
      </c>
      <c r="Y38" s="163">
        <v>2452</v>
      </c>
      <c r="Z38" s="163">
        <v>3293</v>
      </c>
      <c r="AA38" s="163">
        <v>4215</v>
      </c>
    </row>
    <row r="39" spans="1:27" x14ac:dyDescent="0.3">
      <c r="A39" s="166" t="s">
        <v>148</v>
      </c>
      <c r="B39" s="161"/>
      <c r="C39" s="161"/>
      <c r="D39" s="161"/>
      <c r="E39" s="161"/>
      <c r="F39" s="161"/>
      <c r="G39" s="161"/>
      <c r="H39" s="161"/>
      <c r="I39" s="161"/>
      <c r="J39" s="161"/>
      <c r="K39" s="166" t="s">
        <v>148</v>
      </c>
      <c r="L39" s="161"/>
      <c r="M39" s="161"/>
      <c r="N39" s="161"/>
      <c r="O39" s="161"/>
      <c r="P39" s="161"/>
      <c r="Q39" s="161"/>
      <c r="R39" s="161"/>
      <c r="S39" s="161"/>
      <c r="T39" s="161"/>
      <c r="U39" s="166" t="s">
        <v>148</v>
      </c>
      <c r="V39" s="161"/>
      <c r="W39" s="161"/>
      <c r="X39" s="161"/>
      <c r="Y39" s="161"/>
      <c r="Z39" s="161"/>
      <c r="AA39" s="161"/>
    </row>
  </sheetData>
  <mergeCells count="12">
    <mergeCell ref="A27:A38"/>
    <mergeCell ref="U27:U38"/>
    <mergeCell ref="A1:G1"/>
    <mergeCell ref="U1:AA1"/>
    <mergeCell ref="A3:A14"/>
    <mergeCell ref="U3:U14"/>
    <mergeCell ref="A15:A26"/>
    <mergeCell ref="U15:U26"/>
    <mergeCell ref="K1:Q1"/>
    <mergeCell ref="K3:K14"/>
    <mergeCell ref="K15:K26"/>
    <mergeCell ref="K27:K38"/>
  </mergeCells>
  <pageMargins left="0.7" right="0.7" top="0.75" bottom="0.75" header="0.3" footer="0.3"/>
  <ignoredErrors>
    <ignoredError sqref="B3:B38 V3:V38 L3:L3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ADF3-7DF9-46DC-A4F4-93E0CE23B045}">
  <sheetPr>
    <tabColor theme="5" tint="-0.249977111117893"/>
  </sheetPr>
  <dimension ref="A3:H54"/>
  <sheetViews>
    <sheetView showGridLines="0" zoomScaleNormal="100" workbookViewId="0">
      <selection activeCell="A18" sqref="A18"/>
    </sheetView>
  </sheetViews>
  <sheetFormatPr defaultRowHeight="15" customHeight="1" x14ac:dyDescent="0.3"/>
  <cols>
    <col min="1" max="1" width="17.88671875" style="15" customWidth="1"/>
    <col min="2" max="2" width="8.88671875" style="15"/>
    <col min="3" max="7" width="7.6640625" style="15" customWidth="1"/>
    <col min="8" max="16384" width="8.88671875" style="15"/>
  </cols>
  <sheetData>
    <row r="3" spans="1:7" ht="15" customHeight="1" x14ac:dyDescent="0.3">
      <c r="A3" s="179" t="s">
        <v>79</v>
      </c>
      <c r="B3" s="179"/>
      <c r="C3" s="179"/>
      <c r="D3" s="179"/>
      <c r="E3" s="179"/>
      <c r="F3" s="179"/>
      <c r="G3" s="179"/>
    </row>
    <row r="4" spans="1:7" ht="15" customHeight="1" x14ac:dyDescent="0.3">
      <c r="A4" s="179" t="s">
        <v>98</v>
      </c>
      <c r="B4" s="179"/>
      <c r="C4" s="179"/>
      <c r="D4" s="179"/>
      <c r="E4" s="179"/>
      <c r="F4" s="179"/>
      <c r="G4" s="179"/>
    </row>
    <row r="5" spans="1:7" ht="15" customHeight="1" x14ac:dyDescent="0.3">
      <c r="A5" s="97" t="s">
        <v>91</v>
      </c>
      <c r="B5" s="94"/>
      <c r="C5" s="94" t="s">
        <v>58</v>
      </c>
      <c r="D5" s="94" t="s">
        <v>59</v>
      </c>
      <c r="E5" s="94" t="s">
        <v>60</v>
      </c>
      <c r="F5" s="94" t="s">
        <v>61</v>
      </c>
      <c r="G5" s="94" t="s">
        <v>7</v>
      </c>
    </row>
    <row r="6" spans="1:7" ht="15" customHeight="1" x14ac:dyDescent="0.3">
      <c r="A6" s="183" t="s">
        <v>92</v>
      </c>
      <c r="B6" s="15" t="s">
        <v>1</v>
      </c>
      <c r="C6" s="47">
        <v>6</v>
      </c>
      <c r="D6" s="47">
        <v>37</v>
      </c>
      <c r="E6" s="47">
        <v>36</v>
      </c>
      <c r="F6" s="47">
        <v>17</v>
      </c>
      <c r="G6" s="72">
        <f t="shared" ref="G6:G14" si="0">SUM(C6:F6)</f>
        <v>96</v>
      </c>
    </row>
    <row r="7" spans="1:7" ht="15" customHeight="1" x14ac:dyDescent="0.3">
      <c r="A7" s="183"/>
      <c r="B7" s="15" t="s">
        <v>2</v>
      </c>
      <c r="C7" s="47">
        <v>35</v>
      </c>
      <c r="D7" s="47">
        <v>277</v>
      </c>
      <c r="E7" s="47">
        <v>244</v>
      </c>
      <c r="F7" s="47">
        <v>89</v>
      </c>
      <c r="G7" s="72">
        <f t="shared" si="0"/>
        <v>645</v>
      </c>
    </row>
    <row r="8" spans="1:7" ht="15" customHeight="1" x14ac:dyDescent="0.3">
      <c r="A8" s="183"/>
      <c r="B8" s="15" t="s">
        <v>3</v>
      </c>
      <c r="C8" s="47">
        <v>103</v>
      </c>
      <c r="D8" s="47">
        <v>641</v>
      </c>
      <c r="E8" s="47">
        <v>592</v>
      </c>
      <c r="F8" s="47">
        <v>210</v>
      </c>
      <c r="G8" s="72">
        <f t="shared" si="0"/>
        <v>1546</v>
      </c>
    </row>
    <row r="9" spans="1:7" ht="15" customHeight="1" x14ac:dyDescent="0.3">
      <c r="A9" s="182" t="s">
        <v>93</v>
      </c>
      <c r="B9" s="20" t="s">
        <v>1</v>
      </c>
      <c r="C9" s="73">
        <v>1</v>
      </c>
      <c r="D9" s="73">
        <v>40</v>
      </c>
      <c r="E9" s="73">
        <v>44</v>
      </c>
      <c r="F9" s="73">
        <v>12</v>
      </c>
      <c r="G9" s="74">
        <f t="shared" si="0"/>
        <v>97</v>
      </c>
    </row>
    <row r="10" spans="1:7" ht="15" customHeight="1" x14ac:dyDescent="0.3">
      <c r="A10" s="182"/>
      <c r="B10" s="20" t="s">
        <v>2</v>
      </c>
      <c r="C10" s="73">
        <v>7</v>
      </c>
      <c r="D10" s="73">
        <v>268</v>
      </c>
      <c r="E10" s="73">
        <v>227</v>
      </c>
      <c r="F10" s="73">
        <v>53</v>
      </c>
      <c r="G10" s="74">
        <f t="shared" si="0"/>
        <v>555</v>
      </c>
    </row>
    <row r="11" spans="1:7" ht="15" customHeight="1" x14ac:dyDescent="0.3">
      <c r="A11" s="182"/>
      <c r="B11" s="20" t="s">
        <v>3</v>
      </c>
      <c r="C11" s="73">
        <v>12</v>
      </c>
      <c r="D11" s="73">
        <v>622</v>
      </c>
      <c r="E11" s="73">
        <v>532</v>
      </c>
      <c r="F11" s="73">
        <v>122</v>
      </c>
      <c r="G11" s="74">
        <f t="shared" si="0"/>
        <v>1288</v>
      </c>
    </row>
    <row r="12" spans="1:7" ht="15" customHeight="1" x14ac:dyDescent="0.3">
      <c r="A12" s="183" t="s">
        <v>94</v>
      </c>
      <c r="B12" s="15" t="s">
        <v>1</v>
      </c>
      <c r="C12" s="47">
        <v>14</v>
      </c>
      <c r="D12" s="47">
        <v>25</v>
      </c>
      <c r="E12" s="47">
        <v>25</v>
      </c>
      <c r="F12" s="47">
        <v>16</v>
      </c>
      <c r="G12" s="72">
        <f t="shared" si="0"/>
        <v>80</v>
      </c>
    </row>
    <row r="13" spans="1:7" ht="15" customHeight="1" x14ac:dyDescent="0.3">
      <c r="A13" s="183"/>
      <c r="B13" s="15" t="s">
        <v>2</v>
      </c>
      <c r="C13" s="47">
        <v>99</v>
      </c>
      <c r="D13" s="47">
        <v>186</v>
      </c>
      <c r="E13" s="47">
        <v>168</v>
      </c>
      <c r="F13" s="47">
        <v>90</v>
      </c>
      <c r="G13" s="72">
        <f t="shared" si="0"/>
        <v>543</v>
      </c>
    </row>
    <row r="14" spans="1:7" ht="15" customHeight="1" x14ac:dyDescent="0.3">
      <c r="A14" s="183"/>
      <c r="B14" s="15" t="s">
        <v>3</v>
      </c>
      <c r="C14" s="47">
        <v>230</v>
      </c>
      <c r="D14" s="47">
        <v>411</v>
      </c>
      <c r="E14" s="47">
        <v>369</v>
      </c>
      <c r="F14" s="47">
        <v>211</v>
      </c>
      <c r="G14" s="72">
        <f t="shared" si="0"/>
        <v>1221</v>
      </c>
    </row>
    <row r="15" spans="1:7" ht="15" customHeight="1" x14ac:dyDescent="0.3">
      <c r="A15" s="187" t="s">
        <v>7</v>
      </c>
      <c r="B15" s="95" t="s">
        <v>1</v>
      </c>
      <c r="C15" s="98">
        <f t="shared" ref="C15:G15" si="1">C12+C6+C9</f>
        <v>21</v>
      </c>
      <c r="D15" s="98">
        <f t="shared" si="1"/>
        <v>102</v>
      </c>
      <c r="E15" s="98">
        <f t="shared" si="1"/>
        <v>105</v>
      </c>
      <c r="F15" s="98">
        <f t="shared" si="1"/>
        <v>45</v>
      </c>
      <c r="G15" s="98">
        <f t="shared" si="1"/>
        <v>273</v>
      </c>
    </row>
    <row r="16" spans="1:7" ht="15" customHeight="1" x14ac:dyDescent="0.3">
      <c r="A16" s="187"/>
      <c r="B16" s="95" t="s">
        <v>2</v>
      </c>
      <c r="C16" s="98">
        <f t="shared" ref="C16:G16" si="2">C13+C7+C10</f>
        <v>141</v>
      </c>
      <c r="D16" s="98">
        <f t="shared" si="2"/>
        <v>731</v>
      </c>
      <c r="E16" s="98">
        <f t="shared" si="2"/>
        <v>639</v>
      </c>
      <c r="F16" s="98">
        <f t="shared" si="2"/>
        <v>232</v>
      </c>
      <c r="G16" s="98">
        <f t="shared" si="2"/>
        <v>1743</v>
      </c>
    </row>
    <row r="17" spans="1:7" ht="15" customHeight="1" x14ac:dyDescent="0.3">
      <c r="A17" s="187"/>
      <c r="B17" s="95" t="s">
        <v>3</v>
      </c>
      <c r="C17" s="98">
        <f t="shared" ref="C17:G17" si="3">C14+C8+C11</f>
        <v>345</v>
      </c>
      <c r="D17" s="98">
        <f t="shared" si="3"/>
        <v>1674</v>
      </c>
      <c r="E17" s="98">
        <f t="shared" si="3"/>
        <v>1493</v>
      </c>
      <c r="F17" s="98">
        <f t="shared" si="3"/>
        <v>543</v>
      </c>
      <c r="G17" s="98">
        <f t="shared" si="3"/>
        <v>4055</v>
      </c>
    </row>
    <row r="18" spans="1:7" ht="15" customHeight="1" x14ac:dyDescent="0.3">
      <c r="A18" s="8" t="s">
        <v>115</v>
      </c>
      <c r="B18" s="8"/>
      <c r="C18" s="8"/>
      <c r="D18" s="8"/>
      <c r="E18" s="9"/>
      <c r="F18" s="9"/>
      <c r="G18" s="9"/>
    </row>
    <row r="21" spans="1:7" ht="15" customHeight="1" x14ac:dyDescent="0.3">
      <c r="A21" s="179" t="s">
        <v>79</v>
      </c>
      <c r="B21" s="179"/>
      <c r="C21" s="179"/>
      <c r="D21" s="179"/>
      <c r="E21" s="179"/>
      <c r="F21" s="179"/>
      <c r="G21" s="179"/>
    </row>
    <row r="22" spans="1:7" ht="15" customHeight="1" x14ac:dyDescent="0.3">
      <c r="A22" s="179" t="s">
        <v>90</v>
      </c>
      <c r="B22" s="179"/>
      <c r="C22" s="179"/>
      <c r="D22" s="179"/>
      <c r="E22" s="179"/>
      <c r="F22" s="179"/>
      <c r="G22" s="179"/>
    </row>
    <row r="23" spans="1:7" ht="15" customHeight="1" x14ac:dyDescent="0.3">
      <c r="A23" s="97" t="s">
        <v>91</v>
      </c>
      <c r="B23" s="94"/>
      <c r="C23" s="94" t="s">
        <v>58</v>
      </c>
      <c r="D23" s="94" t="s">
        <v>59</v>
      </c>
      <c r="E23" s="94" t="s">
        <v>60</v>
      </c>
      <c r="F23" s="94" t="s">
        <v>61</v>
      </c>
      <c r="G23" s="94" t="s">
        <v>7</v>
      </c>
    </row>
    <row r="24" spans="1:7" ht="15" customHeight="1" x14ac:dyDescent="0.3">
      <c r="A24" s="183" t="s">
        <v>92</v>
      </c>
      <c r="B24" s="15" t="s">
        <v>1</v>
      </c>
      <c r="C24" s="47">
        <v>6</v>
      </c>
      <c r="D24" s="47">
        <v>37</v>
      </c>
      <c r="E24" s="47">
        <v>37</v>
      </c>
      <c r="F24" s="47">
        <v>17</v>
      </c>
      <c r="G24" s="72">
        <f t="shared" ref="G24:G32" si="4">SUM(C24:F24)</f>
        <v>97</v>
      </c>
    </row>
    <row r="25" spans="1:7" ht="15" customHeight="1" x14ac:dyDescent="0.3">
      <c r="A25" s="183"/>
      <c r="B25" s="15" t="s">
        <v>2</v>
      </c>
      <c r="C25" s="47">
        <v>35</v>
      </c>
      <c r="D25" s="47">
        <v>277</v>
      </c>
      <c r="E25" s="47">
        <v>249</v>
      </c>
      <c r="F25" s="47">
        <v>89</v>
      </c>
      <c r="G25" s="72">
        <f t="shared" si="4"/>
        <v>650</v>
      </c>
    </row>
    <row r="26" spans="1:7" ht="15" customHeight="1" x14ac:dyDescent="0.3">
      <c r="A26" s="183"/>
      <c r="B26" s="15" t="s">
        <v>3</v>
      </c>
      <c r="C26" s="47">
        <v>103</v>
      </c>
      <c r="D26" s="47">
        <v>641</v>
      </c>
      <c r="E26" s="47">
        <v>602</v>
      </c>
      <c r="F26" s="47">
        <v>210</v>
      </c>
      <c r="G26" s="72">
        <f t="shared" si="4"/>
        <v>1556</v>
      </c>
    </row>
    <row r="27" spans="1:7" ht="15" customHeight="1" x14ac:dyDescent="0.3">
      <c r="A27" s="182" t="s">
        <v>93</v>
      </c>
      <c r="B27" s="20" t="s">
        <v>1</v>
      </c>
      <c r="C27" s="73">
        <v>1</v>
      </c>
      <c r="D27" s="73">
        <v>40</v>
      </c>
      <c r="E27" s="73">
        <v>44</v>
      </c>
      <c r="F27" s="73">
        <v>12</v>
      </c>
      <c r="G27" s="74">
        <f t="shared" si="4"/>
        <v>97</v>
      </c>
    </row>
    <row r="28" spans="1:7" ht="15" customHeight="1" x14ac:dyDescent="0.3">
      <c r="A28" s="182"/>
      <c r="B28" s="20" t="s">
        <v>2</v>
      </c>
      <c r="C28" s="73">
        <v>7</v>
      </c>
      <c r="D28" s="73">
        <v>268</v>
      </c>
      <c r="E28" s="73">
        <v>227</v>
      </c>
      <c r="F28" s="73">
        <v>53</v>
      </c>
      <c r="G28" s="74">
        <f t="shared" si="4"/>
        <v>555</v>
      </c>
    </row>
    <row r="29" spans="1:7" ht="15" customHeight="1" x14ac:dyDescent="0.3">
      <c r="A29" s="182"/>
      <c r="B29" s="20" t="s">
        <v>3</v>
      </c>
      <c r="C29" s="73">
        <v>12</v>
      </c>
      <c r="D29" s="73">
        <v>622</v>
      </c>
      <c r="E29" s="73">
        <v>532</v>
      </c>
      <c r="F29" s="73">
        <v>122</v>
      </c>
      <c r="G29" s="74">
        <f t="shared" si="4"/>
        <v>1288</v>
      </c>
    </row>
    <row r="30" spans="1:7" ht="15" customHeight="1" x14ac:dyDescent="0.3">
      <c r="A30" s="183" t="s">
        <v>94</v>
      </c>
      <c r="B30" s="15" t="s">
        <v>1</v>
      </c>
      <c r="C30" s="47">
        <v>14</v>
      </c>
      <c r="D30" s="47">
        <v>25</v>
      </c>
      <c r="E30" s="47">
        <v>25</v>
      </c>
      <c r="F30" s="47">
        <v>16</v>
      </c>
      <c r="G30" s="72">
        <f t="shared" si="4"/>
        <v>80</v>
      </c>
    </row>
    <row r="31" spans="1:7" ht="15" customHeight="1" x14ac:dyDescent="0.3">
      <c r="A31" s="183"/>
      <c r="B31" s="15" t="s">
        <v>2</v>
      </c>
      <c r="C31" s="47">
        <v>99</v>
      </c>
      <c r="D31" s="47">
        <v>186</v>
      </c>
      <c r="E31" s="47">
        <v>168</v>
      </c>
      <c r="F31" s="47">
        <v>90</v>
      </c>
      <c r="G31" s="72">
        <f t="shared" si="4"/>
        <v>543</v>
      </c>
    </row>
    <row r="32" spans="1:7" ht="15" customHeight="1" x14ac:dyDescent="0.3">
      <c r="A32" s="183"/>
      <c r="B32" s="15" t="s">
        <v>3</v>
      </c>
      <c r="C32" s="47">
        <v>230</v>
      </c>
      <c r="D32" s="47">
        <v>411</v>
      </c>
      <c r="E32" s="47">
        <v>369</v>
      </c>
      <c r="F32" s="47">
        <v>211</v>
      </c>
      <c r="G32" s="72">
        <f t="shared" si="4"/>
        <v>1221</v>
      </c>
    </row>
    <row r="33" spans="1:7" ht="15" customHeight="1" x14ac:dyDescent="0.3">
      <c r="A33" s="187" t="s">
        <v>7</v>
      </c>
      <c r="B33" s="95" t="s">
        <v>1</v>
      </c>
      <c r="C33" s="98">
        <f t="shared" ref="C33:G35" si="5">C30+C24+C27</f>
        <v>21</v>
      </c>
      <c r="D33" s="98">
        <f t="shared" si="5"/>
        <v>102</v>
      </c>
      <c r="E33" s="98">
        <f t="shared" si="5"/>
        <v>106</v>
      </c>
      <c r="F33" s="98">
        <f t="shared" si="5"/>
        <v>45</v>
      </c>
      <c r="G33" s="98">
        <f t="shared" si="5"/>
        <v>274</v>
      </c>
    </row>
    <row r="34" spans="1:7" ht="15" customHeight="1" x14ac:dyDescent="0.3">
      <c r="A34" s="187"/>
      <c r="B34" s="95" t="s">
        <v>2</v>
      </c>
      <c r="C34" s="98">
        <f t="shared" si="5"/>
        <v>141</v>
      </c>
      <c r="D34" s="98">
        <f t="shared" si="5"/>
        <v>731</v>
      </c>
      <c r="E34" s="98">
        <f t="shared" si="5"/>
        <v>644</v>
      </c>
      <c r="F34" s="98">
        <f t="shared" si="5"/>
        <v>232</v>
      </c>
      <c r="G34" s="98">
        <f t="shared" si="5"/>
        <v>1748</v>
      </c>
    </row>
    <row r="35" spans="1:7" ht="15" customHeight="1" x14ac:dyDescent="0.3">
      <c r="A35" s="187"/>
      <c r="B35" s="95" t="s">
        <v>3</v>
      </c>
      <c r="C35" s="98">
        <f t="shared" si="5"/>
        <v>345</v>
      </c>
      <c r="D35" s="98">
        <f t="shared" si="5"/>
        <v>1674</v>
      </c>
      <c r="E35" s="98">
        <f t="shared" si="5"/>
        <v>1503</v>
      </c>
      <c r="F35" s="98">
        <f t="shared" si="5"/>
        <v>543</v>
      </c>
      <c r="G35" s="98">
        <f t="shared" si="5"/>
        <v>4065</v>
      </c>
    </row>
    <row r="36" spans="1:7" ht="15" customHeight="1" x14ac:dyDescent="0.3">
      <c r="A36" s="8" t="s">
        <v>115</v>
      </c>
      <c r="B36" s="8"/>
      <c r="C36" s="8"/>
      <c r="D36" s="8"/>
      <c r="E36" s="9"/>
      <c r="F36" s="9"/>
      <c r="G36" s="9"/>
    </row>
    <row r="39" spans="1:7" ht="15" customHeight="1" x14ac:dyDescent="0.3">
      <c r="A39" s="179" t="s">
        <v>79</v>
      </c>
      <c r="B39" s="179"/>
      <c r="C39" s="179"/>
      <c r="D39" s="179"/>
      <c r="E39" s="179"/>
      <c r="F39" s="179"/>
      <c r="G39" s="179"/>
    </row>
    <row r="40" spans="1:7" ht="15" customHeight="1" x14ac:dyDescent="0.3">
      <c r="A40" s="179" t="s">
        <v>80</v>
      </c>
      <c r="B40" s="179"/>
      <c r="C40" s="179"/>
      <c r="D40" s="179"/>
      <c r="E40" s="179"/>
      <c r="F40" s="179"/>
      <c r="G40" s="179"/>
    </row>
    <row r="41" spans="1:7" ht="15" customHeight="1" x14ac:dyDescent="0.3">
      <c r="A41" s="97" t="s">
        <v>89</v>
      </c>
      <c r="B41" s="94"/>
      <c r="C41" s="94" t="s">
        <v>58</v>
      </c>
      <c r="D41" s="94" t="s">
        <v>59</v>
      </c>
      <c r="E41" s="94" t="s">
        <v>60</v>
      </c>
      <c r="F41" s="94" t="s">
        <v>61</v>
      </c>
      <c r="G41" s="94" t="s">
        <v>7</v>
      </c>
    </row>
    <row r="42" spans="1:7" ht="15" customHeight="1" x14ac:dyDescent="0.3">
      <c r="A42" s="183" t="s">
        <v>92</v>
      </c>
      <c r="B42" s="15" t="s">
        <v>1</v>
      </c>
      <c r="C42" s="47">
        <v>6</v>
      </c>
      <c r="D42" s="47">
        <v>37</v>
      </c>
      <c r="E42" s="47">
        <v>37</v>
      </c>
      <c r="F42" s="47">
        <v>16</v>
      </c>
      <c r="G42" s="72">
        <f t="shared" ref="G42:G50" si="6">SUM(C42:F42)</f>
        <v>96</v>
      </c>
    </row>
    <row r="43" spans="1:7" ht="15" customHeight="1" x14ac:dyDescent="0.3">
      <c r="A43" s="183"/>
      <c r="B43" s="15" t="s">
        <v>2</v>
      </c>
      <c r="C43" s="47">
        <v>35</v>
      </c>
      <c r="D43" s="47">
        <v>277</v>
      </c>
      <c r="E43" s="47">
        <v>249</v>
      </c>
      <c r="F43" s="47">
        <v>87</v>
      </c>
      <c r="G43" s="72">
        <f t="shared" si="6"/>
        <v>648</v>
      </c>
    </row>
    <row r="44" spans="1:7" ht="15" customHeight="1" x14ac:dyDescent="0.3">
      <c r="A44" s="183"/>
      <c r="B44" s="15" t="s">
        <v>3</v>
      </c>
      <c r="C44" s="47">
        <v>103</v>
      </c>
      <c r="D44" s="47">
        <v>641</v>
      </c>
      <c r="E44" s="47">
        <v>602</v>
      </c>
      <c r="F44" s="47">
        <v>205</v>
      </c>
      <c r="G44" s="72">
        <f t="shared" si="6"/>
        <v>1551</v>
      </c>
    </row>
    <row r="45" spans="1:7" ht="15" customHeight="1" x14ac:dyDescent="0.3">
      <c r="A45" s="182" t="s">
        <v>93</v>
      </c>
      <c r="B45" s="20" t="s">
        <v>1</v>
      </c>
      <c r="C45" s="73">
        <v>1</v>
      </c>
      <c r="D45" s="73">
        <v>40</v>
      </c>
      <c r="E45" s="73">
        <v>44</v>
      </c>
      <c r="F45" s="73">
        <v>12</v>
      </c>
      <c r="G45" s="74">
        <f t="shared" si="6"/>
        <v>97</v>
      </c>
    </row>
    <row r="46" spans="1:7" ht="15" customHeight="1" x14ac:dyDescent="0.3">
      <c r="A46" s="182"/>
      <c r="B46" s="20" t="s">
        <v>2</v>
      </c>
      <c r="C46" s="73">
        <v>7</v>
      </c>
      <c r="D46" s="73">
        <v>268</v>
      </c>
      <c r="E46" s="73">
        <v>227</v>
      </c>
      <c r="F46" s="73">
        <v>53</v>
      </c>
      <c r="G46" s="74">
        <f t="shared" si="6"/>
        <v>555</v>
      </c>
    </row>
    <row r="47" spans="1:7" ht="15" customHeight="1" x14ac:dyDescent="0.3">
      <c r="A47" s="182"/>
      <c r="B47" s="20" t="s">
        <v>3</v>
      </c>
      <c r="C47" s="73">
        <v>12</v>
      </c>
      <c r="D47" s="73">
        <v>622</v>
      </c>
      <c r="E47" s="73">
        <v>532</v>
      </c>
      <c r="F47" s="73">
        <v>122</v>
      </c>
      <c r="G47" s="74">
        <f t="shared" si="6"/>
        <v>1288</v>
      </c>
    </row>
    <row r="48" spans="1:7" ht="15" customHeight="1" x14ac:dyDescent="0.3">
      <c r="A48" s="183" t="s">
        <v>94</v>
      </c>
      <c r="B48" s="15" t="s">
        <v>1</v>
      </c>
      <c r="C48" s="47">
        <v>14</v>
      </c>
      <c r="D48" s="47">
        <v>25</v>
      </c>
      <c r="E48" s="47">
        <v>25</v>
      </c>
      <c r="F48" s="47">
        <v>16</v>
      </c>
      <c r="G48" s="72">
        <f t="shared" si="6"/>
        <v>80</v>
      </c>
    </row>
    <row r="49" spans="1:8" ht="15" customHeight="1" x14ac:dyDescent="0.3">
      <c r="A49" s="183"/>
      <c r="B49" s="15" t="s">
        <v>2</v>
      </c>
      <c r="C49" s="47">
        <v>99</v>
      </c>
      <c r="D49" s="47">
        <v>186</v>
      </c>
      <c r="E49" s="47">
        <v>168</v>
      </c>
      <c r="F49" s="47">
        <v>90</v>
      </c>
      <c r="G49" s="72">
        <f t="shared" si="6"/>
        <v>543</v>
      </c>
    </row>
    <row r="50" spans="1:8" ht="15" customHeight="1" x14ac:dyDescent="0.3">
      <c r="A50" s="183"/>
      <c r="B50" s="15" t="s">
        <v>3</v>
      </c>
      <c r="C50" s="47">
        <v>230</v>
      </c>
      <c r="D50" s="47">
        <v>411</v>
      </c>
      <c r="E50" s="47">
        <v>369</v>
      </c>
      <c r="F50" s="47">
        <v>211</v>
      </c>
      <c r="G50" s="72">
        <f t="shared" si="6"/>
        <v>1221</v>
      </c>
    </row>
    <row r="51" spans="1:8" ht="15" customHeight="1" x14ac:dyDescent="0.3">
      <c r="A51" s="187" t="s">
        <v>7</v>
      </c>
      <c r="B51" s="95" t="s">
        <v>1</v>
      </c>
      <c r="C51" s="98">
        <f t="shared" ref="C51:G53" si="7">C48+C42+C45</f>
        <v>21</v>
      </c>
      <c r="D51" s="98">
        <f t="shared" si="7"/>
        <v>102</v>
      </c>
      <c r="E51" s="98">
        <f t="shared" si="7"/>
        <v>106</v>
      </c>
      <c r="F51" s="98">
        <f t="shared" si="7"/>
        <v>44</v>
      </c>
      <c r="G51" s="98">
        <f t="shared" si="7"/>
        <v>273</v>
      </c>
    </row>
    <row r="52" spans="1:8" ht="15" customHeight="1" x14ac:dyDescent="0.3">
      <c r="A52" s="187"/>
      <c r="B52" s="95" t="s">
        <v>2</v>
      </c>
      <c r="C52" s="98">
        <f t="shared" si="7"/>
        <v>141</v>
      </c>
      <c r="D52" s="98">
        <f t="shared" si="7"/>
        <v>731</v>
      </c>
      <c r="E52" s="98">
        <f t="shared" si="7"/>
        <v>644</v>
      </c>
      <c r="F52" s="98">
        <f t="shared" si="7"/>
        <v>230</v>
      </c>
      <c r="G52" s="98">
        <f t="shared" si="7"/>
        <v>1746</v>
      </c>
    </row>
    <row r="53" spans="1:8" ht="15" customHeight="1" x14ac:dyDescent="0.3">
      <c r="A53" s="187"/>
      <c r="B53" s="95" t="s">
        <v>3</v>
      </c>
      <c r="C53" s="98">
        <f t="shared" si="7"/>
        <v>345</v>
      </c>
      <c r="D53" s="98">
        <f t="shared" si="7"/>
        <v>1674</v>
      </c>
      <c r="E53" s="98">
        <f t="shared" si="7"/>
        <v>1503</v>
      </c>
      <c r="F53" s="98">
        <f t="shared" si="7"/>
        <v>538</v>
      </c>
      <c r="G53" s="98">
        <f t="shared" si="7"/>
        <v>4060</v>
      </c>
    </row>
    <row r="54" spans="1:8" ht="15" customHeight="1" x14ac:dyDescent="0.3">
      <c r="A54" s="8" t="s">
        <v>115</v>
      </c>
      <c r="B54" s="10"/>
      <c r="C54" s="10"/>
      <c r="D54" s="10"/>
      <c r="E54" s="11"/>
      <c r="F54" s="11"/>
      <c r="G54" s="11"/>
      <c r="H54" s="11"/>
    </row>
  </sheetData>
  <mergeCells count="18">
    <mergeCell ref="A15:A17"/>
    <mergeCell ref="A3:G3"/>
    <mergeCell ref="A4:G4"/>
    <mergeCell ref="A6:A8"/>
    <mergeCell ref="A9:A11"/>
    <mergeCell ref="A12:A14"/>
    <mergeCell ref="A33:A35"/>
    <mergeCell ref="A21:G21"/>
    <mergeCell ref="A22:G22"/>
    <mergeCell ref="A24:A26"/>
    <mergeCell ref="A27:A29"/>
    <mergeCell ref="A30:A32"/>
    <mergeCell ref="A39:G39"/>
    <mergeCell ref="A40:G40"/>
    <mergeCell ref="A48:A50"/>
    <mergeCell ref="A42:A44"/>
    <mergeCell ref="A51:A53"/>
    <mergeCell ref="A45:A47"/>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18" max="16383" man="1"/>
    <brk id="3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Y41"/>
  <sheetViews>
    <sheetView showGridLines="0" zoomScaleNormal="100" workbookViewId="0">
      <pane xSplit="1" topLeftCell="G1" activePane="topRight" state="frozen"/>
      <selection activeCell="C7" sqref="C7"/>
      <selection pane="topRight" activeCell="P1" sqref="P1:P1048576"/>
    </sheetView>
  </sheetViews>
  <sheetFormatPr defaultRowHeight="15" customHeight="1" x14ac:dyDescent="0.3"/>
  <cols>
    <col min="1" max="1" width="16.6640625" style="15" bestFit="1" customWidth="1"/>
    <col min="2" max="2" width="27.109375" style="15" bestFit="1" customWidth="1"/>
    <col min="3" max="15" width="10.33203125" style="15" customWidth="1"/>
    <col min="16" max="16" width="10.33203125" style="15" hidden="1" customWidth="1"/>
    <col min="17" max="17" width="40.44140625" style="15" customWidth="1"/>
    <col min="18" max="16384" width="8.88671875" style="15"/>
  </cols>
  <sheetData>
    <row r="3" spans="1:16" ht="15" customHeight="1" x14ac:dyDescent="0.3">
      <c r="A3" s="179" t="s">
        <v>127</v>
      </c>
      <c r="B3" s="179"/>
      <c r="C3" s="179"/>
      <c r="D3" s="179"/>
      <c r="E3" s="179"/>
      <c r="F3" s="179"/>
      <c r="G3" s="179"/>
      <c r="H3" s="179"/>
      <c r="I3" s="179"/>
      <c r="J3" s="179"/>
      <c r="K3" s="179"/>
      <c r="L3" s="179"/>
      <c r="M3" s="179"/>
      <c r="N3" s="179"/>
      <c r="O3" s="179"/>
      <c r="P3" s="179"/>
    </row>
    <row r="4" spans="1:16" ht="20.399999999999999" x14ac:dyDescent="0.3">
      <c r="A4" s="99" t="s">
        <v>46</v>
      </c>
      <c r="B4" s="94"/>
      <c r="C4" s="100">
        <v>2010</v>
      </c>
      <c r="D4" s="100">
        <v>2011</v>
      </c>
      <c r="E4" s="100">
        <v>2012</v>
      </c>
      <c r="F4" s="100">
        <v>2013</v>
      </c>
      <c r="G4" s="100">
        <v>2014</v>
      </c>
      <c r="H4" s="100">
        <v>2015</v>
      </c>
      <c r="I4" s="100">
        <v>2016</v>
      </c>
      <c r="J4" s="100">
        <v>2017</v>
      </c>
      <c r="K4" s="100">
        <v>2018</v>
      </c>
      <c r="L4" s="100">
        <v>2019</v>
      </c>
      <c r="M4" s="100">
        <v>2020</v>
      </c>
      <c r="N4" s="100">
        <v>2021</v>
      </c>
      <c r="O4" s="100">
        <v>2022</v>
      </c>
      <c r="P4" s="100">
        <v>2023</v>
      </c>
    </row>
    <row r="5" spans="1:16" ht="15" customHeight="1" x14ac:dyDescent="0.3">
      <c r="A5" s="191" t="s">
        <v>0</v>
      </c>
      <c r="B5" s="66" t="s">
        <v>67</v>
      </c>
      <c r="C5" s="44">
        <v>10765</v>
      </c>
      <c r="D5" s="44">
        <v>10660</v>
      </c>
      <c r="E5" s="44">
        <v>9200</v>
      </c>
      <c r="F5" s="44">
        <v>12048</v>
      </c>
      <c r="G5" s="44">
        <v>13904</v>
      </c>
      <c r="H5" s="44">
        <v>19759</v>
      </c>
      <c r="I5" s="44">
        <v>21121</v>
      </c>
      <c r="J5" s="44">
        <v>23220</v>
      </c>
      <c r="K5" s="44">
        <v>19036</v>
      </c>
      <c r="L5" s="44">
        <v>20938</v>
      </c>
      <c r="M5" s="44">
        <v>6828</v>
      </c>
      <c r="N5" s="44">
        <v>13835</v>
      </c>
      <c r="O5" s="44">
        <v>19656</v>
      </c>
      <c r="P5" s="44"/>
    </row>
    <row r="6" spans="1:16" ht="15" customHeight="1" x14ac:dyDescent="0.3">
      <c r="A6" s="191"/>
      <c r="B6" s="66" t="s">
        <v>68</v>
      </c>
      <c r="C6" s="44">
        <v>124829</v>
      </c>
      <c r="D6" s="44">
        <v>114180</v>
      </c>
      <c r="E6" s="44">
        <v>93884</v>
      </c>
      <c r="F6" s="44">
        <v>102742</v>
      </c>
      <c r="G6" s="44">
        <v>101835</v>
      </c>
      <c r="H6" s="44">
        <v>106595</v>
      </c>
      <c r="I6" s="44">
        <v>101070</v>
      </c>
      <c r="J6" s="44">
        <v>100535</v>
      </c>
      <c r="K6" s="44">
        <v>94316</v>
      </c>
      <c r="L6" s="44">
        <v>98842</v>
      </c>
      <c r="M6" s="44">
        <v>59999</v>
      </c>
      <c r="N6" s="44">
        <v>62551</v>
      </c>
      <c r="O6" s="44">
        <v>104760</v>
      </c>
      <c r="P6" s="44"/>
    </row>
    <row r="7" spans="1:16" ht="15" customHeight="1" x14ac:dyDescent="0.3">
      <c r="A7" s="191"/>
      <c r="B7" s="66" t="s">
        <v>11</v>
      </c>
      <c r="C7" s="44">
        <v>43242</v>
      </c>
      <c r="D7" s="44">
        <v>39162</v>
      </c>
      <c r="E7" s="44">
        <v>35136</v>
      </c>
      <c r="F7" s="44">
        <v>43466</v>
      </c>
      <c r="G7" s="44">
        <v>58596</v>
      </c>
      <c r="H7" s="44">
        <v>101579</v>
      </c>
      <c r="I7" s="44">
        <v>125858</v>
      </c>
      <c r="J7" s="44">
        <v>131181</v>
      </c>
      <c r="K7" s="44">
        <v>86762</v>
      </c>
      <c r="L7" s="44">
        <v>123109</v>
      </c>
      <c r="M7" s="44">
        <v>18989</v>
      </c>
      <c r="N7" s="44">
        <v>54679</v>
      </c>
      <c r="O7" s="44">
        <v>111432</v>
      </c>
      <c r="P7" s="44"/>
    </row>
    <row r="8" spans="1:16" ht="15" customHeight="1" x14ac:dyDescent="0.3">
      <c r="A8" s="191"/>
      <c r="B8" s="66" t="s">
        <v>37</v>
      </c>
      <c r="C8" s="44">
        <v>256142</v>
      </c>
      <c r="D8" s="44">
        <v>251649</v>
      </c>
      <c r="E8" s="44">
        <v>213602</v>
      </c>
      <c r="F8" s="44">
        <v>220046</v>
      </c>
      <c r="G8" s="44">
        <v>219739</v>
      </c>
      <c r="H8" s="44">
        <v>228698</v>
      </c>
      <c r="I8" s="44">
        <v>215056</v>
      </c>
      <c r="J8" s="44">
        <v>207622</v>
      </c>
      <c r="K8" s="44">
        <v>203016</v>
      </c>
      <c r="L8" s="44">
        <v>199982</v>
      </c>
      <c r="M8" s="44">
        <v>114889</v>
      </c>
      <c r="N8" s="44">
        <v>118154</v>
      </c>
      <c r="O8" s="44">
        <v>210020</v>
      </c>
      <c r="P8" s="44"/>
    </row>
    <row r="9" spans="1:16" ht="15" customHeight="1" x14ac:dyDescent="0.3">
      <c r="A9" s="191"/>
      <c r="B9" s="66" t="s">
        <v>10</v>
      </c>
      <c r="C9" s="67">
        <v>0.309</v>
      </c>
      <c r="D9" s="67">
        <v>0.29899999999999999</v>
      </c>
      <c r="E9" s="67">
        <v>0.25600000000000001</v>
      </c>
      <c r="F9" s="67">
        <v>0.27100000000000002</v>
      </c>
      <c r="G9" s="67">
        <v>0.28299999999999997</v>
      </c>
      <c r="H9" s="67">
        <v>0.308</v>
      </c>
      <c r="I9" s="67">
        <v>0.32800000000000001</v>
      </c>
      <c r="J9" s="67">
        <v>0.32400000000000001</v>
      </c>
      <c r="K9" s="67">
        <v>0.25600000000000001</v>
      </c>
      <c r="L9" s="67">
        <v>0.26300000000000001</v>
      </c>
      <c r="M9" s="67">
        <v>0.20499999999999999</v>
      </c>
      <c r="N9" s="67">
        <v>0.27100000000000002</v>
      </c>
      <c r="O9" s="67">
        <v>0.30399999999999999</v>
      </c>
      <c r="P9" s="67"/>
    </row>
    <row r="10" spans="1:16" ht="15" customHeight="1" x14ac:dyDescent="0.3">
      <c r="A10" s="192" t="s">
        <v>4</v>
      </c>
      <c r="B10" s="68" t="s">
        <v>67</v>
      </c>
      <c r="C10" s="69">
        <v>51937</v>
      </c>
      <c r="D10" s="69">
        <v>45230</v>
      </c>
      <c r="E10" s="69">
        <v>34248</v>
      </c>
      <c r="F10" s="69">
        <v>40312</v>
      </c>
      <c r="G10" s="69">
        <v>45937</v>
      </c>
      <c r="H10" s="69">
        <v>42521</v>
      </c>
      <c r="I10" s="69">
        <v>47125</v>
      </c>
      <c r="J10" s="69">
        <v>56698</v>
      </c>
      <c r="K10" s="69">
        <v>77284</v>
      </c>
      <c r="L10" s="69">
        <v>82877</v>
      </c>
      <c r="M10" s="69">
        <v>21328</v>
      </c>
      <c r="N10" s="69">
        <v>40812</v>
      </c>
      <c r="O10" s="69">
        <v>73782</v>
      </c>
      <c r="P10" s="69"/>
    </row>
    <row r="11" spans="1:16" ht="15" customHeight="1" x14ac:dyDescent="0.3">
      <c r="A11" s="192"/>
      <c r="B11" s="68" t="s">
        <v>69</v>
      </c>
      <c r="C11" s="69">
        <v>218431</v>
      </c>
      <c r="D11" s="69">
        <v>200270</v>
      </c>
      <c r="E11" s="69">
        <v>171511</v>
      </c>
      <c r="F11" s="69">
        <v>177092</v>
      </c>
      <c r="G11" s="69">
        <v>179744</v>
      </c>
      <c r="H11" s="69">
        <v>182785</v>
      </c>
      <c r="I11" s="69">
        <v>199057</v>
      </c>
      <c r="J11" s="69">
        <v>210834</v>
      </c>
      <c r="K11" s="69">
        <v>220841</v>
      </c>
      <c r="L11" s="69">
        <v>216460</v>
      </c>
      <c r="M11" s="69">
        <v>112014</v>
      </c>
      <c r="N11" s="69">
        <v>126389</v>
      </c>
      <c r="O11" s="69">
        <v>212196</v>
      </c>
      <c r="P11" s="69"/>
    </row>
    <row r="12" spans="1:16" ht="15" customHeight="1" x14ac:dyDescent="0.3">
      <c r="A12" s="192"/>
      <c r="B12" s="68" t="s">
        <v>11</v>
      </c>
      <c r="C12" s="69">
        <v>199341</v>
      </c>
      <c r="D12" s="69">
        <v>185363</v>
      </c>
      <c r="E12" s="69">
        <v>105601</v>
      </c>
      <c r="F12" s="69">
        <v>168567</v>
      </c>
      <c r="G12" s="69">
        <v>187210</v>
      </c>
      <c r="H12" s="69">
        <v>141074</v>
      </c>
      <c r="I12" s="69">
        <v>180743</v>
      </c>
      <c r="J12" s="69">
        <v>213552</v>
      </c>
      <c r="K12" s="69">
        <v>284050</v>
      </c>
      <c r="L12" s="69">
        <v>321336</v>
      </c>
      <c r="M12" s="69">
        <v>65445</v>
      </c>
      <c r="N12" s="69">
        <v>131340</v>
      </c>
      <c r="O12" s="69">
        <v>256359</v>
      </c>
      <c r="P12" s="69"/>
    </row>
    <row r="13" spans="1:16" ht="15" customHeight="1" x14ac:dyDescent="0.3">
      <c r="A13" s="192"/>
      <c r="B13" s="68" t="s">
        <v>37</v>
      </c>
      <c r="C13" s="69">
        <v>483236</v>
      </c>
      <c r="D13" s="69">
        <v>442971</v>
      </c>
      <c r="E13" s="69">
        <v>389306</v>
      </c>
      <c r="F13" s="69">
        <v>377573</v>
      </c>
      <c r="G13" s="69">
        <v>401572</v>
      </c>
      <c r="H13" s="69">
        <v>427432</v>
      </c>
      <c r="I13" s="69">
        <v>462203</v>
      </c>
      <c r="J13" s="69">
        <v>472774</v>
      </c>
      <c r="K13" s="69">
        <v>458345</v>
      </c>
      <c r="L13" s="69">
        <v>447474</v>
      </c>
      <c r="M13" s="69">
        <v>250065</v>
      </c>
      <c r="N13" s="69">
        <v>276129</v>
      </c>
      <c r="O13" s="69">
        <v>436222</v>
      </c>
      <c r="P13" s="69"/>
    </row>
    <row r="14" spans="1:16" ht="15" customHeight="1" x14ac:dyDescent="0.3">
      <c r="A14" s="192"/>
      <c r="B14" s="68" t="s">
        <v>10</v>
      </c>
      <c r="C14" s="70">
        <v>0.36799999999999999</v>
      </c>
      <c r="D14" s="70">
        <v>0.32900000000000001</v>
      </c>
      <c r="E14" s="70">
        <v>0.25800000000000001</v>
      </c>
      <c r="F14" s="70">
        <v>0.28100000000000003</v>
      </c>
      <c r="G14" s="70">
        <v>0.30499999999999999</v>
      </c>
      <c r="H14" s="70">
        <v>0.29399999999999998</v>
      </c>
      <c r="I14" s="70">
        <v>0.33</v>
      </c>
      <c r="J14" s="70">
        <v>0.35</v>
      </c>
      <c r="K14" s="70">
        <v>0.33300000000000002</v>
      </c>
      <c r="L14" s="70">
        <v>0.33200000000000002</v>
      </c>
      <c r="M14" s="70">
        <v>0.23599999999999999</v>
      </c>
      <c r="N14" s="70">
        <v>0.28299999999999997</v>
      </c>
      <c r="O14" s="70">
        <v>0.35899999999999999</v>
      </c>
      <c r="P14" s="70"/>
    </row>
    <row r="15" spans="1:16" ht="15" customHeight="1" x14ac:dyDescent="0.3">
      <c r="A15" s="191" t="s">
        <v>5</v>
      </c>
      <c r="B15" s="66" t="s">
        <v>70</v>
      </c>
      <c r="C15" s="44">
        <v>190588</v>
      </c>
      <c r="D15" s="44">
        <v>199044</v>
      </c>
      <c r="E15" s="44">
        <v>148023</v>
      </c>
      <c r="F15" s="44">
        <v>162869</v>
      </c>
      <c r="G15" s="44">
        <v>128360</v>
      </c>
      <c r="H15" s="44">
        <v>198376</v>
      </c>
      <c r="I15" s="44">
        <v>128474</v>
      </c>
      <c r="J15" s="44">
        <v>151639</v>
      </c>
      <c r="K15" s="44">
        <v>194513</v>
      </c>
      <c r="L15" s="44">
        <v>190287</v>
      </c>
      <c r="M15" s="44">
        <v>24197</v>
      </c>
      <c r="N15" s="44">
        <v>62950</v>
      </c>
      <c r="O15" s="44">
        <v>162432</v>
      </c>
      <c r="P15" s="44"/>
    </row>
    <row r="16" spans="1:16" ht="15" customHeight="1" x14ac:dyDescent="0.3">
      <c r="A16" s="191"/>
      <c r="B16" s="66" t="s">
        <v>69</v>
      </c>
      <c r="C16" s="44">
        <v>126918</v>
      </c>
      <c r="D16" s="44">
        <v>106441</v>
      </c>
      <c r="E16" s="44">
        <v>111016</v>
      </c>
      <c r="F16" s="44">
        <v>95511</v>
      </c>
      <c r="G16" s="44">
        <v>85386</v>
      </c>
      <c r="H16" s="44">
        <v>95732</v>
      </c>
      <c r="I16" s="44">
        <v>91785</v>
      </c>
      <c r="J16" s="44">
        <v>90557</v>
      </c>
      <c r="K16" s="44">
        <v>97154</v>
      </c>
      <c r="L16" s="44">
        <v>95188</v>
      </c>
      <c r="M16" s="44">
        <v>53746</v>
      </c>
      <c r="N16" s="44">
        <v>67322</v>
      </c>
      <c r="O16" s="44">
        <v>95553</v>
      </c>
      <c r="P16" s="44"/>
    </row>
    <row r="17" spans="1:18" ht="15" customHeight="1" x14ac:dyDescent="0.3">
      <c r="A17" s="191"/>
      <c r="B17" s="66" t="s">
        <v>11</v>
      </c>
      <c r="C17" s="44">
        <v>401031</v>
      </c>
      <c r="D17" s="44">
        <v>459991</v>
      </c>
      <c r="E17" s="44">
        <v>367384</v>
      </c>
      <c r="F17" s="44">
        <v>419926</v>
      </c>
      <c r="G17" s="44">
        <v>504800</v>
      </c>
      <c r="H17" s="44">
        <v>624423</v>
      </c>
      <c r="I17" s="44">
        <v>587458</v>
      </c>
      <c r="J17" s="44">
        <v>647603</v>
      </c>
      <c r="K17" s="44">
        <v>695132</v>
      </c>
      <c r="L17" s="44">
        <v>658697</v>
      </c>
      <c r="M17" s="44">
        <v>130852</v>
      </c>
      <c r="N17" s="44">
        <v>292757</v>
      </c>
      <c r="O17" s="44">
        <v>493492</v>
      </c>
      <c r="P17" s="44"/>
    </row>
    <row r="18" spans="1:18" ht="15" customHeight="1" x14ac:dyDescent="0.3">
      <c r="A18" s="191"/>
      <c r="B18" s="66" t="s">
        <v>37</v>
      </c>
      <c r="C18" s="44">
        <v>280988</v>
      </c>
      <c r="D18" s="44">
        <v>237412</v>
      </c>
      <c r="E18" s="44">
        <v>265378</v>
      </c>
      <c r="F18" s="44">
        <v>227803</v>
      </c>
      <c r="G18" s="44">
        <v>209003</v>
      </c>
      <c r="H18" s="44">
        <v>217030</v>
      </c>
      <c r="I18" s="44">
        <v>236460</v>
      </c>
      <c r="J18" s="44">
        <v>230180</v>
      </c>
      <c r="K18" s="44">
        <v>245193</v>
      </c>
      <c r="L18" s="44">
        <v>248675</v>
      </c>
      <c r="M18" s="44">
        <v>147560</v>
      </c>
      <c r="N18" s="44">
        <v>188178</v>
      </c>
      <c r="O18" s="44">
        <v>233610</v>
      </c>
      <c r="P18" s="44"/>
    </row>
    <row r="19" spans="1:18" ht="15" customHeight="1" x14ac:dyDescent="0.3">
      <c r="A19" s="191"/>
      <c r="B19" s="66" t="s">
        <v>10</v>
      </c>
      <c r="C19" s="67">
        <v>0.36599999999999999</v>
      </c>
      <c r="D19" s="67">
        <v>0.34799999999999998</v>
      </c>
      <c r="E19" s="67">
        <v>0.30299999999999999</v>
      </c>
      <c r="F19" s="67">
        <v>0.308</v>
      </c>
      <c r="G19" s="67">
        <v>0.34300000000000003</v>
      </c>
      <c r="H19" s="67">
        <v>0.38500000000000001</v>
      </c>
      <c r="I19" s="67">
        <v>0.38200000000000001</v>
      </c>
      <c r="J19" s="67">
        <v>0.39400000000000002</v>
      </c>
      <c r="K19" s="67">
        <v>0.377</v>
      </c>
      <c r="L19" s="67">
        <v>0.36</v>
      </c>
      <c r="M19" s="67">
        <v>0.23100000000000001</v>
      </c>
      <c r="N19" s="67">
        <v>0.315</v>
      </c>
      <c r="O19" s="67">
        <v>0.34699999999999998</v>
      </c>
      <c r="P19" s="67"/>
    </row>
    <row r="20" spans="1:18" ht="15" customHeight="1" x14ac:dyDescent="0.3">
      <c r="A20" s="190" t="s">
        <v>7</v>
      </c>
      <c r="B20" s="101" t="s">
        <v>67</v>
      </c>
      <c r="C20" s="102">
        <f>C5+C10+C15</f>
        <v>253290</v>
      </c>
      <c r="D20" s="102">
        <f t="shared" ref="D20:I20" si="0">D5+D10+D15</f>
        <v>254934</v>
      </c>
      <c r="E20" s="102">
        <f t="shared" si="0"/>
        <v>191471</v>
      </c>
      <c r="F20" s="102">
        <f t="shared" si="0"/>
        <v>215229</v>
      </c>
      <c r="G20" s="102">
        <f t="shared" si="0"/>
        <v>188201</v>
      </c>
      <c r="H20" s="102">
        <f t="shared" si="0"/>
        <v>260656</v>
      </c>
      <c r="I20" s="102">
        <f t="shared" si="0"/>
        <v>196720</v>
      </c>
      <c r="J20" s="102">
        <f t="shared" ref="J20:K23" si="1">J5+J10+J15</f>
        <v>231557</v>
      </c>
      <c r="K20" s="102">
        <f t="shared" si="1"/>
        <v>290833</v>
      </c>
      <c r="L20" s="102">
        <f t="shared" ref="L20:M20" si="2">L5+L10+L15</f>
        <v>294102</v>
      </c>
      <c r="M20" s="102">
        <f t="shared" si="2"/>
        <v>52353</v>
      </c>
      <c r="N20" s="102">
        <f t="shared" ref="N20:O20" si="3">N5+N10+N15</f>
        <v>117597</v>
      </c>
      <c r="O20" s="102">
        <f t="shared" si="3"/>
        <v>255870</v>
      </c>
      <c r="P20" s="102"/>
    </row>
    <row r="21" spans="1:18" ht="15" customHeight="1" x14ac:dyDescent="0.3">
      <c r="A21" s="190"/>
      <c r="B21" s="101" t="s">
        <v>68</v>
      </c>
      <c r="C21" s="102">
        <f>C6+C11+C16</f>
        <v>470178</v>
      </c>
      <c r="D21" s="102">
        <f t="shared" ref="D21:I21" si="4">D6+D11+D16</f>
        <v>420891</v>
      </c>
      <c r="E21" s="102">
        <f t="shared" si="4"/>
        <v>376411</v>
      </c>
      <c r="F21" s="102">
        <f t="shared" si="4"/>
        <v>375345</v>
      </c>
      <c r="G21" s="102">
        <f t="shared" si="4"/>
        <v>366965</v>
      </c>
      <c r="H21" s="102">
        <f t="shared" si="4"/>
        <v>385112</v>
      </c>
      <c r="I21" s="102">
        <f t="shared" si="4"/>
        <v>391912</v>
      </c>
      <c r="J21" s="102">
        <f t="shared" si="1"/>
        <v>401926</v>
      </c>
      <c r="K21" s="102">
        <f t="shared" si="1"/>
        <v>412311</v>
      </c>
      <c r="L21" s="102">
        <f t="shared" ref="L21:M21" si="5">L6+L11+L16</f>
        <v>410490</v>
      </c>
      <c r="M21" s="102">
        <f t="shared" si="5"/>
        <v>225759</v>
      </c>
      <c r="N21" s="102">
        <f t="shared" ref="N21:O21" si="6">N6+N11+N16</f>
        <v>256262</v>
      </c>
      <c r="O21" s="102">
        <f t="shared" si="6"/>
        <v>412509</v>
      </c>
      <c r="P21" s="102"/>
    </row>
    <row r="22" spans="1:18" ht="15" customHeight="1" x14ac:dyDescent="0.3">
      <c r="A22" s="190"/>
      <c r="B22" s="101" t="s">
        <v>11</v>
      </c>
      <c r="C22" s="102">
        <f>C7+C12+C17</f>
        <v>643614</v>
      </c>
      <c r="D22" s="102">
        <f t="shared" ref="D22:I22" si="7">D7+D12+D17</f>
        <v>684516</v>
      </c>
      <c r="E22" s="102">
        <f t="shared" si="7"/>
        <v>508121</v>
      </c>
      <c r="F22" s="102">
        <f t="shared" si="7"/>
        <v>631959</v>
      </c>
      <c r="G22" s="102">
        <f t="shared" si="7"/>
        <v>750606</v>
      </c>
      <c r="H22" s="102">
        <f t="shared" si="7"/>
        <v>867076</v>
      </c>
      <c r="I22" s="102">
        <f t="shared" si="7"/>
        <v>894059</v>
      </c>
      <c r="J22" s="102">
        <f t="shared" si="1"/>
        <v>992336</v>
      </c>
      <c r="K22" s="102">
        <f t="shared" si="1"/>
        <v>1065944</v>
      </c>
      <c r="L22" s="102">
        <f t="shared" ref="L22:M22" si="8">L7+L12+L17</f>
        <v>1103142</v>
      </c>
      <c r="M22" s="102">
        <f t="shared" si="8"/>
        <v>215286</v>
      </c>
      <c r="N22" s="102">
        <f t="shared" ref="N22:O22" si="9">N7+N12+N17</f>
        <v>478776</v>
      </c>
      <c r="O22" s="102">
        <f t="shared" si="9"/>
        <v>861283</v>
      </c>
      <c r="P22" s="102"/>
    </row>
    <row r="23" spans="1:18" ht="15" customHeight="1" x14ac:dyDescent="0.3">
      <c r="A23" s="190"/>
      <c r="B23" s="101" t="s">
        <v>37</v>
      </c>
      <c r="C23" s="102">
        <f>C8+C13+C18</f>
        <v>1020366</v>
      </c>
      <c r="D23" s="102">
        <f t="shared" ref="D23:I23" si="10">D8+D13+D18</f>
        <v>932032</v>
      </c>
      <c r="E23" s="102">
        <f t="shared" si="10"/>
        <v>868286</v>
      </c>
      <c r="F23" s="102">
        <f t="shared" si="10"/>
        <v>825422</v>
      </c>
      <c r="G23" s="102">
        <f t="shared" si="10"/>
        <v>830314</v>
      </c>
      <c r="H23" s="102">
        <f t="shared" si="10"/>
        <v>873160</v>
      </c>
      <c r="I23" s="102">
        <f t="shared" si="10"/>
        <v>913719</v>
      </c>
      <c r="J23" s="102">
        <f t="shared" si="1"/>
        <v>910576</v>
      </c>
      <c r="K23" s="102">
        <f t="shared" si="1"/>
        <v>906554</v>
      </c>
      <c r="L23" s="102">
        <f t="shared" ref="L23:M23" si="11">L8+L13+L18</f>
        <v>896131</v>
      </c>
      <c r="M23" s="102">
        <f t="shared" si="11"/>
        <v>512514</v>
      </c>
      <c r="N23" s="102">
        <f t="shared" ref="N23:O23" si="12">N8+N13+N18</f>
        <v>582461</v>
      </c>
      <c r="O23" s="102">
        <f t="shared" si="12"/>
        <v>879852</v>
      </c>
      <c r="P23" s="102"/>
    </row>
    <row r="24" spans="1:18" ht="15" customHeight="1" x14ac:dyDescent="0.3">
      <c r="A24" s="190"/>
      <c r="B24" s="101" t="s">
        <v>10</v>
      </c>
      <c r="C24" s="103">
        <v>0.35499999999999998</v>
      </c>
      <c r="D24" s="103">
        <v>0.33100000000000002</v>
      </c>
      <c r="E24" s="103">
        <v>0.27700000000000002</v>
      </c>
      <c r="F24" s="103">
        <v>0.29099999999999998</v>
      </c>
      <c r="G24" s="103">
        <v>0.317</v>
      </c>
      <c r="H24" s="103">
        <v>0.33500000000000002</v>
      </c>
      <c r="I24" s="103">
        <v>0.35099999999999998</v>
      </c>
      <c r="J24" s="103">
        <v>0.36399999999999999</v>
      </c>
      <c r="K24" s="103">
        <v>0.33700000000000002</v>
      </c>
      <c r="L24" s="103">
        <v>0.33</v>
      </c>
      <c r="M24" s="103">
        <v>0.22700000000000001</v>
      </c>
      <c r="N24" s="103">
        <v>0.29499999999999998</v>
      </c>
      <c r="O24" s="103">
        <v>0.34300000000000003</v>
      </c>
      <c r="P24" s="103"/>
    </row>
    <row r="25" spans="1:18" ht="15" customHeight="1" x14ac:dyDescent="0.3">
      <c r="A25" s="188" t="s">
        <v>116</v>
      </c>
      <c r="B25" s="188"/>
      <c r="C25" s="188"/>
      <c r="D25" s="188"/>
      <c r="E25" s="188"/>
      <c r="F25" s="188"/>
      <c r="G25" s="188"/>
      <c r="H25" s="188"/>
      <c r="I25" s="188"/>
      <c r="J25" s="188"/>
      <c r="K25" s="188"/>
      <c r="L25" s="188"/>
      <c r="M25" s="188"/>
      <c r="N25" s="144"/>
      <c r="O25" s="144"/>
      <c r="P25" s="144"/>
      <c r="Q25" s="6"/>
      <c r="R25" s="6"/>
    </row>
    <row r="26" spans="1:18" ht="15" customHeight="1" x14ac:dyDescent="0.3">
      <c r="A26" s="188"/>
      <c r="B26" s="188"/>
      <c r="C26" s="188"/>
      <c r="D26" s="188"/>
      <c r="E26" s="188"/>
      <c r="F26" s="188"/>
      <c r="G26" s="188"/>
      <c r="H26" s="188"/>
      <c r="I26" s="188"/>
      <c r="J26" s="188"/>
      <c r="K26" s="188"/>
      <c r="L26" s="188"/>
      <c r="M26" s="188"/>
      <c r="N26" s="144"/>
      <c r="O26" s="144"/>
      <c r="P26" s="144"/>
    </row>
    <row r="27" spans="1:18" ht="15" customHeight="1" x14ac:dyDescent="0.3">
      <c r="A27" s="189"/>
      <c r="B27" s="189"/>
      <c r="C27" s="189"/>
      <c r="D27" s="189"/>
      <c r="E27" s="189"/>
      <c r="F27" s="189"/>
      <c r="G27" s="189"/>
      <c r="H27" s="189"/>
      <c r="I27" s="189"/>
    </row>
    <row r="28" spans="1:18" ht="15" customHeight="1" x14ac:dyDescent="0.3">
      <c r="A28" s="189"/>
      <c r="B28" s="189"/>
      <c r="C28" s="189"/>
      <c r="D28" s="189"/>
      <c r="E28" s="189"/>
      <c r="F28" s="189"/>
      <c r="G28" s="189"/>
      <c r="H28" s="189"/>
      <c r="I28" s="189"/>
    </row>
    <row r="35" spans="24:25" ht="15" customHeight="1" x14ac:dyDescent="0.3">
      <c r="X35" s="71"/>
    </row>
    <row r="36" spans="24:25" ht="15" customHeight="1" x14ac:dyDescent="0.3">
      <c r="X36" s="71"/>
    </row>
    <row r="37" spans="24:25" ht="15" customHeight="1" x14ac:dyDescent="0.3">
      <c r="X37" s="71"/>
    </row>
    <row r="38" spans="24:25" ht="15" customHeight="1" x14ac:dyDescent="0.3">
      <c r="X38" s="71"/>
    </row>
    <row r="39" spans="24:25" ht="15" customHeight="1" x14ac:dyDescent="0.3">
      <c r="X39" s="71"/>
    </row>
    <row r="40" spans="24:25" ht="15" customHeight="1" x14ac:dyDescent="0.3">
      <c r="X40" s="7"/>
      <c r="Y40" s="7"/>
    </row>
    <row r="41" spans="24:25" ht="15" customHeight="1" x14ac:dyDescent="0.3">
      <c r="X41" s="7"/>
      <c r="Y41" s="7"/>
    </row>
  </sheetData>
  <mergeCells count="7">
    <mergeCell ref="A3:P3"/>
    <mergeCell ref="A25:M26"/>
    <mergeCell ref="A27:I28"/>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709F-2B31-437B-B31F-25B903A219F1}">
  <sheetPr>
    <tabColor theme="9" tint="-0.499984740745262"/>
  </sheetPr>
  <dimension ref="A1:G54"/>
  <sheetViews>
    <sheetView showGridLines="0" workbookViewId="0">
      <selection activeCell="A56" sqref="A56"/>
    </sheetView>
  </sheetViews>
  <sheetFormatPr defaultRowHeight="14.4" x14ac:dyDescent="0.3"/>
  <cols>
    <col min="1" max="1" width="37.77734375" customWidth="1"/>
    <col min="2" max="2" width="8.77734375" customWidth="1"/>
    <col min="3" max="7" width="12.33203125" customWidth="1"/>
  </cols>
  <sheetData>
    <row r="1" spans="1:7" ht="27" customHeight="1" x14ac:dyDescent="0.3">
      <c r="A1" s="194" t="s">
        <v>154</v>
      </c>
      <c r="B1" s="194"/>
      <c r="C1" s="194"/>
      <c r="D1" s="194"/>
      <c r="E1" s="194"/>
      <c r="F1" s="194"/>
      <c r="G1" s="194"/>
    </row>
    <row r="2" spans="1:7" x14ac:dyDescent="0.3">
      <c r="A2" s="162" t="s">
        <v>150</v>
      </c>
      <c r="B2" s="162" t="s">
        <v>135</v>
      </c>
      <c r="C2" s="162">
        <v>2019</v>
      </c>
      <c r="D2" s="162">
        <v>2020</v>
      </c>
      <c r="E2" s="162">
        <v>2021</v>
      </c>
      <c r="F2" s="162">
        <v>2022</v>
      </c>
      <c r="G2" s="162">
        <v>2023</v>
      </c>
    </row>
    <row r="3" spans="1:7" x14ac:dyDescent="0.3">
      <c r="A3" s="184" t="s">
        <v>151</v>
      </c>
      <c r="B3" s="161" t="s">
        <v>136</v>
      </c>
      <c r="C3" s="163">
        <v>6196</v>
      </c>
      <c r="D3" s="163">
        <v>9094</v>
      </c>
      <c r="E3" s="163">
        <v>3001</v>
      </c>
      <c r="F3" s="163">
        <v>8701</v>
      </c>
      <c r="G3" s="163">
        <v>8910</v>
      </c>
    </row>
    <row r="4" spans="1:7" x14ac:dyDescent="0.3">
      <c r="A4" s="184"/>
      <c r="B4" s="161" t="s">
        <v>137</v>
      </c>
      <c r="C4" s="163">
        <v>6933</v>
      </c>
      <c r="D4" s="163">
        <v>8391</v>
      </c>
      <c r="E4" s="163">
        <v>2466</v>
      </c>
      <c r="F4" s="163">
        <v>7559</v>
      </c>
      <c r="G4" s="163">
        <v>10886</v>
      </c>
    </row>
    <row r="5" spans="1:7" x14ac:dyDescent="0.3">
      <c r="A5" s="184"/>
      <c r="B5" s="161" t="s">
        <v>138</v>
      </c>
      <c r="C5" s="163">
        <v>9001</v>
      </c>
      <c r="D5" s="163">
        <v>7343</v>
      </c>
      <c r="E5" s="163">
        <v>3703</v>
      </c>
      <c r="F5" s="163">
        <v>8536</v>
      </c>
      <c r="G5" s="163">
        <v>8764</v>
      </c>
    </row>
    <row r="6" spans="1:7" x14ac:dyDescent="0.3">
      <c r="A6" s="184"/>
      <c r="B6" s="161" t="s">
        <v>139</v>
      </c>
      <c r="C6" s="163">
        <v>10196</v>
      </c>
      <c r="D6" s="163">
        <v>3215</v>
      </c>
      <c r="E6" s="163">
        <v>4339</v>
      </c>
      <c r="F6" s="163">
        <v>10600</v>
      </c>
      <c r="G6" s="163">
        <v>15087</v>
      </c>
    </row>
    <row r="7" spans="1:7" x14ac:dyDescent="0.3">
      <c r="A7" s="184"/>
      <c r="B7" s="161" t="s">
        <v>140</v>
      </c>
      <c r="C7" s="163">
        <v>10957</v>
      </c>
      <c r="D7" s="163">
        <v>4389</v>
      </c>
      <c r="E7" s="163">
        <v>7383</v>
      </c>
      <c r="F7" s="163">
        <v>9097</v>
      </c>
      <c r="G7" s="163">
        <v>12396</v>
      </c>
    </row>
    <row r="8" spans="1:7" x14ac:dyDescent="0.3">
      <c r="A8" s="184"/>
      <c r="B8" s="161" t="s">
        <v>141</v>
      </c>
      <c r="C8" s="163">
        <v>15392</v>
      </c>
      <c r="D8" s="163">
        <v>6851</v>
      </c>
      <c r="E8" s="163">
        <v>10651</v>
      </c>
      <c r="F8" s="163">
        <v>13696</v>
      </c>
      <c r="G8" s="163">
        <v>18018</v>
      </c>
    </row>
    <row r="9" spans="1:7" x14ac:dyDescent="0.3">
      <c r="A9" s="184"/>
      <c r="B9" s="161" t="s">
        <v>142</v>
      </c>
      <c r="C9" s="163">
        <v>21331</v>
      </c>
      <c r="D9" s="163">
        <v>14292</v>
      </c>
      <c r="E9" s="163">
        <v>20795</v>
      </c>
      <c r="F9" s="163">
        <v>24463</v>
      </c>
      <c r="G9" s="163">
        <v>29725</v>
      </c>
    </row>
    <row r="10" spans="1:7" x14ac:dyDescent="0.3">
      <c r="A10" s="184"/>
      <c r="B10" s="161" t="s">
        <v>143</v>
      </c>
      <c r="C10" s="163">
        <v>30019</v>
      </c>
      <c r="D10" s="163">
        <v>24400</v>
      </c>
      <c r="E10" s="163">
        <v>31502</v>
      </c>
      <c r="F10" s="163">
        <v>35799</v>
      </c>
      <c r="G10" s="163">
        <v>42020</v>
      </c>
    </row>
    <row r="11" spans="1:7" x14ac:dyDescent="0.3">
      <c r="A11" s="184"/>
      <c r="B11" s="161" t="s">
        <v>144</v>
      </c>
      <c r="C11" s="163">
        <v>17013</v>
      </c>
      <c r="D11" s="163">
        <v>10110</v>
      </c>
      <c r="E11" s="163">
        <v>12684</v>
      </c>
      <c r="F11" s="163">
        <v>16706</v>
      </c>
      <c r="G11" s="163">
        <v>20626</v>
      </c>
    </row>
    <row r="12" spans="1:7" x14ac:dyDescent="0.3">
      <c r="A12" s="184"/>
      <c r="B12" s="161" t="s">
        <v>145</v>
      </c>
      <c r="C12" s="163">
        <v>12516</v>
      </c>
      <c r="D12" s="163">
        <v>8552</v>
      </c>
      <c r="E12" s="163">
        <v>9247</v>
      </c>
      <c r="F12" s="163">
        <v>12542</v>
      </c>
      <c r="G12" s="163">
        <v>12016</v>
      </c>
    </row>
    <row r="13" spans="1:7" x14ac:dyDescent="0.3">
      <c r="A13" s="184"/>
      <c r="B13" s="161" t="s">
        <v>146</v>
      </c>
      <c r="C13" s="163">
        <v>8010</v>
      </c>
      <c r="D13" s="163">
        <v>4236</v>
      </c>
      <c r="E13" s="163">
        <v>6502</v>
      </c>
      <c r="F13" s="163">
        <v>7541</v>
      </c>
      <c r="G13" s="163">
        <v>9355</v>
      </c>
    </row>
    <row r="14" spans="1:7" x14ac:dyDescent="0.3">
      <c r="A14" s="184"/>
      <c r="B14" s="161" t="s">
        <v>147</v>
      </c>
      <c r="C14" s="163">
        <v>9851</v>
      </c>
      <c r="D14" s="163">
        <v>3346</v>
      </c>
      <c r="E14" s="163">
        <v>7576</v>
      </c>
      <c r="F14" s="163">
        <v>9099</v>
      </c>
      <c r="G14" s="163">
        <v>11674</v>
      </c>
    </row>
    <row r="15" spans="1:7" x14ac:dyDescent="0.3">
      <c r="A15" s="186" t="s">
        <v>152</v>
      </c>
      <c r="B15" s="164" t="s">
        <v>136</v>
      </c>
      <c r="C15" s="165">
        <v>450863.90625</v>
      </c>
      <c r="D15" s="165">
        <v>693954.9375</v>
      </c>
      <c r="E15" s="165">
        <v>205646</v>
      </c>
      <c r="F15" s="165">
        <v>820353</v>
      </c>
      <c r="G15" s="165">
        <v>730004</v>
      </c>
    </row>
    <row r="16" spans="1:7" x14ac:dyDescent="0.3">
      <c r="A16" s="186"/>
      <c r="B16" s="164" t="s">
        <v>137</v>
      </c>
      <c r="C16" s="165">
        <v>481421.0625</v>
      </c>
      <c r="D16" s="165">
        <v>619884.1875</v>
      </c>
      <c r="E16" s="165">
        <v>154109</v>
      </c>
      <c r="F16" s="165">
        <v>591623</v>
      </c>
      <c r="G16" s="165">
        <v>1032167</v>
      </c>
    </row>
    <row r="17" spans="1:7" x14ac:dyDescent="0.3">
      <c r="A17" s="186"/>
      <c r="B17" s="164" t="s">
        <v>138</v>
      </c>
      <c r="C17" s="165">
        <v>681449.4375</v>
      </c>
      <c r="D17" s="165">
        <v>559476.375</v>
      </c>
      <c r="E17" s="165">
        <v>266940</v>
      </c>
      <c r="F17" s="165">
        <v>1008650</v>
      </c>
      <c r="G17" s="165">
        <v>1057811</v>
      </c>
    </row>
    <row r="18" spans="1:7" x14ac:dyDescent="0.3">
      <c r="A18" s="186"/>
      <c r="B18" s="164" t="s">
        <v>139</v>
      </c>
      <c r="C18" s="165">
        <v>796446.1875</v>
      </c>
      <c r="D18" s="165">
        <v>244759.125</v>
      </c>
      <c r="E18" s="165">
        <v>317036</v>
      </c>
      <c r="F18" s="165">
        <v>1069556</v>
      </c>
      <c r="G18" s="165">
        <v>1357668</v>
      </c>
    </row>
    <row r="19" spans="1:7" x14ac:dyDescent="0.3">
      <c r="A19" s="186"/>
      <c r="B19" s="164" t="s">
        <v>140</v>
      </c>
      <c r="C19" s="165">
        <v>835096.125</v>
      </c>
      <c r="D19" s="165">
        <v>334602</v>
      </c>
      <c r="E19" s="165">
        <v>694011</v>
      </c>
      <c r="F19" s="165">
        <v>1025879</v>
      </c>
      <c r="G19" s="165">
        <v>1148008</v>
      </c>
    </row>
    <row r="20" spans="1:7" x14ac:dyDescent="0.3">
      <c r="A20" s="186"/>
      <c r="B20" s="164" t="s">
        <v>141</v>
      </c>
      <c r="C20" s="165">
        <v>1263878.125</v>
      </c>
      <c r="D20" s="165">
        <v>583120</v>
      </c>
      <c r="E20" s="165">
        <v>1092075</v>
      </c>
      <c r="F20" s="165">
        <v>1252186</v>
      </c>
      <c r="G20" s="165">
        <v>1871337</v>
      </c>
    </row>
    <row r="21" spans="1:7" x14ac:dyDescent="0.3">
      <c r="A21" s="186"/>
      <c r="B21" s="164" t="s">
        <v>142</v>
      </c>
      <c r="C21" s="165">
        <v>1976262</v>
      </c>
      <c r="D21" s="165">
        <v>1350020</v>
      </c>
      <c r="E21" s="165">
        <v>2387754</v>
      </c>
      <c r="F21" s="165">
        <v>2708023</v>
      </c>
      <c r="G21" s="165">
        <v>3919037</v>
      </c>
    </row>
    <row r="22" spans="1:7" x14ac:dyDescent="0.3">
      <c r="A22" s="186"/>
      <c r="B22" s="164" t="s">
        <v>143</v>
      </c>
      <c r="C22" s="165">
        <v>2776411</v>
      </c>
      <c r="D22" s="165">
        <v>2445482</v>
      </c>
      <c r="E22" s="165">
        <v>3810778</v>
      </c>
      <c r="F22" s="165">
        <v>4176728</v>
      </c>
      <c r="G22" s="165">
        <v>5686230</v>
      </c>
    </row>
    <row r="23" spans="1:7" x14ac:dyDescent="0.3">
      <c r="A23" s="186"/>
      <c r="B23" s="164" t="s">
        <v>144</v>
      </c>
      <c r="C23" s="165">
        <v>1291864.125</v>
      </c>
      <c r="D23" s="165">
        <v>873745</v>
      </c>
      <c r="E23" s="165">
        <v>1111576</v>
      </c>
      <c r="F23" s="165">
        <v>1515381</v>
      </c>
      <c r="G23" s="165">
        <v>2308636</v>
      </c>
    </row>
    <row r="24" spans="1:7" x14ac:dyDescent="0.3">
      <c r="A24" s="186"/>
      <c r="B24" s="164" t="s">
        <v>145</v>
      </c>
      <c r="C24" s="165">
        <v>900776.125</v>
      </c>
      <c r="D24" s="165">
        <v>680842</v>
      </c>
      <c r="E24" s="165">
        <v>688568</v>
      </c>
      <c r="F24" s="165">
        <v>988170</v>
      </c>
      <c r="G24" s="165">
        <v>1437918</v>
      </c>
    </row>
    <row r="25" spans="1:7" x14ac:dyDescent="0.3">
      <c r="A25" s="186"/>
      <c r="B25" s="164" t="s">
        <v>146</v>
      </c>
      <c r="C25" s="165">
        <v>488781.84375</v>
      </c>
      <c r="D25" s="165">
        <v>299870</v>
      </c>
      <c r="E25" s="165">
        <v>432054</v>
      </c>
      <c r="F25" s="165">
        <v>479890</v>
      </c>
      <c r="G25" s="165">
        <v>1099654.5</v>
      </c>
    </row>
    <row r="26" spans="1:7" x14ac:dyDescent="0.3">
      <c r="A26" s="186"/>
      <c r="B26" s="164" t="s">
        <v>147</v>
      </c>
      <c r="C26" s="165">
        <v>728937.6875</v>
      </c>
      <c r="D26" s="165">
        <v>247379</v>
      </c>
      <c r="E26" s="165">
        <v>645883</v>
      </c>
      <c r="F26" s="165">
        <v>723166</v>
      </c>
      <c r="G26" s="165">
        <v>1118961.5</v>
      </c>
    </row>
    <row r="27" spans="1:7" x14ac:dyDescent="0.3">
      <c r="A27" s="184" t="s">
        <v>153</v>
      </c>
      <c r="B27" s="161" t="s">
        <v>136</v>
      </c>
      <c r="C27" s="163">
        <f>C15/C3</f>
        <v>72.766931286313749</v>
      </c>
      <c r="D27" s="163">
        <f t="shared" ref="D27:G27" si="0">D15/D3</f>
        <v>76.309098031669237</v>
      </c>
      <c r="E27" s="163">
        <f t="shared" si="0"/>
        <v>68.525824725091638</v>
      </c>
      <c r="F27" s="163">
        <f t="shared" si="0"/>
        <v>94.282611194115617</v>
      </c>
      <c r="G27" s="163">
        <f t="shared" si="0"/>
        <v>81.930864197530866</v>
      </c>
    </row>
    <row r="28" spans="1:7" x14ac:dyDescent="0.3">
      <c r="A28" s="184"/>
      <c r="B28" s="161" t="s">
        <v>137</v>
      </c>
      <c r="C28" s="163">
        <f t="shared" ref="C28:G38" si="1">C16/C4</f>
        <v>69.439068585028124</v>
      </c>
      <c r="D28" s="163">
        <f t="shared" si="1"/>
        <v>73.874888273149807</v>
      </c>
      <c r="E28" s="163">
        <f t="shared" si="1"/>
        <v>62.493511759935117</v>
      </c>
      <c r="F28" s="163">
        <f t="shared" si="1"/>
        <v>78.267363407858184</v>
      </c>
      <c r="G28" s="163">
        <f t="shared" si="1"/>
        <v>94.816002204666546</v>
      </c>
    </row>
    <row r="29" spans="1:7" x14ac:dyDescent="0.3">
      <c r="A29" s="184"/>
      <c r="B29" s="161" t="s">
        <v>138</v>
      </c>
      <c r="C29" s="163">
        <f t="shared" si="1"/>
        <v>75.708192145317184</v>
      </c>
      <c r="D29" s="163">
        <f t="shared" si="1"/>
        <v>76.191798311316902</v>
      </c>
      <c r="E29" s="163">
        <f t="shared" si="1"/>
        <v>72.087496624358621</v>
      </c>
      <c r="F29" s="163">
        <f t="shared" si="1"/>
        <v>118.16424554826617</v>
      </c>
      <c r="G29" s="163">
        <f t="shared" si="1"/>
        <v>120.69956640803287</v>
      </c>
    </row>
    <row r="30" spans="1:7" x14ac:dyDescent="0.3">
      <c r="A30" s="184"/>
      <c r="B30" s="161" t="s">
        <v>139</v>
      </c>
      <c r="C30" s="163">
        <f t="shared" si="1"/>
        <v>78.11359234013338</v>
      </c>
      <c r="D30" s="163">
        <f t="shared" si="1"/>
        <v>76.13036547433903</v>
      </c>
      <c r="E30" s="163">
        <f t="shared" si="1"/>
        <v>73.066605208573407</v>
      </c>
      <c r="F30" s="163">
        <f t="shared" si="1"/>
        <v>100.90150943396226</v>
      </c>
      <c r="G30" s="163">
        <f t="shared" si="1"/>
        <v>89.989262278783059</v>
      </c>
    </row>
    <row r="31" spans="1:7" x14ac:dyDescent="0.3">
      <c r="A31" s="184"/>
      <c r="B31" s="161" t="s">
        <v>140</v>
      </c>
      <c r="C31" s="163">
        <f t="shared" si="1"/>
        <v>76.2157638952268</v>
      </c>
      <c r="D31" s="163">
        <f t="shared" si="1"/>
        <v>76.236500341763502</v>
      </c>
      <c r="E31" s="163">
        <f t="shared" si="1"/>
        <v>94.001219016659888</v>
      </c>
      <c r="F31" s="163">
        <f t="shared" si="1"/>
        <v>112.77113334066176</v>
      </c>
      <c r="G31" s="163">
        <f t="shared" si="1"/>
        <v>92.611164891900614</v>
      </c>
    </row>
    <row r="32" spans="1:7" x14ac:dyDescent="0.3">
      <c r="A32" s="184"/>
      <c r="B32" s="161" t="s">
        <v>141</v>
      </c>
      <c r="C32" s="163">
        <f t="shared" si="1"/>
        <v>82.112664046257791</v>
      </c>
      <c r="D32" s="163">
        <f t="shared" si="1"/>
        <v>85.114581812874036</v>
      </c>
      <c r="E32" s="163">
        <f t="shared" si="1"/>
        <v>102.53262604450286</v>
      </c>
      <c r="F32" s="163">
        <f t="shared" si="1"/>
        <v>91.427132009345797</v>
      </c>
      <c r="G32" s="163">
        <f t="shared" si="1"/>
        <v>103.85930735930737</v>
      </c>
    </row>
    <row r="33" spans="1:7" x14ac:dyDescent="0.3">
      <c r="A33" s="184"/>
      <c r="B33" s="161" t="s">
        <v>142</v>
      </c>
      <c r="C33" s="163">
        <f t="shared" si="1"/>
        <v>92.647414560967604</v>
      </c>
      <c r="D33" s="163">
        <f t="shared" si="1"/>
        <v>94.45983767142458</v>
      </c>
      <c r="E33" s="163">
        <f t="shared" si="1"/>
        <v>114.82346717961049</v>
      </c>
      <c r="F33" s="163">
        <f t="shared" si="1"/>
        <v>110.69872869231084</v>
      </c>
      <c r="G33" s="163">
        <f t="shared" si="1"/>
        <v>131.84312867956265</v>
      </c>
    </row>
    <row r="34" spans="1:7" x14ac:dyDescent="0.3">
      <c r="A34" s="184"/>
      <c r="B34" s="161" t="s">
        <v>143</v>
      </c>
      <c r="C34" s="163">
        <f t="shared" si="1"/>
        <v>92.488457310370094</v>
      </c>
      <c r="D34" s="163">
        <f t="shared" si="1"/>
        <v>100.22467213114754</v>
      </c>
      <c r="E34" s="163">
        <f t="shared" si="1"/>
        <v>120.96939876833217</v>
      </c>
      <c r="F34" s="163">
        <f t="shared" si="1"/>
        <v>116.6716388725942</v>
      </c>
      <c r="G34" s="163">
        <f t="shared" si="1"/>
        <v>135.32198952879583</v>
      </c>
    </row>
    <row r="35" spans="1:7" x14ac:dyDescent="0.3">
      <c r="A35" s="184"/>
      <c r="B35" s="161" t="s">
        <v>144</v>
      </c>
      <c r="C35" s="163">
        <f t="shared" si="1"/>
        <v>75.93394022218304</v>
      </c>
      <c r="D35" s="163">
        <f t="shared" si="1"/>
        <v>86.423837784371912</v>
      </c>
      <c r="E35" s="163">
        <f t="shared" si="1"/>
        <v>87.636076947335226</v>
      </c>
      <c r="F35" s="163">
        <f t="shared" si="1"/>
        <v>90.708787262061534</v>
      </c>
      <c r="G35" s="163">
        <f t="shared" si="1"/>
        <v>111.92843983322021</v>
      </c>
    </row>
    <row r="36" spans="1:7" x14ac:dyDescent="0.3">
      <c r="A36" s="184"/>
      <c r="B36" s="161" t="s">
        <v>145</v>
      </c>
      <c r="C36" s="163">
        <f t="shared" si="1"/>
        <v>71.969968440396286</v>
      </c>
      <c r="D36" s="163">
        <f t="shared" si="1"/>
        <v>79.612020579981291</v>
      </c>
      <c r="E36" s="163">
        <f t="shared" si="1"/>
        <v>74.463934248945606</v>
      </c>
      <c r="F36" s="163">
        <f t="shared" si="1"/>
        <v>78.788869398819969</v>
      </c>
      <c r="G36" s="163">
        <f t="shared" si="1"/>
        <v>119.66694407456724</v>
      </c>
    </row>
    <row r="37" spans="1:7" x14ac:dyDescent="0.3">
      <c r="A37" s="184"/>
      <c r="B37" s="161" t="s">
        <v>146</v>
      </c>
      <c r="C37" s="163">
        <f t="shared" si="1"/>
        <v>61.021453651685391</v>
      </c>
      <c r="D37" s="163">
        <f t="shared" si="1"/>
        <v>70.790840415486315</v>
      </c>
      <c r="E37" s="163">
        <f t="shared" si="1"/>
        <v>66.449400184558598</v>
      </c>
      <c r="F37" s="163">
        <f t="shared" si="1"/>
        <v>63.637448614242146</v>
      </c>
      <c r="G37" s="163">
        <f t="shared" si="1"/>
        <v>117.54724746125066</v>
      </c>
    </row>
    <row r="38" spans="1:7" x14ac:dyDescent="0.3">
      <c r="A38" s="184"/>
      <c r="B38" s="161" t="s">
        <v>147</v>
      </c>
      <c r="C38" s="163">
        <f t="shared" si="1"/>
        <v>73.996313826007508</v>
      </c>
      <c r="D38" s="163">
        <f t="shared" si="1"/>
        <v>73.932755528989844</v>
      </c>
      <c r="E38" s="163">
        <f t="shared" si="1"/>
        <v>85.253827877507916</v>
      </c>
      <c r="F38" s="163">
        <f t="shared" si="1"/>
        <v>79.477525002747555</v>
      </c>
      <c r="G38" s="163">
        <f t="shared" si="1"/>
        <v>95.850736679801273</v>
      </c>
    </row>
    <row r="39" spans="1:7" x14ac:dyDescent="0.3">
      <c r="A39" s="186" t="s">
        <v>10</v>
      </c>
      <c r="B39" s="164" t="s">
        <v>136</v>
      </c>
      <c r="C39" s="167">
        <v>0.18091979622840901</v>
      </c>
      <c r="D39" s="167">
        <v>0.17607979476451899</v>
      </c>
      <c r="E39" s="167">
        <v>7.1009263396263095E-2</v>
      </c>
      <c r="F39" s="167">
        <v>0.18825133144855499</v>
      </c>
      <c r="G39" s="167">
        <v>0.17181147634983099</v>
      </c>
    </row>
    <row r="40" spans="1:7" x14ac:dyDescent="0.3">
      <c r="A40" s="186"/>
      <c r="B40" s="164" t="s">
        <v>137</v>
      </c>
      <c r="C40" s="167">
        <v>0.196620538830757</v>
      </c>
      <c r="D40" s="167">
        <v>0.17476356029510501</v>
      </c>
      <c r="E40" s="167">
        <v>6.9398447871208205E-2</v>
      </c>
      <c r="F40" s="167">
        <v>0.191625401377678</v>
      </c>
      <c r="G40" s="167">
        <v>0.22909580171108199</v>
      </c>
    </row>
    <row r="41" spans="1:7" x14ac:dyDescent="0.3">
      <c r="A41" s="186"/>
      <c r="B41" s="164" t="s">
        <v>138</v>
      </c>
      <c r="C41" s="167">
        <v>0.21347966790199299</v>
      </c>
      <c r="D41" s="167">
        <v>0.14130349457263899</v>
      </c>
      <c r="E41" s="167">
        <v>8.3982050418853801E-2</v>
      </c>
      <c r="F41" s="167">
        <v>0.18920730054378501</v>
      </c>
      <c r="G41" s="167">
        <v>0.15715482831001301</v>
      </c>
    </row>
    <row r="42" spans="1:7" x14ac:dyDescent="0.3">
      <c r="A42" s="186"/>
      <c r="B42" s="164" t="s">
        <v>139</v>
      </c>
      <c r="C42" s="167">
        <v>0.227283880114555</v>
      </c>
      <c r="D42" s="167">
        <v>6.5932109951973003E-2</v>
      </c>
      <c r="E42" s="167">
        <v>9.365464001894E-2</v>
      </c>
      <c r="F42" s="167">
        <v>0.21725030243396801</v>
      </c>
      <c r="G42" s="167">
        <v>0.24724119901657099</v>
      </c>
    </row>
    <row r="43" spans="1:7" x14ac:dyDescent="0.3">
      <c r="A43" s="186"/>
      <c r="B43" s="164" t="s">
        <v>140</v>
      </c>
      <c r="C43" s="167">
        <v>0.21856987476348899</v>
      </c>
      <c r="D43" s="167">
        <v>8.1692047417163793E-2</v>
      </c>
      <c r="E43" s="167">
        <v>0.14356601238250699</v>
      </c>
      <c r="F43" s="167">
        <v>0.167443051934242</v>
      </c>
      <c r="G43" s="167">
        <v>0.186386749148369</v>
      </c>
    </row>
    <row r="44" spans="1:7" x14ac:dyDescent="0.3">
      <c r="A44" s="186"/>
      <c r="B44" s="164" t="s">
        <v>141</v>
      </c>
      <c r="C44" s="167">
        <v>0.28640708327293402</v>
      </c>
      <c r="D44" s="167">
        <v>0.122237399220467</v>
      </c>
      <c r="E44" s="167">
        <v>0.197244703769684</v>
      </c>
      <c r="F44" s="167">
        <v>0.239297956228256</v>
      </c>
      <c r="G44" s="167">
        <v>0.25969284772872903</v>
      </c>
    </row>
    <row r="45" spans="1:7" x14ac:dyDescent="0.3">
      <c r="A45" s="186"/>
      <c r="B45" s="164" t="s">
        <v>142</v>
      </c>
      <c r="C45" s="167">
        <v>0.37482631206512501</v>
      </c>
      <c r="D45" s="167">
        <v>0.24002800881862599</v>
      </c>
      <c r="E45" s="167">
        <v>0.360723197460175</v>
      </c>
      <c r="F45" s="167">
        <v>0.38923102617263799</v>
      </c>
      <c r="G45" s="167">
        <v>0.40742415189742998</v>
      </c>
    </row>
    <row r="46" spans="1:7" x14ac:dyDescent="0.3">
      <c r="A46" s="186"/>
      <c r="B46" s="164" t="s">
        <v>143</v>
      </c>
      <c r="C46" s="167">
        <v>0.51580965518951405</v>
      </c>
      <c r="D46" s="167">
        <v>0.41492870450019798</v>
      </c>
      <c r="E46" s="167">
        <v>0.55571848154068004</v>
      </c>
      <c r="F46" s="167">
        <v>0.57125526666641202</v>
      </c>
      <c r="G46" s="167">
        <v>0.56489121913909901</v>
      </c>
    </row>
    <row r="47" spans="1:7" x14ac:dyDescent="0.3">
      <c r="A47" s="186"/>
      <c r="B47" s="164" t="s">
        <v>144</v>
      </c>
      <c r="C47" s="167">
        <v>0.28863009810447698</v>
      </c>
      <c r="D47" s="167">
        <v>0.171435341238976</v>
      </c>
      <c r="E47" s="167">
        <v>0.227681279182434</v>
      </c>
      <c r="F47" s="167">
        <v>0.273880034685135</v>
      </c>
      <c r="G47" s="167">
        <v>0.28793838620185902</v>
      </c>
    </row>
    <row r="48" spans="1:7" x14ac:dyDescent="0.3">
      <c r="A48" s="186"/>
      <c r="B48" s="164" t="s">
        <v>145</v>
      </c>
      <c r="C48" s="167">
        <v>0.22112922370433799</v>
      </c>
      <c r="D48" s="167">
        <v>0.15184260904788999</v>
      </c>
      <c r="E48" s="167">
        <v>0.18474481999874101</v>
      </c>
      <c r="F48" s="167">
        <v>0.20874732732772799</v>
      </c>
      <c r="G48" s="167">
        <v>0.18621227145194999</v>
      </c>
    </row>
    <row r="49" spans="1:7" x14ac:dyDescent="0.3">
      <c r="A49" s="186"/>
      <c r="B49" s="164" t="s">
        <v>146</v>
      </c>
      <c r="C49" s="167">
        <v>0.17107056081295</v>
      </c>
      <c r="D49" s="167">
        <v>9.4629369676113101E-2</v>
      </c>
      <c r="E49" s="167">
        <v>0.15440741181373599</v>
      </c>
      <c r="F49" s="167">
        <v>0.15448787808418299</v>
      </c>
      <c r="G49" s="167">
        <v>0.16691839694976801</v>
      </c>
    </row>
    <row r="50" spans="1:7" x14ac:dyDescent="0.3">
      <c r="A50" s="186"/>
      <c r="B50" s="164" t="s">
        <v>147</v>
      </c>
      <c r="C50" s="167">
        <v>0.19249537587165799</v>
      </c>
      <c r="D50" s="167">
        <v>7.1921743452548995E-2</v>
      </c>
      <c r="E50" s="167">
        <v>0.16734704375267001</v>
      </c>
      <c r="F50" s="167">
        <v>0.176852867007256</v>
      </c>
      <c r="G50" s="167">
        <v>0.204854741692543</v>
      </c>
    </row>
    <row r="51" spans="1:7" x14ac:dyDescent="0.3">
      <c r="A51" s="166" t="s">
        <v>148</v>
      </c>
      <c r="B51" s="161"/>
      <c r="C51" s="161"/>
      <c r="D51" s="161"/>
      <c r="E51" s="161"/>
      <c r="F51" s="161"/>
      <c r="G51" s="161"/>
    </row>
    <row r="52" spans="1:7" ht="14.4" customHeight="1" x14ac:dyDescent="0.3">
      <c r="A52" s="193" t="s">
        <v>155</v>
      </c>
      <c r="B52" s="193"/>
      <c r="C52" s="193"/>
      <c r="D52" s="193"/>
      <c r="E52" s="193"/>
      <c r="F52" s="193"/>
      <c r="G52" s="193"/>
    </row>
    <row r="53" spans="1:7" x14ac:dyDescent="0.3">
      <c r="A53" s="193"/>
      <c r="B53" s="193"/>
      <c r="C53" s="193"/>
      <c r="D53" s="193"/>
      <c r="E53" s="193"/>
      <c r="F53" s="193"/>
      <c r="G53" s="193"/>
    </row>
    <row r="54" spans="1:7" x14ac:dyDescent="0.3">
      <c r="A54" s="193"/>
      <c r="B54" s="193"/>
      <c r="C54" s="193"/>
      <c r="D54" s="193"/>
      <c r="E54" s="193"/>
      <c r="F54" s="193"/>
      <c r="G54" s="193"/>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Cover Page</vt:lpstr>
      <vt:lpstr>Explanatory Notes</vt:lpstr>
      <vt:lpstr>Key Figures</vt:lpstr>
      <vt:lpstr>Employment</vt:lpstr>
      <vt:lpstr>Hotel Capacity</vt:lpstr>
      <vt:lpstr>Δυναμικό καταλ. βραχυχρόνιας</vt:lpstr>
      <vt:lpstr>Rooms for Rent Capacity</vt:lpstr>
      <vt:lpstr>Arrivals-Overnights-Occupancy</vt:lpstr>
      <vt:lpstr>Short term figures</vt:lpstr>
      <vt:lpstr>Rooms for rent Arriv-Overnights</vt:lpstr>
      <vt:lpstr>Intern-Domestic Air Arrivals</vt:lpstr>
      <vt:lpstr>Domestic Traffic in ports</vt:lpstr>
      <vt:lpstr>Intern. Traffic in ports </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2018-03-01T12:29:27Z</cp:lastPrinted>
  <dcterms:created xsi:type="dcterms:W3CDTF">2016-07-19T08:35:01Z</dcterms:created>
  <dcterms:modified xsi:type="dcterms:W3CDTF">2024-03-29T10:32:52Z</dcterms:modified>
</cp:coreProperties>
</file>