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d.docs.live.net/532281a3a02a0b05/Έγγραφα/Υπολογιστής/Στατιστικά Στοιχεία Περιφερειών/Τελικά Περιφερειών GR/"/>
    </mc:Choice>
  </mc:AlternateContent>
  <xr:revisionPtr revIDLastSave="447" documentId="13_ncr:1_{0574B391-6EE9-4E24-ABA2-1417F254402A}" xr6:coauthVersionLast="47" xr6:coauthVersionMax="47" xr10:uidLastSave="{B8AD0BDC-8FFC-48BE-92A1-D643246322C8}"/>
  <bookViews>
    <workbookView xWindow="-108" yWindow="-108" windowWidth="23256" windowHeight="12456" tabRatio="735" xr2:uid="{00000000-000D-0000-FFFF-FFFF00000000}"/>
  </bookViews>
  <sheets>
    <sheet name="Cover Page" sheetId="8" r:id="rId1"/>
    <sheet name="Explanatory Notes" sheetId="9" r:id="rId2"/>
    <sheet name="Key Figures" sheetId="11" r:id="rId3"/>
    <sheet name="Employment" sheetId="10" r:id="rId4"/>
    <sheet name="Hotel Capacity" sheetId="1" r:id="rId5"/>
    <sheet name="Δυναμικό καταλυμάτων βραχυχρόνι" sheetId="17" r:id="rId6"/>
    <sheet name="Rooms for Rent Capacity" sheetId="13" r:id="rId7"/>
    <sheet name="Arrivals-Overnights-Occupancy" sheetId="3" r:id="rId8"/>
    <sheet name="Short term figures-indicator" sheetId="18" r:id="rId9"/>
    <sheet name="Rooms for rent Arriv-Overnights" sheetId="16" r:id="rId10"/>
    <sheet name="Intern-Domestic Air Arrivals" sheetId="5" r:id="rId11"/>
    <sheet name="Domestic Traffic in ports" sheetId="7" r:id="rId12"/>
    <sheet name="Intern. Traffic in ports " sheetId="15" r:id="rId13"/>
    <sheet name="Cruise Ship Traffic" sheetId="14" r:id="rId14"/>
    <sheet name="Admissions to Museums " sheetId="2" r:id="rId15"/>
  </sheets>
  <definedNames>
    <definedName name="_xlnm.Print_Area" localSheetId="14">'Admissions to Museums '!$A$1:$J$15</definedName>
    <definedName name="_xlnm.Print_Area" localSheetId="7">'Arrivals-Overnights-Occupancy'!$A$1:$J$31</definedName>
    <definedName name="_xlnm.Print_Area" localSheetId="0">'Cover Page'!$A$1:$O$26</definedName>
    <definedName name="_xlnm.Print_Area" localSheetId="11">'Domestic Traffic in ports'!$A$1:$E$16</definedName>
    <definedName name="_xlnm.Print_Area" localSheetId="3">Employment!$A$1:$I$17</definedName>
    <definedName name="_xlnm.Print_Area" localSheetId="1">'Explanatory Notes'!$A$1:$O$21</definedName>
    <definedName name="_xlnm.Print_Area" localSheetId="4">'Hotel Capacity'!$A$85:$H$294</definedName>
    <definedName name="_xlnm.Print_Area" localSheetId="12">'Intern. Traffic in ports '!$A$1:$E$16</definedName>
    <definedName name="_xlnm.Print_Area" localSheetId="10">'Intern-Domestic Air Arrivals'!$A$1:$D$187</definedName>
    <definedName name="_xlnm.Print_Area" localSheetId="9">'Rooms for rent Arriv-Overnights'!$A$1:$B$26</definedName>
    <definedName name="_xlnm.Print_Titles" localSheetId="10">'Intern-Domestic Air Arrivals'!$3:$4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11" l="1"/>
  <c r="D9" i="11"/>
  <c r="C9" i="11"/>
  <c r="O6" i="10"/>
  <c r="O10" i="10" s="1"/>
  <c r="O9" i="10"/>
  <c r="G38" i="18"/>
  <c r="F38" i="18"/>
  <c r="E38" i="18"/>
  <c r="D38" i="18"/>
  <c r="C38" i="18"/>
  <c r="G37" i="18"/>
  <c r="F37" i="18"/>
  <c r="E37" i="18"/>
  <c r="D37" i="18"/>
  <c r="C37" i="18"/>
  <c r="G36" i="18"/>
  <c r="F36" i="18"/>
  <c r="E36" i="18"/>
  <c r="D36" i="18"/>
  <c r="C36" i="18"/>
  <c r="G35" i="18"/>
  <c r="F35" i="18"/>
  <c r="E35" i="18"/>
  <c r="D35" i="18"/>
  <c r="C35" i="18"/>
  <c r="G34" i="18"/>
  <c r="F34" i="18"/>
  <c r="E34" i="18"/>
  <c r="D34" i="18"/>
  <c r="C34" i="18"/>
  <c r="G33" i="18"/>
  <c r="F33" i="18"/>
  <c r="E33" i="18"/>
  <c r="D33" i="18"/>
  <c r="C33" i="18"/>
  <c r="G32" i="18"/>
  <c r="F32" i="18"/>
  <c r="E32" i="18"/>
  <c r="D32" i="18"/>
  <c r="C32" i="18"/>
  <c r="G31" i="18"/>
  <c r="F31" i="18"/>
  <c r="E31" i="18"/>
  <c r="D31" i="18"/>
  <c r="C31" i="18"/>
  <c r="G30" i="18"/>
  <c r="F30" i="18"/>
  <c r="E30" i="18"/>
  <c r="D30" i="18"/>
  <c r="C30" i="18"/>
  <c r="G29" i="18"/>
  <c r="F29" i="18"/>
  <c r="E29" i="18"/>
  <c r="D29" i="18"/>
  <c r="C29" i="18"/>
  <c r="G28" i="18"/>
  <c r="F28" i="18"/>
  <c r="E28" i="18"/>
  <c r="D28" i="18"/>
  <c r="C28" i="18"/>
  <c r="G27" i="18"/>
  <c r="F27" i="18"/>
  <c r="E27" i="18"/>
  <c r="D27" i="18"/>
  <c r="C27" i="18"/>
  <c r="M11" i="14"/>
  <c r="M12" i="14"/>
  <c r="D5" i="5"/>
  <c r="B5" i="5"/>
  <c r="G20" i="1"/>
  <c r="F20" i="1"/>
  <c r="E20" i="1"/>
  <c r="D20" i="1"/>
  <c r="C20" i="1"/>
  <c r="G19" i="1"/>
  <c r="F19" i="1"/>
  <c r="E19" i="1"/>
  <c r="D19" i="1"/>
  <c r="C19" i="1"/>
  <c r="G18" i="1"/>
  <c r="F18" i="1"/>
  <c r="E18" i="1"/>
  <c r="D18" i="1"/>
  <c r="C18" i="1"/>
  <c r="H17" i="1"/>
  <c r="H16" i="1"/>
  <c r="H15" i="1"/>
  <c r="H14" i="1"/>
  <c r="H13" i="1"/>
  <c r="H12" i="1"/>
  <c r="H11" i="1"/>
  <c r="H10" i="1"/>
  <c r="H9" i="1"/>
  <c r="H8" i="1"/>
  <c r="H7" i="1"/>
  <c r="H6" i="1"/>
  <c r="G10" i="11"/>
  <c r="F10" i="11"/>
  <c r="G8" i="11"/>
  <c r="F8" i="11"/>
  <c r="G7" i="11"/>
  <c r="F7" i="11"/>
  <c r="G6" i="11"/>
  <c r="F6" i="11"/>
  <c r="G5" i="11"/>
  <c r="F5" i="11"/>
  <c r="E21" i="16"/>
  <c r="E22" i="16"/>
  <c r="E23" i="16"/>
  <c r="E24" i="16"/>
  <c r="O25" i="3"/>
  <c r="O26" i="3"/>
  <c r="O27" i="3"/>
  <c r="O28" i="3"/>
  <c r="E6" i="15"/>
  <c r="F9" i="11" l="1"/>
  <c r="H8" i="11"/>
  <c r="H7" i="11"/>
  <c r="H5" i="11"/>
  <c r="H6" i="11"/>
  <c r="H10" i="11"/>
  <c r="H18" i="1"/>
  <c r="H20" i="1"/>
  <c r="H19" i="1"/>
  <c r="G9" i="11"/>
  <c r="H9" i="11" s="1"/>
  <c r="E6" i="7"/>
  <c r="O13" i="2"/>
  <c r="O14" i="2"/>
  <c r="G22" i="11"/>
  <c r="F22" i="11"/>
  <c r="E21" i="11"/>
  <c r="D21" i="11"/>
  <c r="C21" i="11"/>
  <c r="G20" i="11"/>
  <c r="F20" i="11"/>
  <c r="H20" i="11" s="1"/>
  <c r="G19" i="11"/>
  <c r="F19" i="11"/>
  <c r="G17" i="11"/>
  <c r="F17" i="11"/>
  <c r="G18" i="11"/>
  <c r="F18" i="11"/>
  <c r="N6" i="10"/>
  <c r="N9" i="10"/>
  <c r="N10" i="10"/>
  <c r="H17" i="11" l="1"/>
  <c r="H19" i="11"/>
  <c r="H22" i="11"/>
  <c r="H18" i="11"/>
  <c r="F21" i="11"/>
  <c r="G21" i="11"/>
  <c r="G41" i="1"/>
  <c r="F41" i="1"/>
  <c r="E41" i="1"/>
  <c r="D41" i="1"/>
  <c r="C41" i="1"/>
  <c r="G40" i="1"/>
  <c r="F40" i="1"/>
  <c r="E40" i="1"/>
  <c r="D40" i="1"/>
  <c r="C40" i="1"/>
  <c r="G39" i="1"/>
  <c r="F39" i="1"/>
  <c r="E39" i="1"/>
  <c r="D39" i="1"/>
  <c r="C39" i="1"/>
  <c r="H38" i="1"/>
  <c r="H37" i="1"/>
  <c r="H36" i="1"/>
  <c r="H35" i="1"/>
  <c r="H34" i="1"/>
  <c r="H33" i="1"/>
  <c r="H32" i="1"/>
  <c r="H31" i="1"/>
  <c r="H30" i="1"/>
  <c r="H29" i="1"/>
  <c r="H28" i="1"/>
  <c r="H27" i="1"/>
  <c r="H21" i="11" l="1"/>
  <c r="H40" i="1"/>
  <c r="H41" i="1"/>
  <c r="H39" i="1"/>
  <c r="L11" i="14" l="1"/>
  <c r="L12" i="14"/>
  <c r="D18" i="5"/>
  <c r="B18" i="5"/>
  <c r="D24" i="16"/>
  <c r="C24" i="16"/>
  <c r="D23" i="16"/>
  <c r="C23" i="16"/>
  <c r="D22" i="16"/>
  <c r="C22" i="16"/>
  <c r="D21" i="16"/>
  <c r="C21" i="16"/>
  <c r="N25" i="3"/>
  <c r="N26" i="3"/>
  <c r="N27" i="3"/>
  <c r="N28" i="3"/>
  <c r="E7" i="15"/>
  <c r="E7" i="7"/>
  <c r="N13" i="2"/>
  <c r="N14" i="2"/>
  <c r="M6" i="10"/>
  <c r="M10" i="10" s="1"/>
  <c r="M9" i="10"/>
  <c r="G34" i="11" l="1"/>
  <c r="F34" i="11"/>
  <c r="E33" i="11"/>
  <c r="D33" i="11"/>
  <c r="C33" i="11"/>
  <c r="G32" i="11"/>
  <c r="F32" i="11"/>
  <c r="G31" i="11"/>
  <c r="F31" i="11"/>
  <c r="G30" i="11"/>
  <c r="F30" i="11"/>
  <c r="H30" i="11" s="1"/>
  <c r="G29" i="11"/>
  <c r="F29" i="11"/>
  <c r="G62" i="1"/>
  <c r="F62" i="1"/>
  <c r="E62" i="1"/>
  <c r="D62" i="1"/>
  <c r="C62" i="1"/>
  <c r="G61" i="1"/>
  <c r="F61" i="1"/>
  <c r="E61" i="1"/>
  <c r="D61" i="1"/>
  <c r="C61" i="1"/>
  <c r="G60" i="1"/>
  <c r="F60" i="1"/>
  <c r="E60" i="1"/>
  <c r="D60" i="1"/>
  <c r="C60" i="1"/>
  <c r="H59" i="1"/>
  <c r="H58" i="1"/>
  <c r="H57" i="1"/>
  <c r="H56" i="1"/>
  <c r="H55" i="1"/>
  <c r="H54" i="1"/>
  <c r="H53" i="1"/>
  <c r="H52" i="1"/>
  <c r="H51" i="1"/>
  <c r="H50" i="1"/>
  <c r="H49" i="1"/>
  <c r="H48" i="1"/>
  <c r="D31" i="5"/>
  <c r="B31" i="5"/>
  <c r="D11" i="14"/>
  <c r="E11" i="14"/>
  <c r="F11" i="14"/>
  <c r="G11" i="14"/>
  <c r="H11" i="14"/>
  <c r="I11" i="14"/>
  <c r="J11" i="14"/>
  <c r="K11" i="14"/>
  <c r="D12" i="14"/>
  <c r="E12" i="14"/>
  <c r="F12" i="14"/>
  <c r="G12" i="14"/>
  <c r="H12" i="14"/>
  <c r="I12" i="14"/>
  <c r="J12" i="14"/>
  <c r="K12" i="14"/>
  <c r="C12" i="14"/>
  <c r="C11" i="14"/>
  <c r="M25" i="3"/>
  <c r="M26" i="3"/>
  <c r="M27" i="3"/>
  <c r="M28" i="3"/>
  <c r="E8" i="15"/>
  <c r="E8" i="7"/>
  <c r="M13" i="2"/>
  <c r="M14" i="2"/>
  <c r="L6" i="10"/>
  <c r="L10" i="10" s="1"/>
  <c r="L9" i="10"/>
  <c r="G46" i="11"/>
  <c r="F46" i="11"/>
  <c r="E45" i="11"/>
  <c r="D45" i="11"/>
  <c r="C45" i="11"/>
  <c r="G44" i="11"/>
  <c r="F44" i="11"/>
  <c r="G43" i="11"/>
  <c r="F43" i="11"/>
  <c r="H43" i="11" s="1"/>
  <c r="G42" i="11"/>
  <c r="F42" i="11"/>
  <c r="G41" i="11"/>
  <c r="F41" i="11"/>
  <c r="D44" i="5"/>
  <c r="B44" i="5"/>
  <c r="G83" i="1"/>
  <c r="F83" i="1"/>
  <c r="E83" i="1"/>
  <c r="D83" i="1"/>
  <c r="C83" i="1"/>
  <c r="G82" i="1"/>
  <c r="F82" i="1"/>
  <c r="E82" i="1"/>
  <c r="D82" i="1"/>
  <c r="C82" i="1"/>
  <c r="G81" i="1"/>
  <c r="F81" i="1"/>
  <c r="E81" i="1"/>
  <c r="D81" i="1"/>
  <c r="C81" i="1"/>
  <c r="H80" i="1"/>
  <c r="H79" i="1"/>
  <c r="H78" i="1"/>
  <c r="H77" i="1"/>
  <c r="H76" i="1"/>
  <c r="H75" i="1"/>
  <c r="H74" i="1"/>
  <c r="H73" i="1"/>
  <c r="H72" i="1"/>
  <c r="H71" i="1"/>
  <c r="H70" i="1"/>
  <c r="H69" i="1"/>
  <c r="L25" i="3"/>
  <c r="L26" i="3"/>
  <c r="L27" i="3"/>
  <c r="L28" i="3"/>
  <c r="H34" i="11" l="1"/>
  <c r="G33" i="11"/>
  <c r="H32" i="11"/>
  <c r="H31" i="11"/>
  <c r="H29" i="11"/>
  <c r="F33" i="11"/>
  <c r="H33" i="11" s="1"/>
  <c r="H46" i="11"/>
  <c r="H60" i="1"/>
  <c r="H61" i="1"/>
  <c r="H62" i="1"/>
  <c r="H41" i="11"/>
  <c r="H44" i="11"/>
  <c r="G45" i="11"/>
  <c r="H42" i="11"/>
  <c r="F45" i="11"/>
  <c r="H83" i="1"/>
  <c r="H82" i="1"/>
  <c r="H81" i="1"/>
  <c r="L13" i="2"/>
  <c r="L14" i="2"/>
  <c r="H45" i="11" l="1"/>
  <c r="E9" i="15"/>
  <c r="E9" i="7"/>
  <c r="E10" i="7"/>
  <c r="K9" i="10" l="1"/>
  <c r="K10" i="10"/>
  <c r="D57" i="5" l="1"/>
  <c r="B57" i="5"/>
  <c r="G58" i="11" l="1"/>
  <c r="F58" i="11"/>
  <c r="E57" i="11"/>
  <c r="D57" i="11"/>
  <c r="G57" i="11" s="1"/>
  <c r="C57" i="11"/>
  <c r="G56" i="11"/>
  <c r="F56" i="11"/>
  <c r="H56" i="11" s="1"/>
  <c r="G55" i="11"/>
  <c r="F55" i="11"/>
  <c r="G54" i="11"/>
  <c r="F54" i="11"/>
  <c r="G53" i="11"/>
  <c r="F53" i="11"/>
  <c r="H54" i="11" l="1"/>
  <c r="H58" i="11"/>
  <c r="H53" i="11"/>
  <c r="H55" i="11"/>
  <c r="F57" i="11"/>
  <c r="H57" i="11" s="1"/>
  <c r="E15" i="15"/>
  <c r="E14" i="15"/>
  <c r="E13" i="15"/>
  <c r="E12" i="15"/>
  <c r="E11" i="15"/>
  <c r="E10" i="15"/>
  <c r="G104" i="1" l="1"/>
  <c r="F104" i="1"/>
  <c r="E104" i="1"/>
  <c r="D104" i="1"/>
  <c r="C104" i="1"/>
  <c r="G103" i="1"/>
  <c r="F103" i="1"/>
  <c r="E103" i="1"/>
  <c r="D103" i="1"/>
  <c r="C103" i="1"/>
  <c r="G102" i="1"/>
  <c r="F102" i="1"/>
  <c r="E102" i="1"/>
  <c r="D102" i="1"/>
  <c r="C102" i="1"/>
  <c r="H101" i="1"/>
  <c r="H100" i="1"/>
  <c r="H99" i="1"/>
  <c r="H98" i="1"/>
  <c r="H97" i="1"/>
  <c r="H96" i="1"/>
  <c r="H95" i="1"/>
  <c r="H94" i="1"/>
  <c r="H93" i="1"/>
  <c r="H92" i="1"/>
  <c r="H91" i="1"/>
  <c r="H90" i="1"/>
  <c r="H103" i="1" l="1"/>
  <c r="H102" i="1"/>
  <c r="H104" i="1"/>
  <c r="F20" i="13"/>
  <c r="E20" i="13"/>
  <c r="D20" i="13"/>
  <c r="C20" i="13"/>
  <c r="F19" i="13"/>
  <c r="E19" i="13"/>
  <c r="D19" i="13"/>
  <c r="C19" i="13"/>
  <c r="F18" i="13"/>
  <c r="E18" i="13"/>
  <c r="D18" i="13"/>
  <c r="C18" i="13"/>
  <c r="G17" i="13"/>
  <c r="G16" i="13"/>
  <c r="G15" i="13"/>
  <c r="G14" i="13"/>
  <c r="G13" i="13"/>
  <c r="G12" i="13"/>
  <c r="G11" i="13"/>
  <c r="G10" i="13"/>
  <c r="G9" i="13"/>
  <c r="G8" i="13"/>
  <c r="G7" i="13"/>
  <c r="G6" i="13"/>
  <c r="G19" i="13" l="1"/>
  <c r="G18" i="13"/>
  <c r="G20" i="13"/>
  <c r="K25" i="3" l="1"/>
  <c r="K26" i="3"/>
  <c r="K27" i="3"/>
  <c r="K28" i="3"/>
  <c r="K13" i="2" l="1"/>
  <c r="K14" i="2"/>
  <c r="E69" i="11" l="1"/>
  <c r="J5" i="10" l="1"/>
  <c r="J6" i="10" s="1"/>
  <c r="J10" i="10" s="1"/>
  <c r="J9" i="10" l="1"/>
  <c r="D69" i="11"/>
  <c r="G69" i="11" s="1"/>
  <c r="C69" i="11"/>
  <c r="G70" i="11"/>
  <c r="G68" i="11"/>
  <c r="F68" i="11"/>
  <c r="G67" i="11"/>
  <c r="F67" i="11"/>
  <c r="G66" i="11"/>
  <c r="F66" i="11"/>
  <c r="G65" i="11"/>
  <c r="F65" i="11"/>
  <c r="F90" i="11"/>
  <c r="G90" i="11"/>
  <c r="F91" i="11"/>
  <c r="G91" i="11"/>
  <c r="F92" i="11"/>
  <c r="G92" i="11"/>
  <c r="F93" i="11"/>
  <c r="G93" i="11"/>
  <c r="G89" i="11"/>
  <c r="F89" i="11"/>
  <c r="H89" i="11" s="1"/>
  <c r="F78" i="11"/>
  <c r="G78" i="11"/>
  <c r="F79" i="11"/>
  <c r="G79" i="11"/>
  <c r="H79" i="11"/>
  <c r="F80" i="11"/>
  <c r="G80" i="11"/>
  <c r="F81" i="11"/>
  <c r="G81" i="11"/>
  <c r="G77" i="11"/>
  <c r="F77" i="11"/>
  <c r="H91" i="11" l="1"/>
  <c r="H77" i="11"/>
  <c r="H80" i="11"/>
  <c r="H90" i="11"/>
  <c r="H66" i="11"/>
  <c r="H78" i="11"/>
  <c r="H93" i="11"/>
  <c r="H81" i="11"/>
  <c r="H92" i="11"/>
  <c r="F69" i="11"/>
  <c r="H69" i="11" s="1"/>
  <c r="H67" i="11"/>
  <c r="H68" i="11"/>
  <c r="H65" i="11"/>
  <c r="F70" i="11"/>
  <c r="H70" i="11" s="1"/>
  <c r="G125" i="1"/>
  <c r="F125" i="1"/>
  <c r="E125" i="1"/>
  <c r="D125" i="1"/>
  <c r="C125" i="1"/>
  <c r="G124" i="1"/>
  <c r="F124" i="1"/>
  <c r="E124" i="1"/>
  <c r="D124" i="1"/>
  <c r="C124" i="1"/>
  <c r="G123" i="1"/>
  <c r="F123" i="1"/>
  <c r="E123" i="1"/>
  <c r="D123" i="1"/>
  <c r="C123" i="1"/>
  <c r="H122" i="1"/>
  <c r="H121" i="1"/>
  <c r="H120" i="1"/>
  <c r="H119" i="1"/>
  <c r="H118" i="1"/>
  <c r="H117" i="1"/>
  <c r="H116" i="1"/>
  <c r="H115" i="1"/>
  <c r="H114" i="1"/>
  <c r="H113" i="1"/>
  <c r="H112" i="1"/>
  <c r="H111" i="1"/>
  <c r="H123" i="1" l="1"/>
  <c r="H125" i="1"/>
  <c r="H124" i="1"/>
  <c r="F41" i="13"/>
  <c r="E41" i="13"/>
  <c r="D41" i="13"/>
  <c r="C41" i="13"/>
  <c r="F40" i="13"/>
  <c r="E40" i="13"/>
  <c r="D40" i="13"/>
  <c r="C40" i="13"/>
  <c r="F39" i="13"/>
  <c r="E39" i="13"/>
  <c r="D39" i="13"/>
  <c r="C39" i="13"/>
  <c r="G38" i="13"/>
  <c r="G37" i="13"/>
  <c r="G36" i="13"/>
  <c r="G35" i="13"/>
  <c r="G34" i="13"/>
  <c r="G33" i="13"/>
  <c r="G32" i="13"/>
  <c r="G31" i="13"/>
  <c r="G30" i="13"/>
  <c r="G29" i="13"/>
  <c r="G28" i="13"/>
  <c r="G27" i="13"/>
  <c r="G39" i="13" l="1"/>
  <c r="G40" i="13"/>
  <c r="G41" i="13"/>
  <c r="D70" i="5"/>
  <c r="B70" i="5"/>
  <c r="E11" i="7" l="1"/>
  <c r="J25" i="3" l="1"/>
  <c r="J26" i="3"/>
  <c r="J27" i="3"/>
  <c r="J28" i="3"/>
  <c r="J13" i="2" l="1"/>
  <c r="J14" i="2"/>
  <c r="E82" i="11" l="1"/>
  <c r="D82" i="11"/>
  <c r="C82" i="11"/>
  <c r="G82" i="11" l="1"/>
  <c r="F82" i="11"/>
  <c r="I9" i="10"/>
  <c r="I6" i="10"/>
  <c r="I10" i="10" s="1"/>
  <c r="H82" i="11" l="1"/>
  <c r="G146" i="1"/>
  <c r="F146" i="1"/>
  <c r="E146" i="1"/>
  <c r="D146" i="1"/>
  <c r="C146" i="1"/>
  <c r="G145" i="1"/>
  <c r="F145" i="1"/>
  <c r="E145" i="1"/>
  <c r="D145" i="1"/>
  <c r="C145" i="1"/>
  <c r="G144" i="1"/>
  <c r="F144" i="1"/>
  <c r="E144" i="1"/>
  <c r="D144" i="1"/>
  <c r="C144" i="1"/>
  <c r="H143" i="1"/>
  <c r="H142" i="1"/>
  <c r="H141" i="1"/>
  <c r="H140" i="1"/>
  <c r="H139" i="1"/>
  <c r="H138" i="1"/>
  <c r="H137" i="1"/>
  <c r="H136" i="1"/>
  <c r="H135" i="1"/>
  <c r="H134" i="1"/>
  <c r="H133" i="1"/>
  <c r="H132" i="1"/>
  <c r="H145" i="1" l="1"/>
  <c r="H146" i="1"/>
  <c r="H144" i="1"/>
  <c r="D83" i="5"/>
  <c r="B83" i="5"/>
  <c r="I28" i="3" l="1"/>
  <c r="I27" i="3"/>
  <c r="I26" i="3"/>
  <c r="I25" i="3"/>
  <c r="C61" i="13" l="1"/>
  <c r="D61" i="13"/>
  <c r="E61" i="13"/>
  <c r="F61" i="13"/>
  <c r="C62" i="13"/>
  <c r="D62" i="13"/>
  <c r="E62" i="13"/>
  <c r="F62" i="13"/>
  <c r="D60" i="13"/>
  <c r="E60" i="13"/>
  <c r="F60" i="13"/>
  <c r="C60" i="13"/>
  <c r="G50" i="13"/>
  <c r="G49" i="13"/>
  <c r="G48" i="13"/>
  <c r="G56" i="13"/>
  <c r="G55" i="13"/>
  <c r="G54" i="13"/>
  <c r="G53" i="13"/>
  <c r="G52" i="13"/>
  <c r="G51" i="13"/>
  <c r="G59" i="13"/>
  <c r="G58" i="13"/>
  <c r="G57" i="13"/>
  <c r="G62" i="13" l="1"/>
  <c r="G60" i="13"/>
  <c r="G61" i="13"/>
  <c r="E13" i="7"/>
  <c r="E12" i="7"/>
  <c r="E94" i="11" l="1"/>
  <c r="D94" i="11"/>
  <c r="C94" i="11"/>
  <c r="F94" i="11" l="1"/>
  <c r="G94" i="11"/>
  <c r="C6" i="10"/>
  <c r="D6" i="10"/>
  <c r="E6" i="10"/>
  <c r="F6" i="10"/>
  <c r="G6" i="10"/>
  <c r="H6" i="10"/>
  <c r="B6" i="10"/>
  <c r="H94" i="11" l="1"/>
  <c r="H10" i="10"/>
  <c r="G10" i="10"/>
  <c r="F10" i="10"/>
  <c r="E10" i="10"/>
  <c r="D10" i="10"/>
  <c r="C10" i="10"/>
  <c r="B10" i="10"/>
  <c r="H9" i="10"/>
  <c r="G9" i="10"/>
  <c r="F9" i="10"/>
  <c r="E9" i="10"/>
  <c r="D9" i="10"/>
  <c r="C9" i="10"/>
  <c r="B9" i="10"/>
  <c r="I14" i="2" l="1"/>
  <c r="I13" i="2"/>
  <c r="D96" i="5" l="1"/>
  <c r="B96" i="5"/>
  <c r="G167" i="1" l="1"/>
  <c r="F167" i="1"/>
  <c r="E167" i="1"/>
  <c r="D167" i="1"/>
  <c r="C167" i="1"/>
  <c r="G166" i="1"/>
  <c r="F166" i="1"/>
  <c r="E166" i="1"/>
  <c r="D166" i="1"/>
  <c r="C166" i="1"/>
  <c r="G165" i="1"/>
  <c r="F165" i="1"/>
  <c r="E165" i="1"/>
  <c r="D165" i="1"/>
  <c r="C165" i="1"/>
  <c r="H164" i="1"/>
  <c r="H163" i="1"/>
  <c r="H162" i="1"/>
  <c r="H161" i="1"/>
  <c r="H160" i="1"/>
  <c r="H159" i="1"/>
  <c r="H158" i="1"/>
  <c r="H157" i="1"/>
  <c r="H156" i="1"/>
  <c r="H155" i="1"/>
  <c r="H154" i="1"/>
  <c r="H153" i="1"/>
  <c r="H166" i="1" l="1"/>
  <c r="H165" i="1"/>
  <c r="H167" i="1"/>
  <c r="H25" i="3"/>
  <c r="H26" i="3"/>
  <c r="H27" i="3"/>
  <c r="H28" i="3"/>
  <c r="B174" i="5" l="1"/>
  <c r="B161" i="5"/>
  <c r="B148" i="5"/>
  <c r="D174" i="5" l="1"/>
  <c r="D161" i="5"/>
  <c r="D148" i="5"/>
  <c r="D135" i="5"/>
  <c r="D122" i="5"/>
  <c r="D109" i="5"/>
  <c r="D28" i="3" l="1"/>
  <c r="E28" i="3"/>
  <c r="F28" i="3"/>
  <c r="G28" i="3"/>
  <c r="C28" i="3"/>
  <c r="D26" i="3"/>
  <c r="E26" i="3"/>
  <c r="F26" i="3"/>
  <c r="G26" i="3"/>
  <c r="C26" i="3"/>
  <c r="E14" i="7" l="1"/>
  <c r="E15" i="7"/>
  <c r="C14" i="2" l="1"/>
  <c r="D14" i="2"/>
  <c r="E14" i="2"/>
  <c r="F14" i="2"/>
  <c r="G14" i="2"/>
  <c r="H14" i="2"/>
  <c r="D13" i="2"/>
  <c r="E13" i="2"/>
  <c r="F13" i="2"/>
  <c r="G13" i="2"/>
  <c r="H13" i="2"/>
  <c r="C13" i="2"/>
  <c r="D27" i="3" l="1"/>
  <c r="E27" i="3"/>
  <c r="F27" i="3"/>
  <c r="G27" i="3"/>
  <c r="C27" i="3"/>
  <c r="D25" i="3"/>
  <c r="E25" i="3"/>
  <c r="F25" i="3"/>
  <c r="G25" i="3"/>
  <c r="C25" i="3"/>
  <c r="D293" i="1"/>
  <c r="E293" i="1"/>
  <c r="F293" i="1"/>
  <c r="G293" i="1"/>
  <c r="C293" i="1"/>
  <c r="D292" i="1"/>
  <c r="E292" i="1"/>
  <c r="F292" i="1"/>
  <c r="G292" i="1"/>
  <c r="C292" i="1"/>
  <c r="D291" i="1"/>
  <c r="E291" i="1"/>
  <c r="F291" i="1"/>
  <c r="G291" i="1"/>
  <c r="C291" i="1"/>
  <c r="H290" i="1"/>
  <c r="H289" i="1"/>
  <c r="H288" i="1"/>
  <c r="D272" i="1"/>
  <c r="E272" i="1"/>
  <c r="F272" i="1"/>
  <c r="G272" i="1"/>
  <c r="C272" i="1"/>
  <c r="D271" i="1"/>
  <c r="E271" i="1"/>
  <c r="F271" i="1"/>
  <c r="G271" i="1"/>
  <c r="C271" i="1"/>
  <c r="D270" i="1"/>
  <c r="E270" i="1"/>
  <c r="F270" i="1"/>
  <c r="G270" i="1"/>
  <c r="C270" i="1"/>
  <c r="H269" i="1"/>
  <c r="H268" i="1"/>
  <c r="H267" i="1"/>
  <c r="D251" i="1"/>
  <c r="E251" i="1"/>
  <c r="F251" i="1"/>
  <c r="G251" i="1"/>
  <c r="C251" i="1"/>
  <c r="D250" i="1"/>
  <c r="E250" i="1"/>
  <c r="F250" i="1"/>
  <c r="G250" i="1"/>
  <c r="C250" i="1"/>
  <c r="D249" i="1"/>
  <c r="E249" i="1"/>
  <c r="F249" i="1"/>
  <c r="G249" i="1"/>
  <c r="C249" i="1"/>
  <c r="H248" i="1"/>
  <c r="H247" i="1"/>
  <c r="H246" i="1"/>
  <c r="D230" i="1"/>
  <c r="E230" i="1"/>
  <c r="F230" i="1"/>
  <c r="G230" i="1"/>
  <c r="C230" i="1"/>
  <c r="D229" i="1"/>
  <c r="E229" i="1"/>
  <c r="F229" i="1"/>
  <c r="G229" i="1"/>
  <c r="C229" i="1"/>
  <c r="D228" i="1"/>
  <c r="E228" i="1"/>
  <c r="F228" i="1"/>
  <c r="G228" i="1"/>
  <c r="C228" i="1"/>
  <c r="H227" i="1"/>
  <c r="H226" i="1"/>
  <c r="H225" i="1"/>
  <c r="D209" i="1"/>
  <c r="E209" i="1"/>
  <c r="F209" i="1"/>
  <c r="G209" i="1"/>
  <c r="C209" i="1"/>
  <c r="D208" i="1"/>
  <c r="E208" i="1"/>
  <c r="F208" i="1"/>
  <c r="G208" i="1"/>
  <c r="C208" i="1"/>
  <c r="D207" i="1"/>
  <c r="E207" i="1"/>
  <c r="F207" i="1"/>
  <c r="G207" i="1"/>
  <c r="C207" i="1"/>
  <c r="H205" i="1"/>
  <c r="H206" i="1"/>
  <c r="H204" i="1"/>
  <c r="D188" i="1"/>
  <c r="E188" i="1"/>
  <c r="F188" i="1"/>
  <c r="G188" i="1"/>
  <c r="D187" i="1"/>
  <c r="E187" i="1"/>
  <c r="F187" i="1"/>
  <c r="G187" i="1"/>
  <c r="D186" i="1"/>
  <c r="E186" i="1"/>
  <c r="F186" i="1"/>
  <c r="G186" i="1"/>
  <c r="C188" i="1"/>
  <c r="C187" i="1"/>
  <c r="C186" i="1"/>
  <c r="H185" i="1"/>
  <c r="H184" i="1"/>
  <c r="H183" i="1"/>
  <c r="H280" i="1" l="1"/>
  <c r="H281" i="1"/>
  <c r="H282" i="1"/>
  <c r="H283" i="1"/>
  <c r="H284" i="1"/>
  <c r="H285" i="1"/>
  <c r="H286" i="1"/>
  <c r="H287" i="1"/>
  <c r="H279" i="1"/>
  <c r="H259" i="1"/>
  <c r="H260" i="1"/>
  <c r="H261" i="1"/>
  <c r="H262" i="1"/>
  <c r="H263" i="1"/>
  <c r="H264" i="1"/>
  <c r="H265" i="1"/>
  <c r="H266" i="1"/>
  <c r="H258" i="1"/>
  <c r="H238" i="1"/>
  <c r="H239" i="1"/>
  <c r="H240" i="1"/>
  <c r="H241" i="1"/>
  <c r="H242" i="1"/>
  <c r="H243" i="1"/>
  <c r="H244" i="1"/>
  <c r="H245" i="1"/>
  <c r="H237" i="1"/>
  <c r="H217" i="1"/>
  <c r="H218" i="1"/>
  <c r="H219" i="1"/>
  <c r="H220" i="1"/>
  <c r="H221" i="1"/>
  <c r="H222" i="1"/>
  <c r="H223" i="1"/>
  <c r="H224" i="1"/>
  <c r="H216" i="1"/>
  <c r="H196" i="1"/>
  <c r="H197" i="1"/>
  <c r="H198" i="1"/>
  <c r="H199" i="1"/>
  <c r="H200" i="1"/>
  <c r="H201" i="1"/>
  <c r="H202" i="1"/>
  <c r="H203" i="1"/>
  <c r="H195" i="1"/>
  <c r="H175" i="1"/>
  <c r="H176" i="1"/>
  <c r="H177" i="1"/>
  <c r="H178" i="1"/>
  <c r="H179" i="1"/>
  <c r="H180" i="1"/>
  <c r="H181" i="1"/>
  <c r="H182" i="1"/>
  <c r="H174" i="1"/>
  <c r="H292" i="1" l="1"/>
  <c r="H291" i="1"/>
  <c r="H271" i="1"/>
  <c r="H270" i="1"/>
  <c r="H249" i="1"/>
  <c r="H228" i="1"/>
  <c r="H208" i="1"/>
  <c r="H207" i="1"/>
  <c r="H187" i="1"/>
  <c r="H186" i="1"/>
  <c r="H188" i="1"/>
  <c r="H293" i="1"/>
  <c r="H272" i="1"/>
  <c r="H251" i="1"/>
  <c r="H250" i="1"/>
  <c r="H229" i="1"/>
  <c r="H230" i="1"/>
  <c r="H209" i="1"/>
</calcChain>
</file>

<file path=xl/sharedStrings.xml><?xml version="1.0" encoding="utf-8"?>
<sst xmlns="http://schemas.openxmlformats.org/spreadsheetml/2006/main" count="1364" uniqueCount="156">
  <si>
    <t>Μονάδες</t>
  </si>
  <si>
    <t>Δωμάτια</t>
  </si>
  <si>
    <t>Κλίνες</t>
  </si>
  <si>
    <t>1*</t>
  </si>
  <si>
    <t>Σύνολο</t>
  </si>
  <si>
    <t xml:space="preserve">Μουσεία </t>
  </si>
  <si>
    <t>Αρχαιολογικοί χώροι</t>
  </si>
  <si>
    <t xml:space="preserve">Διανυκτερεύσεις αλλοδαπών </t>
  </si>
  <si>
    <t>ΕΤΟΣ</t>
  </si>
  <si>
    <t>ΔΙΑΚΙΝΗΘΕΝΤΕΣ ΚΑΤΑ ΤΗΝ ΑΠΟΒΙΒΑΣΗ (ΚΑΤΑΠΛΟΙ)</t>
  </si>
  <si>
    <t>ΔΙΑΚΙΝΗΘΕΝΤΕΣ ΚΑΤΑ ΤΗΝ ΕΠΙΒΙΒΑΣΗ (ΑΠΟΠΛΟΙ)</t>
  </si>
  <si>
    <t>ΣΥΝΟΛΑ ΔΙΑΚΙΝΗΘΕΝΤΩΝ</t>
  </si>
  <si>
    <t>ΕΠΙΒΑΤΕΣ ΜΕ Ε/Γ - Ο/Γ</t>
  </si>
  <si>
    <t>ΕΠΙΒΑΤΩΝ ΜΕ Ε/Γ - Ο/Γ</t>
  </si>
  <si>
    <t>Ιωάννινα</t>
  </si>
  <si>
    <t>Πρέβεζα</t>
  </si>
  <si>
    <t>Άρτα</t>
  </si>
  <si>
    <t>Θεσπρωτία</t>
  </si>
  <si>
    <t>Θεσπρωτίας</t>
  </si>
  <si>
    <t>Ιωαννίνων</t>
  </si>
  <si>
    <t>Πρεβέζης</t>
  </si>
  <si>
    <t>Λιμάνι</t>
  </si>
  <si>
    <t>Ηγουμενίτσας</t>
  </si>
  <si>
    <t>Διανυκτερεύσεις ημεδαπών</t>
  </si>
  <si>
    <t xml:space="preserve">Διανυκτερεύσεις ημεδαπών </t>
  </si>
  <si>
    <t>Ιανουάριος</t>
  </si>
  <si>
    <t>Φεβρουάριος</t>
  </si>
  <si>
    <t>Μάρτιος</t>
  </si>
  <si>
    <t>Απρίλιος</t>
  </si>
  <si>
    <t>Μάιος</t>
  </si>
  <si>
    <t>Ιούνιος</t>
  </si>
  <si>
    <t>Ιούλιος</t>
  </si>
  <si>
    <t>Αύγουστος</t>
  </si>
  <si>
    <t>Σεπτέμβριος</t>
  </si>
  <si>
    <t>Οκτώβριος</t>
  </si>
  <si>
    <t>Νοέμβριος</t>
  </si>
  <si>
    <t>Δεκέμβριος</t>
  </si>
  <si>
    <t xml:space="preserve">Ιωάννινα </t>
  </si>
  <si>
    <t xml:space="preserve">Σύνολο </t>
  </si>
  <si>
    <t>Πληρότητα</t>
  </si>
  <si>
    <t xml:space="preserve">Πληρότητα </t>
  </si>
  <si>
    <t>Διεθνείς αεροπορικές αφίξεις</t>
  </si>
  <si>
    <t>5*</t>
  </si>
  <si>
    <t>4*</t>
  </si>
  <si>
    <t>3*</t>
  </si>
  <si>
    <t>2*</t>
  </si>
  <si>
    <t>Περιφερειακή Ενότητα</t>
  </si>
  <si>
    <t xml:space="preserve">Περιφερειακές Ενότητες </t>
  </si>
  <si>
    <t>Περιφερειακές Ενότητες</t>
  </si>
  <si>
    <t>Αεροπορικές αφίξεις εσωτερικού</t>
  </si>
  <si>
    <t xml:space="preserve">Περιφέρειες </t>
  </si>
  <si>
    <t xml:space="preserve"> Χώρες Προέλευσης</t>
  </si>
  <si>
    <t>Επισκέψεις (σε χιλ.)</t>
  </si>
  <si>
    <t>Εισπράξεις (σε εκ. €)</t>
  </si>
  <si>
    <t xml:space="preserve">Διανυκτερεύσεις (σε χιλ.) </t>
  </si>
  <si>
    <t>Μέση Διάρκεια Παραμονής</t>
  </si>
  <si>
    <t>Ην. Βασίλειο</t>
  </si>
  <si>
    <t>Γερμανία</t>
  </si>
  <si>
    <t>Λοιπές</t>
  </si>
  <si>
    <t>% επί του συνόλου</t>
  </si>
  <si>
    <t>Βασικά Μεγέθη Εισερχόμενου Τουρισμού της Περιφέρειας Ηπείρου 2016</t>
  </si>
  <si>
    <t>Αλβανία</t>
  </si>
  <si>
    <t>Ιταλία</t>
  </si>
  <si>
    <t>4Κ</t>
  </si>
  <si>
    <t>3Κ</t>
  </si>
  <si>
    <t>2Κ</t>
  </si>
  <si>
    <t>1Κ</t>
  </si>
  <si>
    <t>Άρτας</t>
  </si>
  <si>
    <t>Πρέβεζας</t>
  </si>
  <si>
    <t>Δαπάνη/ Επίσκεψη   (σε €)</t>
  </si>
  <si>
    <t>Δαπάνη/ Διανυκτέρευση  (σε €)</t>
  </si>
  <si>
    <t>Αφίξεις αλλοδαπών</t>
  </si>
  <si>
    <t>Αφίξεις ημεδαπών</t>
  </si>
  <si>
    <t xml:space="preserve">Αφίξεις ημεδαπών </t>
  </si>
  <si>
    <t>Βασικά Μεγέθη Εισερχόμενου Τουρισμού της Περιφέρειας Ηπείρου 2017</t>
  </si>
  <si>
    <t>Βασικά Τουριστικά Μεγέθη της Περιφέρειας Ηπείρου</t>
  </si>
  <si>
    <t xml:space="preserve">Ήπειρος </t>
  </si>
  <si>
    <t>Σύνολο Χώρας</t>
  </si>
  <si>
    <t>ΠΕΡΙΦΕΡΕΙΑ ΗΠΕΙΡΟΥ</t>
  </si>
  <si>
    <t xml:space="preserve">Ξενοδοχειακό δυναμικό 2017 </t>
  </si>
  <si>
    <t xml:space="preserve">Ξενοδοχειακό δυναμικό 2016 </t>
  </si>
  <si>
    <t xml:space="preserve">Ξενοδοχειακό δυναμικό 2015 </t>
  </si>
  <si>
    <t xml:space="preserve">Ξενοδοχειακό δυναμικό 2014 </t>
  </si>
  <si>
    <t xml:space="preserve">Ξενοδοχειακό δυναμικό 2013 </t>
  </si>
  <si>
    <t xml:space="preserve">ΠΕΡΙΦΕΡΕΙΑ ΗΠΕΙΡΟΥ </t>
  </si>
  <si>
    <t xml:space="preserve">Ξενοδοχειακό δυναμικό 2012 </t>
  </si>
  <si>
    <t>Ξενοδοχειακό δυναμικό 2011</t>
  </si>
  <si>
    <t>Ξενοδοχειακό δυναμικό 2010</t>
  </si>
  <si>
    <t>Ενοικιαζόμενα δωμάτια 2017</t>
  </si>
  <si>
    <t>Ενότητα</t>
  </si>
  <si>
    <t>Ενοικιαζόμενα δωμάτια 2018</t>
  </si>
  <si>
    <t xml:space="preserve">Ενότητα </t>
  </si>
  <si>
    <t xml:space="preserve">Ξενοδοχειακό δυναμικό 2018 </t>
  </si>
  <si>
    <t>Βασικά Μεγέθη Εισερχόμενου Τουρισμού της Περιφέρειας Ηπείρου 2018</t>
  </si>
  <si>
    <t>Ενοικιαζόμενα δωμάτια 2019</t>
  </si>
  <si>
    <t xml:space="preserve">Ξενοδοχειακό δυναμικό 2019 </t>
  </si>
  <si>
    <t>Δραστηριότητες υπηρεσιών παροχής καταλύματος και εστίασης</t>
  </si>
  <si>
    <t>Βασικά Μεγέθη Εισερχόμενου Τουρισμού της Περιφέρειας Ηπείρου 2019</t>
  </si>
  <si>
    <t xml:space="preserve">Ξενοδοχειακό δυναμικό 2020 </t>
  </si>
  <si>
    <t>Βασικά Μεγέθη Εισερχόμενου Τουρισμού της Περιφέρειας Ηπείρου 2020</t>
  </si>
  <si>
    <t>Λοιποί κλάδοι</t>
  </si>
  <si>
    <t>Σύνολο απασχόλησης</t>
  </si>
  <si>
    <t>% Υπηρεσιών ως προς το σύνολο της Περιφέρειας</t>
  </si>
  <si>
    <t>% Λοιπών κλάδων ως προς το σύνολο της Περιφέρειας</t>
  </si>
  <si>
    <t>Αριθμός Κρουαζιερόπλοιων</t>
  </si>
  <si>
    <t>Αριθμός αφίξεων</t>
  </si>
  <si>
    <t>Πηγή: Ένωση Λιμένων Ελλάδος - Επεξεργασία INSETE Intelligence</t>
  </si>
  <si>
    <t>Πάργας</t>
  </si>
  <si>
    <t>Σύνολο Περιφέρειας</t>
  </si>
  <si>
    <t>Πηγή: Έρευνα Συνόρων της ΤτΕ, Επεξεργασία INSETE Intelligence</t>
  </si>
  <si>
    <r>
      <t xml:space="preserve">1) </t>
    </r>
    <r>
      <rPr>
        <sz val="8"/>
        <rFont val="Verdana"/>
        <family val="2"/>
        <charset val="161"/>
      </rPr>
      <t>Η Έρευνα Εργατικού Δυναμικού είναι δειγματοληπτική και διεξάγεται από την ΕΛΣΤΑΤ</t>
    </r>
  </si>
  <si>
    <r>
      <t xml:space="preserve">2) </t>
    </r>
    <r>
      <rPr>
        <sz val="8"/>
        <rFont val="Verdana"/>
        <family val="2"/>
        <charset val="161"/>
      </rPr>
      <t>Ως απασχολούμενοι ορίζονται τα άτομα ηλικίας 15 ετών και άνω, τα οποία την εβδομάδα αναφοράς είτε εργάστηκαν έστω και μια ώρα με σκοπό την αμοιβή ή το κέρδος, είτε εργάστηκαν στην οικογενειακή επιχείρηση, είτε δεν εργάστηκαν αλλά είχαν μια εργασία ή επιχείρηση από την οποία απουσίαζαν προσωρινά.</t>
    </r>
    <r>
      <rPr>
        <b/>
        <sz val="8"/>
        <rFont val="Verdana"/>
        <family val="2"/>
        <charset val="161"/>
      </rPr>
      <t xml:space="preserve">
</t>
    </r>
  </si>
  <si>
    <t>Πηγή: Έρευνα Εργατικού Δυναμικού ΕΛΣΤΑΤ - Επεξεργασία INSETE Intelligence</t>
  </si>
  <si>
    <t>Πηγή: Ξενοδοχειακό Επιμελητήριο Ελλάδας - Επεξεργασία INSETE Intelligence</t>
  </si>
  <si>
    <t>Πηγή: MHTE - Επεξεργασία INSETE Intelligence</t>
  </si>
  <si>
    <t>Πηγή: ΕΛ.ΣΤΑΤ - Επεξεργασία INSETE Intelligence, Τα στοιχεία για τα έτη 2010-2017 προκύπτουν από μέρος των συνολικά διαθέσιµων κλινών - η εκτίµηση και προβολή των αποτελεσµάτων γίνεται στο 80% των διαθέσιμων κλινών λόγω έλλειψης της πληροφορίας των µηνών λειτουργίας του κάθε καταλύµατος µέσα στο έτος. Τα στοιχεία για τα έτη από το 2018 κια έπειτα λόγω αλλαγής της μεθοδολογίας προκύπτουν από το 100% των διαθέσιμων κλινών</t>
  </si>
  <si>
    <t xml:space="preserve">Πηγή: YΠΑ, Επεξεργασία INSETE Intelligence         </t>
  </si>
  <si>
    <t>Πηγή: ΕΛ.ΣΤΑΤ - Επεξεργασία INSETE Intelligence</t>
  </si>
  <si>
    <t>Ξενοδοχειακό δυναμικό 2021</t>
  </si>
  <si>
    <t>Βασικά Μεγέθη Εισερχόμενου Τουρισμού της Περιφέρειας Ηπείρου 2021</t>
  </si>
  <si>
    <t>Ξενοδοχειακό δυναμικό 2022</t>
  </si>
  <si>
    <t>Βασικά Μεγέθη Εισερχόμενου Τουρισμού της Περιφέρειας Ηπείρου 2022</t>
  </si>
  <si>
    <t>ΔΙΑΚΙΝΗΘΕΝΤΕΣ ΕΞΩΤΕΡΙΚΟΥ 2013-2022</t>
  </si>
  <si>
    <t>Βασικά Μεγέθη Εισερχόμενου Τουρισμού της Περιφέρειας Ηπείρου 2023</t>
  </si>
  <si>
    <t xml:space="preserve">Η απασχόληση στην Περιφέρεια Ηπείρου (σε χιλ.), 2010-2023 </t>
  </si>
  <si>
    <t>Ξενοδοχειακό δυναμικό 2023</t>
  </si>
  <si>
    <t>ΠΕΡΙΦΕΡΕΙΑ ΗΠΕΙΡΟΥ: στοιχεία αφίξεων, διανυκτερεύσεων και πληρότητας σε ξενοδοχειακά καταλύματα, 2010-2023</t>
  </si>
  <si>
    <t>ΠΕΡΙΦΕΡΕΙΑ ΗΠΕΙΡΟΥ: στοιχεία αφίξεων και διανυκτερεύσεων σε καταλύματα σύντομης διαμονής, 2020-2023</t>
  </si>
  <si>
    <t>ΔΙΑΚΙΝΗΘΕΝΤΕΣ ΕΣΩΤΕΡΙΚΟΥ 2013-2023</t>
  </si>
  <si>
    <t>Κίνηση κρουαζιερόπλοιων στα λιμάνια της Περιφέρειας Ηπείρου, 2013-2023</t>
  </si>
  <si>
    <t>ΠΕΡΙΦΕΡΕΙΑ ΗΠΕΙΡΟΥ: Επισκέπτες σε Μουσεία / Αρχαιολογικούς χώρους 2010-2023</t>
  </si>
  <si>
    <t>Δυναμικό καταλυμάτων (μονάδες) βραχυχρόνιας μίσθωσης ανά μήνα, 2019-2023</t>
  </si>
  <si>
    <t>Δυναμικό καταλυμάτων (κρεβάτια) βραχυχρόνιας μίσθωσης ανά μήνα, 2019-2023</t>
  </si>
  <si>
    <t>Μήνας</t>
  </si>
  <si>
    <t>01</t>
  </si>
  <si>
    <t>02</t>
  </si>
  <si>
    <t>03</t>
  </si>
  <si>
    <t>04</t>
  </si>
  <si>
    <t>05</t>
  </si>
  <si>
    <t>06</t>
  </si>
  <si>
    <t>07</t>
  </si>
  <si>
    <t>08</t>
  </si>
  <si>
    <t>09</t>
  </si>
  <si>
    <t>10</t>
  </si>
  <si>
    <t>11</t>
  </si>
  <si>
    <t>12</t>
  </si>
  <si>
    <r>
      <rPr>
        <b/>
        <sz val="7"/>
        <color rgb="FF002060"/>
        <rFont val="Verdana"/>
        <family val="2"/>
        <charset val="161"/>
      </rPr>
      <t>Πηγή</t>
    </r>
    <r>
      <rPr>
        <sz val="7"/>
        <color rgb="FF002060"/>
        <rFont val="Verdana"/>
        <family val="2"/>
        <charset val="161"/>
      </rPr>
      <t>: Transparent-Επεξεργασία INSETE Intelligence</t>
    </r>
  </si>
  <si>
    <t xml:space="preserve"> Άρτας</t>
  </si>
  <si>
    <t xml:space="preserve">Πρέβεζας </t>
  </si>
  <si>
    <t>Δυναμικό καταλυμάτων (δωμάτια) βραχυχρόνιας μίσθωσης ανά μήνα, 2019-2023</t>
  </si>
  <si>
    <t>Κατηγορία</t>
  </si>
  <si>
    <t>Διανυκτερεύσεις</t>
  </si>
  <si>
    <t>Έσοδα</t>
  </si>
  <si>
    <t>Μέση Δαπάνη ανά Διανυκτέρευση</t>
  </si>
  <si>
    <t>Διανυκτερεύσεις, Έσοδα, Μέση Δαπάνη ανά Διανυκτέρευση και Πληρότητα σε καταλύματα βραχυχρόνιας μίσθωσης στην Περιφέρεια Ηπείρου, 2019-2023</t>
  </si>
  <si>
    <t>* Τα στοιχεία διανυκτερεύσεων αφορούν σε διανυκτερεύσεις καταλύματος και όχι σε διανυκτερεύσεις επισκεπτών και αφορούν στο σύνολο των διανυκτερευόντων (ημεδαποί και αλλοδαποί) και μόνο για κρατήσεις με λιγότερες από 28 διανυκτερεύσεις. Τα στοιχεία αφορούν καταλύματα από την πλατφόρμα Airbnb.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</si>
</sst>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 _€_-;\-* #,##0.00\ _€_-;_-* &quot;-&quot;??\ _€_-;_-@_-"/>
    <numFmt numFmtId="165" formatCode="0.0%"/>
    <numFmt numFmtId="166" formatCode="#,##0.0"/>
    <numFmt numFmtId="167" formatCode="0.0"/>
  </numFmts>
  <fonts count="31" x14ac:knownFonts="1">
    <font>
      <sz val="11"/>
      <color theme="1"/>
      <name val="Calibri"/>
      <family val="2"/>
      <charset val="161"/>
      <scheme val="minor"/>
    </font>
    <font>
      <sz val="10"/>
      <color rgb="FF000000"/>
      <name val="Times New Roman"/>
      <family val="1"/>
      <charset val="161"/>
    </font>
    <font>
      <b/>
      <sz val="16"/>
      <color theme="1"/>
      <name val="Tahoma"/>
      <family val="2"/>
      <charset val="161"/>
    </font>
    <font>
      <sz val="11"/>
      <color theme="1"/>
      <name val="Calibri"/>
      <family val="2"/>
      <charset val="161"/>
      <scheme val="minor"/>
    </font>
    <font>
      <sz val="10"/>
      <name val="Arial"/>
      <family val="2"/>
      <charset val="161"/>
    </font>
    <font>
      <sz val="10"/>
      <color indexed="8"/>
      <name val="Arial"/>
      <family val="2"/>
      <charset val="161"/>
    </font>
    <font>
      <u/>
      <sz val="9"/>
      <color theme="11"/>
      <name val="Franklin Gothic Book"/>
      <family val="2"/>
      <charset val="161"/>
    </font>
    <font>
      <u/>
      <sz val="9"/>
      <color theme="10"/>
      <name val="Franklin Gothic Book"/>
      <family val="2"/>
      <charset val="161"/>
    </font>
    <font>
      <sz val="11"/>
      <color rgb="FF006100"/>
      <name val="Calibri"/>
      <family val="2"/>
      <charset val="161"/>
      <scheme val="minor"/>
    </font>
    <font>
      <sz val="11"/>
      <color theme="1"/>
      <name val="Calibri"/>
      <family val="2"/>
      <scheme val="minor"/>
    </font>
    <font>
      <b/>
      <sz val="8"/>
      <color theme="4"/>
      <name val="Verdana"/>
      <family val="2"/>
      <charset val="161"/>
    </font>
    <font>
      <b/>
      <sz val="8"/>
      <color theme="0"/>
      <name val="Verdana"/>
      <family val="2"/>
      <charset val="161"/>
    </font>
    <font>
      <sz val="8"/>
      <color theme="1"/>
      <name val="Verdana"/>
      <family val="2"/>
      <charset val="161"/>
    </font>
    <font>
      <b/>
      <sz val="8"/>
      <color theme="1"/>
      <name val="Verdana"/>
      <family val="2"/>
      <charset val="161"/>
    </font>
    <font>
      <sz val="8"/>
      <color theme="0"/>
      <name val="Verdana"/>
      <family val="2"/>
      <charset val="161"/>
    </font>
    <font>
      <sz val="8"/>
      <color rgb="FF002060"/>
      <name val="Verdana"/>
      <family val="2"/>
      <charset val="161"/>
    </font>
    <font>
      <b/>
      <sz val="8"/>
      <name val="Verdana"/>
      <family val="2"/>
      <charset val="161"/>
    </font>
    <font>
      <sz val="8"/>
      <name val="Verdana"/>
      <family val="2"/>
      <charset val="161"/>
    </font>
    <font>
      <sz val="8"/>
      <color rgb="FF0070C0"/>
      <name val="Verdana"/>
      <family val="2"/>
      <charset val="161"/>
    </font>
    <font>
      <i/>
      <sz val="8"/>
      <color rgb="FF0070C0"/>
      <name val="Verdana"/>
      <family val="2"/>
      <charset val="161"/>
    </font>
    <font>
      <i/>
      <sz val="8"/>
      <color theme="4"/>
      <name val="Verdana"/>
      <family val="2"/>
      <charset val="161"/>
    </font>
    <font>
      <b/>
      <i/>
      <sz val="8"/>
      <color theme="4"/>
      <name val="Verdana"/>
      <family val="2"/>
      <charset val="161"/>
    </font>
    <font>
      <b/>
      <sz val="8"/>
      <color rgb="FF000000"/>
      <name val="Verdana"/>
      <family val="2"/>
      <charset val="161"/>
    </font>
    <font>
      <sz val="8"/>
      <color rgb="FF000000"/>
      <name val="Verdana"/>
      <family val="2"/>
      <charset val="161"/>
    </font>
    <font>
      <b/>
      <sz val="14"/>
      <color theme="1"/>
      <name val="Verdana Pro"/>
      <family val="2"/>
    </font>
    <font>
      <sz val="9"/>
      <color theme="1"/>
      <name val="Tahoma"/>
      <family val="2"/>
      <charset val="161"/>
    </font>
    <font>
      <b/>
      <sz val="9"/>
      <color theme="1"/>
      <name val="Tahoma"/>
      <family val="2"/>
      <charset val="161"/>
    </font>
    <font>
      <b/>
      <sz val="9"/>
      <color theme="0"/>
      <name val="Verdana"/>
      <family val="2"/>
      <charset val="161"/>
    </font>
    <font>
      <sz val="9"/>
      <color theme="1"/>
      <name val="Verdana"/>
      <family val="2"/>
      <charset val="161"/>
    </font>
    <font>
      <sz val="7"/>
      <color rgb="FF002060"/>
      <name val="Verdana"/>
      <family val="2"/>
      <charset val="161"/>
    </font>
    <font>
      <b/>
      <sz val="7"/>
      <color rgb="FF002060"/>
      <name val="Verdana"/>
      <family val="2"/>
      <charset val="161"/>
    </font>
  </fonts>
  <fills count="12">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79998168889431442"/>
        <bgColor theme="4" tint="0.79998168889431442"/>
      </patternFill>
    </fill>
    <fill>
      <patternFill patternType="solid">
        <fgColor rgb="FFC6EFCE"/>
      </patternFill>
    </fill>
    <fill>
      <patternFill patternType="solid">
        <fgColor rgb="FF002060"/>
        <bgColor theme="4"/>
      </patternFill>
    </fill>
    <fill>
      <patternFill patternType="solid">
        <fgColor theme="2"/>
        <bgColor indexed="64"/>
      </patternFill>
    </fill>
    <fill>
      <patternFill patternType="solid">
        <fgColor rgb="FF002060"/>
        <bgColor indexed="64"/>
      </patternFill>
    </fill>
    <fill>
      <patternFill patternType="solid">
        <fgColor theme="4" tint="-0.249977111117893"/>
        <bgColor indexed="64"/>
      </patternFill>
    </fill>
    <fill>
      <patternFill patternType="solid">
        <fgColor theme="3" tint="0.79998168889431442"/>
        <bgColor indexed="64"/>
      </patternFill>
    </fill>
  </fills>
  <borders count="28">
    <border>
      <left/>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medium">
        <color theme="4"/>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style="thin">
        <color indexed="64"/>
      </bottom>
      <diagonal/>
    </border>
    <border>
      <left/>
      <right style="thin">
        <color theme="4" tint="0.39997558519241921"/>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diagonal/>
    </border>
    <border>
      <left style="thin">
        <color theme="4" tint="0.39997558519241921"/>
      </left>
      <right/>
      <top/>
      <bottom style="hair">
        <color rgb="FF0070C0"/>
      </bottom>
      <diagonal/>
    </border>
    <border>
      <left/>
      <right/>
      <top/>
      <bottom style="hair">
        <color rgb="FF0070C0"/>
      </bottom>
      <diagonal/>
    </border>
    <border>
      <left/>
      <right style="thin">
        <color theme="4" tint="0.39997558519241921"/>
      </right>
      <top/>
      <bottom style="hair">
        <color rgb="FF0070C0"/>
      </bottom>
      <diagonal/>
    </border>
    <border>
      <left style="thin">
        <color theme="4" tint="0.39997558519241921"/>
      </left>
      <right/>
      <top style="hair">
        <color rgb="FF0070C0"/>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bottom style="thin">
        <color theme="0"/>
      </bottom>
      <diagonal/>
    </border>
    <border>
      <left/>
      <right style="thin">
        <color theme="4" tint="0.39997558519241921"/>
      </right>
      <top/>
      <bottom style="thin">
        <color theme="0"/>
      </bottom>
      <diagonal/>
    </border>
    <border>
      <left/>
      <right/>
      <top style="thin">
        <color rgb="FF000000"/>
      </top>
      <bottom style="thin">
        <color rgb="FF000000"/>
      </bottom>
      <diagonal/>
    </border>
    <border>
      <left/>
      <right/>
      <top/>
      <bottom style="mediumDashed">
        <color rgb="FF002060"/>
      </bottom>
      <diagonal/>
    </border>
    <border>
      <left/>
      <right/>
      <top style="mediumDashed">
        <color rgb="FF002060"/>
      </top>
      <bottom/>
      <diagonal/>
    </border>
    <border>
      <left/>
      <right/>
      <top style="thin">
        <color theme="4" tint="-0.249977111117893"/>
      </top>
      <bottom style="thin">
        <color theme="4" tint="-0.249977111117893"/>
      </bottom>
      <diagonal/>
    </border>
    <border>
      <left style="thin">
        <color theme="4"/>
      </left>
      <right style="medium">
        <color theme="4"/>
      </right>
      <top style="thin">
        <color indexed="64"/>
      </top>
      <bottom style="thin">
        <color theme="4" tint="-0.249977111117893"/>
      </bottom>
      <diagonal/>
    </border>
    <border>
      <left/>
      <right style="medium">
        <color theme="4"/>
      </right>
      <top style="thin">
        <color indexed="64"/>
      </top>
      <bottom style="thin">
        <color theme="4" tint="-0.249977111117893"/>
      </bottom>
      <diagonal/>
    </border>
  </borders>
  <cellStyleXfs count="14">
    <xf numFmtId="0" fontId="0" fillId="0" borderId="0"/>
    <xf numFmtId="0" fontId="1" fillId="0" borderId="0"/>
    <xf numFmtId="9" fontId="3" fillId="0" borderId="0" applyFont="0" applyFill="0" applyBorder="0" applyAlignment="0" applyProtection="0"/>
    <xf numFmtId="164" fontId="3" fillId="0" borderId="0" applyFont="0" applyFill="0" applyBorder="0" applyAlignment="0" applyProtection="0"/>
    <xf numFmtId="0" fontId="4" fillId="0" borderId="0"/>
    <xf numFmtId="43" fontId="3" fillId="0" borderId="0" applyFont="0" applyFill="0" applyBorder="0" applyAlignment="0" applyProtection="0"/>
    <xf numFmtId="43" fontId="4" fillId="0" borderId="0" applyFont="0" applyFill="0" applyBorder="0" applyAlignment="0" applyProtection="0"/>
    <xf numFmtId="0" fontId="6"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4" fillId="0" borderId="0" applyNumberFormat="0" applyFill="0" applyBorder="0" applyAlignment="0" applyProtection="0"/>
    <xf numFmtId="0" fontId="4" fillId="0" borderId="0"/>
    <xf numFmtId="0" fontId="5" fillId="0" borderId="0"/>
    <xf numFmtId="0" fontId="8" fillId="6" borderId="0" applyNumberFormat="0" applyBorder="0" applyAlignment="0" applyProtection="0"/>
    <xf numFmtId="0" fontId="9" fillId="0" borderId="0"/>
  </cellStyleXfs>
  <cellXfs count="183">
    <xf numFmtId="0" fontId="0" fillId="0" borderId="0" xfId="0"/>
    <xf numFmtId="0" fontId="2" fillId="0" borderId="0" xfId="0" applyFont="1" applyAlignment="1">
      <alignment vertical="center" wrapText="1"/>
    </xf>
    <xf numFmtId="0" fontId="10" fillId="0" borderId="10" xfId="0" applyFont="1" applyBorder="1" applyAlignment="1">
      <alignment vertical="center"/>
    </xf>
    <xf numFmtId="0" fontId="10" fillId="0" borderId="0" xfId="0" applyFont="1" applyAlignment="1">
      <alignment horizontal="left" vertical="center"/>
    </xf>
    <xf numFmtId="0" fontId="12" fillId="0" borderId="0" xfId="0" applyFont="1"/>
    <xf numFmtId="0" fontId="11" fillId="9" borderId="20" xfId="0" applyFont="1" applyFill="1" applyBorder="1" applyAlignment="1">
      <alignment horizontal="center" vertical="center"/>
    </xf>
    <xf numFmtId="0" fontId="11" fillId="9" borderId="20" xfId="0" applyFont="1" applyFill="1" applyBorder="1" applyAlignment="1">
      <alignment horizontal="center" vertical="center" wrapText="1"/>
    </xf>
    <xf numFmtId="0" fontId="11" fillId="9" borderId="21" xfId="0" applyFont="1" applyFill="1" applyBorder="1" applyAlignment="1">
      <alignment horizontal="center" vertical="center" wrapText="1"/>
    </xf>
    <xf numFmtId="0" fontId="13" fillId="4" borderId="16" xfId="0" applyFont="1" applyFill="1" applyBorder="1" applyAlignment="1">
      <alignment vertical="center" wrapText="1"/>
    </xf>
    <xf numFmtId="0" fontId="13" fillId="4" borderId="17" xfId="0" applyFont="1" applyFill="1" applyBorder="1" applyAlignment="1">
      <alignment vertical="center" wrapText="1"/>
    </xf>
    <xf numFmtId="165" fontId="13" fillId="4" borderId="18" xfId="2" applyNumberFormat="1" applyFont="1" applyFill="1" applyBorder="1" applyAlignment="1">
      <alignment horizontal="center" vertical="center"/>
    </xf>
    <xf numFmtId="165" fontId="13" fillId="4" borderId="19" xfId="2" applyNumberFormat="1" applyFont="1" applyFill="1" applyBorder="1" applyAlignment="1">
      <alignment horizontal="center" vertical="center"/>
    </xf>
    <xf numFmtId="165" fontId="12" fillId="0" borderId="0" xfId="2" applyNumberFormat="1" applyFont="1"/>
    <xf numFmtId="0" fontId="12" fillId="0" borderId="0" xfId="0" applyFont="1" applyAlignment="1">
      <alignment vertical="center"/>
    </xf>
    <xf numFmtId="0" fontId="12" fillId="4" borderId="10" xfId="0" applyFont="1" applyFill="1" applyBorder="1" applyAlignment="1">
      <alignment vertical="center"/>
    </xf>
    <xf numFmtId="166" fontId="12" fillId="4" borderId="10" xfId="0" applyNumberFormat="1" applyFont="1" applyFill="1" applyBorder="1" applyAlignment="1">
      <alignment horizontal="center" vertical="center"/>
    </xf>
    <xf numFmtId="166" fontId="12" fillId="4" borderId="11" xfId="0" applyNumberFormat="1" applyFont="1" applyFill="1" applyBorder="1" applyAlignment="1">
      <alignment horizontal="center" vertical="center"/>
    </xf>
    <xf numFmtId="167" fontId="12" fillId="4" borderId="10" xfId="0" applyNumberFormat="1" applyFont="1" applyFill="1" applyBorder="1" applyAlignment="1">
      <alignment horizontal="center" vertical="center"/>
    </xf>
    <xf numFmtId="0" fontId="12" fillId="2" borderId="0" xfId="0" applyFont="1" applyFill="1" applyAlignment="1">
      <alignment vertical="center"/>
    </xf>
    <xf numFmtId="166" fontId="12" fillId="2" borderId="0" xfId="0" applyNumberFormat="1" applyFont="1" applyFill="1" applyAlignment="1">
      <alignment horizontal="center" vertical="center"/>
    </xf>
    <xf numFmtId="166" fontId="12" fillId="2" borderId="8" xfId="0" applyNumberFormat="1" applyFont="1" applyFill="1" applyBorder="1" applyAlignment="1">
      <alignment horizontal="center" vertical="center"/>
    </xf>
    <xf numFmtId="167" fontId="12" fillId="2" borderId="0" xfId="0" applyNumberFormat="1" applyFont="1" applyFill="1" applyAlignment="1">
      <alignment horizontal="center" vertical="center"/>
    </xf>
    <xf numFmtId="0" fontId="12" fillId="4" borderId="0" xfId="0" applyFont="1" applyFill="1" applyAlignment="1">
      <alignment vertical="center"/>
    </xf>
    <xf numFmtId="166" fontId="12" fillId="4" borderId="0" xfId="0" applyNumberFormat="1" applyFont="1" applyFill="1" applyAlignment="1">
      <alignment horizontal="center" vertical="center"/>
    </xf>
    <xf numFmtId="166" fontId="12" fillId="4" borderId="8" xfId="0" applyNumberFormat="1" applyFont="1" applyFill="1" applyBorder="1" applyAlignment="1">
      <alignment horizontal="center" vertical="center"/>
    </xf>
    <xf numFmtId="167" fontId="12" fillId="4" borderId="0" xfId="0" applyNumberFormat="1" applyFont="1" applyFill="1" applyAlignment="1">
      <alignment horizontal="center" vertical="center"/>
    </xf>
    <xf numFmtId="0" fontId="12" fillId="4" borderId="14" xfId="0" applyFont="1" applyFill="1" applyBorder="1" applyAlignment="1">
      <alignment vertical="center"/>
    </xf>
    <xf numFmtId="166" fontId="12" fillId="4" borderId="14" xfId="0" applyNumberFormat="1" applyFont="1" applyFill="1" applyBorder="1" applyAlignment="1">
      <alignment horizontal="center" vertical="center"/>
    </xf>
    <xf numFmtId="166" fontId="12" fillId="4" borderId="15" xfId="0" applyNumberFormat="1" applyFont="1" applyFill="1" applyBorder="1" applyAlignment="1">
      <alignment horizontal="center" vertical="center"/>
    </xf>
    <xf numFmtId="167" fontId="12" fillId="4" borderId="14" xfId="0" applyNumberFormat="1" applyFont="1" applyFill="1" applyBorder="1" applyAlignment="1">
      <alignment horizontal="center" vertical="center"/>
    </xf>
    <xf numFmtId="166" fontId="13" fillId="4" borderId="0" xfId="0" applyNumberFormat="1" applyFont="1" applyFill="1" applyAlignment="1">
      <alignment horizontal="center" vertical="center"/>
    </xf>
    <xf numFmtId="166" fontId="13" fillId="4" borderId="8" xfId="0" applyNumberFormat="1" applyFont="1" applyFill="1" applyBorder="1" applyAlignment="1">
      <alignment horizontal="center" vertical="center"/>
    </xf>
    <xf numFmtId="167" fontId="13" fillId="4" borderId="0" xfId="0" applyNumberFormat="1" applyFont="1" applyFill="1" applyAlignment="1">
      <alignment horizontal="center" vertical="center"/>
    </xf>
    <xf numFmtId="167" fontId="13" fillId="4" borderId="18" xfId="0" applyNumberFormat="1" applyFont="1" applyFill="1" applyBorder="1" applyAlignment="1">
      <alignment horizontal="center" vertical="center"/>
    </xf>
    <xf numFmtId="166" fontId="13" fillId="4" borderId="18" xfId="0" applyNumberFormat="1" applyFont="1" applyFill="1" applyBorder="1" applyAlignment="1">
      <alignment horizontal="center" vertical="center"/>
    </xf>
    <xf numFmtId="166" fontId="13" fillId="4" borderId="19" xfId="0" applyNumberFormat="1" applyFont="1" applyFill="1" applyBorder="1" applyAlignment="1">
      <alignment horizontal="center" vertical="center"/>
    </xf>
    <xf numFmtId="165" fontId="12" fillId="0" borderId="0" xfId="2" applyNumberFormat="1" applyFont="1" applyAlignment="1">
      <alignment vertical="center"/>
    </xf>
    <xf numFmtId="0" fontId="16" fillId="0" borderId="0" xfId="0" applyFont="1" applyAlignment="1">
      <alignment vertical="top" wrapText="1"/>
    </xf>
    <xf numFmtId="0" fontId="16" fillId="0" borderId="0" xfId="0" applyFont="1" applyAlignment="1">
      <alignment horizontal="left" vertical="top" wrapText="1"/>
    </xf>
    <xf numFmtId="0" fontId="13" fillId="0" borderId="0" xfId="0" applyFont="1" applyAlignment="1">
      <alignment vertical="center" wrapText="1"/>
    </xf>
    <xf numFmtId="166" fontId="17" fillId="0" borderId="0" xfId="0" applyNumberFormat="1" applyFont="1" applyAlignment="1">
      <alignment horizontal="center" vertical="center"/>
    </xf>
    <xf numFmtId="167" fontId="12" fillId="0" borderId="0" xfId="0" applyNumberFormat="1" applyFont="1" applyAlignment="1">
      <alignment horizontal="center" vertical="center"/>
    </xf>
    <xf numFmtId="0" fontId="13" fillId="2" borderId="0" xfId="0" applyFont="1" applyFill="1" applyAlignment="1">
      <alignment vertical="center"/>
    </xf>
    <xf numFmtId="0" fontId="13" fillId="0" borderId="0" xfId="0" applyFont="1" applyAlignment="1">
      <alignment vertical="center"/>
    </xf>
    <xf numFmtId="165" fontId="17" fillId="0" borderId="0" xfId="2" applyNumberFormat="1" applyFont="1" applyAlignment="1">
      <alignment horizontal="center" vertical="center"/>
    </xf>
    <xf numFmtId="165" fontId="12" fillId="0" borderId="0" xfId="2" applyNumberFormat="1" applyFont="1" applyAlignment="1">
      <alignment horizontal="center" vertical="center"/>
    </xf>
    <xf numFmtId="0" fontId="13" fillId="2" borderId="0" xfId="0" applyFont="1" applyFill="1" applyAlignment="1">
      <alignment vertical="center" wrapText="1"/>
    </xf>
    <xf numFmtId="165" fontId="12" fillId="2" borderId="0" xfId="2" applyNumberFormat="1" applyFont="1" applyFill="1" applyAlignment="1">
      <alignment horizontal="center" vertical="center"/>
    </xf>
    <xf numFmtId="0" fontId="12" fillId="0" borderId="0" xfId="0" applyFont="1" applyAlignment="1">
      <alignment horizontal="left"/>
    </xf>
    <xf numFmtId="0" fontId="14" fillId="9" borderId="0" xfId="0" applyFont="1" applyFill="1" applyAlignment="1">
      <alignment vertical="center"/>
    </xf>
    <xf numFmtId="0" fontId="11" fillId="9" borderId="0" xfId="0" applyFont="1" applyFill="1" applyAlignment="1">
      <alignment horizontal="center" vertical="center"/>
    </xf>
    <xf numFmtId="0" fontId="11" fillId="10" borderId="25" xfId="0" applyFont="1" applyFill="1" applyBorder="1" applyAlignment="1">
      <alignment vertical="center"/>
    </xf>
    <xf numFmtId="166" fontId="11" fillId="10" borderId="25" xfId="0" applyNumberFormat="1" applyFont="1" applyFill="1" applyBorder="1" applyAlignment="1">
      <alignment horizontal="center" vertical="center"/>
    </xf>
    <xf numFmtId="0" fontId="11" fillId="7" borderId="0" xfId="0" applyFont="1" applyFill="1" applyAlignment="1">
      <alignment horizontal="left" vertical="center"/>
    </xf>
    <xf numFmtId="0" fontId="11" fillId="7" borderId="0" xfId="0" applyFont="1" applyFill="1" applyAlignment="1">
      <alignment horizontal="right" vertical="center"/>
    </xf>
    <xf numFmtId="3" fontId="12" fillId="2" borderId="0" xfId="0" applyNumberFormat="1" applyFont="1" applyFill="1" applyAlignment="1">
      <alignment vertical="center"/>
    </xf>
    <xf numFmtId="3" fontId="12" fillId="2" borderId="0" xfId="0" applyNumberFormat="1" applyFont="1" applyFill="1" applyAlignment="1">
      <alignment horizontal="right" vertical="center"/>
    </xf>
    <xf numFmtId="3" fontId="13" fillId="2" borderId="0" xfId="0" applyNumberFormat="1" applyFont="1" applyFill="1" applyAlignment="1">
      <alignment vertical="center"/>
    </xf>
    <xf numFmtId="3" fontId="12" fillId="0" borderId="0" xfId="0" applyNumberFormat="1" applyFont="1" applyAlignment="1">
      <alignment vertical="center"/>
    </xf>
    <xf numFmtId="3" fontId="13" fillId="0" borderId="0" xfId="0" applyNumberFormat="1" applyFont="1" applyAlignment="1">
      <alignment vertical="center"/>
    </xf>
    <xf numFmtId="0" fontId="11" fillId="10" borderId="0" xfId="0" applyFont="1" applyFill="1" applyAlignment="1">
      <alignment vertical="center"/>
    </xf>
    <xf numFmtId="3" fontId="11" fillId="10" borderId="0" xfId="0" applyNumberFormat="1" applyFont="1" applyFill="1" applyAlignment="1">
      <alignment vertical="center"/>
    </xf>
    <xf numFmtId="0" fontId="19" fillId="0" borderId="0" xfId="0" applyFont="1" applyAlignment="1">
      <alignment vertical="center"/>
    </xf>
    <xf numFmtId="0" fontId="20" fillId="0" borderId="0" xfId="0" applyFont="1" applyAlignment="1">
      <alignment horizontal="center" vertical="center"/>
    </xf>
    <xf numFmtId="0" fontId="20" fillId="0" borderId="0" xfId="0" applyFont="1" applyAlignment="1">
      <alignment horizontal="left" vertical="center"/>
    </xf>
    <xf numFmtId="0" fontId="11" fillId="7" borderId="0" xfId="0" applyFont="1" applyFill="1" applyAlignment="1">
      <alignment horizontal="center" vertical="center"/>
    </xf>
    <xf numFmtId="0" fontId="11" fillId="10" borderId="0" xfId="0" applyFont="1" applyFill="1" applyAlignment="1">
      <alignment horizontal="left" vertical="center"/>
    </xf>
    <xf numFmtId="0" fontId="18" fillId="0" borderId="0" xfId="0" applyFont="1" applyAlignment="1">
      <alignment vertical="center"/>
    </xf>
    <xf numFmtId="0" fontId="15" fillId="0" borderId="0" xfId="0" applyFont="1" applyAlignment="1">
      <alignment vertical="center"/>
    </xf>
    <xf numFmtId="0" fontId="19" fillId="0" borderId="0" xfId="0" applyFont="1" applyAlignment="1">
      <alignment horizontal="center" vertical="center"/>
    </xf>
    <xf numFmtId="3" fontId="12" fillId="0" borderId="0" xfId="0" applyNumberFormat="1" applyFont="1" applyAlignment="1">
      <alignment horizontal="right" vertical="center"/>
    </xf>
    <xf numFmtId="3" fontId="13" fillId="0" borderId="0" xfId="0" applyNumberFormat="1" applyFont="1" applyAlignment="1">
      <alignment horizontal="right" vertical="center"/>
    </xf>
    <xf numFmtId="3" fontId="13" fillId="2" borderId="0" xfId="0" applyNumberFormat="1" applyFont="1" applyFill="1" applyAlignment="1">
      <alignment horizontal="right" vertical="center"/>
    </xf>
    <xf numFmtId="0" fontId="11" fillId="7" borderId="0" xfId="0" applyFont="1" applyFill="1" applyAlignment="1">
      <alignment horizontal="left" vertical="center" wrapText="1"/>
    </xf>
    <xf numFmtId="3" fontId="11" fillId="10" borderId="0" xfId="0" applyNumberFormat="1" applyFont="1" applyFill="1" applyAlignment="1">
      <alignment horizontal="right" vertical="center"/>
    </xf>
    <xf numFmtId="0" fontId="20" fillId="0" borderId="0" xfId="0" applyFont="1" applyAlignment="1">
      <alignment vertical="center"/>
    </xf>
    <xf numFmtId="0" fontId="12" fillId="0" borderId="0" xfId="0" applyFont="1" applyAlignment="1">
      <alignment horizontal="left" vertical="center"/>
    </xf>
    <xf numFmtId="3" fontId="12" fillId="0" borderId="0" xfId="0" applyNumberFormat="1" applyFont="1" applyAlignment="1">
      <alignment horizontal="center" vertical="center"/>
    </xf>
    <xf numFmtId="165" fontId="12" fillId="0" borderId="0" xfId="0" applyNumberFormat="1" applyFont="1" applyAlignment="1">
      <alignment horizontal="center" vertical="center"/>
    </xf>
    <xf numFmtId="0" fontId="12" fillId="3" borderId="0" xfId="0" applyFont="1" applyFill="1" applyAlignment="1">
      <alignment horizontal="left" vertical="center"/>
    </xf>
    <xf numFmtId="3" fontId="12" fillId="3" borderId="0" xfId="0" applyNumberFormat="1" applyFont="1" applyFill="1" applyAlignment="1">
      <alignment horizontal="center" vertical="center"/>
    </xf>
    <xf numFmtId="165" fontId="12" fillId="3" borderId="0" xfId="0" applyNumberFormat="1" applyFont="1" applyFill="1" applyAlignment="1">
      <alignment horizontal="center" vertical="center"/>
    </xf>
    <xf numFmtId="0" fontId="11" fillId="7" borderId="0" xfId="0" applyFont="1" applyFill="1" applyAlignment="1">
      <alignment horizontal="center" vertical="center" wrapText="1"/>
    </xf>
    <xf numFmtId="3" fontId="11" fillId="10" borderId="0" xfId="0" applyNumberFormat="1" applyFont="1" applyFill="1" applyAlignment="1">
      <alignment horizontal="center" vertical="center"/>
    </xf>
    <xf numFmtId="165" fontId="11" fillId="10" borderId="0" xfId="0" applyNumberFormat="1" applyFont="1" applyFill="1" applyAlignment="1">
      <alignment horizontal="center" vertical="center"/>
    </xf>
    <xf numFmtId="0" fontId="21" fillId="0" borderId="0" xfId="0" applyFont="1" applyAlignment="1">
      <alignment vertical="center"/>
    </xf>
    <xf numFmtId="0" fontId="12" fillId="9" borderId="0" xfId="0" applyFont="1" applyFill="1" applyAlignment="1">
      <alignment vertical="center"/>
    </xf>
    <xf numFmtId="0" fontId="11" fillId="9" borderId="0" xfId="0" applyFont="1" applyFill="1" applyAlignment="1">
      <alignment horizontal="right" vertical="center"/>
    </xf>
    <xf numFmtId="3" fontId="11" fillId="9" borderId="0" xfId="0" applyNumberFormat="1" applyFont="1" applyFill="1" applyAlignment="1">
      <alignment horizontal="right" vertical="center"/>
    </xf>
    <xf numFmtId="10" fontId="12" fillId="0" borderId="0" xfId="2" applyNumberFormat="1" applyFont="1" applyAlignment="1">
      <alignment vertical="center"/>
    </xf>
    <xf numFmtId="0" fontId="12" fillId="5" borderId="0" xfId="0" applyFont="1" applyFill="1" applyAlignment="1">
      <alignment horizontal="left" vertical="center"/>
    </xf>
    <xf numFmtId="3" fontId="12" fillId="5" borderId="0" xfId="0" applyNumberFormat="1" applyFont="1" applyFill="1" applyAlignment="1">
      <alignment vertical="center"/>
    </xf>
    <xf numFmtId="0" fontId="11" fillId="9" borderId="1" xfId="0" applyFont="1" applyFill="1" applyBorder="1" applyAlignment="1">
      <alignment horizontal="center" vertical="center" wrapText="1"/>
    </xf>
    <xf numFmtId="0" fontId="11" fillId="9" borderId="4" xfId="0" applyFont="1" applyFill="1" applyBorder="1" applyAlignment="1">
      <alignment horizontal="right" vertical="center" wrapText="1"/>
    </xf>
    <xf numFmtId="0" fontId="11" fillId="9" borderId="6" xfId="0" applyFont="1" applyFill="1" applyBorder="1" applyAlignment="1">
      <alignment vertical="center" wrapText="1"/>
    </xf>
    <xf numFmtId="0" fontId="11" fillId="9" borderId="2" xfId="0" applyFont="1" applyFill="1" applyBorder="1" applyAlignment="1">
      <alignment horizontal="left" vertical="center" wrapText="1"/>
    </xf>
    <xf numFmtId="0" fontId="11" fillId="9" borderId="7" xfId="0" applyFont="1" applyFill="1" applyBorder="1" applyAlignment="1">
      <alignment vertical="center" wrapText="1"/>
    </xf>
    <xf numFmtId="0" fontId="11" fillId="9" borderId="5" xfId="0" applyFont="1" applyFill="1" applyBorder="1" applyAlignment="1">
      <alignment horizontal="center" vertical="center" wrapText="1"/>
    </xf>
    <xf numFmtId="0" fontId="22" fillId="0" borderId="26" xfId="0" applyFont="1" applyBorder="1" applyAlignment="1">
      <alignment horizontal="left" vertical="center" wrapText="1"/>
    </xf>
    <xf numFmtId="0" fontId="23" fillId="0" borderId="27" xfId="0" applyFont="1" applyBorder="1" applyAlignment="1">
      <alignment horizontal="left" vertical="center" wrapText="1"/>
    </xf>
    <xf numFmtId="3" fontId="23" fillId="4" borderId="27" xfId="0" applyNumberFormat="1" applyFont="1" applyFill="1" applyBorder="1" applyAlignment="1">
      <alignment horizontal="center" vertical="center" wrapText="1"/>
    </xf>
    <xf numFmtId="3" fontId="12" fillId="4" borderId="27" xfId="0" applyNumberFormat="1" applyFont="1" applyFill="1" applyBorder="1" applyAlignment="1">
      <alignment horizontal="center" vertical="center"/>
    </xf>
    <xf numFmtId="0" fontId="22" fillId="11" borderId="26" xfId="0" applyFont="1" applyFill="1" applyBorder="1" applyAlignment="1">
      <alignment horizontal="left" vertical="center" wrapText="1"/>
    </xf>
    <xf numFmtId="0" fontId="23" fillId="11" borderId="27" xfId="0" applyFont="1" applyFill="1" applyBorder="1" applyAlignment="1">
      <alignment horizontal="left" vertical="center" wrapText="1"/>
    </xf>
    <xf numFmtId="3" fontId="23" fillId="11" borderId="27" xfId="0" applyNumberFormat="1" applyFont="1" applyFill="1" applyBorder="1" applyAlignment="1">
      <alignment horizontal="center" vertical="center" wrapText="1"/>
    </xf>
    <xf numFmtId="3" fontId="12" fillId="11" borderId="27" xfId="0" applyNumberFormat="1" applyFont="1" applyFill="1" applyBorder="1" applyAlignment="1">
      <alignment horizontal="center" vertical="center"/>
    </xf>
    <xf numFmtId="0" fontId="11" fillId="7" borderId="0" xfId="12" applyFont="1" applyFill="1" applyBorder="1" applyAlignment="1">
      <alignment horizontal="left" vertical="center"/>
    </xf>
    <xf numFmtId="0" fontId="11" fillId="7" borderId="0" xfId="12" applyFont="1" applyFill="1" applyBorder="1" applyAlignment="1">
      <alignment horizontal="right" vertical="center"/>
    </xf>
    <xf numFmtId="0" fontId="12" fillId="0" borderId="0" xfId="0" applyFont="1" applyAlignment="1">
      <alignment horizontal="left" vertical="center" wrapText="1"/>
    </xf>
    <xf numFmtId="3" fontId="12" fillId="0" borderId="0" xfId="0" applyNumberFormat="1" applyFont="1" applyAlignment="1">
      <alignment horizontal="right" vertical="center" wrapText="1"/>
    </xf>
    <xf numFmtId="0" fontId="12" fillId="0" borderId="23" xfId="0" applyFont="1" applyBorder="1" applyAlignment="1">
      <alignment horizontal="left" vertical="center" wrapText="1"/>
    </xf>
    <xf numFmtId="3" fontId="12" fillId="0" borderId="23" xfId="0" applyNumberFormat="1" applyFont="1" applyBorder="1" applyAlignment="1">
      <alignment horizontal="right" vertical="center"/>
    </xf>
    <xf numFmtId="0" fontId="12" fillId="8" borderId="24" xfId="0" applyFont="1" applyFill="1" applyBorder="1" applyAlignment="1">
      <alignment horizontal="left" vertical="center" wrapText="1"/>
    </xf>
    <xf numFmtId="3" fontId="12" fillId="8" borderId="24" xfId="0" applyNumberFormat="1" applyFont="1" applyFill="1" applyBorder="1" applyAlignment="1">
      <alignment horizontal="right" vertical="center" wrapText="1"/>
    </xf>
    <xf numFmtId="3" fontId="12" fillId="8" borderId="24" xfId="0" applyNumberFormat="1" applyFont="1" applyFill="1" applyBorder="1" applyAlignment="1">
      <alignment horizontal="right" vertical="center"/>
    </xf>
    <xf numFmtId="0" fontId="12" fillId="8" borderId="23" xfId="0" applyFont="1" applyFill="1" applyBorder="1" applyAlignment="1">
      <alignment horizontal="left" vertical="center"/>
    </xf>
    <xf numFmtId="3" fontId="12" fillId="8" borderId="23" xfId="0" applyNumberFormat="1" applyFont="1" applyFill="1" applyBorder="1" applyAlignment="1">
      <alignment horizontal="right" vertical="center"/>
    </xf>
    <xf numFmtId="0" fontId="12" fillId="0" borderId="24" xfId="0" applyFont="1" applyBorder="1" applyAlignment="1">
      <alignment horizontal="left" vertical="center" wrapText="1"/>
    </xf>
    <xf numFmtId="3" fontId="12" fillId="0" borderId="24" xfId="0" applyNumberFormat="1" applyFont="1" applyBorder="1" applyAlignment="1">
      <alignment horizontal="right" vertical="center"/>
    </xf>
    <xf numFmtId="0" fontId="12" fillId="0" borderId="23" xfId="0" applyFont="1" applyBorder="1" applyAlignment="1">
      <alignment horizontal="left" vertical="center"/>
    </xf>
    <xf numFmtId="3" fontId="11" fillId="10" borderId="0" xfId="1" applyNumberFormat="1" applyFont="1" applyFill="1" applyAlignment="1">
      <alignment vertical="center" wrapText="1"/>
    </xf>
    <xf numFmtId="3" fontId="11" fillId="10" borderId="0" xfId="1" applyNumberFormat="1" applyFont="1" applyFill="1" applyAlignment="1">
      <alignment vertical="center"/>
    </xf>
    <xf numFmtId="0" fontId="15" fillId="0" borderId="0" xfId="13" applyFont="1" applyAlignment="1">
      <alignment horizontal="left" vertical="center" readingOrder="1"/>
    </xf>
    <xf numFmtId="3" fontId="12" fillId="2" borderId="0" xfId="0" applyNumberFormat="1" applyFont="1" applyFill="1" applyAlignment="1">
      <alignment horizontal="center" vertical="center"/>
    </xf>
    <xf numFmtId="0" fontId="12" fillId="0" borderId="0" xfId="0" applyFont="1" applyAlignment="1">
      <alignment horizontal="center" vertical="center"/>
    </xf>
    <xf numFmtId="166" fontId="11" fillId="10" borderId="0" xfId="0" applyNumberFormat="1" applyFont="1" applyFill="1" applyAlignment="1">
      <alignment horizontal="center" vertical="center"/>
    </xf>
    <xf numFmtId="0" fontId="15" fillId="0" borderId="0" xfId="0" applyFont="1" applyAlignment="1">
      <alignment horizontal="left" vertical="center" wrapText="1"/>
    </xf>
    <xf numFmtId="3" fontId="25" fillId="2" borderId="0" xfId="0" applyNumberFormat="1" applyFont="1" applyFill="1" applyAlignment="1">
      <alignment horizontal="right" vertical="center"/>
    </xf>
    <xf numFmtId="3" fontId="25" fillId="0" borderId="0" xfId="0" applyNumberFormat="1" applyFont="1" applyAlignment="1">
      <alignment horizontal="right" vertical="center"/>
    </xf>
    <xf numFmtId="0" fontId="25" fillId="0" borderId="0" xfId="0" applyFont="1" applyAlignment="1">
      <alignment vertical="center"/>
    </xf>
    <xf numFmtId="3" fontId="26" fillId="0" borderId="0" xfId="0" applyNumberFormat="1" applyFont="1" applyAlignment="1">
      <alignment horizontal="right" vertical="center"/>
    </xf>
    <xf numFmtId="0" fontId="25" fillId="2" borderId="0" xfId="0" applyFont="1" applyFill="1" applyAlignment="1">
      <alignment vertical="center"/>
    </xf>
    <xf numFmtId="3" fontId="26" fillId="2" borderId="0" xfId="0" applyNumberFormat="1" applyFont="1" applyFill="1" applyAlignment="1">
      <alignment horizontal="right" vertical="center"/>
    </xf>
    <xf numFmtId="0" fontId="11" fillId="7" borderId="0" xfId="12" applyFont="1" applyFill="1" applyBorder="1" applyAlignment="1">
      <alignment horizontal="center" vertical="center"/>
    </xf>
    <xf numFmtId="0" fontId="28" fillId="0" borderId="0" xfId="0" applyFont="1" applyAlignment="1">
      <alignment vertical="center"/>
    </xf>
    <xf numFmtId="0" fontId="27" fillId="9" borderId="0" xfId="0" applyFont="1" applyFill="1" applyAlignment="1">
      <alignment vertical="center"/>
    </xf>
    <xf numFmtId="3" fontId="28" fillId="0" borderId="0" xfId="0" applyNumberFormat="1" applyFont="1" applyAlignment="1">
      <alignment vertical="center"/>
    </xf>
    <xf numFmtId="0" fontId="28" fillId="2" borderId="0" xfId="0" applyFont="1" applyFill="1" applyAlignment="1">
      <alignment vertical="center"/>
    </xf>
    <xf numFmtId="3" fontId="28" fillId="2" borderId="0" xfId="0" applyNumberFormat="1" applyFont="1" applyFill="1" applyAlignment="1">
      <alignment vertical="center"/>
    </xf>
    <xf numFmtId="0" fontId="29" fillId="0" borderId="0" xfId="0" applyFont="1" applyAlignment="1">
      <alignment vertical="center"/>
    </xf>
    <xf numFmtId="9" fontId="28" fillId="2" borderId="0" xfId="2" applyFont="1" applyFill="1" applyAlignment="1">
      <alignment vertical="center"/>
    </xf>
    <xf numFmtId="0" fontId="24" fillId="0" borderId="0" xfId="0" applyFont="1" applyAlignment="1">
      <alignment horizontal="center" vertical="center" wrapText="1"/>
    </xf>
    <xf numFmtId="0" fontId="2" fillId="0" borderId="0" xfId="0" applyFont="1" applyAlignment="1">
      <alignment horizontal="center" vertical="center" wrapText="1"/>
    </xf>
    <xf numFmtId="0" fontId="13" fillId="4" borderId="9"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15" fillId="0" borderId="10" xfId="0" applyFont="1" applyBorder="1" applyAlignment="1">
      <alignment horizontal="left" vertical="center"/>
    </xf>
    <xf numFmtId="0" fontId="11" fillId="9" borderId="0" xfId="0" applyFont="1" applyFill="1" applyAlignment="1">
      <alignment horizontal="center" vertical="center"/>
    </xf>
    <xf numFmtId="0" fontId="16" fillId="0" borderId="0" xfId="0" applyFont="1" applyAlignment="1">
      <alignment horizontal="left" vertical="top" wrapText="1"/>
    </xf>
    <xf numFmtId="0" fontId="15" fillId="0" borderId="0" xfId="0" applyFont="1" applyAlignment="1">
      <alignment horizontal="left" vertical="center"/>
    </xf>
    <xf numFmtId="0" fontId="16" fillId="0" borderId="0" xfId="0" applyFont="1" applyAlignment="1">
      <alignment horizontal="left" vertical="top"/>
    </xf>
    <xf numFmtId="0" fontId="16" fillId="0" borderId="0" xfId="0" applyFont="1" applyAlignment="1">
      <alignment horizontal="left" vertical="center"/>
    </xf>
    <xf numFmtId="0" fontId="11" fillId="7" borderId="0" xfId="0" applyFont="1" applyFill="1" applyAlignment="1">
      <alignment horizontal="center" vertical="center"/>
    </xf>
    <xf numFmtId="0" fontId="13" fillId="2" borderId="0" xfId="0" applyFont="1" applyFill="1" applyAlignment="1">
      <alignment horizontal="left" vertical="center"/>
    </xf>
    <xf numFmtId="0" fontId="11" fillId="10" borderId="0" xfId="0" applyFont="1" applyFill="1" applyAlignment="1">
      <alignment horizontal="left" vertical="center"/>
    </xf>
    <xf numFmtId="0" fontId="13" fillId="0" borderId="0" xfId="0" applyFont="1" applyAlignment="1">
      <alignment horizontal="left" vertical="center"/>
    </xf>
    <xf numFmtId="0" fontId="26" fillId="2" borderId="0" xfId="0" applyFont="1" applyFill="1" applyAlignment="1">
      <alignment horizontal="left" vertical="center"/>
    </xf>
    <xf numFmtId="0" fontId="26" fillId="0" borderId="0" xfId="0" applyFont="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7" fillId="9" borderId="0" xfId="0" applyFont="1" applyFill="1" applyAlignment="1">
      <alignment horizontal="center" vertical="center"/>
    </xf>
    <xf numFmtId="0" fontId="11" fillId="10" borderId="0" xfId="0" applyFont="1" applyFill="1" applyAlignment="1">
      <alignment horizontal="left" vertical="center" wrapText="1"/>
    </xf>
    <xf numFmtId="0" fontId="15" fillId="0" borderId="0" xfId="0" applyFont="1" applyAlignment="1">
      <alignment horizontal="left" vertical="center" wrapText="1"/>
    </xf>
    <xf numFmtId="0" fontId="21" fillId="0" borderId="0" xfId="0" applyFont="1" applyAlignment="1">
      <alignment horizontal="center" vertical="center" wrapText="1"/>
    </xf>
    <xf numFmtId="0" fontId="11" fillId="10" borderId="0" xfId="0" applyFont="1" applyFill="1" applyAlignment="1">
      <alignment horizontal="center" vertical="center"/>
    </xf>
    <xf numFmtId="0" fontId="13" fillId="3" borderId="0" xfId="0" applyFont="1" applyFill="1" applyAlignment="1">
      <alignment horizontal="center" vertical="center"/>
    </xf>
    <xf numFmtId="0" fontId="13" fillId="0" borderId="0" xfId="0" applyFont="1" applyAlignment="1">
      <alignment horizontal="center" vertical="center"/>
    </xf>
    <xf numFmtId="0" fontId="28" fillId="0" borderId="0" xfId="0" applyFont="1" applyAlignment="1">
      <alignment horizontal="left" vertical="center" wrapText="1"/>
    </xf>
    <xf numFmtId="0" fontId="27" fillId="9" borderId="0" xfId="0" applyFont="1" applyFill="1" applyAlignment="1">
      <alignment horizontal="center" vertical="center" wrapText="1"/>
    </xf>
    <xf numFmtId="0" fontId="11" fillId="7" borderId="0" xfId="0" applyFont="1" applyFill="1" applyAlignment="1">
      <alignment horizontal="center" vertical="center" wrapText="1"/>
    </xf>
    <xf numFmtId="0" fontId="11" fillId="9" borderId="0" xfId="0" applyFont="1" applyFill="1" applyAlignment="1">
      <alignment horizontal="center" vertical="center" wrapText="1"/>
    </xf>
    <xf numFmtId="0" fontId="12" fillId="0" borderId="0" xfId="0" applyFont="1" applyAlignment="1">
      <alignment horizontal="center" vertical="center"/>
    </xf>
    <xf numFmtId="0" fontId="15" fillId="0" borderId="3" xfId="0" applyFont="1" applyBorder="1" applyAlignment="1">
      <alignment horizontal="left" vertical="center"/>
    </xf>
    <xf numFmtId="0" fontId="11" fillId="9" borderId="1" xfId="0" applyFont="1" applyFill="1" applyBorder="1" applyAlignment="1">
      <alignment horizontal="center" vertical="center" wrapText="1"/>
    </xf>
    <xf numFmtId="0" fontId="11" fillId="9" borderId="22" xfId="0" applyFont="1" applyFill="1" applyBorder="1" applyAlignment="1">
      <alignment horizontal="center" vertical="center" wrapText="1"/>
    </xf>
    <xf numFmtId="0" fontId="12" fillId="0" borderId="0" xfId="0" applyFont="1" applyAlignment="1">
      <alignment horizontal="left" vertical="center"/>
    </xf>
    <xf numFmtId="0" fontId="12" fillId="0" borderId="23" xfId="0" applyFont="1" applyBorder="1" applyAlignment="1">
      <alignment horizontal="left" vertical="center"/>
    </xf>
    <xf numFmtId="0" fontId="12" fillId="8" borderId="24" xfId="0" applyFont="1" applyFill="1" applyBorder="1" applyAlignment="1">
      <alignment horizontal="left" vertical="center"/>
    </xf>
    <xf numFmtId="0" fontId="12" fillId="8" borderId="23" xfId="0" applyFont="1" applyFill="1" applyBorder="1" applyAlignment="1">
      <alignment horizontal="left" vertical="center"/>
    </xf>
    <xf numFmtId="0" fontId="12" fillId="0" borderId="24" xfId="0" applyFont="1" applyBorder="1" applyAlignment="1">
      <alignment horizontal="left" vertical="center"/>
    </xf>
    <xf numFmtId="3" fontId="11" fillId="10" borderId="24" xfId="1" applyNumberFormat="1" applyFont="1" applyFill="1" applyBorder="1" applyAlignment="1">
      <alignment horizontal="left" vertical="center" wrapText="1"/>
    </xf>
    <xf numFmtId="3" fontId="11" fillId="10" borderId="0" xfId="1" applyNumberFormat="1" applyFont="1" applyFill="1" applyAlignment="1">
      <alignment horizontal="left" vertical="center" wrapText="1"/>
    </xf>
    <xf numFmtId="0" fontId="11" fillId="7" borderId="0" xfId="12" applyFont="1" applyFill="1" applyBorder="1" applyAlignment="1">
      <alignment horizontal="center" vertical="center"/>
    </xf>
  </cellXfs>
  <cellStyles count="14">
    <cellStyle name="Comma 2" xfId="3" xr:uid="{00000000-0005-0000-0000-000032000000}"/>
    <cellStyle name="Comma 2 2" xfId="6" xr:uid="{2DFA2F74-E510-40DA-9CEA-A61FC2194101}"/>
    <cellStyle name="Comma 3" xfId="5" xr:uid="{9F601E81-3993-450E-A0F2-7FAA45D7E3FC}"/>
    <cellStyle name="Followed Hyperlink 2" xfId="7" xr:uid="{3E7BE565-FD47-4A9F-B4E3-F31E1FA454D8}"/>
    <cellStyle name="Good" xfId="12" builtinId="26"/>
    <cellStyle name="Hyperlink 2" xfId="8" xr:uid="{D94C92B3-96B2-444A-B217-84FA6810C6BC}"/>
    <cellStyle name="Normal" xfId="0" builtinId="0"/>
    <cellStyle name="Normal 2" xfId="1" xr:uid="{00000000-0005-0000-0000-000002000000}"/>
    <cellStyle name="Normal 2 2" xfId="9" xr:uid="{B332FB07-C3C2-49A0-B895-AD129B621AB5}"/>
    <cellStyle name="Normal 3" xfId="10" xr:uid="{33B7528C-AC3F-4401-8E64-7104DDB9BA76}"/>
    <cellStyle name="Normal 4" xfId="13" xr:uid="{815436BA-2809-4F73-A5D2-9B79D1DB011B}"/>
    <cellStyle name="Normal 5" xfId="4" xr:uid="{00000000-0005-0000-0000-000034000000}"/>
    <cellStyle name="Percent" xfId="2" builtinId="5"/>
    <cellStyle name="Βασικό_Φύλλο1" xfId="11" xr:uid="{FE940F8A-6CF5-4EE1-9429-DA598B9004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15</xdr:col>
      <xdr:colOff>66675</xdr:colOff>
      <xdr:row>25</xdr:row>
      <xdr:rowOff>30944</xdr:rowOff>
    </xdr:to>
    <xdr:sp macro="" textlink="">
      <xdr:nvSpPr>
        <xdr:cNvPr id="4" name="Subtitle 2">
          <a:extLst>
            <a:ext uri="{FF2B5EF4-FFF2-40B4-BE49-F238E27FC236}">
              <a16:creationId xmlns:a16="http://schemas.microsoft.com/office/drawing/2014/main" id="{00000000-0008-0000-0000-000004000000}"/>
            </a:ext>
          </a:extLst>
        </xdr:cNvPr>
        <xdr:cNvSpPr>
          <a:spLocks noGrp="1"/>
        </xdr:cNvSpPr>
      </xdr:nvSpPr>
      <xdr:spPr>
        <a:xfrm>
          <a:off x="0" y="2771775"/>
          <a:ext cx="9210675" cy="2316944"/>
        </a:xfrm>
        <a:prstGeom prst="rect">
          <a:avLst/>
        </a:prstGeom>
      </xdr:spPr>
      <xdr:txBody>
        <a:bodyPr vert="horz" wrap="square" lIns="91440" tIns="45720" rIns="91440" bIns="45720" rtlCol="0">
          <a:normAutofit fontScale="92500" lnSpcReduction="20000"/>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n-US"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a:p>
          <a:pPr rtl="0" eaLnBrk="1" fontAlgn="auto" latinLnBrk="0" hangingPunct="1"/>
          <a:r>
            <a:rPr lang="el-GR"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Απρίλιος 2</a:t>
          </a:r>
          <a:r>
            <a:rPr lang="en-US"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0</a:t>
          </a:r>
          <a:r>
            <a:rPr lang="el-GR"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24</a:t>
          </a:r>
          <a:r>
            <a:rPr lang="en-US"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 </a:t>
          </a:r>
          <a:endParaRPr lang="el-GR" sz="1500">
            <a:effectLst/>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ΙΝΣΕΤΕ– </a:t>
          </a:r>
          <a:r>
            <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E</a:t>
          </a: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πιτρέπεται η αναδημοσίευση με την προϋπόθεση της αναφοράς στην πηγή</a:t>
          </a:r>
          <a:b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b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l-GR"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6</xdr:col>
      <xdr:colOff>95250</xdr:colOff>
      <xdr:row>4</xdr:row>
      <xdr:rowOff>47626</xdr:rowOff>
    </xdr:from>
    <xdr:to>
      <xdr:col>9</xdr:col>
      <xdr:colOff>66450</xdr:colOff>
      <xdr:row>11</xdr:row>
      <xdr:rowOff>41943</xdr:rowOff>
    </xdr:to>
    <xdr:pic>
      <xdr:nvPicPr>
        <xdr:cNvPr id="5" name="Picture 4">
          <a:extLst>
            <a:ext uri="{FF2B5EF4-FFF2-40B4-BE49-F238E27FC236}">
              <a16:creationId xmlns:a16="http://schemas.microsoft.com/office/drawing/2014/main" id="{ACA48C5E-8B4C-4CF6-B754-AC21DF3E51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52850" y="1104901"/>
          <a:ext cx="1800000" cy="13278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190499</xdr:rowOff>
    </xdr:from>
    <xdr:to>
      <xdr:col>14</xdr:col>
      <xdr:colOff>295275</xdr:colOff>
      <xdr:row>21</xdr:row>
      <xdr:rowOff>38100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0" y="380999"/>
          <a:ext cx="8829675" cy="3657601"/>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Επεξηγηματικές σημειώσεις:</a:t>
          </a:r>
        </a:p>
        <a:p>
          <a:pPr marL="0" marR="0" lvl="0" indent="0" defTabSz="914400" eaLnBrk="1" fontAlgn="auto" latinLnBrk="0" hangingPunct="1">
            <a:lnSpc>
              <a:spcPct val="100000"/>
            </a:lnSpc>
            <a:spcBef>
              <a:spcPts val="0"/>
            </a:spcBef>
            <a:spcAft>
              <a:spcPts val="0"/>
            </a:spcAft>
            <a:buClrTx/>
            <a:buSzTx/>
            <a:buFontTx/>
            <a:buNone/>
            <a:tabLst/>
            <a:defRPr/>
          </a:pPr>
          <a:endPar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Στις επόμενες σελίδες παρουσιάζονται αναλυτικά:</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τα βασικά μεγέθη του εισερχόμενου τουρισμού, </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2016-</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202</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3</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η εξέλιξη απασχόλησης, </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2010-20</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3</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τα στοιχεία για το ξενοδοχειακό δυναμικό της Περιφέρειας ανά Ενότητα, 2010-202</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3</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l-GR" sz="1000" b="0" i="0" baseline="0">
              <a:effectLst/>
              <a:latin typeface="Verdana" panose="020B0604030504040204" pitchFamily="34" charset="0"/>
              <a:ea typeface="Verdana" panose="020B0604030504040204" pitchFamily="34" charset="0"/>
              <a:cs typeface="+mn-cs"/>
            </a:rPr>
            <a:t>το δυναμικό καταλυμάτων βραχυχρόνιας μίσθωσης, 2019-2023</a:t>
          </a:r>
          <a:endParaRPr lang="el-GR" sz="1000">
            <a:effectLst/>
            <a:latin typeface="Verdana" panose="020B0604030504040204" pitchFamily="34" charset="0"/>
            <a:ea typeface="Verdan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το δυναμικό των ενοικιαζόμενων δωματίων ανά Ενότητα, 2017-2019,</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οι αφίξεις, οι διανυκτερεύσεις και η πληρότητα σε ξενοδοχειακά καταλύματα ανά Ενότητα, 2010-2022,</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οι διανυκτερεύσεις, τα έσοδα, η ΜΔΔ και η πληρότητα σε καταλύματα βραχυχρόνιας μίσθωσης, 2019-2023</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οι αφίξεις και οι διανυκτερεύσεις σε καταλύματα σύντομης διαμονής ανά Ενότητα, 2020-2022,</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οι αεροπορικές αφίξεις διεθνείς και εσωτερικού ανά μήνα και ανά αεροδρόμιο, 2010-20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3,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 συνολικός αριθμός διακινηθέντων εσωτερικού και εξωτερικού (κατά την αποβίβαση και την επιβίβαση) ανά λιμάνι, 2013-2022</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Κίνηση κρουαζιερόπλοιων, 2013-2023,</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 συνολικός αριθμός των επισκεπτών σε Μουσεία και Αρχαιολογικούς Χώρους ανά Ενότητα, 2010-2022,</a:t>
          </a:r>
        </a:p>
        <a:p>
          <a:pPr marL="0" marR="0" lvl="0" indent="0" defTabSz="914400" eaLnBrk="1" fontAlgn="auto" latinLnBrk="0" hangingPunct="1">
            <a:lnSpc>
              <a:spcPct val="100000"/>
            </a:lnSpc>
            <a:spcBef>
              <a:spcPts val="0"/>
            </a:spcBef>
            <a:spcAft>
              <a:spcPts val="0"/>
            </a:spcAft>
            <a:buClrTx/>
            <a:buSzTx/>
            <a:buFontTx/>
            <a:buNone/>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O2"/>
  <sheetViews>
    <sheetView showGridLines="0" tabSelected="1" zoomScaleNormal="100" workbookViewId="0">
      <selection sqref="A1:O1"/>
    </sheetView>
  </sheetViews>
  <sheetFormatPr defaultRowHeight="14.4" x14ac:dyDescent="0.3"/>
  <sheetData>
    <row r="1" spans="1:15" ht="38.25" customHeight="1" x14ac:dyDescent="0.3">
      <c r="A1" s="141" t="s">
        <v>75</v>
      </c>
      <c r="B1" s="142"/>
      <c r="C1" s="142"/>
      <c r="D1" s="142"/>
      <c r="E1" s="142"/>
      <c r="F1" s="142"/>
      <c r="G1" s="142"/>
      <c r="H1" s="142"/>
      <c r="I1" s="142"/>
      <c r="J1" s="142"/>
      <c r="K1" s="142"/>
      <c r="L1" s="142"/>
      <c r="M1" s="142"/>
      <c r="N1" s="142"/>
      <c r="O1" s="142"/>
    </row>
    <row r="2" spans="1:15" ht="15" customHeight="1" x14ac:dyDescent="0.3">
      <c r="A2" s="1"/>
      <c r="B2" s="1"/>
      <c r="C2" s="1"/>
      <c r="D2" s="1"/>
      <c r="E2" s="1"/>
      <c r="F2" s="1"/>
      <c r="G2" s="1"/>
      <c r="H2" s="1"/>
      <c r="I2" s="1"/>
      <c r="J2" s="1"/>
      <c r="K2" s="1"/>
      <c r="L2" s="1"/>
      <c r="M2" s="1"/>
      <c r="N2" s="1"/>
      <c r="O2" s="1"/>
    </row>
  </sheetData>
  <mergeCells count="1">
    <mergeCell ref="A1:O1"/>
  </mergeCells>
  <pageMargins left="0.70866141732283472" right="0.70866141732283472" top="0.74803149606299213" bottom="0.74803149606299213" header="0.31496062992125984" footer="0.31496062992125984"/>
  <pageSetup paperSize="9" scale="95" orientation="landscape" verticalDpi="597" r:id="rId1"/>
  <colBreaks count="1" manualBreakCount="1">
    <brk id="15"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E66E5-0C5A-4A9E-8278-8F81EB9AA29B}">
  <sheetPr>
    <tabColor theme="7" tint="-0.499984740745262"/>
    <pageSetUpPr fitToPage="1"/>
  </sheetPr>
  <dimension ref="A3:J28"/>
  <sheetViews>
    <sheetView showGridLines="0" zoomScaleNormal="100" workbookViewId="0">
      <pane xSplit="1" topLeftCell="B1" activePane="topRight" state="frozen"/>
      <selection pane="topRight" activeCell="F1" sqref="F1:F1048576"/>
    </sheetView>
  </sheetViews>
  <sheetFormatPr defaultRowHeight="15" customHeight="1" x14ac:dyDescent="0.3"/>
  <cols>
    <col min="1" max="1" width="14.109375" style="13" customWidth="1"/>
    <col min="2" max="2" width="27.109375" style="13" bestFit="1" customWidth="1"/>
    <col min="3" max="3" width="9.6640625" style="13" bestFit="1" customWidth="1"/>
    <col min="4" max="5" width="9.6640625" style="13" customWidth="1"/>
    <col min="6" max="6" width="9.6640625" style="13" hidden="1" customWidth="1"/>
    <col min="7" max="16384" width="8.88671875" style="13"/>
  </cols>
  <sheetData>
    <row r="3" spans="1:10" ht="25.2" customHeight="1" x14ac:dyDescent="0.3">
      <c r="A3" s="169" t="s">
        <v>127</v>
      </c>
      <c r="B3" s="169"/>
      <c r="C3" s="169"/>
      <c r="D3" s="169"/>
      <c r="E3" s="169"/>
      <c r="F3" s="169"/>
    </row>
    <row r="4" spans="1:10" ht="20.399999999999999" x14ac:dyDescent="0.3">
      <c r="A4" s="82" t="s">
        <v>48</v>
      </c>
      <c r="B4" s="54"/>
      <c r="C4" s="65">
        <v>2020</v>
      </c>
      <c r="D4" s="65">
        <v>2021</v>
      </c>
      <c r="E4" s="65">
        <v>2022</v>
      </c>
      <c r="F4" s="65">
        <v>2023</v>
      </c>
    </row>
    <row r="5" spans="1:10" ht="15" customHeight="1" x14ac:dyDescent="0.3">
      <c r="A5" s="166" t="s">
        <v>67</v>
      </c>
      <c r="B5" s="76" t="s">
        <v>71</v>
      </c>
      <c r="C5" s="77">
        <v>37</v>
      </c>
      <c r="D5" s="77">
        <v>1355</v>
      </c>
      <c r="E5" s="77">
        <v>1999</v>
      </c>
      <c r="F5" s="77"/>
      <c r="G5" s="36"/>
    </row>
    <row r="6" spans="1:10" ht="15" customHeight="1" x14ac:dyDescent="0.3">
      <c r="A6" s="166"/>
      <c r="B6" s="76" t="s">
        <v>72</v>
      </c>
      <c r="C6" s="77">
        <v>528</v>
      </c>
      <c r="D6" s="77">
        <v>1413</v>
      </c>
      <c r="E6" s="77">
        <v>1295</v>
      </c>
      <c r="F6" s="77"/>
      <c r="G6" s="36"/>
    </row>
    <row r="7" spans="1:10" ht="15" customHeight="1" x14ac:dyDescent="0.3">
      <c r="A7" s="166"/>
      <c r="B7" s="76" t="s">
        <v>7</v>
      </c>
      <c r="C7" s="77">
        <v>209</v>
      </c>
      <c r="D7" s="77">
        <v>3320</v>
      </c>
      <c r="E7" s="77">
        <v>3791</v>
      </c>
      <c r="F7" s="77"/>
      <c r="G7" s="36"/>
    </row>
    <row r="8" spans="1:10" ht="15" customHeight="1" x14ac:dyDescent="0.3">
      <c r="A8" s="166"/>
      <c r="B8" s="76" t="s">
        <v>23</v>
      </c>
      <c r="C8" s="77">
        <v>1537</v>
      </c>
      <c r="D8" s="77">
        <v>2853</v>
      </c>
      <c r="E8" s="77">
        <v>2931</v>
      </c>
      <c r="F8" s="77"/>
      <c r="G8" s="36"/>
    </row>
    <row r="9" spans="1:10" ht="15" customHeight="1" x14ac:dyDescent="0.3">
      <c r="A9" s="165" t="s">
        <v>18</v>
      </c>
      <c r="B9" s="79" t="s">
        <v>71</v>
      </c>
      <c r="C9" s="80">
        <v>3059</v>
      </c>
      <c r="D9" s="80">
        <v>5559</v>
      </c>
      <c r="E9" s="80">
        <v>30643</v>
      </c>
      <c r="F9" s="80"/>
      <c r="G9" s="36"/>
    </row>
    <row r="10" spans="1:10" ht="15" customHeight="1" x14ac:dyDescent="0.3">
      <c r="A10" s="165"/>
      <c r="B10" s="79" t="s">
        <v>73</v>
      </c>
      <c r="C10" s="80">
        <v>8827</v>
      </c>
      <c r="D10" s="80">
        <v>12063</v>
      </c>
      <c r="E10" s="80">
        <v>10281</v>
      </c>
      <c r="F10" s="80"/>
      <c r="G10" s="36"/>
    </row>
    <row r="11" spans="1:10" ht="15" customHeight="1" x14ac:dyDescent="0.3">
      <c r="A11" s="165"/>
      <c r="B11" s="79" t="s">
        <v>7</v>
      </c>
      <c r="C11" s="80">
        <v>10788</v>
      </c>
      <c r="D11" s="80">
        <v>40740</v>
      </c>
      <c r="E11" s="80">
        <v>154646</v>
      </c>
      <c r="F11" s="80"/>
      <c r="G11" s="36"/>
    </row>
    <row r="12" spans="1:10" ht="15" customHeight="1" x14ac:dyDescent="0.3">
      <c r="A12" s="165"/>
      <c r="B12" s="79" t="s">
        <v>24</v>
      </c>
      <c r="C12" s="80">
        <v>34546</v>
      </c>
      <c r="D12" s="80">
        <v>35676</v>
      </c>
      <c r="E12" s="80">
        <v>35628</v>
      </c>
      <c r="F12" s="80"/>
      <c r="G12" s="36"/>
    </row>
    <row r="13" spans="1:10" ht="15" customHeight="1" x14ac:dyDescent="0.3">
      <c r="A13" s="166" t="s">
        <v>19</v>
      </c>
      <c r="B13" s="76" t="s">
        <v>71</v>
      </c>
      <c r="C13" s="77">
        <v>5303</v>
      </c>
      <c r="D13" s="77">
        <v>13285</v>
      </c>
      <c r="E13" s="77">
        <v>18153</v>
      </c>
      <c r="F13" s="77"/>
      <c r="G13" s="36"/>
      <c r="H13" s="58"/>
      <c r="I13" s="58"/>
      <c r="J13" s="36"/>
    </row>
    <row r="14" spans="1:10" ht="15" customHeight="1" x14ac:dyDescent="0.3">
      <c r="A14" s="166"/>
      <c r="B14" s="76" t="s">
        <v>73</v>
      </c>
      <c r="C14" s="77">
        <v>16248</v>
      </c>
      <c r="D14" s="77">
        <v>16122</v>
      </c>
      <c r="E14" s="77">
        <v>36602</v>
      </c>
      <c r="F14" s="77"/>
      <c r="G14" s="36"/>
      <c r="H14" s="58"/>
      <c r="I14" s="58"/>
      <c r="J14" s="36"/>
    </row>
    <row r="15" spans="1:10" ht="15" customHeight="1" x14ac:dyDescent="0.3">
      <c r="A15" s="166"/>
      <c r="B15" s="76" t="s">
        <v>7</v>
      </c>
      <c r="C15" s="77">
        <v>9878</v>
      </c>
      <c r="D15" s="77">
        <v>27770</v>
      </c>
      <c r="E15" s="77">
        <v>31647</v>
      </c>
      <c r="F15" s="77"/>
      <c r="G15" s="36"/>
    </row>
    <row r="16" spans="1:10" ht="15" customHeight="1" x14ac:dyDescent="0.3">
      <c r="A16" s="166"/>
      <c r="B16" s="76" t="s">
        <v>23</v>
      </c>
      <c r="C16" s="77">
        <v>31081</v>
      </c>
      <c r="D16" s="77">
        <v>29055</v>
      </c>
      <c r="E16" s="77">
        <v>89702</v>
      </c>
      <c r="F16" s="77"/>
      <c r="G16" s="36"/>
    </row>
    <row r="17" spans="1:10" ht="15" customHeight="1" x14ac:dyDescent="0.3">
      <c r="A17" s="165" t="s">
        <v>20</v>
      </c>
      <c r="B17" s="79" t="s">
        <v>71</v>
      </c>
      <c r="C17" s="80">
        <v>10658</v>
      </c>
      <c r="D17" s="80">
        <v>39136</v>
      </c>
      <c r="E17" s="80">
        <v>176434</v>
      </c>
      <c r="F17" s="80"/>
      <c r="G17" s="36"/>
    </row>
    <row r="18" spans="1:10" ht="15" customHeight="1" x14ac:dyDescent="0.3">
      <c r="A18" s="165"/>
      <c r="B18" s="79" t="s">
        <v>73</v>
      </c>
      <c r="C18" s="80">
        <v>54700</v>
      </c>
      <c r="D18" s="80">
        <v>56428</v>
      </c>
      <c r="E18" s="80">
        <v>46927</v>
      </c>
      <c r="F18" s="80"/>
      <c r="G18" s="36"/>
    </row>
    <row r="19" spans="1:10" ht="15" customHeight="1" x14ac:dyDescent="0.3">
      <c r="A19" s="165"/>
      <c r="B19" s="79" t="s">
        <v>7</v>
      </c>
      <c r="C19" s="80">
        <v>75520</v>
      </c>
      <c r="D19" s="80">
        <v>271957</v>
      </c>
      <c r="E19" s="80">
        <v>1009447</v>
      </c>
      <c r="F19" s="80"/>
      <c r="G19" s="36"/>
    </row>
    <row r="20" spans="1:10" ht="15" customHeight="1" x14ac:dyDescent="0.3">
      <c r="A20" s="165"/>
      <c r="B20" s="79" t="s">
        <v>23</v>
      </c>
      <c r="C20" s="80">
        <v>208889</v>
      </c>
      <c r="D20" s="80">
        <v>216021</v>
      </c>
      <c r="E20" s="80">
        <v>172324</v>
      </c>
      <c r="F20" s="80"/>
      <c r="G20" s="36"/>
    </row>
    <row r="21" spans="1:10" ht="15" customHeight="1" x14ac:dyDescent="0.3">
      <c r="A21" s="164" t="s">
        <v>4</v>
      </c>
      <c r="B21" s="66" t="s">
        <v>71</v>
      </c>
      <c r="C21" s="83">
        <f>C17+C13+C9+C5</f>
        <v>19057</v>
      </c>
      <c r="D21" s="83">
        <f>D17+D13+D9+D5</f>
        <v>59335</v>
      </c>
      <c r="E21" s="83">
        <f>E17+E13+E9+E5</f>
        <v>227229</v>
      </c>
      <c r="F21" s="83"/>
      <c r="G21" s="36"/>
    </row>
    <row r="22" spans="1:10" ht="15" customHeight="1" x14ac:dyDescent="0.3">
      <c r="A22" s="164"/>
      <c r="B22" s="66" t="s">
        <v>72</v>
      </c>
      <c r="C22" s="83">
        <f t="shared" ref="C22:D24" si="0">C6+C10+C14+C18</f>
        <v>80303</v>
      </c>
      <c r="D22" s="83">
        <f t="shared" si="0"/>
        <v>86026</v>
      </c>
      <c r="E22" s="83">
        <f t="shared" ref="E22" si="1">E6+E10+E14+E18</f>
        <v>95105</v>
      </c>
      <c r="F22" s="83"/>
      <c r="G22" s="36"/>
    </row>
    <row r="23" spans="1:10" ht="15" customHeight="1" x14ac:dyDescent="0.3">
      <c r="A23" s="164"/>
      <c r="B23" s="66" t="s">
        <v>7</v>
      </c>
      <c r="C23" s="83">
        <f t="shared" si="0"/>
        <v>96395</v>
      </c>
      <c r="D23" s="83">
        <f t="shared" si="0"/>
        <v>343787</v>
      </c>
      <c r="E23" s="83">
        <f t="shared" ref="E23" si="2">E7+E11+E15+E19</f>
        <v>1199531</v>
      </c>
      <c r="F23" s="83"/>
      <c r="G23" s="36"/>
    </row>
    <row r="24" spans="1:10" ht="15" customHeight="1" x14ac:dyDescent="0.3">
      <c r="A24" s="164"/>
      <c r="B24" s="66" t="s">
        <v>24</v>
      </c>
      <c r="C24" s="83">
        <f t="shared" si="0"/>
        <v>276053</v>
      </c>
      <c r="D24" s="83">
        <f t="shared" si="0"/>
        <v>283605</v>
      </c>
      <c r="E24" s="83">
        <f t="shared" ref="E24" si="3">E8+E12+E16+E20</f>
        <v>300585</v>
      </c>
      <c r="F24" s="83"/>
      <c r="G24" s="36"/>
    </row>
    <row r="25" spans="1:10" ht="15" customHeight="1" x14ac:dyDescent="0.3">
      <c r="A25" s="68" t="s">
        <v>117</v>
      </c>
      <c r="B25" s="68"/>
      <c r="C25" s="68"/>
      <c r="D25" s="126"/>
      <c r="E25" s="126"/>
      <c r="F25" s="126"/>
      <c r="G25" s="36"/>
      <c r="H25" s="75"/>
      <c r="I25" s="75"/>
      <c r="J25" s="75"/>
    </row>
    <row r="26" spans="1:10" ht="15" customHeight="1" x14ac:dyDescent="0.3">
      <c r="A26" s="68"/>
      <c r="B26" s="68"/>
      <c r="C26" s="68"/>
      <c r="D26" s="126"/>
      <c r="E26" s="126"/>
      <c r="F26" s="126"/>
      <c r="G26" s="36"/>
    </row>
    <row r="27" spans="1:10" ht="15" customHeight="1" x14ac:dyDescent="0.3">
      <c r="A27" s="163"/>
      <c r="B27" s="163"/>
      <c r="C27" s="58"/>
      <c r="D27" s="58"/>
      <c r="E27" s="58"/>
      <c r="F27" s="58"/>
      <c r="G27" s="36"/>
    </row>
    <row r="28" spans="1:10" ht="15" customHeight="1" x14ac:dyDescent="0.3">
      <c r="A28" s="163"/>
      <c r="B28" s="163"/>
      <c r="C28" s="58"/>
      <c r="D28" s="58"/>
      <c r="E28" s="58"/>
      <c r="F28" s="58"/>
      <c r="G28" s="36"/>
    </row>
  </sheetData>
  <mergeCells count="7">
    <mergeCell ref="A3:F3"/>
    <mergeCell ref="A27:B28"/>
    <mergeCell ref="A5:A8"/>
    <mergeCell ref="A9:A12"/>
    <mergeCell ref="A13:A16"/>
    <mergeCell ref="A17:A20"/>
    <mergeCell ref="A21:A24"/>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 &amp;C&amp;P / &amp;N&amp;R&amp;A</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2:D193"/>
  <sheetViews>
    <sheetView showGridLines="0" zoomScaleNormal="100" workbookViewId="0">
      <selection activeCell="B6" sqref="B6:B17"/>
    </sheetView>
  </sheetViews>
  <sheetFormatPr defaultRowHeight="10.199999999999999" x14ac:dyDescent="0.3"/>
  <cols>
    <col min="1" max="1" width="12.5546875" style="76" bestFit="1" customWidth="1"/>
    <col min="2" max="2" width="9.6640625" style="13" bestFit="1" customWidth="1"/>
    <col min="3" max="3" width="12.5546875" style="13" bestFit="1" customWidth="1"/>
    <col min="4" max="4" width="9.6640625" style="13" bestFit="1" customWidth="1"/>
    <col min="5" max="16384" width="8.88671875" style="13"/>
  </cols>
  <sheetData>
    <row r="2" spans="1:4" x14ac:dyDescent="0.3">
      <c r="B2" s="89"/>
      <c r="D2" s="36"/>
    </row>
    <row r="3" spans="1:4" ht="21.6" customHeight="1" x14ac:dyDescent="0.3">
      <c r="A3" s="170" t="s">
        <v>41</v>
      </c>
      <c r="B3" s="170"/>
      <c r="C3" s="170" t="s">
        <v>49</v>
      </c>
      <c r="D3" s="170"/>
    </row>
    <row r="4" spans="1:4" ht="17.100000000000001" customHeight="1" x14ac:dyDescent="0.3">
      <c r="A4" s="86"/>
      <c r="B4" s="87" t="s">
        <v>37</v>
      </c>
      <c r="C4" s="86"/>
      <c r="D4" s="87" t="s">
        <v>37</v>
      </c>
    </row>
    <row r="5" spans="1:4" ht="17.100000000000001" customHeight="1" x14ac:dyDescent="0.3">
      <c r="A5" s="50">
        <v>2023</v>
      </c>
      <c r="B5" s="88">
        <f>SUM(B6:B17)</f>
        <v>8787</v>
      </c>
      <c r="C5" s="50">
        <v>2023</v>
      </c>
      <c r="D5" s="88">
        <f>SUM(D6:D17)</f>
        <v>26776</v>
      </c>
    </row>
    <row r="6" spans="1:4" ht="17.100000000000001" customHeight="1" x14ac:dyDescent="0.3">
      <c r="A6" s="90" t="s">
        <v>25</v>
      </c>
      <c r="B6" s="91">
        <v>0</v>
      </c>
      <c r="C6" s="90" t="s">
        <v>25</v>
      </c>
      <c r="D6" s="91">
        <v>3270</v>
      </c>
    </row>
    <row r="7" spans="1:4" ht="17.100000000000001" customHeight="1" x14ac:dyDescent="0.3">
      <c r="A7" s="90" t="s">
        <v>26</v>
      </c>
      <c r="B7" s="91">
        <v>0</v>
      </c>
      <c r="C7" s="90" t="s">
        <v>26</v>
      </c>
      <c r="D7" s="91">
        <v>3235</v>
      </c>
    </row>
    <row r="8" spans="1:4" ht="17.100000000000001" customHeight="1" x14ac:dyDescent="0.3">
      <c r="A8" s="90" t="s">
        <v>27</v>
      </c>
      <c r="B8" s="91">
        <v>0</v>
      </c>
      <c r="C8" s="90" t="s">
        <v>27</v>
      </c>
      <c r="D8" s="91">
        <v>3859</v>
      </c>
    </row>
    <row r="9" spans="1:4" ht="17.100000000000001" customHeight="1" x14ac:dyDescent="0.3">
      <c r="A9" s="90" t="s">
        <v>28</v>
      </c>
      <c r="B9" s="91">
        <v>0</v>
      </c>
      <c r="C9" s="90" t="s">
        <v>28</v>
      </c>
      <c r="D9" s="91">
        <v>3975</v>
      </c>
    </row>
    <row r="10" spans="1:4" ht="17.100000000000001" customHeight="1" x14ac:dyDescent="0.3">
      <c r="A10" s="90" t="s">
        <v>29</v>
      </c>
      <c r="B10" s="91">
        <v>1493</v>
      </c>
      <c r="C10" s="90" t="s">
        <v>29</v>
      </c>
      <c r="D10" s="91">
        <v>3782</v>
      </c>
    </row>
    <row r="11" spans="1:4" ht="17.100000000000001" customHeight="1" x14ac:dyDescent="0.3">
      <c r="A11" s="90" t="s">
        <v>30</v>
      </c>
      <c r="B11" s="91">
        <v>3648</v>
      </c>
      <c r="C11" s="90" t="s">
        <v>30</v>
      </c>
      <c r="D11" s="91">
        <v>4286</v>
      </c>
    </row>
    <row r="12" spans="1:4" ht="17.100000000000001" customHeight="1" x14ac:dyDescent="0.3">
      <c r="A12" s="90" t="s">
        <v>31</v>
      </c>
      <c r="B12" s="91">
        <v>3646</v>
      </c>
      <c r="C12" s="90" t="s">
        <v>31</v>
      </c>
      <c r="D12" s="91">
        <v>4369</v>
      </c>
    </row>
    <row r="13" spans="1:4" ht="17.100000000000001" customHeight="1" x14ac:dyDescent="0.3">
      <c r="A13" s="90" t="s">
        <v>32</v>
      </c>
      <c r="B13" s="91">
        <v>0</v>
      </c>
      <c r="C13" s="90" t="s">
        <v>32</v>
      </c>
      <c r="D13" s="91">
        <v>0</v>
      </c>
    </row>
    <row r="14" spans="1:4" ht="17.100000000000001" customHeight="1" x14ac:dyDescent="0.3">
      <c r="A14" s="90" t="s">
        <v>33</v>
      </c>
      <c r="B14" s="91">
        <v>0</v>
      </c>
      <c r="C14" s="90" t="s">
        <v>33</v>
      </c>
      <c r="D14" s="91">
        <v>0</v>
      </c>
    </row>
    <row r="15" spans="1:4" ht="17.100000000000001" customHeight="1" x14ac:dyDescent="0.3">
      <c r="A15" s="90" t="s">
        <v>34</v>
      </c>
      <c r="B15" s="91">
        <v>0</v>
      </c>
      <c r="C15" s="90" t="s">
        <v>34</v>
      </c>
      <c r="D15" s="91">
        <v>0</v>
      </c>
    </row>
    <row r="16" spans="1:4" ht="17.100000000000001" customHeight="1" x14ac:dyDescent="0.3">
      <c r="A16" s="90" t="s">
        <v>35</v>
      </c>
      <c r="B16" s="91">
        <v>0</v>
      </c>
      <c r="C16" s="90" t="s">
        <v>35</v>
      </c>
      <c r="D16" s="91">
        <v>0</v>
      </c>
    </row>
    <row r="17" spans="1:4" ht="17.100000000000001" customHeight="1" x14ac:dyDescent="0.3">
      <c r="A17" s="90" t="s">
        <v>36</v>
      </c>
      <c r="B17" s="91">
        <v>0</v>
      </c>
      <c r="C17" s="90" t="s">
        <v>36</v>
      </c>
      <c r="D17" s="91">
        <v>0</v>
      </c>
    </row>
    <row r="18" spans="1:4" ht="17.100000000000001" customHeight="1" x14ac:dyDescent="0.3">
      <c r="A18" s="50">
        <v>2022</v>
      </c>
      <c r="B18" s="88">
        <f>SUM(B19:B30)</f>
        <v>6766</v>
      </c>
      <c r="C18" s="50">
        <v>2022</v>
      </c>
      <c r="D18" s="88">
        <f>SUM(D19:D30)</f>
        <v>21114</v>
      </c>
    </row>
    <row r="19" spans="1:4" ht="17.100000000000001" customHeight="1" x14ac:dyDescent="0.3">
      <c r="A19" s="90" t="s">
        <v>25</v>
      </c>
      <c r="B19" s="91">
        <v>0</v>
      </c>
      <c r="C19" s="90" t="s">
        <v>25</v>
      </c>
      <c r="D19" s="91">
        <v>1937</v>
      </c>
    </row>
    <row r="20" spans="1:4" ht="17.100000000000001" customHeight="1" x14ac:dyDescent="0.3">
      <c r="A20" s="90" t="s">
        <v>26</v>
      </c>
      <c r="B20" s="91">
        <v>0</v>
      </c>
      <c r="C20" s="90" t="s">
        <v>26</v>
      </c>
      <c r="D20" s="91">
        <v>1913</v>
      </c>
    </row>
    <row r="21" spans="1:4" ht="17.100000000000001" customHeight="1" x14ac:dyDescent="0.3">
      <c r="A21" s="90" t="s">
        <v>27</v>
      </c>
      <c r="B21" s="91">
        <v>0</v>
      </c>
      <c r="C21" s="90" t="s">
        <v>27</v>
      </c>
      <c r="D21" s="91">
        <v>2174</v>
      </c>
    </row>
    <row r="22" spans="1:4" ht="17.100000000000001" customHeight="1" x14ac:dyDescent="0.3">
      <c r="A22" s="90" t="s">
        <v>28</v>
      </c>
      <c r="B22" s="91">
        <v>0</v>
      </c>
      <c r="C22" s="90" t="s">
        <v>28</v>
      </c>
      <c r="D22" s="91">
        <v>3294</v>
      </c>
    </row>
    <row r="23" spans="1:4" ht="17.100000000000001" customHeight="1" x14ac:dyDescent="0.3">
      <c r="A23" s="90" t="s">
        <v>29</v>
      </c>
      <c r="B23" s="91">
        <v>563</v>
      </c>
      <c r="C23" s="90" t="s">
        <v>29</v>
      </c>
      <c r="D23" s="91">
        <v>3253</v>
      </c>
    </row>
    <row r="24" spans="1:4" ht="17.100000000000001" customHeight="1" x14ac:dyDescent="0.3">
      <c r="A24" s="90" t="s">
        <v>30</v>
      </c>
      <c r="B24" s="91">
        <v>2444</v>
      </c>
      <c r="C24" s="90" t="s">
        <v>30</v>
      </c>
      <c r="D24" s="91">
        <v>3384</v>
      </c>
    </row>
    <row r="25" spans="1:4" ht="17.100000000000001" customHeight="1" x14ac:dyDescent="0.3">
      <c r="A25" s="90" t="s">
        <v>31</v>
      </c>
      <c r="B25" s="91">
        <v>0</v>
      </c>
      <c r="C25" s="90" t="s">
        <v>31</v>
      </c>
      <c r="D25" s="91">
        <v>0</v>
      </c>
    </row>
    <row r="26" spans="1:4" ht="17.100000000000001" customHeight="1" x14ac:dyDescent="0.3">
      <c r="A26" s="90" t="s">
        <v>32</v>
      </c>
      <c r="B26" s="91">
        <v>2153</v>
      </c>
      <c r="C26" s="90" t="s">
        <v>32</v>
      </c>
      <c r="D26" s="91">
        <v>3467</v>
      </c>
    </row>
    <row r="27" spans="1:4" ht="17.100000000000001" customHeight="1" x14ac:dyDescent="0.3">
      <c r="A27" s="90" t="s">
        <v>33</v>
      </c>
      <c r="B27" s="91">
        <v>1606</v>
      </c>
      <c r="C27" s="90" t="s">
        <v>33</v>
      </c>
      <c r="D27" s="91">
        <v>1692</v>
      </c>
    </row>
    <row r="28" spans="1:4" ht="17.100000000000001" customHeight="1" x14ac:dyDescent="0.3">
      <c r="A28" s="90" t="s">
        <v>34</v>
      </c>
      <c r="B28" s="91">
        <v>0</v>
      </c>
      <c r="C28" s="90" t="s">
        <v>34</v>
      </c>
      <c r="D28" s="91">
        <v>0</v>
      </c>
    </row>
    <row r="29" spans="1:4" ht="17.100000000000001" customHeight="1" x14ac:dyDescent="0.3">
      <c r="A29" s="90" t="s">
        <v>35</v>
      </c>
      <c r="B29" s="91">
        <v>0</v>
      </c>
      <c r="C29" s="90" t="s">
        <v>35</v>
      </c>
      <c r="D29" s="91">
        <v>0</v>
      </c>
    </row>
    <row r="30" spans="1:4" ht="17.100000000000001" customHeight="1" x14ac:dyDescent="0.3">
      <c r="A30" s="90" t="s">
        <v>36</v>
      </c>
      <c r="B30" s="91">
        <v>0</v>
      </c>
      <c r="C30" s="90" t="s">
        <v>36</v>
      </c>
      <c r="D30" s="91">
        <v>0</v>
      </c>
    </row>
    <row r="31" spans="1:4" ht="17.100000000000001" customHeight="1" x14ac:dyDescent="0.3">
      <c r="A31" s="50">
        <v>2021</v>
      </c>
      <c r="B31" s="88">
        <f>SUM(B32:B43)</f>
        <v>6759</v>
      </c>
      <c r="C31" s="50">
        <v>2021</v>
      </c>
      <c r="D31" s="88">
        <f t="shared" ref="D31" si="0">SUM(D32:D43)</f>
        <v>21428</v>
      </c>
    </row>
    <row r="32" spans="1:4" ht="17.100000000000001" customHeight="1" x14ac:dyDescent="0.3">
      <c r="A32" s="90" t="s">
        <v>25</v>
      </c>
      <c r="B32" s="91">
        <v>0</v>
      </c>
      <c r="C32" s="90" t="s">
        <v>25</v>
      </c>
      <c r="D32" s="91">
        <v>638</v>
      </c>
    </row>
    <row r="33" spans="1:4" ht="17.100000000000001" customHeight="1" x14ac:dyDescent="0.3">
      <c r="A33" s="90" t="s">
        <v>26</v>
      </c>
      <c r="B33" s="91">
        <v>0</v>
      </c>
      <c r="C33" s="90" t="s">
        <v>26</v>
      </c>
      <c r="D33" s="91">
        <v>676</v>
      </c>
    </row>
    <row r="34" spans="1:4" ht="17.100000000000001" customHeight="1" x14ac:dyDescent="0.3">
      <c r="A34" s="90" t="s">
        <v>27</v>
      </c>
      <c r="B34" s="91">
        <v>0</v>
      </c>
      <c r="C34" s="90" t="s">
        <v>27</v>
      </c>
      <c r="D34" s="91">
        <v>747</v>
      </c>
    </row>
    <row r="35" spans="1:4" ht="17.100000000000001" customHeight="1" x14ac:dyDescent="0.3">
      <c r="A35" s="90" t="s">
        <v>28</v>
      </c>
      <c r="B35" s="91">
        <v>0</v>
      </c>
      <c r="C35" s="90" t="s">
        <v>28</v>
      </c>
      <c r="D35" s="91">
        <v>1207</v>
      </c>
    </row>
    <row r="36" spans="1:4" ht="17.100000000000001" customHeight="1" x14ac:dyDescent="0.3">
      <c r="A36" s="90" t="s">
        <v>29</v>
      </c>
      <c r="B36" s="91">
        <v>0</v>
      </c>
      <c r="C36" s="90" t="s">
        <v>29</v>
      </c>
      <c r="D36" s="91">
        <v>1358</v>
      </c>
    </row>
    <row r="37" spans="1:4" ht="17.100000000000001" customHeight="1" x14ac:dyDescent="0.3">
      <c r="A37" s="90" t="s">
        <v>30</v>
      </c>
      <c r="B37" s="91">
        <v>429</v>
      </c>
      <c r="C37" s="90" t="s">
        <v>30</v>
      </c>
      <c r="D37" s="91">
        <v>2242</v>
      </c>
    </row>
    <row r="38" spans="1:4" ht="17.100000000000001" customHeight="1" x14ac:dyDescent="0.3">
      <c r="A38" s="90" t="s">
        <v>31</v>
      </c>
      <c r="B38" s="91">
        <v>2340</v>
      </c>
      <c r="C38" s="90" t="s">
        <v>31</v>
      </c>
      <c r="D38" s="91">
        <v>2829</v>
      </c>
    </row>
    <row r="39" spans="1:4" ht="17.100000000000001" customHeight="1" x14ac:dyDescent="0.3">
      <c r="A39" s="90" t="s">
        <v>32</v>
      </c>
      <c r="B39" s="91">
        <v>2429</v>
      </c>
      <c r="C39" s="90" t="s">
        <v>32</v>
      </c>
      <c r="D39" s="91">
        <v>2947</v>
      </c>
    </row>
    <row r="40" spans="1:4" ht="17.100000000000001" customHeight="1" x14ac:dyDescent="0.3">
      <c r="A40" s="90" t="s">
        <v>33</v>
      </c>
      <c r="B40" s="91">
        <v>1561</v>
      </c>
      <c r="C40" s="90" t="s">
        <v>33</v>
      </c>
      <c r="D40" s="91">
        <v>2784</v>
      </c>
    </row>
    <row r="41" spans="1:4" ht="17.100000000000001" customHeight="1" x14ac:dyDescent="0.3">
      <c r="A41" s="90" t="s">
        <v>34</v>
      </c>
      <c r="B41" s="91">
        <v>0</v>
      </c>
      <c r="C41" s="90" t="s">
        <v>34</v>
      </c>
      <c r="D41" s="91">
        <v>0</v>
      </c>
    </row>
    <row r="42" spans="1:4" ht="17.100000000000001" customHeight="1" x14ac:dyDescent="0.3">
      <c r="A42" s="90" t="s">
        <v>35</v>
      </c>
      <c r="B42" s="91">
        <v>0</v>
      </c>
      <c r="C42" s="90" t="s">
        <v>35</v>
      </c>
      <c r="D42" s="91">
        <v>2927</v>
      </c>
    </row>
    <row r="43" spans="1:4" ht="17.100000000000001" customHeight="1" x14ac:dyDescent="0.3">
      <c r="A43" s="90" t="s">
        <v>36</v>
      </c>
      <c r="B43" s="91">
        <v>0</v>
      </c>
      <c r="C43" s="90" t="s">
        <v>36</v>
      </c>
      <c r="D43" s="91">
        <v>3073</v>
      </c>
    </row>
    <row r="44" spans="1:4" ht="17.100000000000001" customHeight="1" x14ac:dyDescent="0.3">
      <c r="A44" s="50">
        <v>2020</v>
      </c>
      <c r="B44" s="88">
        <f>SUM(B45:B56)</f>
        <v>4</v>
      </c>
      <c r="C44" s="50">
        <v>2020</v>
      </c>
      <c r="D44" s="88">
        <f>SUM(D45:D56)</f>
        <v>17573</v>
      </c>
    </row>
    <row r="45" spans="1:4" ht="17.100000000000001" customHeight="1" x14ac:dyDescent="0.3">
      <c r="A45" s="90" t="s">
        <v>25</v>
      </c>
      <c r="B45" s="91">
        <v>4</v>
      </c>
      <c r="C45" s="90" t="s">
        <v>25</v>
      </c>
      <c r="D45" s="91">
        <v>3779</v>
      </c>
    </row>
    <row r="46" spans="1:4" ht="17.100000000000001" customHeight="1" x14ac:dyDescent="0.3">
      <c r="A46" s="90" t="s">
        <v>26</v>
      </c>
      <c r="B46" s="91">
        <v>0</v>
      </c>
      <c r="C46" s="90" t="s">
        <v>26</v>
      </c>
      <c r="D46" s="91">
        <v>3561</v>
      </c>
    </row>
    <row r="47" spans="1:4" ht="17.100000000000001" customHeight="1" x14ac:dyDescent="0.3">
      <c r="A47" s="90" t="s">
        <v>27</v>
      </c>
      <c r="B47" s="91">
        <v>0</v>
      </c>
      <c r="C47" s="90" t="s">
        <v>27</v>
      </c>
      <c r="D47" s="91">
        <v>1742</v>
      </c>
    </row>
    <row r="48" spans="1:4" ht="17.100000000000001" customHeight="1" x14ac:dyDescent="0.3">
      <c r="A48" s="90" t="s">
        <v>28</v>
      </c>
      <c r="B48" s="91">
        <v>0</v>
      </c>
      <c r="C48" s="90" t="s">
        <v>28</v>
      </c>
      <c r="D48" s="91">
        <v>106</v>
      </c>
    </row>
    <row r="49" spans="1:4" ht="17.100000000000001" customHeight="1" x14ac:dyDescent="0.3">
      <c r="A49" s="90" t="s">
        <v>29</v>
      </c>
      <c r="B49" s="91">
        <v>0</v>
      </c>
      <c r="C49" s="90" t="s">
        <v>29</v>
      </c>
      <c r="D49" s="91">
        <v>420</v>
      </c>
    </row>
    <row r="50" spans="1:4" ht="17.100000000000001" customHeight="1" x14ac:dyDescent="0.3">
      <c r="A50" s="90" t="s">
        <v>30</v>
      </c>
      <c r="B50" s="91">
        <v>0</v>
      </c>
      <c r="C50" s="90" t="s">
        <v>30</v>
      </c>
      <c r="D50" s="91">
        <v>638</v>
      </c>
    </row>
    <row r="51" spans="1:4" ht="17.100000000000001" customHeight="1" x14ac:dyDescent="0.3">
      <c r="A51" s="90" t="s">
        <v>31</v>
      </c>
      <c r="B51" s="91">
        <v>0</v>
      </c>
      <c r="C51" s="90" t="s">
        <v>31</v>
      </c>
      <c r="D51" s="91">
        <v>1610</v>
      </c>
    </row>
    <row r="52" spans="1:4" ht="17.100000000000001" customHeight="1" x14ac:dyDescent="0.3">
      <c r="A52" s="90" t="s">
        <v>32</v>
      </c>
      <c r="B52" s="91">
        <v>0</v>
      </c>
      <c r="C52" s="90" t="s">
        <v>32</v>
      </c>
      <c r="D52" s="91">
        <v>1970</v>
      </c>
    </row>
    <row r="53" spans="1:4" ht="17.100000000000001" customHeight="1" x14ac:dyDescent="0.3">
      <c r="A53" s="90" t="s">
        <v>33</v>
      </c>
      <c r="B53" s="91">
        <v>0</v>
      </c>
      <c r="C53" s="90" t="s">
        <v>33</v>
      </c>
      <c r="D53" s="91">
        <v>1552</v>
      </c>
    </row>
    <row r="54" spans="1:4" ht="17.100000000000001" customHeight="1" x14ac:dyDescent="0.3">
      <c r="A54" s="90" t="s">
        <v>34</v>
      </c>
      <c r="B54" s="91">
        <v>0</v>
      </c>
      <c r="C54" s="90" t="s">
        <v>34</v>
      </c>
      <c r="D54" s="91">
        <v>1201</v>
      </c>
    </row>
    <row r="55" spans="1:4" ht="17.100000000000001" customHeight="1" x14ac:dyDescent="0.3">
      <c r="A55" s="90" t="s">
        <v>35</v>
      </c>
      <c r="B55" s="91">
        <v>0</v>
      </c>
      <c r="C55" s="90" t="s">
        <v>35</v>
      </c>
      <c r="D55" s="91">
        <v>387</v>
      </c>
    </row>
    <row r="56" spans="1:4" ht="17.100000000000001" customHeight="1" x14ac:dyDescent="0.3">
      <c r="A56" s="90" t="s">
        <v>36</v>
      </c>
      <c r="B56" s="91">
        <v>0</v>
      </c>
      <c r="C56" s="90" t="s">
        <v>36</v>
      </c>
      <c r="D56" s="91">
        <v>607</v>
      </c>
    </row>
    <row r="57" spans="1:4" ht="17.100000000000001" customHeight="1" x14ac:dyDescent="0.3">
      <c r="A57" s="50">
        <v>2019</v>
      </c>
      <c r="B57" s="88">
        <f>SUM(B58:B69)</f>
        <v>14776</v>
      </c>
      <c r="C57" s="50">
        <v>2019</v>
      </c>
      <c r="D57" s="88">
        <f>SUM(D58:D69)</f>
        <v>50993</v>
      </c>
    </row>
    <row r="58" spans="1:4" ht="17.100000000000001" customHeight="1" x14ac:dyDescent="0.3">
      <c r="A58" s="90" t="s">
        <v>25</v>
      </c>
      <c r="B58" s="91">
        <v>0</v>
      </c>
      <c r="C58" s="90" t="s">
        <v>25</v>
      </c>
      <c r="D58" s="91">
        <v>3692</v>
      </c>
    </row>
    <row r="59" spans="1:4" ht="17.100000000000001" customHeight="1" x14ac:dyDescent="0.3">
      <c r="A59" s="90" t="s">
        <v>26</v>
      </c>
      <c r="B59" s="91">
        <v>0</v>
      </c>
      <c r="C59" s="90" t="s">
        <v>26</v>
      </c>
      <c r="D59" s="91">
        <v>3360</v>
      </c>
    </row>
    <row r="60" spans="1:4" ht="17.100000000000001" customHeight="1" x14ac:dyDescent="0.3">
      <c r="A60" s="90" t="s">
        <v>27</v>
      </c>
      <c r="B60" s="91">
        <v>0</v>
      </c>
      <c r="C60" s="90" t="s">
        <v>27</v>
      </c>
      <c r="D60" s="91">
        <v>3701</v>
      </c>
    </row>
    <row r="61" spans="1:4" ht="17.100000000000001" customHeight="1" x14ac:dyDescent="0.3">
      <c r="A61" s="90" t="s">
        <v>28</v>
      </c>
      <c r="B61" s="91">
        <v>266</v>
      </c>
      <c r="C61" s="90" t="s">
        <v>28</v>
      </c>
      <c r="D61" s="91">
        <v>4136</v>
      </c>
    </row>
    <row r="62" spans="1:4" ht="17.100000000000001" customHeight="1" x14ac:dyDescent="0.3">
      <c r="A62" s="90" t="s">
        <v>29</v>
      </c>
      <c r="B62" s="91">
        <v>1897</v>
      </c>
      <c r="C62" s="90" t="s">
        <v>29</v>
      </c>
      <c r="D62" s="91">
        <v>4537</v>
      </c>
    </row>
    <row r="63" spans="1:4" ht="17.100000000000001" customHeight="1" x14ac:dyDescent="0.3">
      <c r="A63" s="90" t="s">
        <v>30</v>
      </c>
      <c r="B63" s="91">
        <v>3211</v>
      </c>
      <c r="C63" s="90" t="s">
        <v>30</v>
      </c>
      <c r="D63" s="91">
        <v>4529</v>
      </c>
    </row>
    <row r="64" spans="1:4" ht="17.100000000000001" customHeight="1" x14ac:dyDescent="0.3">
      <c r="A64" s="90" t="s">
        <v>31</v>
      </c>
      <c r="B64" s="91">
        <v>3534</v>
      </c>
      <c r="C64" s="90" t="s">
        <v>31</v>
      </c>
      <c r="D64" s="91">
        <v>5207</v>
      </c>
    </row>
    <row r="65" spans="1:4" ht="17.100000000000001" customHeight="1" x14ac:dyDescent="0.3">
      <c r="A65" s="90" t="s">
        <v>32</v>
      </c>
      <c r="B65" s="91">
        <v>3187</v>
      </c>
      <c r="C65" s="90" t="s">
        <v>32</v>
      </c>
      <c r="D65" s="91">
        <v>4857</v>
      </c>
    </row>
    <row r="66" spans="1:4" ht="17.100000000000001" customHeight="1" x14ac:dyDescent="0.3">
      <c r="A66" s="90" t="s">
        <v>33</v>
      </c>
      <c r="B66" s="91">
        <v>2496</v>
      </c>
      <c r="C66" s="90" t="s">
        <v>33</v>
      </c>
      <c r="D66" s="91">
        <v>4684</v>
      </c>
    </row>
    <row r="67" spans="1:4" ht="17.100000000000001" customHeight="1" x14ac:dyDescent="0.3">
      <c r="A67" s="90" t="s">
        <v>34</v>
      </c>
      <c r="B67" s="91">
        <v>185</v>
      </c>
      <c r="C67" s="90" t="s">
        <v>34</v>
      </c>
      <c r="D67" s="91">
        <v>4233</v>
      </c>
    </row>
    <row r="68" spans="1:4" ht="17.100000000000001" customHeight="1" x14ac:dyDescent="0.3">
      <c r="A68" s="90" t="s">
        <v>35</v>
      </c>
      <c r="B68" s="91">
        <v>0</v>
      </c>
      <c r="C68" s="90" t="s">
        <v>35</v>
      </c>
      <c r="D68" s="91">
        <v>4088</v>
      </c>
    </row>
    <row r="69" spans="1:4" ht="17.100000000000001" customHeight="1" x14ac:dyDescent="0.3">
      <c r="A69" s="90" t="s">
        <v>36</v>
      </c>
      <c r="B69" s="91">
        <v>0</v>
      </c>
      <c r="C69" s="90" t="s">
        <v>36</v>
      </c>
      <c r="D69" s="91">
        <v>3969</v>
      </c>
    </row>
    <row r="70" spans="1:4" ht="17.100000000000001" customHeight="1" x14ac:dyDescent="0.3">
      <c r="A70" s="50">
        <v>2018</v>
      </c>
      <c r="B70" s="88">
        <f>SUM(B71:B82)</f>
        <v>9845</v>
      </c>
      <c r="C70" s="50">
        <v>2018</v>
      </c>
      <c r="D70" s="88">
        <f>SUM(D71:D82)</f>
        <v>44456</v>
      </c>
    </row>
    <row r="71" spans="1:4" ht="17.100000000000001" customHeight="1" x14ac:dyDescent="0.3">
      <c r="A71" s="90" t="s">
        <v>25</v>
      </c>
      <c r="B71" s="91">
        <v>0</v>
      </c>
      <c r="C71" s="90" t="s">
        <v>25</v>
      </c>
      <c r="D71" s="91">
        <v>2734</v>
      </c>
    </row>
    <row r="72" spans="1:4" ht="17.100000000000001" customHeight="1" x14ac:dyDescent="0.3">
      <c r="A72" s="90" t="s">
        <v>26</v>
      </c>
      <c r="B72" s="91">
        <v>179</v>
      </c>
      <c r="C72" s="90" t="s">
        <v>26</v>
      </c>
      <c r="D72" s="91">
        <v>2631</v>
      </c>
    </row>
    <row r="73" spans="1:4" ht="17.100000000000001" customHeight="1" x14ac:dyDescent="0.3">
      <c r="A73" s="90" t="s">
        <v>27</v>
      </c>
      <c r="B73" s="91">
        <v>220</v>
      </c>
      <c r="C73" s="90" t="s">
        <v>27</v>
      </c>
      <c r="D73" s="91">
        <v>3127</v>
      </c>
    </row>
    <row r="74" spans="1:4" ht="17.100000000000001" customHeight="1" x14ac:dyDescent="0.3">
      <c r="A74" s="90" t="s">
        <v>28</v>
      </c>
      <c r="B74" s="91">
        <v>589</v>
      </c>
      <c r="C74" s="90" t="s">
        <v>28</v>
      </c>
      <c r="D74" s="91">
        <v>3448</v>
      </c>
    </row>
    <row r="75" spans="1:4" ht="17.100000000000001" customHeight="1" x14ac:dyDescent="0.3">
      <c r="A75" s="90" t="s">
        <v>29</v>
      </c>
      <c r="B75" s="91">
        <v>1073</v>
      </c>
      <c r="C75" s="90" t="s">
        <v>29</v>
      </c>
      <c r="D75" s="91">
        <v>3674</v>
      </c>
    </row>
    <row r="76" spans="1:4" ht="17.100000000000001" customHeight="1" x14ac:dyDescent="0.3">
      <c r="A76" s="90" t="s">
        <v>30</v>
      </c>
      <c r="B76" s="91">
        <v>1839</v>
      </c>
      <c r="C76" s="90" t="s">
        <v>30</v>
      </c>
      <c r="D76" s="91">
        <v>3826</v>
      </c>
    </row>
    <row r="77" spans="1:4" ht="17.100000000000001" customHeight="1" x14ac:dyDescent="0.3">
      <c r="A77" s="90" t="s">
        <v>31</v>
      </c>
      <c r="B77" s="91">
        <v>2243</v>
      </c>
      <c r="C77" s="90" t="s">
        <v>31</v>
      </c>
      <c r="D77" s="91">
        <v>4226</v>
      </c>
    </row>
    <row r="78" spans="1:4" ht="17.100000000000001" customHeight="1" x14ac:dyDescent="0.3">
      <c r="A78" s="90" t="s">
        <v>32</v>
      </c>
      <c r="B78" s="91">
        <v>1984</v>
      </c>
      <c r="C78" s="90" t="s">
        <v>32</v>
      </c>
      <c r="D78" s="91">
        <v>4425</v>
      </c>
    </row>
    <row r="79" spans="1:4" ht="17.100000000000001" customHeight="1" x14ac:dyDescent="0.3">
      <c r="A79" s="90" t="s">
        <v>33</v>
      </c>
      <c r="B79" s="91">
        <v>1621</v>
      </c>
      <c r="C79" s="90" t="s">
        <v>33</v>
      </c>
      <c r="D79" s="91">
        <v>4240</v>
      </c>
    </row>
    <row r="80" spans="1:4" ht="17.100000000000001" customHeight="1" x14ac:dyDescent="0.3">
      <c r="A80" s="90" t="s">
        <v>34</v>
      </c>
      <c r="B80" s="91">
        <v>97</v>
      </c>
      <c r="C80" s="90" t="s">
        <v>34</v>
      </c>
      <c r="D80" s="91">
        <v>3925</v>
      </c>
    </row>
    <row r="81" spans="1:4" ht="17.100000000000001" customHeight="1" x14ac:dyDescent="0.3">
      <c r="A81" s="90" t="s">
        <v>35</v>
      </c>
      <c r="B81" s="91">
        <v>0</v>
      </c>
      <c r="C81" s="90" t="s">
        <v>35</v>
      </c>
      <c r="D81" s="91">
        <v>3963</v>
      </c>
    </row>
    <row r="82" spans="1:4" ht="17.100000000000001" customHeight="1" x14ac:dyDescent="0.3">
      <c r="A82" s="90" t="s">
        <v>36</v>
      </c>
      <c r="B82" s="91">
        <v>0</v>
      </c>
      <c r="C82" s="90" t="s">
        <v>36</v>
      </c>
      <c r="D82" s="91">
        <v>4237</v>
      </c>
    </row>
    <row r="83" spans="1:4" ht="15" customHeight="1" x14ac:dyDescent="0.3">
      <c r="A83" s="50">
        <v>2017</v>
      </c>
      <c r="B83" s="88">
        <f>SUM(B84:B95)</f>
        <v>3232</v>
      </c>
      <c r="C83" s="50">
        <v>2017</v>
      </c>
      <c r="D83" s="88">
        <f>SUM(D84:D95)</f>
        <v>44239</v>
      </c>
    </row>
    <row r="84" spans="1:4" s="22" customFormat="1" ht="15" customHeight="1" x14ac:dyDescent="0.3">
      <c r="A84" s="90" t="s">
        <v>25</v>
      </c>
      <c r="B84" s="91">
        <v>0</v>
      </c>
      <c r="C84" s="90" t="s">
        <v>25</v>
      </c>
      <c r="D84" s="91">
        <v>2596</v>
      </c>
    </row>
    <row r="85" spans="1:4" s="22" customFormat="1" ht="15" customHeight="1" x14ac:dyDescent="0.3">
      <c r="A85" s="90" t="s">
        <v>26</v>
      </c>
      <c r="B85" s="91">
        <v>0</v>
      </c>
      <c r="C85" s="90" t="s">
        <v>26</v>
      </c>
      <c r="D85" s="91">
        <v>2993</v>
      </c>
    </row>
    <row r="86" spans="1:4" s="22" customFormat="1" ht="15" customHeight="1" x14ac:dyDescent="0.3">
      <c r="A86" s="90" t="s">
        <v>27</v>
      </c>
      <c r="B86" s="91">
        <v>0</v>
      </c>
      <c r="C86" s="90" t="s">
        <v>27</v>
      </c>
      <c r="D86" s="91">
        <v>3631</v>
      </c>
    </row>
    <row r="87" spans="1:4" s="22" customFormat="1" ht="15" customHeight="1" x14ac:dyDescent="0.3">
      <c r="A87" s="90" t="s">
        <v>28</v>
      </c>
      <c r="B87" s="91">
        <v>0</v>
      </c>
      <c r="C87" s="90" t="s">
        <v>28</v>
      </c>
      <c r="D87" s="91">
        <v>4172</v>
      </c>
    </row>
    <row r="88" spans="1:4" s="22" customFormat="1" ht="15" customHeight="1" x14ac:dyDescent="0.3">
      <c r="A88" s="90" t="s">
        <v>29</v>
      </c>
      <c r="B88" s="91">
        <v>0</v>
      </c>
      <c r="C88" s="90" t="s">
        <v>29</v>
      </c>
      <c r="D88" s="91">
        <v>4248</v>
      </c>
    </row>
    <row r="89" spans="1:4" s="22" customFormat="1" ht="15" customHeight="1" x14ac:dyDescent="0.3">
      <c r="A89" s="90" t="s">
        <v>30</v>
      </c>
      <c r="B89" s="91">
        <v>611</v>
      </c>
      <c r="C89" s="90" t="s">
        <v>30</v>
      </c>
      <c r="D89" s="91">
        <v>3896</v>
      </c>
    </row>
    <row r="90" spans="1:4" s="22" customFormat="1" ht="15" customHeight="1" x14ac:dyDescent="0.3">
      <c r="A90" s="90" t="s">
        <v>31</v>
      </c>
      <c r="B90" s="91">
        <v>829</v>
      </c>
      <c r="C90" s="90" t="s">
        <v>31</v>
      </c>
      <c r="D90" s="91">
        <v>4375</v>
      </c>
    </row>
    <row r="91" spans="1:4" s="22" customFormat="1" ht="15" customHeight="1" x14ac:dyDescent="0.3">
      <c r="A91" s="90" t="s">
        <v>32</v>
      </c>
      <c r="B91" s="91">
        <v>654</v>
      </c>
      <c r="C91" s="90" t="s">
        <v>32</v>
      </c>
      <c r="D91" s="91">
        <v>3668</v>
      </c>
    </row>
    <row r="92" spans="1:4" s="22" customFormat="1" ht="15" customHeight="1" x14ac:dyDescent="0.3">
      <c r="A92" s="90" t="s">
        <v>33</v>
      </c>
      <c r="B92" s="91">
        <v>653</v>
      </c>
      <c r="C92" s="90" t="s">
        <v>33</v>
      </c>
      <c r="D92" s="91">
        <v>3773</v>
      </c>
    </row>
    <row r="93" spans="1:4" s="22" customFormat="1" ht="15" customHeight="1" x14ac:dyDescent="0.3">
      <c r="A93" s="90" t="s">
        <v>34</v>
      </c>
      <c r="B93" s="91">
        <v>485</v>
      </c>
      <c r="C93" s="90" t="s">
        <v>34</v>
      </c>
      <c r="D93" s="91">
        <v>4098</v>
      </c>
    </row>
    <row r="94" spans="1:4" s="22" customFormat="1" ht="15" customHeight="1" x14ac:dyDescent="0.3">
      <c r="A94" s="90" t="s">
        <v>35</v>
      </c>
      <c r="B94" s="91">
        <v>0</v>
      </c>
      <c r="C94" s="90" t="s">
        <v>35</v>
      </c>
      <c r="D94" s="91">
        <v>3515</v>
      </c>
    </row>
    <row r="95" spans="1:4" s="22" customFormat="1" ht="15" customHeight="1" x14ac:dyDescent="0.3">
      <c r="A95" s="90" t="s">
        <v>36</v>
      </c>
      <c r="B95" s="91">
        <v>0</v>
      </c>
      <c r="C95" s="90" t="s">
        <v>36</v>
      </c>
      <c r="D95" s="91">
        <v>3274</v>
      </c>
    </row>
    <row r="96" spans="1:4" ht="15" customHeight="1" x14ac:dyDescent="0.3">
      <c r="A96" s="50">
        <v>2016</v>
      </c>
      <c r="B96" s="88">
        <f>SUM(B97:B108)</f>
        <v>3</v>
      </c>
      <c r="C96" s="50">
        <v>2016</v>
      </c>
      <c r="D96" s="88">
        <f>SUM(D97:D108)</f>
        <v>48083</v>
      </c>
    </row>
    <row r="97" spans="1:4" s="22" customFormat="1" ht="15" customHeight="1" x14ac:dyDescent="0.3">
      <c r="A97" s="90" t="s">
        <v>25</v>
      </c>
      <c r="B97" s="91">
        <v>0</v>
      </c>
      <c r="C97" s="90" t="s">
        <v>25</v>
      </c>
      <c r="D97" s="91">
        <v>2702</v>
      </c>
    </row>
    <row r="98" spans="1:4" s="22" customFormat="1" ht="15" customHeight="1" x14ac:dyDescent="0.3">
      <c r="A98" s="90" t="s">
        <v>26</v>
      </c>
      <c r="B98" s="91">
        <v>0</v>
      </c>
      <c r="C98" s="90" t="s">
        <v>26</v>
      </c>
      <c r="D98" s="91">
        <v>3727</v>
      </c>
    </row>
    <row r="99" spans="1:4" s="22" customFormat="1" ht="15" customHeight="1" x14ac:dyDescent="0.3">
      <c r="A99" s="90" t="s">
        <v>27</v>
      </c>
      <c r="B99" s="91">
        <v>0</v>
      </c>
      <c r="C99" s="90" t="s">
        <v>27</v>
      </c>
      <c r="D99" s="91">
        <v>3372</v>
      </c>
    </row>
    <row r="100" spans="1:4" s="22" customFormat="1" ht="15" customHeight="1" x14ac:dyDescent="0.3">
      <c r="A100" s="90" t="s">
        <v>28</v>
      </c>
      <c r="B100" s="91">
        <v>0</v>
      </c>
      <c r="C100" s="90" t="s">
        <v>28</v>
      </c>
      <c r="D100" s="91">
        <v>4374</v>
      </c>
    </row>
    <row r="101" spans="1:4" s="22" customFormat="1" ht="15" customHeight="1" x14ac:dyDescent="0.3">
      <c r="A101" s="90" t="s">
        <v>29</v>
      </c>
      <c r="B101" s="91">
        <v>0</v>
      </c>
      <c r="C101" s="90" t="s">
        <v>29</v>
      </c>
      <c r="D101" s="91">
        <v>4706</v>
      </c>
    </row>
    <row r="102" spans="1:4" s="22" customFormat="1" ht="15" customHeight="1" x14ac:dyDescent="0.3">
      <c r="A102" s="90" t="s">
        <v>30</v>
      </c>
      <c r="B102" s="91">
        <v>0</v>
      </c>
      <c r="C102" s="90" t="s">
        <v>30</v>
      </c>
      <c r="D102" s="91">
        <v>4879</v>
      </c>
    </row>
    <row r="103" spans="1:4" s="22" customFormat="1" ht="15" customHeight="1" x14ac:dyDescent="0.3">
      <c r="A103" s="90" t="s">
        <v>31</v>
      </c>
      <c r="B103" s="91">
        <v>0</v>
      </c>
      <c r="C103" s="90" t="s">
        <v>31</v>
      </c>
      <c r="D103" s="91">
        <v>5331</v>
      </c>
    </row>
    <row r="104" spans="1:4" s="22" customFormat="1" ht="15" customHeight="1" x14ac:dyDescent="0.3">
      <c r="A104" s="90" t="s">
        <v>32</v>
      </c>
      <c r="B104" s="91">
        <v>3</v>
      </c>
      <c r="C104" s="90" t="s">
        <v>32</v>
      </c>
      <c r="D104" s="91">
        <v>4200</v>
      </c>
    </row>
    <row r="105" spans="1:4" s="22" customFormat="1" ht="15" customHeight="1" x14ac:dyDescent="0.3">
      <c r="A105" s="90" t="s">
        <v>33</v>
      </c>
      <c r="B105" s="91">
        <v>0</v>
      </c>
      <c r="C105" s="90" t="s">
        <v>33</v>
      </c>
      <c r="D105" s="91">
        <v>4448</v>
      </c>
    </row>
    <row r="106" spans="1:4" s="22" customFormat="1" ht="15" customHeight="1" x14ac:dyDescent="0.3">
      <c r="A106" s="90" t="s">
        <v>34</v>
      </c>
      <c r="B106" s="91">
        <v>0</v>
      </c>
      <c r="C106" s="90" t="s">
        <v>34</v>
      </c>
      <c r="D106" s="91">
        <v>3726</v>
      </c>
    </row>
    <row r="107" spans="1:4" s="22" customFormat="1" ht="15" customHeight="1" x14ac:dyDescent="0.3">
      <c r="A107" s="90" t="s">
        <v>35</v>
      </c>
      <c r="B107" s="91">
        <v>0</v>
      </c>
      <c r="C107" s="90" t="s">
        <v>35</v>
      </c>
      <c r="D107" s="91">
        <v>3437</v>
      </c>
    </row>
    <row r="108" spans="1:4" s="22" customFormat="1" ht="15" customHeight="1" x14ac:dyDescent="0.3">
      <c r="A108" s="90" t="s">
        <v>36</v>
      </c>
      <c r="B108" s="91">
        <v>0</v>
      </c>
      <c r="C108" s="90" t="s">
        <v>36</v>
      </c>
      <c r="D108" s="91">
        <v>3181</v>
      </c>
    </row>
    <row r="109" spans="1:4" ht="15" customHeight="1" x14ac:dyDescent="0.3">
      <c r="A109" s="50">
        <v>2015</v>
      </c>
      <c r="B109" s="87">
        <v>0</v>
      </c>
      <c r="C109" s="50">
        <v>2015</v>
      </c>
      <c r="D109" s="88">
        <f>SUM(D110:D121)</f>
        <v>43048</v>
      </c>
    </row>
    <row r="110" spans="1:4" ht="15" customHeight="1" x14ac:dyDescent="0.3">
      <c r="A110" s="90" t="s">
        <v>25</v>
      </c>
      <c r="B110" s="91">
        <v>0</v>
      </c>
      <c r="C110" s="90" t="s">
        <v>25</v>
      </c>
      <c r="D110" s="91">
        <v>2792</v>
      </c>
    </row>
    <row r="111" spans="1:4" ht="15" customHeight="1" x14ac:dyDescent="0.3">
      <c r="A111" s="90" t="s">
        <v>26</v>
      </c>
      <c r="B111" s="91">
        <v>0</v>
      </c>
      <c r="C111" s="90" t="s">
        <v>26</v>
      </c>
      <c r="D111" s="91">
        <v>2975</v>
      </c>
    </row>
    <row r="112" spans="1:4" ht="15" customHeight="1" x14ac:dyDescent="0.3">
      <c r="A112" s="90" t="s">
        <v>27</v>
      </c>
      <c r="B112" s="91">
        <v>0</v>
      </c>
      <c r="C112" s="90" t="s">
        <v>27</v>
      </c>
      <c r="D112" s="91">
        <v>3229</v>
      </c>
    </row>
    <row r="113" spans="1:4" ht="15" customHeight="1" x14ac:dyDescent="0.3">
      <c r="A113" s="90" t="s">
        <v>28</v>
      </c>
      <c r="B113" s="91">
        <v>0</v>
      </c>
      <c r="C113" s="90" t="s">
        <v>28</v>
      </c>
      <c r="D113" s="91">
        <v>4019</v>
      </c>
    </row>
    <row r="114" spans="1:4" ht="15" customHeight="1" x14ac:dyDescent="0.3">
      <c r="A114" s="90" t="s">
        <v>29</v>
      </c>
      <c r="B114" s="91">
        <v>0</v>
      </c>
      <c r="C114" s="90" t="s">
        <v>29</v>
      </c>
      <c r="D114" s="91">
        <v>3979</v>
      </c>
    </row>
    <row r="115" spans="1:4" ht="15" customHeight="1" x14ac:dyDescent="0.3">
      <c r="A115" s="90" t="s">
        <v>30</v>
      </c>
      <c r="B115" s="91">
        <v>0</v>
      </c>
      <c r="C115" s="90" t="s">
        <v>30</v>
      </c>
      <c r="D115" s="91">
        <v>4159</v>
      </c>
    </row>
    <row r="116" spans="1:4" ht="15" customHeight="1" x14ac:dyDescent="0.3">
      <c r="A116" s="90" t="s">
        <v>31</v>
      </c>
      <c r="B116" s="91">
        <v>0</v>
      </c>
      <c r="C116" s="90" t="s">
        <v>31</v>
      </c>
      <c r="D116" s="91">
        <v>4302</v>
      </c>
    </row>
    <row r="117" spans="1:4" ht="15" customHeight="1" x14ac:dyDescent="0.3">
      <c r="A117" s="90" t="s">
        <v>32</v>
      </c>
      <c r="B117" s="91">
        <v>0</v>
      </c>
      <c r="C117" s="90" t="s">
        <v>32</v>
      </c>
      <c r="D117" s="91">
        <v>4118</v>
      </c>
    </row>
    <row r="118" spans="1:4" ht="15" customHeight="1" x14ac:dyDescent="0.3">
      <c r="A118" s="90" t="s">
        <v>33</v>
      </c>
      <c r="B118" s="91">
        <v>0</v>
      </c>
      <c r="C118" s="90" t="s">
        <v>33</v>
      </c>
      <c r="D118" s="91">
        <v>4030</v>
      </c>
    </row>
    <row r="119" spans="1:4" ht="15" customHeight="1" x14ac:dyDescent="0.3">
      <c r="A119" s="90" t="s">
        <v>34</v>
      </c>
      <c r="B119" s="91">
        <v>0</v>
      </c>
      <c r="C119" s="90" t="s">
        <v>34</v>
      </c>
      <c r="D119" s="91">
        <v>3465</v>
      </c>
    </row>
    <row r="120" spans="1:4" ht="15" customHeight="1" x14ac:dyDescent="0.3">
      <c r="A120" s="90" t="s">
        <v>35</v>
      </c>
      <c r="B120" s="91">
        <v>0</v>
      </c>
      <c r="C120" s="90" t="s">
        <v>35</v>
      </c>
      <c r="D120" s="91">
        <v>3140</v>
      </c>
    </row>
    <row r="121" spans="1:4" ht="15" customHeight="1" x14ac:dyDescent="0.3">
      <c r="A121" s="90" t="s">
        <v>36</v>
      </c>
      <c r="B121" s="91">
        <v>0</v>
      </c>
      <c r="C121" s="90" t="s">
        <v>36</v>
      </c>
      <c r="D121" s="91">
        <v>2840</v>
      </c>
    </row>
    <row r="122" spans="1:4" ht="15" customHeight="1" x14ac:dyDescent="0.3">
      <c r="A122" s="50">
        <v>2014</v>
      </c>
      <c r="B122" s="87">
        <v>0</v>
      </c>
      <c r="C122" s="50">
        <v>2014</v>
      </c>
      <c r="D122" s="88">
        <f>SUM(D123:D134)</f>
        <v>39424</v>
      </c>
    </row>
    <row r="123" spans="1:4" ht="15" customHeight="1" x14ac:dyDescent="0.3">
      <c r="A123" s="90" t="s">
        <v>25</v>
      </c>
      <c r="B123" s="91">
        <v>0</v>
      </c>
      <c r="C123" s="90" t="s">
        <v>25</v>
      </c>
      <c r="D123" s="91">
        <v>2254</v>
      </c>
    </row>
    <row r="124" spans="1:4" ht="15" customHeight="1" x14ac:dyDescent="0.3">
      <c r="A124" s="90" t="s">
        <v>26</v>
      </c>
      <c r="B124" s="91">
        <v>0</v>
      </c>
      <c r="C124" s="90" t="s">
        <v>26</v>
      </c>
      <c r="D124" s="91">
        <v>2553</v>
      </c>
    </row>
    <row r="125" spans="1:4" ht="15" customHeight="1" x14ac:dyDescent="0.3">
      <c r="A125" s="90" t="s">
        <v>27</v>
      </c>
      <c r="B125" s="91">
        <v>0</v>
      </c>
      <c r="C125" s="90" t="s">
        <v>27</v>
      </c>
      <c r="D125" s="91">
        <v>3240</v>
      </c>
    </row>
    <row r="126" spans="1:4" ht="15" customHeight="1" x14ac:dyDescent="0.3">
      <c r="A126" s="90" t="s">
        <v>28</v>
      </c>
      <c r="B126" s="91">
        <v>0</v>
      </c>
      <c r="C126" s="90" t="s">
        <v>28</v>
      </c>
      <c r="D126" s="91">
        <v>3791</v>
      </c>
    </row>
    <row r="127" spans="1:4" ht="15" customHeight="1" x14ac:dyDescent="0.3">
      <c r="A127" s="90" t="s">
        <v>29</v>
      </c>
      <c r="B127" s="91">
        <v>0</v>
      </c>
      <c r="C127" s="90" t="s">
        <v>29</v>
      </c>
      <c r="D127" s="91">
        <v>3647</v>
      </c>
    </row>
    <row r="128" spans="1:4" ht="15" customHeight="1" x14ac:dyDescent="0.3">
      <c r="A128" s="90" t="s">
        <v>30</v>
      </c>
      <c r="B128" s="91">
        <v>0</v>
      </c>
      <c r="C128" s="90" t="s">
        <v>30</v>
      </c>
      <c r="D128" s="91">
        <v>3664</v>
      </c>
    </row>
    <row r="129" spans="1:4" ht="15" customHeight="1" x14ac:dyDescent="0.3">
      <c r="A129" s="90" t="s">
        <v>31</v>
      </c>
      <c r="B129" s="91">
        <v>0</v>
      </c>
      <c r="C129" s="90" t="s">
        <v>31</v>
      </c>
      <c r="D129" s="91">
        <v>3819</v>
      </c>
    </row>
    <row r="130" spans="1:4" ht="15" customHeight="1" x14ac:dyDescent="0.3">
      <c r="A130" s="90" t="s">
        <v>32</v>
      </c>
      <c r="B130" s="91">
        <v>0</v>
      </c>
      <c r="C130" s="90" t="s">
        <v>32</v>
      </c>
      <c r="D130" s="91">
        <v>3422</v>
      </c>
    </row>
    <row r="131" spans="1:4" ht="15" customHeight="1" x14ac:dyDescent="0.3">
      <c r="A131" s="90" t="s">
        <v>33</v>
      </c>
      <c r="B131" s="91">
        <v>0</v>
      </c>
      <c r="C131" s="90" t="s">
        <v>33</v>
      </c>
      <c r="D131" s="91">
        <v>3334</v>
      </c>
    </row>
    <row r="132" spans="1:4" ht="15" customHeight="1" x14ac:dyDescent="0.3">
      <c r="A132" s="90" t="s">
        <v>34</v>
      </c>
      <c r="B132" s="91">
        <v>0</v>
      </c>
      <c r="C132" s="90" t="s">
        <v>34</v>
      </c>
      <c r="D132" s="91">
        <v>3384</v>
      </c>
    </row>
    <row r="133" spans="1:4" ht="15" customHeight="1" x14ac:dyDescent="0.3">
      <c r="A133" s="90" t="s">
        <v>35</v>
      </c>
      <c r="B133" s="91">
        <v>0</v>
      </c>
      <c r="C133" s="90" t="s">
        <v>35</v>
      </c>
      <c r="D133" s="91">
        <v>3228</v>
      </c>
    </row>
    <row r="134" spans="1:4" ht="15" customHeight="1" x14ac:dyDescent="0.3">
      <c r="A134" s="90" t="s">
        <v>36</v>
      </c>
      <c r="B134" s="91">
        <v>0</v>
      </c>
      <c r="C134" s="90" t="s">
        <v>36</v>
      </c>
      <c r="D134" s="91">
        <v>3088</v>
      </c>
    </row>
    <row r="135" spans="1:4" ht="15" customHeight="1" x14ac:dyDescent="0.3">
      <c r="A135" s="50">
        <v>2013</v>
      </c>
      <c r="B135" s="87">
        <v>0</v>
      </c>
      <c r="C135" s="50">
        <v>2013</v>
      </c>
      <c r="D135" s="88">
        <f>SUM(D136:D147)</f>
        <v>31866</v>
      </c>
    </row>
    <row r="136" spans="1:4" ht="15" customHeight="1" x14ac:dyDescent="0.3">
      <c r="A136" s="90" t="s">
        <v>25</v>
      </c>
      <c r="B136" s="91">
        <v>0</v>
      </c>
      <c r="C136" s="90" t="s">
        <v>25</v>
      </c>
      <c r="D136" s="91">
        <v>2279</v>
      </c>
    </row>
    <row r="137" spans="1:4" ht="15" customHeight="1" x14ac:dyDescent="0.3">
      <c r="A137" s="90" t="s">
        <v>26</v>
      </c>
      <c r="B137" s="91">
        <v>0</v>
      </c>
      <c r="C137" s="90" t="s">
        <v>26</v>
      </c>
      <c r="D137" s="91">
        <v>2053</v>
      </c>
    </row>
    <row r="138" spans="1:4" ht="15" customHeight="1" x14ac:dyDescent="0.3">
      <c r="A138" s="90" t="s">
        <v>27</v>
      </c>
      <c r="B138" s="91">
        <v>0</v>
      </c>
      <c r="C138" s="90" t="s">
        <v>27</v>
      </c>
      <c r="D138" s="91">
        <v>2482</v>
      </c>
    </row>
    <row r="139" spans="1:4" ht="15" customHeight="1" x14ac:dyDescent="0.3">
      <c r="A139" s="90" t="s">
        <v>28</v>
      </c>
      <c r="B139" s="91">
        <v>0</v>
      </c>
      <c r="C139" s="90" t="s">
        <v>28</v>
      </c>
      <c r="D139" s="91">
        <v>2701</v>
      </c>
    </row>
    <row r="140" spans="1:4" ht="15" customHeight="1" x14ac:dyDescent="0.3">
      <c r="A140" s="90" t="s">
        <v>29</v>
      </c>
      <c r="B140" s="91">
        <v>0</v>
      </c>
      <c r="C140" s="90" t="s">
        <v>29</v>
      </c>
      <c r="D140" s="91">
        <v>2983</v>
      </c>
    </row>
    <row r="141" spans="1:4" ht="15" customHeight="1" x14ac:dyDescent="0.3">
      <c r="A141" s="90" t="s">
        <v>30</v>
      </c>
      <c r="B141" s="91">
        <v>0</v>
      </c>
      <c r="C141" s="90" t="s">
        <v>30</v>
      </c>
      <c r="D141" s="91">
        <v>2848</v>
      </c>
    </row>
    <row r="142" spans="1:4" ht="15" customHeight="1" x14ac:dyDescent="0.3">
      <c r="A142" s="90" t="s">
        <v>31</v>
      </c>
      <c r="B142" s="91">
        <v>0</v>
      </c>
      <c r="C142" s="90" t="s">
        <v>31</v>
      </c>
      <c r="D142" s="91">
        <v>3042</v>
      </c>
    </row>
    <row r="143" spans="1:4" ht="15" customHeight="1" x14ac:dyDescent="0.3">
      <c r="A143" s="90" t="s">
        <v>32</v>
      </c>
      <c r="B143" s="91">
        <v>0</v>
      </c>
      <c r="C143" s="90" t="s">
        <v>32</v>
      </c>
      <c r="D143" s="91">
        <v>2786</v>
      </c>
    </row>
    <row r="144" spans="1:4" ht="15" customHeight="1" x14ac:dyDescent="0.3">
      <c r="A144" s="90" t="s">
        <v>33</v>
      </c>
      <c r="B144" s="91">
        <v>0</v>
      </c>
      <c r="C144" s="90" t="s">
        <v>33</v>
      </c>
      <c r="D144" s="91">
        <v>2793</v>
      </c>
    </row>
    <row r="145" spans="1:4" ht="15" customHeight="1" x14ac:dyDescent="0.3">
      <c r="A145" s="90" t="s">
        <v>34</v>
      </c>
      <c r="B145" s="91">
        <v>0</v>
      </c>
      <c r="C145" s="90" t="s">
        <v>34</v>
      </c>
      <c r="D145" s="91">
        <v>2624</v>
      </c>
    </row>
    <row r="146" spans="1:4" ht="15" customHeight="1" x14ac:dyDescent="0.3">
      <c r="A146" s="90" t="s">
        <v>35</v>
      </c>
      <c r="B146" s="91">
        <v>0</v>
      </c>
      <c r="C146" s="90" t="s">
        <v>35</v>
      </c>
      <c r="D146" s="91">
        <v>2585</v>
      </c>
    </row>
    <row r="147" spans="1:4" ht="15" customHeight="1" x14ac:dyDescent="0.3">
      <c r="A147" s="90" t="s">
        <v>36</v>
      </c>
      <c r="B147" s="91">
        <v>0</v>
      </c>
      <c r="C147" s="90" t="s">
        <v>36</v>
      </c>
      <c r="D147" s="91">
        <v>2690</v>
      </c>
    </row>
    <row r="148" spans="1:4" ht="15" customHeight="1" x14ac:dyDescent="0.3">
      <c r="A148" s="50">
        <v>2012</v>
      </c>
      <c r="B148" s="88">
        <f>SUM(B149:B160)</f>
        <v>125</v>
      </c>
      <c r="C148" s="50">
        <v>2012</v>
      </c>
      <c r="D148" s="88">
        <f>SUM(D149:D160)</f>
        <v>35208</v>
      </c>
    </row>
    <row r="149" spans="1:4" ht="15" customHeight="1" x14ac:dyDescent="0.3">
      <c r="A149" s="90" t="s">
        <v>25</v>
      </c>
      <c r="B149" s="91">
        <v>0</v>
      </c>
      <c r="C149" s="90" t="s">
        <v>25</v>
      </c>
      <c r="D149" s="91">
        <v>2912</v>
      </c>
    </row>
    <row r="150" spans="1:4" ht="15" customHeight="1" x14ac:dyDescent="0.3">
      <c r="A150" s="90" t="s">
        <v>26</v>
      </c>
      <c r="B150" s="91">
        <v>0</v>
      </c>
      <c r="C150" s="90" t="s">
        <v>26</v>
      </c>
      <c r="D150" s="91">
        <v>2385</v>
      </c>
    </row>
    <row r="151" spans="1:4" ht="15" customHeight="1" x14ac:dyDescent="0.3">
      <c r="A151" s="90" t="s">
        <v>27</v>
      </c>
      <c r="B151" s="91">
        <v>0</v>
      </c>
      <c r="C151" s="90" t="s">
        <v>27</v>
      </c>
      <c r="D151" s="91">
        <v>3174</v>
      </c>
    </row>
    <row r="152" spans="1:4" ht="15" customHeight="1" x14ac:dyDescent="0.3">
      <c r="A152" s="90" t="s">
        <v>28</v>
      </c>
      <c r="B152" s="91">
        <v>0</v>
      </c>
      <c r="C152" s="90" t="s">
        <v>28</v>
      </c>
      <c r="D152" s="91">
        <v>3449</v>
      </c>
    </row>
    <row r="153" spans="1:4" ht="15" customHeight="1" x14ac:dyDescent="0.3">
      <c r="A153" s="90" t="s">
        <v>29</v>
      </c>
      <c r="B153" s="91">
        <v>0</v>
      </c>
      <c r="C153" s="90" t="s">
        <v>29</v>
      </c>
      <c r="D153" s="91">
        <v>3002</v>
      </c>
    </row>
    <row r="154" spans="1:4" ht="15" customHeight="1" x14ac:dyDescent="0.3">
      <c r="A154" s="90" t="s">
        <v>30</v>
      </c>
      <c r="B154" s="91">
        <v>1</v>
      </c>
      <c r="C154" s="90" t="s">
        <v>30</v>
      </c>
      <c r="D154" s="91">
        <v>3085</v>
      </c>
    </row>
    <row r="155" spans="1:4" ht="15" customHeight="1" x14ac:dyDescent="0.3">
      <c r="A155" s="90" t="s">
        <v>31</v>
      </c>
      <c r="B155" s="91">
        <v>0</v>
      </c>
      <c r="C155" s="90" t="s">
        <v>31</v>
      </c>
      <c r="D155" s="91">
        <v>3177</v>
      </c>
    </row>
    <row r="156" spans="1:4" ht="15" customHeight="1" x14ac:dyDescent="0.3">
      <c r="A156" s="90" t="s">
        <v>32</v>
      </c>
      <c r="B156" s="91">
        <v>0</v>
      </c>
      <c r="C156" s="90" t="s">
        <v>32</v>
      </c>
      <c r="D156" s="91">
        <v>2932</v>
      </c>
    </row>
    <row r="157" spans="1:4" ht="15" customHeight="1" x14ac:dyDescent="0.3">
      <c r="A157" s="90" t="s">
        <v>33</v>
      </c>
      <c r="B157" s="91">
        <v>0</v>
      </c>
      <c r="C157" s="90" t="s">
        <v>33</v>
      </c>
      <c r="D157" s="91">
        <v>3115</v>
      </c>
    </row>
    <row r="158" spans="1:4" ht="15" customHeight="1" x14ac:dyDescent="0.3">
      <c r="A158" s="90" t="s">
        <v>34</v>
      </c>
      <c r="B158" s="91">
        <v>0</v>
      </c>
      <c r="C158" s="90" t="s">
        <v>34</v>
      </c>
      <c r="D158" s="91">
        <v>3038</v>
      </c>
    </row>
    <row r="159" spans="1:4" ht="15" customHeight="1" x14ac:dyDescent="0.3">
      <c r="A159" s="90" t="s">
        <v>35</v>
      </c>
      <c r="B159" s="91">
        <v>124</v>
      </c>
      <c r="C159" s="90" t="s">
        <v>35</v>
      </c>
      <c r="D159" s="91">
        <v>2523</v>
      </c>
    </row>
    <row r="160" spans="1:4" ht="15" customHeight="1" x14ac:dyDescent="0.3">
      <c r="A160" s="90" t="s">
        <v>36</v>
      </c>
      <c r="B160" s="91">
        <v>0</v>
      </c>
      <c r="C160" s="90" t="s">
        <v>36</v>
      </c>
      <c r="D160" s="91">
        <v>2416</v>
      </c>
    </row>
    <row r="161" spans="1:4" ht="15" customHeight="1" x14ac:dyDescent="0.3">
      <c r="A161" s="50">
        <v>2011</v>
      </c>
      <c r="B161" s="88">
        <f>SUM(B162:B173)</f>
        <v>150</v>
      </c>
      <c r="C161" s="50">
        <v>2011</v>
      </c>
      <c r="D161" s="88">
        <f>SUM(D162:D173)</f>
        <v>44016</v>
      </c>
    </row>
    <row r="162" spans="1:4" ht="15" customHeight="1" x14ac:dyDescent="0.3">
      <c r="A162" s="90" t="s">
        <v>25</v>
      </c>
      <c r="B162" s="91">
        <v>0</v>
      </c>
      <c r="C162" s="90" t="s">
        <v>25</v>
      </c>
      <c r="D162" s="91">
        <v>3834</v>
      </c>
    </row>
    <row r="163" spans="1:4" ht="15" customHeight="1" x14ac:dyDescent="0.3">
      <c r="A163" s="90" t="s">
        <v>26</v>
      </c>
      <c r="B163" s="91">
        <v>0</v>
      </c>
      <c r="C163" s="90" t="s">
        <v>26</v>
      </c>
      <c r="D163" s="91">
        <v>3249</v>
      </c>
    </row>
    <row r="164" spans="1:4" ht="15" customHeight="1" x14ac:dyDescent="0.3">
      <c r="A164" s="90" t="s">
        <v>27</v>
      </c>
      <c r="B164" s="91">
        <v>0</v>
      </c>
      <c r="C164" s="90" t="s">
        <v>27</v>
      </c>
      <c r="D164" s="91">
        <v>3681</v>
      </c>
    </row>
    <row r="165" spans="1:4" ht="15" customHeight="1" x14ac:dyDescent="0.3">
      <c r="A165" s="90" t="s">
        <v>28</v>
      </c>
      <c r="B165" s="91">
        <v>0</v>
      </c>
      <c r="C165" s="90" t="s">
        <v>28</v>
      </c>
      <c r="D165" s="91">
        <v>4093</v>
      </c>
    </row>
    <row r="166" spans="1:4" ht="15" customHeight="1" x14ac:dyDescent="0.3">
      <c r="A166" s="90" t="s">
        <v>29</v>
      </c>
      <c r="B166" s="91">
        <v>0</v>
      </c>
      <c r="C166" s="90" t="s">
        <v>29</v>
      </c>
      <c r="D166" s="91">
        <v>4550</v>
      </c>
    </row>
    <row r="167" spans="1:4" ht="15" customHeight="1" x14ac:dyDescent="0.3">
      <c r="A167" s="90" t="s">
        <v>30</v>
      </c>
      <c r="B167" s="91">
        <v>0</v>
      </c>
      <c r="C167" s="90" t="s">
        <v>30</v>
      </c>
      <c r="D167" s="91">
        <v>4091</v>
      </c>
    </row>
    <row r="168" spans="1:4" ht="15" customHeight="1" x14ac:dyDescent="0.3">
      <c r="A168" s="90" t="s">
        <v>31</v>
      </c>
      <c r="B168" s="91">
        <v>0</v>
      </c>
      <c r="C168" s="90" t="s">
        <v>31</v>
      </c>
      <c r="D168" s="91">
        <v>4220</v>
      </c>
    </row>
    <row r="169" spans="1:4" ht="15" customHeight="1" x14ac:dyDescent="0.3">
      <c r="A169" s="90" t="s">
        <v>32</v>
      </c>
      <c r="B169" s="91">
        <v>0</v>
      </c>
      <c r="C169" s="90" t="s">
        <v>32</v>
      </c>
      <c r="D169" s="91">
        <v>3836</v>
      </c>
    </row>
    <row r="170" spans="1:4" ht="15" customHeight="1" x14ac:dyDescent="0.3">
      <c r="A170" s="90" t="s">
        <v>33</v>
      </c>
      <c r="B170" s="91">
        <v>0</v>
      </c>
      <c r="C170" s="90" t="s">
        <v>33</v>
      </c>
      <c r="D170" s="91">
        <v>3772</v>
      </c>
    </row>
    <row r="171" spans="1:4" ht="15" customHeight="1" x14ac:dyDescent="0.3">
      <c r="A171" s="90" t="s">
        <v>34</v>
      </c>
      <c r="B171" s="91">
        <v>0</v>
      </c>
      <c r="C171" s="90" t="s">
        <v>34</v>
      </c>
      <c r="D171" s="91">
        <v>2920</v>
      </c>
    </row>
    <row r="172" spans="1:4" ht="15" customHeight="1" x14ac:dyDescent="0.3">
      <c r="A172" s="90" t="s">
        <v>35</v>
      </c>
      <c r="B172" s="91">
        <v>148</v>
      </c>
      <c r="C172" s="90" t="s">
        <v>35</v>
      </c>
      <c r="D172" s="91">
        <v>2949</v>
      </c>
    </row>
    <row r="173" spans="1:4" ht="15" customHeight="1" x14ac:dyDescent="0.3">
      <c r="A173" s="90" t="s">
        <v>36</v>
      </c>
      <c r="B173" s="91">
        <v>2</v>
      </c>
      <c r="C173" s="90" t="s">
        <v>36</v>
      </c>
      <c r="D173" s="91">
        <v>2821</v>
      </c>
    </row>
    <row r="174" spans="1:4" ht="15" customHeight="1" x14ac:dyDescent="0.3">
      <c r="A174" s="50">
        <v>2010</v>
      </c>
      <c r="B174" s="88">
        <f>SUM(B175:B186)</f>
        <v>269</v>
      </c>
      <c r="C174" s="50">
        <v>2010</v>
      </c>
      <c r="D174" s="88">
        <f>SUM(D175:D186)</f>
        <v>59579</v>
      </c>
    </row>
    <row r="175" spans="1:4" ht="15" customHeight="1" x14ac:dyDescent="0.3">
      <c r="A175" s="90" t="s">
        <v>25</v>
      </c>
      <c r="B175" s="91">
        <v>0</v>
      </c>
      <c r="C175" s="90" t="s">
        <v>25</v>
      </c>
      <c r="D175" s="91">
        <v>5292</v>
      </c>
    </row>
    <row r="176" spans="1:4" ht="15" customHeight="1" x14ac:dyDescent="0.3">
      <c r="A176" s="90" t="s">
        <v>26</v>
      </c>
      <c r="B176" s="91">
        <v>0</v>
      </c>
      <c r="C176" s="90" t="s">
        <v>26</v>
      </c>
      <c r="D176" s="91">
        <v>5086</v>
      </c>
    </row>
    <row r="177" spans="1:4" ht="15" customHeight="1" x14ac:dyDescent="0.3">
      <c r="A177" s="90" t="s">
        <v>27</v>
      </c>
      <c r="B177" s="91">
        <v>0</v>
      </c>
      <c r="C177" s="90" t="s">
        <v>27</v>
      </c>
      <c r="D177" s="91">
        <v>5768</v>
      </c>
    </row>
    <row r="178" spans="1:4" ht="15" customHeight="1" x14ac:dyDescent="0.3">
      <c r="A178" s="90" t="s">
        <v>28</v>
      </c>
      <c r="B178" s="91">
        <v>0</v>
      </c>
      <c r="C178" s="90" t="s">
        <v>28</v>
      </c>
      <c r="D178" s="91">
        <v>6011</v>
      </c>
    </row>
    <row r="179" spans="1:4" ht="15" customHeight="1" x14ac:dyDescent="0.3">
      <c r="A179" s="90" t="s">
        <v>29</v>
      </c>
      <c r="B179" s="91">
        <v>269</v>
      </c>
      <c r="C179" s="90" t="s">
        <v>29</v>
      </c>
      <c r="D179" s="91">
        <v>5125</v>
      </c>
    </row>
    <row r="180" spans="1:4" ht="15" customHeight="1" x14ac:dyDescent="0.3">
      <c r="A180" s="90" t="s">
        <v>30</v>
      </c>
      <c r="B180" s="91">
        <v>0</v>
      </c>
      <c r="C180" s="90" t="s">
        <v>30</v>
      </c>
      <c r="D180" s="91">
        <v>4993</v>
      </c>
    </row>
    <row r="181" spans="1:4" ht="15" customHeight="1" x14ac:dyDescent="0.3">
      <c r="A181" s="90" t="s">
        <v>31</v>
      </c>
      <c r="B181" s="91">
        <v>0</v>
      </c>
      <c r="C181" s="90" t="s">
        <v>31</v>
      </c>
      <c r="D181" s="91">
        <v>5597</v>
      </c>
    </row>
    <row r="182" spans="1:4" ht="15" customHeight="1" x14ac:dyDescent="0.3">
      <c r="A182" s="90" t="s">
        <v>32</v>
      </c>
      <c r="B182" s="91">
        <v>0</v>
      </c>
      <c r="C182" s="90" t="s">
        <v>32</v>
      </c>
      <c r="D182" s="91">
        <v>4962</v>
      </c>
    </row>
    <row r="183" spans="1:4" ht="15" customHeight="1" x14ac:dyDescent="0.3">
      <c r="A183" s="90" t="s">
        <v>33</v>
      </c>
      <c r="B183" s="91">
        <v>0</v>
      </c>
      <c r="C183" s="90" t="s">
        <v>33</v>
      </c>
      <c r="D183" s="91">
        <v>4383</v>
      </c>
    </row>
    <row r="184" spans="1:4" ht="15" customHeight="1" x14ac:dyDescent="0.3">
      <c r="A184" s="90" t="s">
        <v>34</v>
      </c>
      <c r="B184" s="91">
        <v>0</v>
      </c>
      <c r="C184" s="90" t="s">
        <v>34</v>
      </c>
      <c r="D184" s="91">
        <v>4225</v>
      </c>
    </row>
    <row r="185" spans="1:4" ht="15" customHeight="1" x14ac:dyDescent="0.3">
      <c r="A185" s="90" t="s">
        <v>35</v>
      </c>
      <c r="B185" s="91">
        <v>0</v>
      </c>
      <c r="C185" s="90" t="s">
        <v>35</v>
      </c>
      <c r="D185" s="91">
        <v>4033</v>
      </c>
    </row>
    <row r="186" spans="1:4" ht="15" customHeight="1" x14ac:dyDescent="0.3">
      <c r="A186" s="90" t="s">
        <v>36</v>
      </c>
      <c r="B186" s="91">
        <v>0</v>
      </c>
      <c r="C186" s="90" t="s">
        <v>36</v>
      </c>
      <c r="D186" s="91">
        <v>4104</v>
      </c>
    </row>
    <row r="187" spans="1:4" ht="15" customHeight="1" x14ac:dyDescent="0.3">
      <c r="A187" s="149" t="s">
        <v>116</v>
      </c>
      <c r="B187" s="149"/>
      <c r="C187" s="149"/>
      <c r="D187" s="85"/>
    </row>
    <row r="188" spans="1:4" x14ac:dyDescent="0.3">
      <c r="A188" s="85"/>
      <c r="B188" s="85"/>
      <c r="C188" s="85"/>
      <c r="D188" s="85"/>
    </row>
    <row r="189" spans="1:4" x14ac:dyDescent="0.3">
      <c r="A189" s="13"/>
    </row>
    <row r="190" spans="1:4" x14ac:dyDescent="0.3">
      <c r="A190" s="13"/>
    </row>
    <row r="191" spans="1:4" x14ac:dyDescent="0.3">
      <c r="A191" s="13"/>
    </row>
    <row r="192" spans="1:4" x14ac:dyDescent="0.3">
      <c r="A192" s="13"/>
    </row>
    <row r="193" spans="1:1" x14ac:dyDescent="0.3">
      <c r="A193" s="13"/>
    </row>
  </sheetData>
  <mergeCells count="3">
    <mergeCell ref="A3:B3"/>
    <mergeCell ref="A187:C187"/>
    <mergeCell ref="C3:D3"/>
  </mergeCells>
  <pageMargins left="0.70866141732283472" right="0.70866141732283472" top="0.74803149606299213" bottom="0.74803149606299213" header="0.31496062992125984" footer="0.31496062992125984"/>
  <pageSetup paperSize="9" fitToHeight="0" orientation="landscape" verticalDpi="597" r:id="rId1"/>
  <headerFooter>
    <oddHeader>&amp;R&amp;G</oddHeader>
    <oddFooter>&amp;L&amp;F&amp;C&amp;P / &amp;N&amp;R&amp;A</oddFooter>
  </headerFooter>
  <rowBreaks count="4" manualBreakCount="4">
    <brk id="108" max="5" man="1"/>
    <brk id="134" max="5" man="1"/>
    <brk id="160" max="5" man="1"/>
    <brk id="187" max="5" man="1"/>
  </rowBreaks>
  <colBreaks count="1" manualBreakCount="1">
    <brk id="2" max="1048575" man="1"/>
  </colBreaks>
  <ignoredErrors>
    <ignoredError sqref="B96" formulaRange="1"/>
  </ignoredError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pageSetUpPr fitToPage="1"/>
  </sheetPr>
  <dimension ref="A2:E21"/>
  <sheetViews>
    <sheetView showGridLines="0" zoomScaleNormal="100" workbookViewId="0">
      <selection activeCell="A5" sqref="A5:XFD5"/>
    </sheetView>
  </sheetViews>
  <sheetFormatPr defaultRowHeight="10.199999999999999" x14ac:dyDescent="0.3"/>
  <cols>
    <col min="1" max="1" width="7" style="13" bestFit="1" customWidth="1"/>
    <col min="2" max="2" width="11.44140625" style="13" bestFit="1" customWidth="1"/>
    <col min="3" max="3" width="26" style="13" customWidth="1"/>
    <col min="4" max="4" width="24.6640625" style="13" bestFit="1" customWidth="1"/>
    <col min="5" max="5" width="18.109375" style="13" bestFit="1" customWidth="1"/>
    <col min="6" max="16384" width="8.88671875" style="13"/>
  </cols>
  <sheetData>
    <row r="2" spans="1:5" ht="15" customHeight="1" x14ac:dyDescent="0.3">
      <c r="A2" s="173" t="s">
        <v>128</v>
      </c>
      <c r="B2" s="174"/>
      <c r="C2" s="174"/>
      <c r="D2" s="174"/>
      <c r="E2" s="174"/>
    </row>
    <row r="3" spans="1:5" ht="20.399999999999999" x14ac:dyDescent="0.3">
      <c r="A3" s="94"/>
      <c r="B3" s="95"/>
      <c r="C3" s="92" t="s">
        <v>9</v>
      </c>
      <c r="D3" s="92" t="s">
        <v>10</v>
      </c>
      <c r="E3" s="92" t="s">
        <v>11</v>
      </c>
    </row>
    <row r="4" spans="1:5" ht="24.75" customHeight="1" x14ac:dyDescent="0.3">
      <c r="A4" s="96" t="s">
        <v>8</v>
      </c>
      <c r="B4" s="97" t="s">
        <v>21</v>
      </c>
      <c r="C4" s="93" t="s">
        <v>12</v>
      </c>
      <c r="D4" s="93" t="s">
        <v>12</v>
      </c>
      <c r="E4" s="93" t="s">
        <v>13</v>
      </c>
    </row>
    <row r="5" spans="1:5" ht="15" hidden="1" customHeight="1" x14ac:dyDescent="0.3">
      <c r="A5" s="102">
        <v>2023</v>
      </c>
      <c r="B5" s="103" t="s">
        <v>22</v>
      </c>
      <c r="C5" s="104"/>
      <c r="D5" s="104"/>
      <c r="E5" s="105"/>
    </row>
    <row r="6" spans="1:5" ht="15" customHeight="1" x14ac:dyDescent="0.3">
      <c r="A6" s="98">
        <v>2022</v>
      </c>
      <c r="B6" s="99" t="s">
        <v>22</v>
      </c>
      <c r="C6" s="100">
        <v>848270</v>
      </c>
      <c r="D6" s="100">
        <v>842204</v>
      </c>
      <c r="E6" s="101">
        <f>SUM(C6:D6)</f>
        <v>1690474</v>
      </c>
    </row>
    <row r="7" spans="1:5" ht="15" customHeight="1" x14ac:dyDescent="0.3">
      <c r="A7" s="102">
        <v>2021</v>
      </c>
      <c r="B7" s="103" t="s">
        <v>22</v>
      </c>
      <c r="C7" s="104">
        <v>574112</v>
      </c>
      <c r="D7" s="104">
        <v>573514</v>
      </c>
      <c r="E7" s="105">
        <f>SUM(C7:D7)</f>
        <v>1147626</v>
      </c>
    </row>
    <row r="8" spans="1:5" ht="15" customHeight="1" x14ac:dyDescent="0.3">
      <c r="A8" s="98">
        <v>2020</v>
      </c>
      <c r="B8" s="99" t="s">
        <v>22</v>
      </c>
      <c r="C8" s="100">
        <v>218245</v>
      </c>
      <c r="D8" s="100">
        <v>194932</v>
      </c>
      <c r="E8" s="101">
        <f t="shared" ref="E8:E13" si="0">SUM(C8:D8)</f>
        <v>413177</v>
      </c>
    </row>
    <row r="9" spans="1:5" ht="15" customHeight="1" x14ac:dyDescent="0.3">
      <c r="A9" s="102">
        <v>2019</v>
      </c>
      <c r="B9" s="103" t="s">
        <v>22</v>
      </c>
      <c r="C9" s="104">
        <v>881237</v>
      </c>
      <c r="D9" s="104">
        <v>879402</v>
      </c>
      <c r="E9" s="105">
        <f t="shared" si="0"/>
        <v>1760639</v>
      </c>
    </row>
    <row r="10" spans="1:5" ht="15" customHeight="1" x14ac:dyDescent="0.3">
      <c r="A10" s="98">
        <v>2018</v>
      </c>
      <c r="B10" s="99" t="s">
        <v>22</v>
      </c>
      <c r="C10" s="100">
        <v>932483</v>
      </c>
      <c r="D10" s="100">
        <v>947323</v>
      </c>
      <c r="E10" s="101">
        <f t="shared" si="0"/>
        <v>1879806</v>
      </c>
    </row>
    <row r="11" spans="1:5" ht="15" customHeight="1" x14ac:dyDescent="0.3">
      <c r="A11" s="102">
        <v>2017</v>
      </c>
      <c r="B11" s="103" t="s">
        <v>22</v>
      </c>
      <c r="C11" s="104">
        <v>899337</v>
      </c>
      <c r="D11" s="104">
        <v>877325</v>
      </c>
      <c r="E11" s="105">
        <f t="shared" si="0"/>
        <v>1776662</v>
      </c>
    </row>
    <row r="12" spans="1:5" ht="15" customHeight="1" x14ac:dyDescent="0.3">
      <c r="A12" s="98">
        <v>2016</v>
      </c>
      <c r="B12" s="99" t="s">
        <v>22</v>
      </c>
      <c r="C12" s="100">
        <v>797571</v>
      </c>
      <c r="D12" s="100">
        <v>817753</v>
      </c>
      <c r="E12" s="101">
        <f t="shared" si="0"/>
        <v>1615324</v>
      </c>
    </row>
    <row r="13" spans="1:5" ht="15" customHeight="1" x14ac:dyDescent="0.3">
      <c r="A13" s="102">
        <v>2015</v>
      </c>
      <c r="B13" s="103" t="s">
        <v>22</v>
      </c>
      <c r="C13" s="104">
        <v>762591</v>
      </c>
      <c r="D13" s="104">
        <v>798182</v>
      </c>
      <c r="E13" s="105">
        <f t="shared" si="0"/>
        <v>1560773</v>
      </c>
    </row>
    <row r="14" spans="1:5" ht="15" customHeight="1" x14ac:dyDescent="0.3">
      <c r="A14" s="98">
        <v>2014</v>
      </c>
      <c r="B14" s="99" t="s">
        <v>22</v>
      </c>
      <c r="C14" s="100">
        <v>808323</v>
      </c>
      <c r="D14" s="100">
        <v>806997</v>
      </c>
      <c r="E14" s="101">
        <f t="shared" ref="E14" si="1">SUM(C14:D14)</f>
        <v>1615320</v>
      </c>
    </row>
    <row r="15" spans="1:5" ht="15" customHeight="1" thickBot="1" x14ac:dyDescent="0.35">
      <c r="A15" s="102">
        <v>2013</v>
      </c>
      <c r="B15" s="103" t="s">
        <v>22</v>
      </c>
      <c r="C15" s="104">
        <v>799402</v>
      </c>
      <c r="D15" s="104">
        <v>799943</v>
      </c>
      <c r="E15" s="105">
        <f>SUM(C15:D15)</f>
        <v>1599345</v>
      </c>
    </row>
    <row r="16" spans="1:5" ht="15" customHeight="1" x14ac:dyDescent="0.3">
      <c r="A16" s="172" t="s">
        <v>117</v>
      </c>
      <c r="B16" s="172"/>
      <c r="C16" s="172"/>
    </row>
    <row r="17" spans="3:5" ht="15" customHeight="1" x14ac:dyDescent="0.3"/>
    <row r="18" spans="3:5" ht="15" customHeight="1" x14ac:dyDescent="0.3">
      <c r="C18" s="171"/>
      <c r="D18" s="171"/>
      <c r="E18" s="171"/>
    </row>
    <row r="19" spans="3:5" ht="15" customHeight="1" x14ac:dyDescent="0.3"/>
    <row r="20" spans="3:5" ht="15" customHeight="1" x14ac:dyDescent="0.3"/>
    <row r="21" spans="3:5" x14ac:dyDescent="0.3">
      <c r="C21" s="171"/>
      <c r="D21" s="171"/>
      <c r="E21" s="171"/>
    </row>
  </sheetData>
  <mergeCells count="4">
    <mergeCell ref="C18:E18"/>
    <mergeCell ref="C21:E21"/>
    <mergeCell ref="A16:C16"/>
    <mergeCell ref="A2:E2"/>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68CE6-0AD6-4E38-A740-E1796E0D4B18}">
  <sheetPr>
    <tabColor rgb="FFC00000"/>
    <pageSetUpPr fitToPage="1"/>
  </sheetPr>
  <dimension ref="A2:E21"/>
  <sheetViews>
    <sheetView showGridLines="0" zoomScaleNormal="100" workbookViewId="0">
      <selection activeCell="A5" sqref="A5:XFD5"/>
    </sheetView>
  </sheetViews>
  <sheetFormatPr defaultRowHeight="15" customHeight="1" x14ac:dyDescent="0.3"/>
  <cols>
    <col min="1" max="1" width="7" style="13" bestFit="1" customWidth="1"/>
    <col min="2" max="2" width="11.44140625" style="13" bestFit="1" customWidth="1"/>
    <col min="3" max="3" width="26" style="13" customWidth="1"/>
    <col min="4" max="4" width="24.6640625" style="13" bestFit="1" customWidth="1"/>
    <col min="5" max="5" width="18.109375" style="13" bestFit="1" customWidth="1"/>
    <col min="6" max="16384" width="8.88671875" style="13"/>
  </cols>
  <sheetData>
    <row r="2" spans="1:5" ht="15" customHeight="1" x14ac:dyDescent="0.3">
      <c r="A2" s="173" t="s">
        <v>122</v>
      </c>
      <c r="B2" s="174"/>
      <c r="C2" s="174"/>
      <c r="D2" s="174"/>
      <c r="E2" s="174"/>
    </row>
    <row r="3" spans="1:5" ht="20.399999999999999" x14ac:dyDescent="0.3">
      <c r="A3" s="94"/>
      <c r="B3" s="95"/>
      <c r="C3" s="92" t="s">
        <v>9</v>
      </c>
      <c r="D3" s="92" t="s">
        <v>10</v>
      </c>
      <c r="E3" s="92" t="s">
        <v>11</v>
      </c>
    </row>
    <row r="4" spans="1:5" ht="20.399999999999999" x14ac:dyDescent="0.3">
      <c r="A4" s="96" t="s">
        <v>8</v>
      </c>
      <c r="B4" s="97" t="s">
        <v>21</v>
      </c>
      <c r="C4" s="93" t="s">
        <v>12</v>
      </c>
      <c r="D4" s="93" t="s">
        <v>12</v>
      </c>
      <c r="E4" s="93" t="s">
        <v>13</v>
      </c>
    </row>
    <row r="5" spans="1:5" ht="15" hidden="1" customHeight="1" x14ac:dyDescent="0.3">
      <c r="A5" s="102">
        <v>2023</v>
      </c>
      <c r="B5" s="103" t="s">
        <v>22</v>
      </c>
      <c r="C5" s="104"/>
      <c r="D5" s="104"/>
      <c r="E5" s="105"/>
    </row>
    <row r="6" spans="1:5" ht="15" customHeight="1" x14ac:dyDescent="0.3">
      <c r="A6" s="98">
        <v>2022</v>
      </c>
      <c r="B6" s="99" t="s">
        <v>22</v>
      </c>
      <c r="C6" s="100">
        <v>457873</v>
      </c>
      <c r="D6" s="100">
        <v>432834</v>
      </c>
      <c r="E6" s="101">
        <f>SUM(C6:D6)</f>
        <v>890707</v>
      </c>
    </row>
    <row r="7" spans="1:5" ht="15" customHeight="1" x14ac:dyDescent="0.3">
      <c r="A7" s="102">
        <v>2021</v>
      </c>
      <c r="B7" s="103" t="s">
        <v>22</v>
      </c>
      <c r="C7" s="104">
        <v>379355</v>
      </c>
      <c r="D7" s="104">
        <v>346978</v>
      </c>
      <c r="E7" s="105">
        <f>SUM(C7:D7)</f>
        <v>726333</v>
      </c>
    </row>
    <row r="8" spans="1:5" ht="15" customHeight="1" x14ac:dyDescent="0.3">
      <c r="A8" s="98">
        <v>2020</v>
      </c>
      <c r="B8" s="99" t="s">
        <v>22</v>
      </c>
      <c r="C8" s="100">
        <v>218245</v>
      </c>
      <c r="D8" s="100">
        <v>194932</v>
      </c>
      <c r="E8" s="101">
        <f t="shared" ref="E8:E13" si="0">SUM(C8:D8)</f>
        <v>413177</v>
      </c>
    </row>
    <row r="9" spans="1:5" ht="15" customHeight="1" x14ac:dyDescent="0.3">
      <c r="A9" s="102">
        <v>2019</v>
      </c>
      <c r="B9" s="103" t="s">
        <v>22</v>
      </c>
      <c r="C9" s="104">
        <v>501103</v>
      </c>
      <c r="D9" s="104">
        <v>455607</v>
      </c>
      <c r="E9" s="105">
        <f t="shared" si="0"/>
        <v>956710</v>
      </c>
    </row>
    <row r="10" spans="1:5" ht="15" customHeight="1" x14ac:dyDescent="0.3">
      <c r="A10" s="98">
        <v>2018</v>
      </c>
      <c r="B10" s="99" t="s">
        <v>22</v>
      </c>
      <c r="C10" s="100">
        <v>499532</v>
      </c>
      <c r="D10" s="100">
        <v>455847</v>
      </c>
      <c r="E10" s="101">
        <f t="shared" si="0"/>
        <v>955379</v>
      </c>
    </row>
    <row r="11" spans="1:5" ht="15" customHeight="1" x14ac:dyDescent="0.3">
      <c r="A11" s="102">
        <v>2017</v>
      </c>
      <c r="B11" s="103" t="s">
        <v>22</v>
      </c>
      <c r="C11" s="104">
        <v>475750</v>
      </c>
      <c r="D11" s="104">
        <v>443222</v>
      </c>
      <c r="E11" s="105">
        <f t="shared" si="0"/>
        <v>918972</v>
      </c>
    </row>
    <row r="12" spans="1:5" ht="15" customHeight="1" x14ac:dyDescent="0.3">
      <c r="A12" s="98">
        <v>2016</v>
      </c>
      <c r="B12" s="99" t="s">
        <v>22</v>
      </c>
      <c r="C12" s="100">
        <v>431586</v>
      </c>
      <c r="D12" s="100">
        <v>404980</v>
      </c>
      <c r="E12" s="101">
        <f t="shared" si="0"/>
        <v>836566</v>
      </c>
    </row>
    <row r="13" spans="1:5" ht="15" customHeight="1" x14ac:dyDescent="0.3">
      <c r="A13" s="102">
        <v>2015</v>
      </c>
      <c r="B13" s="103" t="s">
        <v>22</v>
      </c>
      <c r="C13" s="104">
        <v>495147</v>
      </c>
      <c r="D13" s="104">
        <v>475865</v>
      </c>
      <c r="E13" s="105">
        <f t="shared" si="0"/>
        <v>971012</v>
      </c>
    </row>
    <row r="14" spans="1:5" ht="15" customHeight="1" x14ac:dyDescent="0.3">
      <c r="A14" s="98">
        <v>2014</v>
      </c>
      <c r="B14" s="99" t="s">
        <v>22</v>
      </c>
      <c r="C14" s="100">
        <v>495081</v>
      </c>
      <c r="D14" s="100">
        <v>433894</v>
      </c>
      <c r="E14" s="101">
        <f t="shared" ref="E14" si="1">SUM(C14:D14)</f>
        <v>928975</v>
      </c>
    </row>
    <row r="15" spans="1:5" ht="15" customHeight="1" thickBot="1" x14ac:dyDescent="0.35">
      <c r="A15" s="102">
        <v>2013</v>
      </c>
      <c r="B15" s="103" t="s">
        <v>22</v>
      </c>
      <c r="C15" s="104">
        <v>394924</v>
      </c>
      <c r="D15" s="104">
        <v>385218</v>
      </c>
      <c r="E15" s="105">
        <f>SUM(C15:D15)</f>
        <v>780142</v>
      </c>
    </row>
    <row r="16" spans="1:5" ht="15" customHeight="1" x14ac:dyDescent="0.3">
      <c r="A16" s="172" t="s">
        <v>117</v>
      </c>
      <c r="B16" s="172"/>
      <c r="C16" s="172"/>
    </row>
    <row r="18" spans="3:5" ht="15" customHeight="1" x14ac:dyDescent="0.3">
      <c r="C18" s="171"/>
      <c r="D18" s="171"/>
      <c r="E18" s="171"/>
    </row>
    <row r="21" spans="3:5" ht="15" customHeight="1" x14ac:dyDescent="0.3">
      <c r="C21" s="171"/>
      <c r="D21" s="171"/>
      <c r="E21" s="171"/>
    </row>
  </sheetData>
  <mergeCells count="4">
    <mergeCell ref="A2:E2"/>
    <mergeCell ref="A16:C16"/>
    <mergeCell ref="C18:E18"/>
    <mergeCell ref="C21:E21"/>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2CD65-75E2-48C6-8FBF-576CFE9DCEF6}">
  <sheetPr>
    <tabColor theme="6"/>
  </sheetPr>
  <dimension ref="A3:M13"/>
  <sheetViews>
    <sheetView showGridLines="0" zoomScaleNormal="100" workbookViewId="0">
      <pane xSplit="1" topLeftCell="B1" activePane="topRight" state="frozen"/>
      <selection pane="topRight" activeCell="M18" sqref="M18"/>
    </sheetView>
  </sheetViews>
  <sheetFormatPr defaultRowHeight="10.199999999999999" x14ac:dyDescent="0.2"/>
  <cols>
    <col min="1" max="1" width="12.88671875" style="4" customWidth="1"/>
    <col min="2" max="2" width="17.5546875" style="4" customWidth="1"/>
    <col min="3" max="16384" width="8.88671875" style="4"/>
  </cols>
  <sheetData>
    <row r="3" spans="1:13" ht="15" customHeight="1" x14ac:dyDescent="0.2">
      <c r="A3" s="182" t="s">
        <v>129</v>
      </c>
      <c r="B3" s="182"/>
      <c r="C3" s="182"/>
      <c r="D3" s="182"/>
      <c r="E3" s="182"/>
      <c r="F3" s="182"/>
      <c r="G3" s="182"/>
      <c r="H3" s="182"/>
      <c r="I3" s="182"/>
      <c r="J3" s="182"/>
      <c r="K3" s="182"/>
      <c r="L3" s="182"/>
      <c r="M3" s="133"/>
    </row>
    <row r="4" spans="1:13" ht="15" customHeight="1" x14ac:dyDescent="0.2">
      <c r="A4" s="106" t="s">
        <v>21</v>
      </c>
      <c r="B4" s="106"/>
      <c r="C4" s="107">
        <v>2013</v>
      </c>
      <c r="D4" s="107">
        <v>2014</v>
      </c>
      <c r="E4" s="107">
        <v>2015</v>
      </c>
      <c r="F4" s="107">
        <v>2016</v>
      </c>
      <c r="G4" s="107">
        <v>2017</v>
      </c>
      <c r="H4" s="107">
        <v>2018</v>
      </c>
      <c r="I4" s="107">
        <v>2019</v>
      </c>
      <c r="J4" s="107">
        <v>2020</v>
      </c>
      <c r="K4" s="107">
        <v>2021</v>
      </c>
      <c r="L4" s="107">
        <v>2022</v>
      </c>
      <c r="M4" s="107">
        <v>2023</v>
      </c>
    </row>
    <row r="5" spans="1:13" ht="20.399999999999999" x14ac:dyDescent="0.2">
      <c r="A5" s="175" t="s">
        <v>22</v>
      </c>
      <c r="B5" s="108" t="s">
        <v>104</v>
      </c>
      <c r="C5" s="109">
        <v>14</v>
      </c>
      <c r="D5" s="109">
        <v>13</v>
      </c>
      <c r="E5" s="70">
        <v>6</v>
      </c>
      <c r="F5" s="70">
        <v>7</v>
      </c>
      <c r="G5" s="70">
        <v>8</v>
      </c>
      <c r="H5" s="70">
        <v>14</v>
      </c>
      <c r="I5" s="70">
        <v>5</v>
      </c>
      <c r="J5" s="70">
        <v>1</v>
      </c>
      <c r="K5" s="70">
        <v>2</v>
      </c>
      <c r="L5" s="70">
        <v>11</v>
      </c>
      <c r="M5" s="70">
        <v>7</v>
      </c>
    </row>
    <row r="6" spans="1:13" ht="15" customHeight="1" thickBot="1" x14ac:dyDescent="0.25">
      <c r="A6" s="176"/>
      <c r="B6" s="110" t="s">
        <v>105</v>
      </c>
      <c r="C6" s="111">
        <v>4650</v>
      </c>
      <c r="D6" s="111">
        <v>3096</v>
      </c>
      <c r="E6" s="111">
        <v>3090</v>
      </c>
      <c r="F6" s="111">
        <v>7623</v>
      </c>
      <c r="G6" s="111">
        <v>9088</v>
      </c>
      <c r="H6" s="111">
        <v>12650</v>
      </c>
      <c r="I6" s="111">
        <v>1053</v>
      </c>
      <c r="J6" s="111">
        <v>102</v>
      </c>
      <c r="K6" s="111">
        <v>558</v>
      </c>
      <c r="L6" s="111">
        <v>4323</v>
      </c>
      <c r="M6" s="111">
        <v>4166</v>
      </c>
    </row>
    <row r="7" spans="1:13" ht="20.399999999999999" x14ac:dyDescent="0.2">
      <c r="A7" s="177" t="s">
        <v>68</v>
      </c>
      <c r="B7" s="112" t="s">
        <v>104</v>
      </c>
      <c r="C7" s="113">
        <v>4</v>
      </c>
      <c r="D7" s="113">
        <v>4</v>
      </c>
      <c r="E7" s="114">
        <v>5</v>
      </c>
      <c r="F7" s="114">
        <v>4</v>
      </c>
      <c r="G7" s="114">
        <v>0</v>
      </c>
      <c r="H7" s="114">
        <v>0</v>
      </c>
      <c r="I7" s="114">
        <v>0</v>
      </c>
      <c r="J7" s="114">
        <v>0</v>
      </c>
      <c r="K7" s="114">
        <v>0</v>
      </c>
      <c r="L7" s="114">
        <v>0</v>
      </c>
      <c r="M7" s="114">
        <v>9</v>
      </c>
    </row>
    <row r="8" spans="1:13" ht="15" customHeight="1" thickBot="1" x14ac:dyDescent="0.25">
      <c r="A8" s="178"/>
      <c r="B8" s="115" t="s">
        <v>105</v>
      </c>
      <c r="C8" s="116">
        <v>908</v>
      </c>
      <c r="D8" s="116">
        <v>1112</v>
      </c>
      <c r="E8" s="116">
        <v>967</v>
      </c>
      <c r="F8" s="116">
        <v>556</v>
      </c>
      <c r="G8" s="116">
        <v>0</v>
      </c>
      <c r="H8" s="116">
        <v>0</v>
      </c>
      <c r="I8" s="116">
        <v>0</v>
      </c>
      <c r="J8" s="116">
        <v>0</v>
      </c>
      <c r="K8" s="116">
        <v>0</v>
      </c>
      <c r="L8" s="116">
        <v>0</v>
      </c>
      <c r="M8" s="116">
        <v>479</v>
      </c>
    </row>
    <row r="9" spans="1:13" ht="20.399999999999999" x14ac:dyDescent="0.2">
      <c r="A9" s="179" t="s">
        <v>107</v>
      </c>
      <c r="B9" s="117" t="s">
        <v>104</v>
      </c>
      <c r="C9" s="118">
        <v>0</v>
      </c>
      <c r="D9" s="118">
        <v>0</v>
      </c>
      <c r="E9" s="118">
        <v>0</v>
      </c>
      <c r="F9" s="118">
        <v>0</v>
      </c>
      <c r="G9" s="118">
        <v>0</v>
      </c>
      <c r="H9" s="118">
        <v>0</v>
      </c>
      <c r="I9" s="118">
        <v>0</v>
      </c>
      <c r="J9" s="118">
        <v>0</v>
      </c>
      <c r="K9" s="118">
        <v>1</v>
      </c>
      <c r="L9" s="118">
        <v>13</v>
      </c>
      <c r="M9" s="118">
        <v>9</v>
      </c>
    </row>
    <row r="10" spans="1:13" ht="15" customHeight="1" thickBot="1" x14ac:dyDescent="0.25">
      <c r="A10" s="176"/>
      <c r="B10" s="119" t="s">
        <v>105</v>
      </c>
      <c r="C10" s="111">
        <v>0</v>
      </c>
      <c r="D10" s="111">
        <v>0</v>
      </c>
      <c r="E10" s="111">
        <v>0</v>
      </c>
      <c r="F10" s="111">
        <v>0</v>
      </c>
      <c r="G10" s="111">
        <v>0</v>
      </c>
      <c r="H10" s="111">
        <v>0</v>
      </c>
      <c r="I10" s="111">
        <v>1084</v>
      </c>
      <c r="J10" s="111">
        <v>0</v>
      </c>
      <c r="K10" s="111">
        <v>97</v>
      </c>
      <c r="L10" s="111">
        <v>1348</v>
      </c>
      <c r="M10" s="111">
        <v>2125</v>
      </c>
    </row>
    <row r="11" spans="1:13" ht="25.2" customHeight="1" x14ac:dyDescent="0.2">
      <c r="A11" s="180" t="s">
        <v>108</v>
      </c>
      <c r="B11" s="120" t="s">
        <v>104</v>
      </c>
      <c r="C11" s="121">
        <f>C5+C7+C9</f>
        <v>18</v>
      </c>
      <c r="D11" s="121">
        <f t="shared" ref="D11:K11" si="0">D5+D7+D9</f>
        <v>17</v>
      </c>
      <c r="E11" s="121">
        <f t="shared" si="0"/>
        <v>11</v>
      </c>
      <c r="F11" s="121">
        <f t="shared" si="0"/>
        <v>11</v>
      </c>
      <c r="G11" s="121">
        <f t="shared" si="0"/>
        <v>8</v>
      </c>
      <c r="H11" s="121">
        <f t="shared" si="0"/>
        <v>14</v>
      </c>
      <c r="I11" s="121">
        <f t="shared" si="0"/>
        <v>5</v>
      </c>
      <c r="J11" s="121">
        <f t="shared" si="0"/>
        <v>1</v>
      </c>
      <c r="K11" s="121">
        <f t="shared" si="0"/>
        <v>3</v>
      </c>
      <c r="L11" s="121">
        <f t="shared" ref="L11:M11" si="1">L5+L7+L9</f>
        <v>24</v>
      </c>
      <c r="M11" s="121">
        <f t="shared" si="1"/>
        <v>25</v>
      </c>
    </row>
    <row r="12" spans="1:13" ht="15" customHeight="1" x14ac:dyDescent="0.2">
      <c r="A12" s="181"/>
      <c r="B12" s="121" t="s">
        <v>105</v>
      </c>
      <c r="C12" s="121">
        <f>C6+C8+C10</f>
        <v>5558</v>
      </c>
      <c r="D12" s="121">
        <f t="shared" ref="D12:K12" si="2">D6+D8+D10</f>
        <v>4208</v>
      </c>
      <c r="E12" s="121">
        <f t="shared" si="2"/>
        <v>4057</v>
      </c>
      <c r="F12" s="121">
        <f t="shared" si="2"/>
        <v>8179</v>
      </c>
      <c r="G12" s="121">
        <f t="shared" si="2"/>
        <v>9088</v>
      </c>
      <c r="H12" s="121">
        <f t="shared" si="2"/>
        <v>12650</v>
      </c>
      <c r="I12" s="121">
        <f t="shared" si="2"/>
        <v>2137</v>
      </c>
      <c r="J12" s="121">
        <f t="shared" si="2"/>
        <v>102</v>
      </c>
      <c r="K12" s="121">
        <f t="shared" si="2"/>
        <v>655</v>
      </c>
      <c r="L12" s="121">
        <f t="shared" ref="L12:M12" si="3">L6+L8+L10</f>
        <v>5671</v>
      </c>
      <c r="M12" s="121">
        <f t="shared" si="3"/>
        <v>6770</v>
      </c>
    </row>
    <row r="13" spans="1:13" x14ac:dyDescent="0.2">
      <c r="A13" s="122" t="s">
        <v>106</v>
      </c>
      <c r="B13" s="122"/>
      <c r="C13" s="122"/>
      <c r="D13" s="122"/>
      <c r="E13" s="13"/>
      <c r="F13" s="13"/>
      <c r="G13" s="13"/>
      <c r="H13" s="13"/>
      <c r="I13" s="13"/>
      <c r="J13" s="13"/>
      <c r="K13" s="13"/>
      <c r="L13" s="13"/>
      <c r="M13" s="13"/>
    </row>
  </sheetData>
  <mergeCells count="5">
    <mergeCell ref="A5:A6"/>
    <mergeCell ref="A7:A8"/>
    <mergeCell ref="A9:A10"/>
    <mergeCell ref="A11:A12"/>
    <mergeCell ref="A3:L3"/>
  </mergeCells>
  <pageMargins left="0.7" right="0.7" top="0.75" bottom="0.75" header="0.3" footer="0.3"/>
  <pageSetup paperSize="9" orientation="landscape" verticalDpi="597" r:id="rId1"/>
  <headerFooter>
    <oddHeader>&amp;R&amp;G</oddHeader>
    <oddFooter>&amp;L&amp;F&amp;C&amp;P&amp;R&amp;A</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R20"/>
  <sheetViews>
    <sheetView showGridLines="0" zoomScaleNormal="100" workbookViewId="0">
      <pane xSplit="1" topLeftCell="B1" activePane="topRight" state="frozen"/>
      <selection pane="topRight" activeCell="P1" sqref="P1:P1048576"/>
    </sheetView>
  </sheetViews>
  <sheetFormatPr defaultRowHeight="10.199999999999999" x14ac:dyDescent="0.3"/>
  <cols>
    <col min="1" max="1" width="13.5546875" style="13" customWidth="1"/>
    <col min="2" max="2" width="19.44140625" style="13" bestFit="1" customWidth="1"/>
    <col min="3" max="8" width="8.33203125" style="13" bestFit="1" customWidth="1"/>
    <col min="9" max="13" width="9.109375" style="13" bestFit="1" customWidth="1"/>
    <col min="14" max="15" width="9.109375" style="13" customWidth="1"/>
    <col min="16" max="16" width="9.109375" style="13" hidden="1" customWidth="1"/>
    <col min="17" max="16384" width="8.88671875" style="13"/>
  </cols>
  <sheetData>
    <row r="1" spans="1:18" ht="15" customHeight="1" x14ac:dyDescent="0.3"/>
    <row r="2" spans="1:18" ht="15" customHeight="1" x14ac:dyDescent="0.3"/>
    <row r="3" spans="1:18" ht="15" customHeight="1" x14ac:dyDescent="0.3">
      <c r="A3" s="152" t="s">
        <v>130</v>
      </c>
      <c r="B3" s="152"/>
      <c r="C3" s="152"/>
      <c r="D3" s="152"/>
      <c r="E3" s="152"/>
      <c r="F3" s="152"/>
      <c r="G3" s="152"/>
      <c r="H3" s="152"/>
      <c r="I3" s="152"/>
      <c r="J3" s="152"/>
      <c r="K3" s="152"/>
      <c r="L3" s="152"/>
      <c r="M3" s="152"/>
      <c r="N3" s="152"/>
      <c r="O3" s="152"/>
      <c r="P3" s="152"/>
    </row>
    <row r="4" spans="1:18" ht="22.2" customHeight="1" x14ac:dyDescent="0.3">
      <c r="A4" s="73" t="s">
        <v>47</v>
      </c>
      <c r="B4" s="54"/>
      <c r="C4" s="65">
        <v>2010</v>
      </c>
      <c r="D4" s="65">
        <v>2011</v>
      </c>
      <c r="E4" s="65">
        <v>2012</v>
      </c>
      <c r="F4" s="65">
        <v>2013</v>
      </c>
      <c r="G4" s="65">
        <v>2014</v>
      </c>
      <c r="H4" s="65">
        <v>2015</v>
      </c>
      <c r="I4" s="65">
        <v>2016</v>
      </c>
      <c r="J4" s="65">
        <v>2017</v>
      </c>
      <c r="K4" s="65">
        <v>2018</v>
      </c>
      <c r="L4" s="65">
        <v>2019</v>
      </c>
      <c r="M4" s="65">
        <v>2020</v>
      </c>
      <c r="N4" s="65">
        <v>2021</v>
      </c>
      <c r="O4" s="65">
        <v>2022</v>
      </c>
      <c r="P4" s="65">
        <v>2023</v>
      </c>
      <c r="Q4" s="124"/>
      <c r="R4" s="124"/>
    </row>
    <row r="5" spans="1:18" ht="15" customHeight="1" x14ac:dyDescent="0.3">
      <c r="A5" s="153" t="s">
        <v>16</v>
      </c>
      <c r="B5" s="18" t="s">
        <v>5</v>
      </c>
      <c r="C5" s="123">
        <v>0</v>
      </c>
      <c r="D5" s="123">
        <v>3979</v>
      </c>
      <c r="E5" s="123">
        <v>6832</v>
      </c>
      <c r="F5" s="123">
        <v>7179</v>
      </c>
      <c r="G5" s="123">
        <v>8131</v>
      </c>
      <c r="H5" s="123">
        <v>7861</v>
      </c>
      <c r="I5" s="123">
        <v>7392</v>
      </c>
      <c r="J5" s="123">
        <v>10304</v>
      </c>
      <c r="K5" s="123">
        <v>9963</v>
      </c>
      <c r="L5" s="123">
        <v>12080</v>
      </c>
      <c r="M5" s="123">
        <v>3908</v>
      </c>
      <c r="N5" s="123">
        <v>5200</v>
      </c>
      <c r="O5" s="123">
        <v>10243</v>
      </c>
      <c r="P5" s="123"/>
    </row>
    <row r="6" spans="1:18" ht="15" customHeight="1" x14ac:dyDescent="0.3">
      <c r="A6" s="153"/>
      <c r="B6" s="18" t="s">
        <v>6</v>
      </c>
      <c r="C6" s="123">
        <v>0</v>
      </c>
      <c r="D6" s="123">
        <v>0</v>
      </c>
      <c r="E6" s="123">
        <v>0</v>
      </c>
      <c r="F6" s="123">
        <v>0</v>
      </c>
      <c r="G6" s="123">
        <v>0</v>
      </c>
      <c r="H6" s="123">
        <v>0</v>
      </c>
      <c r="I6" s="123">
        <v>0</v>
      </c>
      <c r="J6" s="123">
        <v>0</v>
      </c>
      <c r="K6" s="123">
        <v>0</v>
      </c>
      <c r="L6" s="123">
        <v>0</v>
      </c>
      <c r="M6" s="123">
        <v>0</v>
      </c>
      <c r="N6" s="123">
        <v>0</v>
      </c>
      <c r="O6" s="123">
        <v>0</v>
      </c>
      <c r="P6" s="123"/>
    </row>
    <row r="7" spans="1:18" ht="15" customHeight="1" x14ac:dyDescent="0.3">
      <c r="A7" s="155" t="s">
        <v>17</v>
      </c>
      <c r="B7" s="13" t="s">
        <v>5</v>
      </c>
      <c r="C7" s="77">
        <v>21</v>
      </c>
      <c r="D7" s="77">
        <v>1633</v>
      </c>
      <c r="E7" s="77">
        <v>918</v>
      </c>
      <c r="F7" s="77">
        <v>5109</v>
      </c>
      <c r="G7" s="77">
        <v>4213</v>
      </c>
      <c r="H7" s="77">
        <v>4265</v>
      </c>
      <c r="I7" s="77">
        <v>5420</v>
      </c>
      <c r="J7" s="77">
        <v>4274</v>
      </c>
      <c r="K7" s="77">
        <v>4803</v>
      </c>
      <c r="L7" s="77">
        <v>2992</v>
      </c>
      <c r="M7" s="77">
        <v>1089</v>
      </c>
      <c r="N7" s="77">
        <v>1306</v>
      </c>
      <c r="O7" s="77">
        <v>3718</v>
      </c>
      <c r="P7" s="77"/>
    </row>
    <row r="8" spans="1:18" ht="15" customHeight="1" x14ac:dyDescent="0.3">
      <c r="A8" s="155"/>
      <c r="B8" s="13" t="s">
        <v>6</v>
      </c>
      <c r="C8" s="77">
        <v>0</v>
      </c>
      <c r="D8" s="77">
        <v>24</v>
      </c>
      <c r="E8" s="77">
        <v>0</v>
      </c>
      <c r="F8" s="77">
        <v>110</v>
      </c>
      <c r="G8" s="77">
        <v>1402</v>
      </c>
      <c r="H8" s="77">
        <v>439</v>
      </c>
      <c r="I8" s="77">
        <v>674</v>
      </c>
      <c r="J8" s="77">
        <v>1299</v>
      </c>
      <c r="K8" s="77">
        <v>686</v>
      </c>
      <c r="L8" s="77">
        <v>1679</v>
      </c>
      <c r="M8" s="77">
        <v>381</v>
      </c>
      <c r="N8" s="77">
        <v>1542</v>
      </c>
      <c r="O8" s="77">
        <v>3216</v>
      </c>
      <c r="P8" s="77"/>
    </row>
    <row r="9" spans="1:18" ht="15" customHeight="1" x14ac:dyDescent="0.3">
      <c r="A9" s="153" t="s">
        <v>14</v>
      </c>
      <c r="B9" s="18" t="s">
        <v>5</v>
      </c>
      <c r="C9" s="123">
        <v>25298</v>
      </c>
      <c r="D9" s="123">
        <v>13651</v>
      </c>
      <c r="E9" s="123">
        <v>22349</v>
      </c>
      <c r="F9" s="123">
        <v>28734</v>
      </c>
      <c r="G9" s="123">
        <v>32123</v>
      </c>
      <c r="H9" s="123">
        <v>32386</v>
      </c>
      <c r="I9" s="123">
        <v>34194</v>
      </c>
      <c r="J9" s="123">
        <v>37024</v>
      </c>
      <c r="K9" s="123">
        <v>42740</v>
      </c>
      <c r="L9" s="123">
        <v>35414</v>
      </c>
      <c r="M9" s="123">
        <v>9147</v>
      </c>
      <c r="N9" s="123">
        <v>18800</v>
      </c>
      <c r="O9" s="123">
        <v>41380</v>
      </c>
      <c r="P9" s="123"/>
    </row>
    <row r="10" spans="1:18" ht="15" customHeight="1" x14ac:dyDescent="0.3">
      <c r="A10" s="153"/>
      <c r="B10" s="18" t="s">
        <v>6</v>
      </c>
      <c r="C10" s="123">
        <v>21231</v>
      </c>
      <c r="D10" s="123">
        <v>17973</v>
      </c>
      <c r="E10" s="123">
        <v>31440</v>
      </c>
      <c r="F10" s="123">
        <v>38731</v>
      </c>
      <c r="G10" s="123">
        <v>41608</v>
      </c>
      <c r="H10" s="123">
        <v>43481</v>
      </c>
      <c r="I10" s="123">
        <v>42512</v>
      </c>
      <c r="J10" s="123">
        <v>37106</v>
      </c>
      <c r="K10" s="123">
        <v>44638</v>
      </c>
      <c r="L10" s="123">
        <v>45069</v>
      </c>
      <c r="M10" s="123">
        <v>10985</v>
      </c>
      <c r="N10" s="123">
        <v>18570</v>
      </c>
      <c r="O10" s="123">
        <v>41697</v>
      </c>
      <c r="P10" s="123"/>
    </row>
    <row r="11" spans="1:18" ht="15" customHeight="1" x14ac:dyDescent="0.3">
      <c r="A11" s="155" t="s">
        <v>15</v>
      </c>
      <c r="B11" s="13" t="s">
        <v>5</v>
      </c>
      <c r="C11" s="77">
        <v>0</v>
      </c>
      <c r="D11" s="77">
        <v>3336</v>
      </c>
      <c r="E11" s="77">
        <v>2782</v>
      </c>
      <c r="F11" s="77">
        <v>5569</v>
      </c>
      <c r="G11" s="77">
        <v>5547</v>
      </c>
      <c r="H11" s="77">
        <v>11547</v>
      </c>
      <c r="I11" s="77">
        <v>7247</v>
      </c>
      <c r="J11" s="77">
        <v>6775</v>
      </c>
      <c r="K11" s="77">
        <v>7770</v>
      </c>
      <c r="L11" s="77">
        <v>8570</v>
      </c>
      <c r="M11" s="77">
        <v>2020</v>
      </c>
      <c r="N11" s="77">
        <v>3940</v>
      </c>
      <c r="O11" s="77">
        <v>8215</v>
      </c>
      <c r="P11" s="77"/>
    </row>
    <row r="12" spans="1:18" ht="15" customHeight="1" x14ac:dyDescent="0.3">
      <c r="A12" s="155"/>
      <c r="B12" s="13" t="s">
        <v>6</v>
      </c>
      <c r="C12" s="77">
        <v>21565</v>
      </c>
      <c r="D12" s="77">
        <v>14550</v>
      </c>
      <c r="E12" s="77">
        <v>11098</v>
      </c>
      <c r="F12" s="77">
        <v>7581</v>
      </c>
      <c r="G12" s="77">
        <v>38094</v>
      </c>
      <c r="H12" s="77">
        <v>36757</v>
      </c>
      <c r="I12" s="77">
        <v>38010</v>
      </c>
      <c r="J12" s="77">
        <v>41281</v>
      </c>
      <c r="K12" s="77">
        <v>45727</v>
      </c>
      <c r="L12" s="77">
        <v>41723</v>
      </c>
      <c r="M12" s="77">
        <v>18273</v>
      </c>
      <c r="N12" s="77">
        <v>26620</v>
      </c>
      <c r="O12" s="77">
        <v>39558</v>
      </c>
      <c r="P12" s="77"/>
    </row>
    <row r="13" spans="1:18" ht="15" customHeight="1" x14ac:dyDescent="0.3">
      <c r="A13" s="154" t="s">
        <v>4</v>
      </c>
      <c r="B13" s="60" t="s">
        <v>5</v>
      </c>
      <c r="C13" s="83">
        <f>C5+C7+C9+C11</f>
        <v>25319</v>
      </c>
      <c r="D13" s="83">
        <f t="shared" ref="D13:I14" si="0">D5+D7+D9+D11</f>
        <v>22599</v>
      </c>
      <c r="E13" s="83">
        <f t="shared" si="0"/>
        <v>32881</v>
      </c>
      <c r="F13" s="83">
        <f t="shared" si="0"/>
        <v>46591</v>
      </c>
      <c r="G13" s="83">
        <f t="shared" si="0"/>
        <v>50014</v>
      </c>
      <c r="H13" s="83">
        <f t="shared" si="0"/>
        <v>56059</v>
      </c>
      <c r="I13" s="83">
        <f t="shared" si="0"/>
        <v>54253</v>
      </c>
      <c r="J13" s="83">
        <f t="shared" ref="J13:K13" si="1">J5+J7+J9+J11</f>
        <v>58377</v>
      </c>
      <c r="K13" s="83">
        <f t="shared" si="1"/>
        <v>65276</v>
      </c>
      <c r="L13" s="83">
        <f t="shared" ref="L13:M13" si="2">L5+L7+L9+L11</f>
        <v>59056</v>
      </c>
      <c r="M13" s="83">
        <f t="shared" si="2"/>
        <v>16164</v>
      </c>
      <c r="N13" s="83">
        <f t="shared" ref="N13:O13" si="3">N5+N7+N9+N11</f>
        <v>29246</v>
      </c>
      <c r="O13" s="83">
        <f t="shared" si="3"/>
        <v>63556</v>
      </c>
      <c r="P13" s="83"/>
    </row>
    <row r="14" spans="1:18" ht="15" customHeight="1" x14ac:dyDescent="0.3">
      <c r="A14" s="154"/>
      <c r="B14" s="60" t="s">
        <v>6</v>
      </c>
      <c r="C14" s="83">
        <f>C6+C8+C10+C12</f>
        <v>42796</v>
      </c>
      <c r="D14" s="83">
        <f t="shared" si="0"/>
        <v>32547</v>
      </c>
      <c r="E14" s="83">
        <f t="shared" si="0"/>
        <v>42538</v>
      </c>
      <c r="F14" s="83">
        <f t="shared" si="0"/>
        <v>46422</v>
      </c>
      <c r="G14" s="83">
        <f t="shared" si="0"/>
        <v>81104</v>
      </c>
      <c r="H14" s="83">
        <f t="shared" si="0"/>
        <v>80677</v>
      </c>
      <c r="I14" s="83">
        <f t="shared" si="0"/>
        <v>81196</v>
      </c>
      <c r="J14" s="83">
        <f t="shared" ref="J14:K14" si="4">J6+J8+J10+J12</f>
        <v>79686</v>
      </c>
      <c r="K14" s="83">
        <f t="shared" si="4"/>
        <v>91051</v>
      </c>
      <c r="L14" s="83">
        <f t="shared" ref="L14:M14" si="5">L6+L8+L10+L12</f>
        <v>88471</v>
      </c>
      <c r="M14" s="83">
        <f t="shared" si="5"/>
        <v>29639</v>
      </c>
      <c r="N14" s="83">
        <f t="shared" ref="N14:O14" si="6">N6+N8+N10+N12</f>
        <v>46732</v>
      </c>
      <c r="O14" s="83">
        <f t="shared" si="6"/>
        <v>84471</v>
      </c>
      <c r="P14" s="83"/>
    </row>
    <row r="15" spans="1:18" ht="15" customHeight="1" x14ac:dyDescent="0.3">
      <c r="A15" s="149" t="s">
        <v>117</v>
      </c>
      <c r="B15" s="149"/>
      <c r="C15" s="149"/>
    </row>
    <row r="16" spans="1:18" ht="15" customHeight="1" x14ac:dyDescent="0.3"/>
    <row r="17" ht="15" customHeight="1" x14ac:dyDescent="0.3"/>
    <row r="18" ht="15" customHeight="1" x14ac:dyDescent="0.3"/>
    <row r="19" ht="15" customHeight="1" x14ac:dyDescent="0.3"/>
    <row r="20" ht="15" customHeight="1" x14ac:dyDescent="0.3"/>
  </sheetData>
  <mergeCells count="7">
    <mergeCell ref="A3:P3"/>
    <mergeCell ref="A15:C15"/>
    <mergeCell ref="A7:A8"/>
    <mergeCell ref="A13:A14"/>
    <mergeCell ref="A5:A6"/>
    <mergeCell ref="A9:A10"/>
    <mergeCell ref="A11:A12"/>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 / &amp;N&amp;R&amp;A</oddFooter>
  </headerFooter>
  <colBreaks count="1" manualBreakCount="1">
    <brk id="8"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
  <sheetViews>
    <sheetView showGridLines="0" zoomScaleNormal="100" workbookViewId="0">
      <selection activeCell="Q10" sqref="Q10"/>
    </sheetView>
  </sheetViews>
  <sheetFormatPr defaultRowHeight="14.4" x14ac:dyDescent="0.3"/>
  <sheetData/>
  <pageMargins left="0.70866141732283472" right="0.70866141732283472" top="0.74803149606299213" bottom="0.74803149606299213" header="0.31496062992125984" footer="0.31496062992125984"/>
  <pageSetup paperSize="9" scale="95" orientation="landscape" verticalDpi="597" r:id="rId1"/>
  <headerFooter>
    <oddHeader>&amp;R&amp;G</oddHeader>
    <oddFooter>&amp;L&amp;F&amp;C&amp;P / &amp;N&amp;R&amp;A</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H96"/>
  <sheetViews>
    <sheetView showGridLines="0" topLeftCell="A3" zoomScaleNormal="100" workbookViewId="0">
      <selection activeCell="D7" sqref="D7:D8"/>
    </sheetView>
  </sheetViews>
  <sheetFormatPr defaultRowHeight="10.199999999999999" x14ac:dyDescent="0.3"/>
  <cols>
    <col min="1" max="1" width="19.109375" style="13" customWidth="1"/>
    <col min="2" max="2" width="16.33203125" style="13" customWidth="1"/>
    <col min="3" max="3" width="10.88671875" style="13" customWidth="1"/>
    <col min="4" max="4" width="12.109375" style="13" customWidth="1"/>
    <col min="5" max="5" width="15.5546875" style="13" customWidth="1"/>
    <col min="6" max="6" width="12" style="13" customWidth="1"/>
    <col min="7" max="8" width="16.109375" style="13" customWidth="1"/>
    <col min="9" max="16384" width="8.88671875" style="13"/>
  </cols>
  <sheetData>
    <row r="1" spans="1:8" ht="15" customHeight="1" x14ac:dyDescent="0.3"/>
    <row r="2" spans="1:8" ht="15" customHeight="1" x14ac:dyDescent="0.3"/>
    <row r="3" spans="1:8" ht="15" customHeight="1" x14ac:dyDescent="0.3">
      <c r="A3" s="147" t="s">
        <v>123</v>
      </c>
      <c r="B3" s="147"/>
      <c r="C3" s="147"/>
      <c r="D3" s="147"/>
      <c r="E3" s="147"/>
      <c r="F3" s="147"/>
      <c r="G3" s="147"/>
      <c r="H3" s="147"/>
    </row>
    <row r="4" spans="1:8" ht="30.6" x14ac:dyDescent="0.3">
      <c r="A4" s="5" t="s">
        <v>50</v>
      </c>
      <c r="B4" s="6" t="s">
        <v>51</v>
      </c>
      <c r="C4" s="6" t="s">
        <v>52</v>
      </c>
      <c r="D4" s="6" t="s">
        <v>53</v>
      </c>
      <c r="E4" s="7" t="s">
        <v>54</v>
      </c>
      <c r="F4" s="6" t="s">
        <v>69</v>
      </c>
      <c r="G4" s="6" t="s">
        <v>70</v>
      </c>
      <c r="H4" s="6" t="s">
        <v>55</v>
      </c>
    </row>
    <row r="5" spans="1:8" ht="15" customHeight="1" x14ac:dyDescent="0.3">
      <c r="A5" s="143" t="s">
        <v>76</v>
      </c>
      <c r="B5" s="14" t="s">
        <v>61</v>
      </c>
      <c r="C5" s="15">
        <v>219.02614587305399</v>
      </c>
      <c r="D5" s="15">
        <v>42.290726287421101</v>
      </c>
      <c r="E5" s="16">
        <v>419.81691785768999</v>
      </c>
      <c r="F5" s="17">
        <f>D5/C5*1000</f>
        <v>193.08528723293387</v>
      </c>
      <c r="G5" s="15">
        <f>D5/E5*1000</f>
        <v>100.73611731330195</v>
      </c>
      <c r="H5" s="16">
        <f>F5/G5</f>
        <v>1.9167433923665573</v>
      </c>
    </row>
    <row r="6" spans="1:8" ht="15" customHeight="1" x14ac:dyDescent="0.3">
      <c r="A6" s="144"/>
      <c r="B6" s="18" t="s">
        <v>57</v>
      </c>
      <c r="C6" s="19">
        <v>79.989393244991604</v>
      </c>
      <c r="D6" s="19">
        <v>46.309081750303399</v>
      </c>
      <c r="E6" s="20">
        <v>754.29810229183704</v>
      </c>
      <c r="F6" s="21">
        <f>D6/C6*1000</f>
        <v>578.94028035026952</v>
      </c>
      <c r="G6" s="19">
        <f>D6/E6*1000</f>
        <v>61.393607659358089</v>
      </c>
      <c r="H6" s="20">
        <f>F6/G6</f>
        <v>9.4299765467850456</v>
      </c>
    </row>
    <row r="7" spans="1:8" ht="15" customHeight="1" x14ac:dyDescent="0.3">
      <c r="A7" s="144"/>
      <c r="B7" s="22" t="s">
        <v>56</v>
      </c>
      <c r="C7" s="23">
        <v>76.219468577050307</v>
      </c>
      <c r="D7" s="23">
        <v>41.487567195062802</v>
      </c>
      <c r="E7" s="24">
        <v>459.80406641577298</v>
      </c>
      <c r="F7" s="25">
        <f>D7/C7*1000</f>
        <v>544.31719309513414</v>
      </c>
      <c r="G7" s="23">
        <f>D7/E7*1000</f>
        <v>90.228795753076511</v>
      </c>
      <c r="H7" s="24">
        <f>F7/G7</f>
        <v>6.0326328036642858</v>
      </c>
    </row>
    <row r="8" spans="1:8" ht="15" customHeight="1" x14ac:dyDescent="0.3">
      <c r="A8" s="144"/>
      <c r="B8" s="18" t="s">
        <v>62</v>
      </c>
      <c r="C8" s="19">
        <v>57.207283906729401</v>
      </c>
      <c r="D8" s="19">
        <v>29.4367197703748</v>
      </c>
      <c r="E8" s="20">
        <v>389.468451511583</v>
      </c>
      <c r="F8" s="21">
        <f>D8/C8*1000</f>
        <v>514.56244310371994</v>
      </c>
      <c r="G8" s="19">
        <f>D8/E8*1000</f>
        <v>75.58178244252305</v>
      </c>
      <c r="H8" s="20">
        <f>F8/G8</f>
        <v>6.8080220719195701</v>
      </c>
    </row>
    <row r="9" spans="1:8" ht="15" customHeight="1" x14ac:dyDescent="0.3">
      <c r="A9" s="145"/>
      <c r="B9" s="26" t="s">
        <v>58</v>
      </c>
      <c r="C9" s="27">
        <f>C10-SUM(C5:C8)</f>
        <v>1279.9674494195249</v>
      </c>
      <c r="D9" s="27">
        <f>D10-SUM(D5:D8)</f>
        <v>170.94963015034389</v>
      </c>
      <c r="E9" s="28">
        <f>E10-SUM(E5:E8)</f>
        <v>2296.1159030580866</v>
      </c>
      <c r="F9" s="29">
        <f t="shared" ref="F9:F10" si="0">D9/C9*1000</f>
        <v>133.55779494851285</v>
      </c>
      <c r="G9" s="27">
        <f t="shared" ref="G9:G10" si="1">D9/E9*1000</f>
        <v>74.451655477262406</v>
      </c>
      <c r="H9" s="28">
        <f t="shared" ref="H9:H10" si="2">F9/G9</f>
        <v>1.7938861680423144</v>
      </c>
    </row>
    <row r="10" spans="1:8" ht="15" customHeight="1" x14ac:dyDescent="0.3">
      <c r="A10" s="8"/>
      <c r="B10" s="8" t="s">
        <v>4</v>
      </c>
      <c r="C10" s="30">
        <v>1712.4097410213501</v>
      </c>
      <c r="D10" s="30">
        <v>330.473725153506</v>
      </c>
      <c r="E10" s="31">
        <v>4319.5034411349698</v>
      </c>
      <c r="F10" s="32">
        <f t="shared" si="0"/>
        <v>192.98752934937067</v>
      </c>
      <c r="G10" s="30">
        <f t="shared" si="1"/>
        <v>76.507341563009035</v>
      </c>
      <c r="H10" s="31">
        <f t="shared" si="2"/>
        <v>2.5224707251190033</v>
      </c>
    </row>
    <row r="11" spans="1:8" ht="15" customHeight="1" x14ac:dyDescent="0.3">
      <c r="A11" s="9"/>
      <c r="B11" s="9" t="s">
        <v>59</v>
      </c>
      <c r="C11" s="10">
        <v>4.7388471939749176E-2</v>
      </c>
      <c r="D11" s="10">
        <v>1.6736020124468138E-2</v>
      </c>
      <c r="E11" s="11">
        <v>1.8950364725622629E-2</v>
      </c>
      <c r="F11" s="33"/>
      <c r="G11" s="34"/>
      <c r="H11" s="35"/>
    </row>
    <row r="12" spans="1:8" ht="15" customHeight="1" x14ac:dyDescent="0.3">
      <c r="A12" s="146" t="s">
        <v>109</v>
      </c>
      <c r="B12" s="146"/>
      <c r="C12" s="146"/>
      <c r="D12" s="146"/>
      <c r="E12" s="2"/>
      <c r="F12" s="3"/>
    </row>
    <row r="13" spans="1:8" ht="15" customHeight="1" x14ac:dyDescent="0.3"/>
    <row r="14" spans="1:8" ht="15" customHeight="1" x14ac:dyDescent="0.3"/>
    <row r="15" spans="1:8" ht="15" customHeight="1" x14ac:dyDescent="0.3">
      <c r="A15" s="147" t="s">
        <v>121</v>
      </c>
      <c r="B15" s="147"/>
      <c r="C15" s="147"/>
      <c r="D15" s="147"/>
      <c r="E15" s="147"/>
      <c r="F15" s="147"/>
      <c r="G15" s="147"/>
      <c r="H15" s="147"/>
    </row>
    <row r="16" spans="1:8" ht="30.6" x14ac:dyDescent="0.3">
      <c r="A16" s="5" t="s">
        <v>50</v>
      </c>
      <c r="B16" s="6" t="s">
        <v>51</v>
      </c>
      <c r="C16" s="6" t="s">
        <v>52</v>
      </c>
      <c r="D16" s="6" t="s">
        <v>53</v>
      </c>
      <c r="E16" s="7" t="s">
        <v>54</v>
      </c>
      <c r="F16" s="6" t="s">
        <v>69</v>
      </c>
      <c r="G16" s="6" t="s">
        <v>70</v>
      </c>
      <c r="H16" s="6" t="s">
        <v>55</v>
      </c>
    </row>
    <row r="17" spans="1:8" ht="15" customHeight="1" x14ac:dyDescent="0.3">
      <c r="A17" s="143" t="s">
        <v>76</v>
      </c>
      <c r="B17" s="14" t="s">
        <v>61</v>
      </c>
      <c r="C17" s="15">
        <v>195.95712047267401</v>
      </c>
      <c r="D17" s="15">
        <v>45.664790876969803</v>
      </c>
      <c r="E17" s="16">
        <v>325.60592111175799</v>
      </c>
      <c r="F17" s="17">
        <f>D17/C17*1000</f>
        <v>233.03460862672608</v>
      </c>
      <c r="G17" s="15">
        <f>D17/E17*1000</f>
        <v>140.24557883054047</v>
      </c>
      <c r="H17" s="16">
        <f>F17/G17</f>
        <v>1.661618216915794</v>
      </c>
    </row>
    <row r="18" spans="1:8" ht="15" customHeight="1" x14ac:dyDescent="0.3">
      <c r="A18" s="144"/>
      <c r="B18" s="18" t="s">
        <v>57</v>
      </c>
      <c r="C18" s="19">
        <v>49.806232057174</v>
      </c>
      <c r="D18" s="19">
        <v>40.364078410702497</v>
      </c>
      <c r="E18" s="20">
        <v>483.02005511328599</v>
      </c>
      <c r="F18" s="21">
        <f>D18/C18*1000</f>
        <v>810.42224523966024</v>
      </c>
      <c r="G18" s="19">
        <f>D18/E18*1000</f>
        <v>83.566050691695679</v>
      </c>
      <c r="H18" s="20">
        <f>F18/G18</f>
        <v>9.6979842715026781</v>
      </c>
    </row>
    <row r="19" spans="1:8" ht="15" customHeight="1" x14ac:dyDescent="0.3">
      <c r="A19" s="144"/>
      <c r="B19" s="22" t="s">
        <v>56</v>
      </c>
      <c r="C19" s="23">
        <v>52.337984952642302</v>
      </c>
      <c r="D19" s="23">
        <v>35.150042787493398</v>
      </c>
      <c r="E19" s="24">
        <v>420.41298486151902</v>
      </c>
      <c r="F19" s="25">
        <f>D19/C19*1000</f>
        <v>671.59717400848922</v>
      </c>
      <c r="G19" s="23">
        <f>D19/E19*1000</f>
        <v>83.60836618562476</v>
      </c>
      <c r="H19" s="24">
        <f>F19/G19</f>
        <v>8.0326551593823705</v>
      </c>
    </row>
    <row r="20" spans="1:8" ht="15" customHeight="1" x14ac:dyDescent="0.3">
      <c r="A20" s="144"/>
      <c r="B20" s="18" t="s">
        <v>62</v>
      </c>
      <c r="C20" s="19">
        <v>44.998727852574703</v>
      </c>
      <c r="D20" s="19">
        <v>17.957697981576299</v>
      </c>
      <c r="E20" s="20">
        <v>243.279481616103</v>
      </c>
      <c r="F20" s="21">
        <f>D20/C20*1000</f>
        <v>399.07123686717313</v>
      </c>
      <c r="G20" s="19">
        <f>D20/E20*1000</f>
        <v>73.81509473089757</v>
      </c>
      <c r="H20" s="20">
        <f>F20/G20</f>
        <v>5.4063635401680195</v>
      </c>
    </row>
    <row r="21" spans="1:8" ht="15" customHeight="1" x14ac:dyDescent="0.3">
      <c r="A21" s="145"/>
      <c r="B21" s="26" t="s">
        <v>58</v>
      </c>
      <c r="C21" s="27">
        <f>C22-SUM(C17:C20)</f>
        <v>739.91766580757508</v>
      </c>
      <c r="D21" s="27">
        <f>D22-SUM(D17:D20)</f>
        <v>121.12063221440198</v>
      </c>
      <c r="E21" s="28">
        <f>E22-SUM(E17:E20)</f>
        <v>1705.8640246657237</v>
      </c>
      <c r="F21" s="29">
        <f t="shared" ref="F21:F22" si="3">D21/C21*1000</f>
        <v>163.69474309307941</v>
      </c>
      <c r="G21" s="27">
        <f t="shared" ref="G21:G22" si="4">D21/E21*1000</f>
        <v>71.002512781249621</v>
      </c>
      <c r="H21" s="28">
        <f t="shared" ref="H21:H22" si="5">F21/G21</f>
        <v>2.3054781680389769</v>
      </c>
    </row>
    <row r="22" spans="1:8" ht="15" customHeight="1" x14ac:dyDescent="0.3">
      <c r="A22" s="8"/>
      <c r="B22" s="8" t="s">
        <v>4</v>
      </c>
      <c r="C22" s="30">
        <v>1083.0177311426401</v>
      </c>
      <c r="D22" s="30">
        <v>260.25724227114398</v>
      </c>
      <c r="E22" s="31">
        <v>3178.18246736839</v>
      </c>
      <c r="F22" s="32">
        <f t="shared" si="3"/>
        <v>240.30746199931468</v>
      </c>
      <c r="G22" s="30">
        <f t="shared" si="4"/>
        <v>81.888703667364666</v>
      </c>
      <c r="H22" s="31">
        <f t="shared" si="5"/>
        <v>2.9345618044639421</v>
      </c>
    </row>
    <row r="23" spans="1:8" ht="15" customHeight="1" x14ac:dyDescent="0.3">
      <c r="A23" s="9"/>
      <c r="B23" s="9" t="s">
        <v>59</v>
      </c>
      <c r="C23" s="10">
        <v>3.4527616645239068E-2</v>
      </c>
      <c r="D23" s="10">
        <v>1.5080867491508285E-2</v>
      </c>
      <c r="E23" s="11">
        <v>1.4649451501984434E-2</v>
      </c>
      <c r="F23" s="33"/>
      <c r="G23" s="34"/>
      <c r="H23" s="35"/>
    </row>
    <row r="24" spans="1:8" ht="15" customHeight="1" x14ac:dyDescent="0.3">
      <c r="A24" s="146" t="s">
        <v>109</v>
      </c>
      <c r="B24" s="146"/>
      <c r="C24" s="146"/>
      <c r="D24" s="146"/>
      <c r="E24" s="2"/>
      <c r="F24" s="3"/>
    </row>
    <row r="25" spans="1:8" ht="15" customHeight="1" x14ac:dyDescent="0.3"/>
    <row r="26" spans="1:8" ht="15" customHeight="1" x14ac:dyDescent="0.3"/>
    <row r="27" spans="1:8" ht="15" customHeight="1" x14ac:dyDescent="0.3">
      <c r="A27" s="147" t="s">
        <v>119</v>
      </c>
      <c r="B27" s="147"/>
      <c r="C27" s="147"/>
      <c r="D27" s="147"/>
      <c r="E27" s="147"/>
      <c r="F27" s="147"/>
      <c r="G27" s="147"/>
      <c r="H27" s="147"/>
    </row>
    <row r="28" spans="1:8" ht="30.6" x14ac:dyDescent="0.3">
      <c r="A28" s="5" t="s">
        <v>50</v>
      </c>
      <c r="B28" s="6" t="s">
        <v>51</v>
      </c>
      <c r="C28" s="6" t="s">
        <v>52</v>
      </c>
      <c r="D28" s="6" t="s">
        <v>53</v>
      </c>
      <c r="E28" s="7" t="s">
        <v>54</v>
      </c>
      <c r="F28" s="6" t="s">
        <v>69</v>
      </c>
      <c r="G28" s="6" t="s">
        <v>70</v>
      </c>
      <c r="H28" s="6" t="s">
        <v>55</v>
      </c>
    </row>
    <row r="29" spans="1:8" ht="15" customHeight="1" x14ac:dyDescent="0.3">
      <c r="A29" s="143" t="s">
        <v>76</v>
      </c>
      <c r="B29" s="14" t="s">
        <v>57</v>
      </c>
      <c r="C29" s="15">
        <v>38.261877185689102</v>
      </c>
      <c r="D29" s="15">
        <v>20.175810780038098</v>
      </c>
      <c r="E29" s="16">
        <v>386.91074446586498</v>
      </c>
      <c r="F29" s="17">
        <f>D29/C29*1000</f>
        <v>527.30844025562749</v>
      </c>
      <c r="G29" s="15">
        <f>D29/E29*1000</f>
        <v>52.145904626895415</v>
      </c>
      <c r="H29" s="16">
        <f>F29/G29</f>
        <v>10.112173602673611</v>
      </c>
    </row>
    <row r="30" spans="1:8" ht="15" customHeight="1" x14ac:dyDescent="0.3">
      <c r="A30" s="144"/>
      <c r="B30" s="18" t="s">
        <v>61</v>
      </c>
      <c r="C30" s="19">
        <v>59.708558726763002</v>
      </c>
      <c r="D30" s="19">
        <v>12.906363510398201</v>
      </c>
      <c r="E30" s="20">
        <v>128.78047318256401</v>
      </c>
      <c r="F30" s="21">
        <f t="shared" ref="F30:F34" si="6">D30/C30*1000</f>
        <v>216.15600486121292</v>
      </c>
      <c r="G30" s="19">
        <f t="shared" ref="G30:G34" si="7">D30/E30*1000</f>
        <v>100.21987954727933</v>
      </c>
      <c r="H30" s="20">
        <f t="shared" ref="H30:H34" si="8">F30/G30</f>
        <v>2.1568176477326539</v>
      </c>
    </row>
    <row r="31" spans="1:8" ht="15" customHeight="1" x14ac:dyDescent="0.3">
      <c r="A31" s="144"/>
      <c r="B31" s="22" t="s">
        <v>56</v>
      </c>
      <c r="C31" s="23">
        <v>31.951831931264</v>
      </c>
      <c r="D31" s="23">
        <v>21.019331649322499</v>
      </c>
      <c r="E31" s="24">
        <v>232.550592571876</v>
      </c>
      <c r="F31" s="25">
        <f t="shared" si="6"/>
        <v>657.84433564060078</v>
      </c>
      <c r="G31" s="23">
        <f t="shared" si="7"/>
        <v>90.386059295144179</v>
      </c>
      <c r="H31" s="24">
        <f t="shared" si="8"/>
        <v>7.2781614860815402</v>
      </c>
    </row>
    <row r="32" spans="1:8" ht="15" customHeight="1" x14ac:dyDescent="0.3">
      <c r="A32" s="144"/>
      <c r="B32" s="18" t="s">
        <v>62</v>
      </c>
      <c r="C32" s="19">
        <v>29.066394244959898</v>
      </c>
      <c r="D32" s="19">
        <v>7.8425607721133099</v>
      </c>
      <c r="E32" s="20">
        <v>167.02503673186399</v>
      </c>
      <c r="F32" s="21">
        <f t="shared" si="6"/>
        <v>269.81539939282999</v>
      </c>
      <c r="G32" s="19">
        <f t="shared" si="7"/>
        <v>46.954402319356923</v>
      </c>
      <c r="H32" s="20">
        <f t="shared" si="8"/>
        <v>5.7463280558380943</v>
      </c>
    </row>
    <row r="33" spans="1:8" ht="15" customHeight="1" x14ac:dyDescent="0.3">
      <c r="A33" s="145"/>
      <c r="B33" s="26" t="s">
        <v>58</v>
      </c>
      <c r="C33" s="27">
        <f>C34-SUM(C29:C32)</f>
        <v>265.66380907857302</v>
      </c>
      <c r="D33" s="27">
        <f>D34-SUM(D29:D32)</f>
        <v>65.188753733241896</v>
      </c>
      <c r="E33" s="28">
        <f>E34-SUM(E29:E32)</f>
        <v>1056.452225939991</v>
      </c>
      <c r="F33" s="29">
        <f t="shared" si="6"/>
        <v>245.38063336267831</v>
      </c>
      <c r="G33" s="27">
        <f t="shared" si="7"/>
        <v>61.705349406821895</v>
      </c>
      <c r="H33" s="28">
        <f t="shared" si="8"/>
        <v>3.9766509017701148</v>
      </c>
    </row>
    <row r="34" spans="1:8" ht="15" customHeight="1" x14ac:dyDescent="0.3">
      <c r="A34" s="8"/>
      <c r="B34" s="8" t="s">
        <v>4</v>
      </c>
      <c r="C34" s="30">
        <v>424.65247116724902</v>
      </c>
      <c r="D34" s="30">
        <v>127.13282044511401</v>
      </c>
      <c r="E34" s="31">
        <v>1971.7190728921601</v>
      </c>
      <c r="F34" s="32">
        <f t="shared" si="6"/>
        <v>299.38085629329322</v>
      </c>
      <c r="G34" s="30">
        <f t="shared" si="7"/>
        <v>64.478161312621907</v>
      </c>
      <c r="H34" s="31">
        <f t="shared" si="8"/>
        <v>4.6431357563337956</v>
      </c>
    </row>
    <row r="35" spans="1:8" ht="15" customHeight="1" x14ac:dyDescent="0.3">
      <c r="A35" s="9"/>
      <c r="B35" s="9" t="s">
        <v>59</v>
      </c>
      <c r="C35" s="10">
        <v>2.5931583596128627E-2</v>
      </c>
      <c r="D35" s="10">
        <v>1.230902866023441E-2</v>
      </c>
      <c r="E35" s="11">
        <v>1.5010330601006355E-2</v>
      </c>
      <c r="F35" s="33"/>
      <c r="G35" s="34"/>
      <c r="H35" s="35"/>
    </row>
    <row r="36" spans="1:8" ht="15" customHeight="1" x14ac:dyDescent="0.3">
      <c r="A36" s="146" t="s">
        <v>109</v>
      </c>
      <c r="B36" s="146"/>
      <c r="C36" s="146"/>
      <c r="D36" s="146"/>
      <c r="E36" s="2"/>
      <c r="F36" s="3"/>
    </row>
    <row r="37" spans="1:8" ht="15" customHeight="1" x14ac:dyDescent="0.3"/>
    <row r="38" spans="1:8" ht="15" customHeight="1" x14ac:dyDescent="0.3"/>
    <row r="39" spans="1:8" ht="15" customHeight="1" x14ac:dyDescent="0.3">
      <c r="A39" s="147" t="s">
        <v>99</v>
      </c>
      <c r="B39" s="147"/>
      <c r="C39" s="147"/>
      <c r="D39" s="147"/>
      <c r="E39" s="147"/>
      <c r="F39" s="147"/>
      <c r="G39" s="147"/>
      <c r="H39" s="147"/>
    </row>
    <row r="40" spans="1:8" ht="30.6" x14ac:dyDescent="0.3">
      <c r="A40" s="5" t="s">
        <v>50</v>
      </c>
      <c r="B40" s="6" t="s">
        <v>51</v>
      </c>
      <c r="C40" s="6" t="s">
        <v>52</v>
      </c>
      <c r="D40" s="6" t="s">
        <v>53</v>
      </c>
      <c r="E40" s="7" t="s">
        <v>54</v>
      </c>
      <c r="F40" s="6" t="s">
        <v>69</v>
      </c>
      <c r="G40" s="6" t="s">
        <v>70</v>
      </c>
      <c r="H40" s="6" t="s">
        <v>55</v>
      </c>
    </row>
    <row r="41" spans="1:8" ht="15" customHeight="1" x14ac:dyDescent="0.3">
      <c r="A41" s="143" t="s">
        <v>76</v>
      </c>
      <c r="B41" s="14" t="s">
        <v>57</v>
      </c>
      <c r="C41" s="15">
        <v>22.856999999999999</v>
      </c>
      <c r="D41" s="15">
        <v>17.682295199999999</v>
      </c>
      <c r="E41" s="16">
        <v>288.11200000000002</v>
      </c>
      <c r="F41" s="17">
        <f>D41/C41*1000</f>
        <v>773.60525003281271</v>
      </c>
      <c r="G41" s="15">
        <f>D41/E41*1000</f>
        <v>61.372991059032586</v>
      </c>
      <c r="H41" s="16">
        <f>F41/G41</f>
        <v>12.604978781117385</v>
      </c>
    </row>
    <row r="42" spans="1:8" ht="15" customHeight="1" x14ac:dyDescent="0.3">
      <c r="A42" s="144"/>
      <c r="B42" s="18" t="s">
        <v>61</v>
      </c>
      <c r="C42" s="19">
        <v>64.924000000000007</v>
      </c>
      <c r="D42" s="19">
        <v>12.968773300000001</v>
      </c>
      <c r="E42" s="20">
        <v>136.66800000000001</v>
      </c>
      <c r="F42" s="21">
        <f t="shared" ref="F42:F46" si="9">D42/C42*1000</f>
        <v>199.75314675620726</v>
      </c>
      <c r="G42" s="19">
        <f t="shared" ref="G42:G46" si="10">D42/E42*1000</f>
        <v>94.892537389879124</v>
      </c>
      <c r="H42" s="20">
        <f t="shared" ref="H42:H46" si="11">F42/G42</f>
        <v>2.1050458998213295</v>
      </c>
    </row>
    <row r="43" spans="1:8" ht="15" customHeight="1" x14ac:dyDescent="0.3">
      <c r="A43" s="144"/>
      <c r="B43" s="22" t="s">
        <v>56</v>
      </c>
      <c r="C43" s="23">
        <v>11.388999999999999</v>
      </c>
      <c r="D43" s="23">
        <v>7.994632199999999</v>
      </c>
      <c r="E43" s="24">
        <v>95.427000000000007</v>
      </c>
      <c r="F43" s="25">
        <f t="shared" si="9"/>
        <v>701.96085696724913</v>
      </c>
      <c r="G43" s="23">
        <f t="shared" si="10"/>
        <v>83.777465497186313</v>
      </c>
      <c r="H43" s="24">
        <f t="shared" si="11"/>
        <v>8.3788743524453437</v>
      </c>
    </row>
    <row r="44" spans="1:8" ht="15" customHeight="1" x14ac:dyDescent="0.3">
      <c r="A44" s="144"/>
      <c r="B44" s="18" t="s">
        <v>62</v>
      </c>
      <c r="C44" s="19">
        <v>19.122</v>
      </c>
      <c r="D44" s="19">
        <v>4.9818314000000008</v>
      </c>
      <c r="E44" s="20">
        <v>110.88</v>
      </c>
      <c r="F44" s="21">
        <f t="shared" si="9"/>
        <v>260.52878360004189</v>
      </c>
      <c r="G44" s="19">
        <f t="shared" si="10"/>
        <v>44.929936868686873</v>
      </c>
      <c r="H44" s="20">
        <f t="shared" si="11"/>
        <v>5.7985566363351122</v>
      </c>
    </row>
    <row r="45" spans="1:8" ht="15" customHeight="1" x14ac:dyDescent="0.3">
      <c r="A45" s="145"/>
      <c r="B45" s="26" t="s">
        <v>58</v>
      </c>
      <c r="C45" s="27">
        <f>C46-SUM(C41:C44)</f>
        <v>146.63500000000002</v>
      </c>
      <c r="D45" s="27">
        <f>D46-SUM(D41:D44)</f>
        <v>38.386130499999993</v>
      </c>
      <c r="E45" s="28">
        <f>E46-SUM(E41:E44)</f>
        <v>616.44100000000003</v>
      </c>
      <c r="F45" s="29">
        <f t="shared" si="9"/>
        <v>261.78013775701567</v>
      </c>
      <c r="G45" s="27">
        <f t="shared" si="10"/>
        <v>62.270566850679934</v>
      </c>
      <c r="H45" s="28">
        <f t="shared" si="11"/>
        <v>4.2039144815357865</v>
      </c>
    </row>
    <row r="46" spans="1:8" ht="15" customHeight="1" x14ac:dyDescent="0.3">
      <c r="A46" s="8"/>
      <c r="B46" s="8" t="s">
        <v>4</v>
      </c>
      <c r="C46" s="30">
        <v>264.92700000000002</v>
      </c>
      <c r="D46" s="30">
        <v>82.013662599999989</v>
      </c>
      <c r="E46" s="31">
        <v>1247.528</v>
      </c>
      <c r="F46" s="32">
        <f t="shared" si="9"/>
        <v>309.57079723848454</v>
      </c>
      <c r="G46" s="30">
        <f t="shared" si="10"/>
        <v>65.740939361681654</v>
      </c>
      <c r="H46" s="31">
        <f t="shared" si="11"/>
        <v>4.7089500126449932</v>
      </c>
    </row>
    <row r="47" spans="1:8" ht="15" customHeight="1" x14ac:dyDescent="0.3">
      <c r="A47" s="9"/>
      <c r="B47" s="9" t="s">
        <v>59</v>
      </c>
      <c r="C47" s="10">
        <v>3.1966680816323381E-2</v>
      </c>
      <c r="D47" s="10">
        <v>1.9028993828558285E-2</v>
      </c>
      <c r="E47" s="11">
        <v>1.9476384434248397E-2</v>
      </c>
      <c r="F47" s="33"/>
      <c r="G47" s="34"/>
      <c r="H47" s="35"/>
    </row>
    <row r="48" spans="1:8" ht="15" customHeight="1" x14ac:dyDescent="0.3">
      <c r="A48" s="146" t="s">
        <v>109</v>
      </c>
      <c r="B48" s="146"/>
      <c r="C48" s="146"/>
      <c r="D48" s="146"/>
      <c r="E48" s="2"/>
      <c r="F48" s="3"/>
    </row>
    <row r="49" spans="1:8" ht="15" customHeight="1" x14ac:dyDescent="0.3">
      <c r="C49" s="36"/>
      <c r="D49" s="36"/>
      <c r="E49" s="36"/>
      <c r="F49" s="36"/>
      <c r="G49" s="36"/>
      <c r="H49" s="36"/>
    </row>
    <row r="50" spans="1:8" ht="15" customHeight="1" x14ac:dyDescent="0.3"/>
    <row r="51" spans="1:8" ht="15" customHeight="1" x14ac:dyDescent="0.3">
      <c r="A51" s="147" t="s">
        <v>97</v>
      </c>
      <c r="B51" s="147"/>
      <c r="C51" s="147"/>
      <c r="D51" s="147"/>
      <c r="E51" s="147"/>
      <c r="F51" s="147"/>
      <c r="G51" s="147"/>
      <c r="H51" s="147"/>
    </row>
    <row r="52" spans="1:8" ht="30.6" x14ac:dyDescent="0.3">
      <c r="A52" s="5" t="s">
        <v>50</v>
      </c>
      <c r="B52" s="6" t="s">
        <v>51</v>
      </c>
      <c r="C52" s="6" t="s">
        <v>52</v>
      </c>
      <c r="D52" s="6" t="s">
        <v>53</v>
      </c>
      <c r="E52" s="7" t="s">
        <v>54</v>
      </c>
      <c r="F52" s="6" t="s">
        <v>69</v>
      </c>
      <c r="G52" s="6" t="s">
        <v>70</v>
      </c>
      <c r="H52" s="6" t="s">
        <v>55</v>
      </c>
    </row>
    <row r="53" spans="1:8" ht="15" customHeight="1" x14ac:dyDescent="0.3">
      <c r="A53" s="143" t="s">
        <v>76</v>
      </c>
      <c r="B53" s="14" t="s">
        <v>61</v>
      </c>
      <c r="C53" s="15">
        <v>176.58099999999999</v>
      </c>
      <c r="D53" s="15">
        <v>30.635967400000006</v>
      </c>
      <c r="E53" s="16">
        <v>264.56900000000002</v>
      </c>
      <c r="F53" s="17">
        <f>D53/C53*1000</f>
        <v>173.49526506249259</v>
      </c>
      <c r="G53" s="15">
        <f>D53/E53*1000</f>
        <v>115.79575611655184</v>
      </c>
      <c r="H53" s="16">
        <f>F53/G53</f>
        <v>1.4982869051596717</v>
      </c>
    </row>
    <row r="54" spans="1:8" ht="15" customHeight="1" x14ac:dyDescent="0.3">
      <c r="A54" s="144"/>
      <c r="B54" s="18" t="s">
        <v>57</v>
      </c>
      <c r="C54" s="19">
        <v>62.433</v>
      </c>
      <c r="D54" s="19">
        <v>38.418038799999998</v>
      </c>
      <c r="E54" s="20">
        <v>687.29100000000005</v>
      </c>
      <c r="F54" s="21">
        <f t="shared" ref="F54:F58" si="12">D54/C54*1000</f>
        <v>615.34827414988865</v>
      </c>
      <c r="G54" s="19">
        <f t="shared" ref="G54:G58" si="13">D54/E54*1000</f>
        <v>55.897776633187391</v>
      </c>
      <c r="H54" s="20">
        <f t="shared" ref="H54:H58" si="14">F54/G54</f>
        <v>11.008457065974726</v>
      </c>
    </row>
    <row r="55" spans="1:8" ht="15" customHeight="1" x14ac:dyDescent="0.3">
      <c r="A55" s="144"/>
      <c r="B55" s="22" t="s">
        <v>56</v>
      </c>
      <c r="C55" s="23">
        <v>57.81</v>
      </c>
      <c r="D55" s="23">
        <v>28.754665699999997</v>
      </c>
      <c r="E55" s="24">
        <v>381.70400000000001</v>
      </c>
      <c r="F55" s="25">
        <f t="shared" si="12"/>
        <v>497.39951046531735</v>
      </c>
      <c r="G55" s="23">
        <f t="shared" si="13"/>
        <v>75.332366702994975</v>
      </c>
      <c r="H55" s="24">
        <f t="shared" si="14"/>
        <v>6.6027330911606992</v>
      </c>
    </row>
    <row r="56" spans="1:8" ht="15" customHeight="1" x14ac:dyDescent="0.3">
      <c r="A56" s="144"/>
      <c r="B56" s="18" t="s">
        <v>62</v>
      </c>
      <c r="C56" s="19">
        <v>69.400000000000006</v>
      </c>
      <c r="D56" s="19">
        <v>22.0385396</v>
      </c>
      <c r="E56" s="20">
        <v>342.34699999999998</v>
      </c>
      <c r="F56" s="21">
        <f t="shared" si="12"/>
        <v>317.55820749279536</v>
      </c>
      <c r="G56" s="19">
        <f t="shared" si="13"/>
        <v>64.374858257849496</v>
      </c>
      <c r="H56" s="20">
        <f t="shared" si="14"/>
        <v>4.9329538904899124</v>
      </c>
    </row>
    <row r="57" spans="1:8" ht="15" customHeight="1" x14ac:dyDescent="0.3">
      <c r="A57" s="145"/>
      <c r="B57" s="26" t="s">
        <v>58</v>
      </c>
      <c r="C57" s="27">
        <f>C58-SUM(C53:C56)</f>
        <v>666.93299999999999</v>
      </c>
      <c r="D57" s="27">
        <f>D58-SUM(D53:D56)</f>
        <v>141.48098870000001</v>
      </c>
      <c r="E57" s="28">
        <f>E58-SUM(E53:E56)</f>
        <v>2326.6129999999998</v>
      </c>
      <c r="F57" s="29">
        <f t="shared" si="12"/>
        <v>212.13673442459739</v>
      </c>
      <c r="G57" s="27">
        <f t="shared" si="13"/>
        <v>60.809850499416974</v>
      </c>
      <c r="H57" s="28">
        <f t="shared" si="14"/>
        <v>3.4885258339293448</v>
      </c>
    </row>
    <row r="58" spans="1:8" ht="15" customHeight="1" x14ac:dyDescent="0.3">
      <c r="A58" s="8"/>
      <c r="B58" s="8" t="s">
        <v>4</v>
      </c>
      <c r="C58" s="30">
        <v>1033.1569999999999</v>
      </c>
      <c r="D58" s="30">
        <v>261.32820020000003</v>
      </c>
      <c r="E58" s="31">
        <v>4002.5239999999999</v>
      </c>
      <c r="F58" s="32">
        <f t="shared" si="12"/>
        <v>252.94142148773136</v>
      </c>
      <c r="G58" s="30">
        <f t="shared" si="13"/>
        <v>65.290851522689195</v>
      </c>
      <c r="H58" s="31">
        <f t="shared" si="14"/>
        <v>3.8740714141219588</v>
      </c>
    </row>
    <row r="59" spans="1:8" ht="15" customHeight="1" x14ac:dyDescent="0.3">
      <c r="A59" s="9"/>
      <c r="B59" s="9" t="s">
        <v>59</v>
      </c>
      <c r="C59" s="10">
        <v>2.8195158570800738E-2</v>
      </c>
      <c r="D59" s="10">
        <v>1.4781077324195365E-2</v>
      </c>
      <c r="E59" s="11">
        <v>1.7217845416955577E-2</v>
      </c>
      <c r="F59" s="33"/>
      <c r="G59" s="34"/>
      <c r="H59" s="35"/>
    </row>
    <row r="60" spans="1:8" ht="15" customHeight="1" x14ac:dyDescent="0.3">
      <c r="A60" s="146" t="s">
        <v>109</v>
      </c>
      <c r="B60" s="146"/>
      <c r="C60" s="146"/>
      <c r="D60" s="146"/>
      <c r="E60" s="2"/>
      <c r="F60" s="3"/>
    </row>
    <row r="61" spans="1:8" ht="15" customHeight="1" x14ac:dyDescent="0.3"/>
    <row r="62" spans="1:8" ht="15" customHeight="1" x14ac:dyDescent="0.3"/>
    <row r="63" spans="1:8" ht="15" customHeight="1" x14ac:dyDescent="0.3">
      <c r="A63" s="147" t="s">
        <v>93</v>
      </c>
      <c r="B63" s="147"/>
      <c r="C63" s="147"/>
      <c r="D63" s="147"/>
      <c r="E63" s="147"/>
      <c r="F63" s="147"/>
      <c r="G63" s="147"/>
      <c r="H63" s="147"/>
    </row>
    <row r="64" spans="1:8" ht="30.6" x14ac:dyDescent="0.3">
      <c r="A64" s="5" t="s">
        <v>50</v>
      </c>
      <c r="B64" s="6" t="s">
        <v>51</v>
      </c>
      <c r="C64" s="6" t="s">
        <v>52</v>
      </c>
      <c r="D64" s="6" t="s">
        <v>53</v>
      </c>
      <c r="E64" s="7" t="s">
        <v>54</v>
      </c>
      <c r="F64" s="6" t="s">
        <v>69</v>
      </c>
      <c r="G64" s="6" t="s">
        <v>70</v>
      </c>
      <c r="H64" s="6" t="s">
        <v>55</v>
      </c>
    </row>
    <row r="65" spans="1:8" ht="15" customHeight="1" x14ac:dyDescent="0.3">
      <c r="A65" s="143" t="s">
        <v>76</v>
      </c>
      <c r="B65" s="14" t="s">
        <v>61</v>
      </c>
      <c r="C65" s="15">
        <v>230.958</v>
      </c>
      <c r="D65" s="15">
        <v>40.198600699999993</v>
      </c>
      <c r="E65" s="16">
        <v>315.72300000000001</v>
      </c>
      <c r="F65" s="17">
        <f>D65/C65*1000</f>
        <v>174.0515621887962</v>
      </c>
      <c r="G65" s="15">
        <f>D65/E65*1000</f>
        <v>127.3223702422693</v>
      </c>
      <c r="H65" s="16">
        <f>F65/G65</f>
        <v>1.3670147819083991</v>
      </c>
    </row>
    <row r="66" spans="1:8" ht="15" customHeight="1" x14ac:dyDescent="0.3">
      <c r="A66" s="144"/>
      <c r="B66" s="18" t="s">
        <v>57</v>
      </c>
      <c r="C66" s="19">
        <v>82.745000000000005</v>
      </c>
      <c r="D66" s="19">
        <v>52.720298900000003</v>
      </c>
      <c r="E66" s="20">
        <v>895.95799999999997</v>
      </c>
      <c r="F66" s="21">
        <f t="shared" ref="F66:F70" si="15">D66/C66*1000</f>
        <v>637.1418079642275</v>
      </c>
      <c r="G66" s="19">
        <f t="shared" ref="G66:G70" si="16">D66/E66*1000</f>
        <v>58.842377544483121</v>
      </c>
      <c r="H66" s="20">
        <f t="shared" ref="H66:H70" si="17">F66/G66</f>
        <v>10.827941265333251</v>
      </c>
    </row>
    <row r="67" spans="1:8" ht="15" customHeight="1" x14ac:dyDescent="0.3">
      <c r="A67" s="144"/>
      <c r="B67" s="22" t="s">
        <v>56</v>
      </c>
      <c r="C67" s="23">
        <v>40.588000000000001</v>
      </c>
      <c r="D67" s="23">
        <v>14.1281543</v>
      </c>
      <c r="E67" s="24">
        <v>264.62400000000002</v>
      </c>
      <c r="F67" s="25">
        <f t="shared" si="15"/>
        <v>348.08697891002265</v>
      </c>
      <c r="G67" s="23">
        <f t="shared" si="16"/>
        <v>53.38954252070863</v>
      </c>
      <c r="H67" s="24">
        <f t="shared" si="17"/>
        <v>6.519759534837883</v>
      </c>
    </row>
    <row r="68" spans="1:8" ht="15" customHeight="1" x14ac:dyDescent="0.3">
      <c r="A68" s="144"/>
      <c r="B68" s="18" t="s">
        <v>62</v>
      </c>
      <c r="C68" s="19">
        <v>62.673999999999999</v>
      </c>
      <c r="D68" s="19">
        <v>18.782392099999999</v>
      </c>
      <c r="E68" s="20">
        <v>318.80599999999998</v>
      </c>
      <c r="F68" s="21">
        <f t="shared" si="15"/>
        <v>299.68395347352964</v>
      </c>
      <c r="G68" s="19">
        <f t="shared" si="16"/>
        <v>58.91480116434446</v>
      </c>
      <c r="H68" s="20">
        <f t="shared" si="17"/>
        <v>5.0867345310655123</v>
      </c>
    </row>
    <row r="69" spans="1:8" ht="15" customHeight="1" x14ac:dyDescent="0.3">
      <c r="A69" s="145"/>
      <c r="B69" s="26" t="s">
        <v>58</v>
      </c>
      <c r="C69" s="27">
        <f>C70-SUM(C65:C68)</f>
        <v>406.214</v>
      </c>
      <c r="D69" s="27">
        <f>D70-SUM(D65:D68)</f>
        <v>96.080399599999978</v>
      </c>
      <c r="E69" s="28">
        <f>E70-SUM(E65:E68)</f>
        <v>1567.1499999999999</v>
      </c>
      <c r="F69" s="29">
        <f t="shared" si="15"/>
        <v>236.5265589073739</v>
      </c>
      <c r="G69" s="27">
        <f t="shared" si="16"/>
        <v>61.30900015952524</v>
      </c>
      <c r="H69" s="28">
        <f t="shared" si="17"/>
        <v>3.8579418730029</v>
      </c>
    </row>
    <row r="70" spans="1:8" ht="15" customHeight="1" x14ac:dyDescent="0.3">
      <c r="A70" s="8"/>
      <c r="B70" s="8" t="s">
        <v>4</v>
      </c>
      <c r="C70" s="30">
        <v>823.17899999999997</v>
      </c>
      <c r="D70" s="30">
        <v>221.90984559999998</v>
      </c>
      <c r="E70" s="31">
        <v>3362.261</v>
      </c>
      <c r="F70" s="32">
        <f t="shared" si="15"/>
        <v>269.57666024036081</v>
      </c>
      <c r="G70" s="30">
        <f t="shared" si="16"/>
        <v>66.000184280756315</v>
      </c>
      <c r="H70" s="31">
        <f t="shared" si="17"/>
        <v>4.0844834477069982</v>
      </c>
    </row>
    <row r="71" spans="1:8" ht="15" customHeight="1" x14ac:dyDescent="0.3">
      <c r="A71" s="9"/>
      <c r="B71" s="9" t="s">
        <v>59</v>
      </c>
      <c r="C71" s="10">
        <v>2.3633474731074081E-2</v>
      </c>
      <c r="D71" s="10">
        <v>1.4176657120898224E-2</v>
      </c>
      <c r="E71" s="11">
        <v>1.481093944456267E-2</v>
      </c>
      <c r="F71" s="33"/>
      <c r="G71" s="34"/>
      <c r="H71" s="35"/>
    </row>
    <row r="72" spans="1:8" ht="15" customHeight="1" x14ac:dyDescent="0.3">
      <c r="A72" s="146" t="s">
        <v>109</v>
      </c>
      <c r="B72" s="146"/>
      <c r="C72" s="146"/>
      <c r="D72" s="146"/>
      <c r="E72" s="2"/>
      <c r="F72" s="3"/>
    </row>
    <row r="73" spans="1:8" ht="15" customHeight="1" x14ac:dyDescent="0.3"/>
    <row r="74" spans="1:8" ht="15" customHeight="1" x14ac:dyDescent="0.3"/>
    <row r="75" spans="1:8" ht="15" customHeight="1" x14ac:dyDescent="0.3">
      <c r="A75" s="147" t="s">
        <v>74</v>
      </c>
      <c r="B75" s="147"/>
      <c r="C75" s="147"/>
      <c r="D75" s="147"/>
      <c r="E75" s="147"/>
      <c r="F75" s="147"/>
      <c r="G75" s="147"/>
      <c r="H75" s="147"/>
    </row>
    <row r="76" spans="1:8" ht="30.6" x14ac:dyDescent="0.3">
      <c r="A76" s="5" t="s">
        <v>50</v>
      </c>
      <c r="B76" s="6" t="s">
        <v>51</v>
      </c>
      <c r="C76" s="6" t="s">
        <v>52</v>
      </c>
      <c r="D76" s="6" t="s">
        <v>53</v>
      </c>
      <c r="E76" s="7" t="s">
        <v>54</v>
      </c>
      <c r="F76" s="6" t="s">
        <v>69</v>
      </c>
      <c r="G76" s="6" t="s">
        <v>70</v>
      </c>
      <c r="H76" s="6" t="s">
        <v>55</v>
      </c>
    </row>
    <row r="77" spans="1:8" ht="15" customHeight="1" x14ac:dyDescent="0.3">
      <c r="A77" s="143" t="s">
        <v>76</v>
      </c>
      <c r="B77" s="14" t="s">
        <v>61</v>
      </c>
      <c r="C77" s="15">
        <v>203.09</v>
      </c>
      <c r="D77" s="15">
        <v>33.420666900000001</v>
      </c>
      <c r="E77" s="16">
        <v>324.488</v>
      </c>
      <c r="F77" s="17">
        <f>D77/C77*1000</f>
        <v>164.56086907282486</v>
      </c>
      <c r="G77" s="15">
        <f>D77/E77*1000</f>
        <v>102.99507809225611</v>
      </c>
      <c r="H77" s="16">
        <f>F77/G77</f>
        <v>1.597754690038899</v>
      </c>
    </row>
    <row r="78" spans="1:8" ht="15" customHeight="1" x14ac:dyDescent="0.3">
      <c r="A78" s="144"/>
      <c r="B78" s="18" t="s">
        <v>57</v>
      </c>
      <c r="C78" s="19">
        <v>75.119</v>
      </c>
      <c r="D78" s="19">
        <v>42.462723699999998</v>
      </c>
      <c r="E78" s="20">
        <v>829.61099999999999</v>
      </c>
      <c r="F78" s="21">
        <f t="shared" ref="F78:F82" si="18">D78/C78*1000</f>
        <v>565.27274990348644</v>
      </c>
      <c r="G78" s="19">
        <f t="shared" ref="G78:G82" si="19">D78/E78*1000</f>
        <v>51.183896669643964</v>
      </c>
      <c r="H78" s="20">
        <f t="shared" ref="H78:H82" si="20">F78/G78</f>
        <v>11.043956921684261</v>
      </c>
    </row>
    <row r="79" spans="1:8" ht="15" customHeight="1" x14ac:dyDescent="0.3">
      <c r="A79" s="144"/>
      <c r="B79" s="22" t="s">
        <v>56</v>
      </c>
      <c r="C79" s="23">
        <v>55.887</v>
      </c>
      <c r="D79" s="23">
        <v>30.239059900000001</v>
      </c>
      <c r="E79" s="24">
        <v>436.67200000000003</v>
      </c>
      <c r="F79" s="25">
        <f t="shared" si="18"/>
        <v>541.07502460321723</v>
      </c>
      <c r="G79" s="23">
        <f t="shared" si="19"/>
        <v>69.248909707973027</v>
      </c>
      <c r="H79" s="24">
        <f t="shared" si="20"/>
        <v>7.8134807737040823</v>
      </c>
    </row>
    <row r="80" spans="1:8" ht="15" customHeight="1" x14ac:dyDescent="0.3">
      <c r="A80" s="144"/>
      <c r="B80" s="18" t="s">
        <v>62</v>
      </c>
      <c r="C80" s="19">
        <v>53.314</v>
      </c>
      <c r="D80" s="19">
        <v>17.706122499999996</v>
      </c>
      <c r="E80" s="20">
        <v>316.447</v>
      </c>
      <c r="F80" s="21">
        <f t="shared" si="18"/>
        <v>332.11018681772134</v>
      </c>
      <c r="G80" s="19">
        <f t="shared" si="19"/>
        <v>55.952884685271137</v>
      </c>
      <c r="H80" s="20">
        <f t="shared" si="20"/>
        <v>5.9355328806692427</v>
      </c>
    </row>
    <row r="81" spans="1:8" ht="15" customHeight="1" x14ac:dyDescent="0.3">
      <c r="A81" s="145"/>
      <c r="B81" s="26" t="s">
        <v>58</v>
      </c>
      <c r="C81" s="27">
        <v>325.98999999999995</v>
      </c>
      <c r="D81" s="27">
        <v>92.551956300000015</v>
      </c>
      <c r="E81" s="28">
        <v>1736.0160000000001</v>
      </c>
      <c r="F81" s="29">
        <f t="shared" si="18"/>
        <v>283.91041535016421</v>
      </c>
      <c r="G81" s="27">
        <f t="shared" si="19"/>
        <v>53.312847519838527</v>
      </c>
      <c r="H81" s="28">
        <f t="shared" si="20"/>
        <v>5.3253658087671418</v>
      </c>
    </row>
    <row r="82" spans="1:8" ht="15" customHeight="1" x14ac:dyDescent="0.3">
      <c r="A82" s="8"/>
      <c r="B82" s="8" t="s">
        <v>4</v>
      </c>
      <c r="C82" s="30">
        <f>SUM(C77:C81)</f>
        <v>713.4</v>
      </c>
      <c r="D82" s="30">
        <f>SUM(D77:D81)</f>
        <v>216.38052930000001</v>
      </c>
      <c r="E82" s="31">
        <f>SUM(E77:E81)</f>
        <v>3643.2339999999999</v>
      </c>
      <c r="F82" s="32">
        <f t="shared" si="18"/>
        <v>303.30884398654337</v>
      </c>
      <c r="G82" s="30">
        <f t="shared" si="19"/>
        <v>59.392432465221837</v>
      </c>
      <c r="H82" s="31">
        <f t="shared" si="20"/>
        <v>5.1068601065321007</v>
      </c>
    </row>
    <row r="83" spans="1:8" ht="15" customHeight="1" x14ac:dyDescent="0.3">
      <c r="A83" s="9"/>
      <c r="B83" s="9" t="s">
        <v>59</v>
      </c>
      <c r="C83" s="10">
        <v>2.2997081975248832E-2</v>
      </c>
      <c r="D83" s="10">
        <v>1.5235423837146834E-2</v>
      </c>
      <c r="E83" s="11">
        <v>1.7360718181124543E-2</v>
      </c>
      <c r="F83" s="33"/>
      <c r="G83" s="34"/>
      <c r="H83" s="35"/>
    </row>
    <row r="84" spans="1:8" ht="15" customHeight="1" x14ac:dyDescent="0.3">
      <c r="A84" s="146" t="s">
        <v>109</v>
      </c>
      <c r="B84" s="146"/>
      <c r="C84" s="146"/>
      <c r="D84" s="146"/>
      <c r="E84" s="2"/>
      <c r="F84" s="3"/>
    </row>
    <row r="85" spans="1:8" ht="15" customHeight="1" x14ac:dyDescent="0.3"/>
    <row r="86" spans="1:8" ht="15" customHeight="1" x14ac:dyDescent="0.3"/>
    <row r="87" spans="1:8" ht="15" customHeight="1" x14ac:dyDescent="0.3">
      <c r="A87" s="147" t="s">
        <v>60</v>
      </c>
      <c r="B87" s="147"/>
      <c r="C87" s="147"/>
      <c r="D87" s="147"/>
      <c r="E87" s="147"/>
      <c r="F87" s="147"/>
      <c r="G87" s="147"/>
      <c r="H87" s="147"/>
    </row>
    <row r="88" spans="1:8" ht="30.6" x14ac:dyDescent="0.3">
      <c r="A88" s="5" t="s">
        <v>50</v>
      </c>
      <c r="B88" s="6" t="s">
        <v>51</v>
      </c>
      <c r="C88" s="6" t="s">
        <v>52</v>
      </c>
      <c r="D88" s="6" t="s">
        <v>53</v>
      </c>
      <c r="E88" s="7" t="s">
        <v>54</v>
      </c>
      <c r="F88" s="6" t="s">
        <v>69</v>
      </c>
      <c r="G88" s="6" t="s">
        <v>70</v>
      </c>
      <c r="H88" s="6" t="s">
        <v>55</v>
      </c>
    </row>
    <row r="89" spans="1:8" ht="15" customHeight="1" x14ac:dyDescent="0.3">
      <c r="A89" s="143" t="s">
        <v>76</v>
      </c>
      <c r="B89" s="14" t="s">
        <v>61</v>
      </c>
      <c r="C89" s="15">
        <v>192.63499999999999</v>
      </c>
      <c r="D89" s="15">
        <v>34.269759000000001</v>
      </c>
      <c r="E89" s="16">
        <v>294.803</v>
      </c>
      <c r="F89" s="17">
        <f>D89/C89*1000</f>
        <v>177.89996106626523</v>
      </c>
      <c r="G89" s="15">
        <f>D89/E89*1000</f>
        <v>116.24630346366897</v>
      </c>
      <c r="H89" s="16">
        <f>F89/G89</f>
        <v>1.5303709087133699</v>
      </c>
    </row>
    <row r="90" spans="1:8" ht="15" customHeight="1" x14ac:dyDescent="0.3">
      <c r="A90" s="144"/>
      <c r="B90" s="18" t="s">
        <v>57</v>
      </c>
      <c r="C90" s="19">
        <v>72.807000000000002</v>
      </c>
      <c r="D90" s="19">
        <v>39.381785499999992</v>
      </c>
      <c r="E90" s="20">
        <v>803.779</v>
      </c>
      <c r="F90" s="21">
        <f t="shared" ref="F90:F94" si="21">D90/C90*1000</f>
        <v>540.90658178471836</v>
      </c>
      <c r="G90" s="19">
        <f t="shared" ref="G90:G94" si="22">D90/E90*1000</f>
        <v>48.995788021334214</v>
      </c>
      <c r="H90" s="20">
        <f t="shared" ref="H90:H94" si="23">F90/G90</f>
        <v>11.039858804785252</v>
      </c>
    </row>
    <row r="91" spans="1:8" ht="15" customHeight="1" x14ac:dyDescent="0.3">
      <c r="A91" s="144"/>
      <c r="B91" s="22" t="s">
        <v>62</v>
      </c>
      <c r="C91" s="23">
        <v>50.289000000000001</v>
      </c>
      <c r="D91" s="23">
        <v>20.714687399999988</v>
      </c>
      <c r="E91" s="24">
        <v>386.834</v>
      </c>
      <c r="F91" s="25">
        <f t="shared" si="21"/>
        <v>411.91289148720375</v>
      </c>
      <c r="G91" s="23">
        <f t="shared" si="22"/>
        <v>53.549293495401102</v>
      </c>
      <c r="H91" s="24">
        <f t="shared" si="23"/>
        <v>7.692218974328382</v>
      </c>
    </row>
    <row r="92" spans="1:8" ht="15" customHeight="1" x14ac:dyDescent="0.3">
      <c r="A92" s="144"/>
      <c r="B92" s="18" t="s">
        <v>56</v>
      </c>
      <c r="C92" s="19">
        <v>47.908000000000001</v>
      </c>
      <c r="D92" s="19">
        <v>24.461932699999995</v>
      </c>
      <c r="E92" s="20">
        <v>375.34</v>
      </c>
      <c r="F92" s="21">
        <f t="shared" si="21"/>
        <v>510.60225223344736</v>
      </c>
      <c r="G92" s="19">
        <f t="shared" si="22"/>
        <v>65.172730590930882</v>
      </c>
      <c r="H92" s="20">
        <f t="shared" si="23"/>
        <v>7.8345996493278776</v>
      </c>
    </row>
    <row r="93" spans="1:8" ht="15" customHeight="1" x14ac:dyDescent="0.3">
      <c r="A93" s="145"/>
      <c r="B93" s="26" t="s">
        <v>58</v>
      </c>
      <c r="C93" s="27">
        <v>352.91899999999998</v>
      </c>
      <c r="D93" s="27">
        <v>99.00078339999996</v>
      </c>
      <c r="E93" s="28">
        <v>1761.1750000000002</v>
      </c>
      <c r="F93" s="29">
        <f t="shared" si="21"/>
        <v>280.51984563030038</v>
      </c>
      <c r="G93" s="27">
        <f t="shared" si="22"/>
        <v>56.212916603971749</v>
      </c>
      <c r="H93" s="28">
        <f t="shared" si="23"/>
        <v>4.9903093911067433</v>
      </c>
    </row>
    <row r="94" spans="1:8" ht="15" customHeight="1" x14ac:dyDescent="0.3">
      <c r="A94" s="8"/>
      <c r="B94" s="8" t="s">
        <v>4</v>
      </c>
      <c r="C94" s="30">
        <f>SUM(C89:C93)</f>
        <v>716.55799999999999</v>
      </c>
      <c r="D94" s="30">
        <f>SUM(D89:D93)</f>
        <v>217.82894799999994</v>
      </c>
      <c r="E94" s="31">
        <f>SUM(E89:E93)</f>
        <v>3621.931</v>
      </c>
      <c r="F94" s="32">
        <f t="shared" si="21"/>
        <v>303.99346319488433</v>
      </c>
      <c r="G94" s="30">
        <f t="shared" si="22"/>
        <v>60.141661450756501</v>
      </c>
      <c r="H94" s="31">
        <f t="shared" si="23"/>
        <v>5.0546236313040946</v>
      </c>
    </row>
    <row r="95" spans="1:8" ht="15" customHeight="1" x14ac:dyDescent="0.3">
      <c r="A95" s="9"/>
      <c r="B95" s="9" t="s">
        <v>59</v>
      </c>
      <c r="C95" s="10">
        <v>2.5252388025296574E-2</v>
      </c>
      <c r="D95" s="10">
        <v>1.7085593666763463E-2</v>
      </c>
      <c r="E95" s="11">
        <v>1.9022564615767543E-2</v>
      </c>
      <c r="F95" s="33"/>
      <c r="G95" s="34"/>
      <c r="H95" s="35"/>
    </row>
    <row r="96" spans="1:8" ht="15" customHeight="1" x14ac:dyDescent="0.3">
      <c r="A96" s="146" t="s">
        <v>109</v>
      </c>
      <c r="B96" s="146"/>
      <c r="C96" s="146"/>
      <c r="D96" s="146"/>
      <c r="E96" s="2"/>
      <c r="F96" s="3"/>
    </row>
  </sheetData>
  <sortState xmlns:xlrd2="http://schemas.microsoft.com/office/spreadsheetml/2017/richdata2" ref="B17:H20">
    <sortCondition descending="1" ref="D17:D20"/>
  </sortState>
  <mergeCells count="24">
    <mergeCell ref="A3:H3"/>
    <mergeCell ref="A5:A9"/>
    <mergeCell ref="A12:D12"/>
    <mergeCell ref="A96:D96"/>
    <mergeCell ref="A87:H87"/>
    <mergeCell ref="A89:A93"/>
    <mergeCell ref="A75:H75"/>
    <mergeCell ref="A77:A81"/>
    <mergeCell ref="A84:D84"/>
    <mergeCell ref="A53:A57"/>
    <mergeCell ref="A60:D60"/>
    <mergeCell ref="A63:H63"/>
    <mergeCell ref="A65:A69"/>
    <mergeCell ref="A72:D72"/>
    <mergeCell ref="A36:D36"/>
    <mergeCell ref="A39:H39"/>
    <mergeCell ref="A41:A45"/>
    <mergeCell ref="A48:D48"/>
    <mergeCell ref="A51:H51"/>
    <mergeCell ref="A15:H15"/>
    <mergeCell ref="A17:A21"/>
    <mergeCell ref="A24:D24"/>
    <mergeCell ref="A27:H27"/>
    <mergeCell ref="A29:A33"/>
  </mergeCells>
  <pageMargins left="0.70866141732283472" right="0.70866141732283472" top="0.74803149606299213" bottom="0.74803149606299213" header="0.31496062992125984" footer="0.31496062992125984"/>
  <pageSetup paperSize="9" scale="96" orientation="landscape" r:id="rId1"/>
  <headerFooter>
    <oddHeader>&amp;R&amp;G</oddHeader>
    <oddFooter>&amp;L&amp;F&amp;C&amp;P / &amp;N&amp;R&amp;A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3:P24"/>
  <sheetViews>
    <sheetView showGridLines="0" zoomScaleNormal="100" workbookViewId="0">
      <pane xSplit="1" topLeftCell="B1" activePane="topRight" state="frozen"/>
      <selection pane="topRight" activeCell="O14" sqref="O14"/>
    </sheetView>
  </sheetViews>
  <sheetFormatPr defaultRowHeight="10.199999999999999" x14ac:dyDescent="0.2"/>
  <cols>
    <col min="1" max="1" width="23.88671875" style="4" customWidth="1"/>
    <col min="2" max="16384" width="8.88671875" style="4"/>
  </cols>
  <sheetData>
    <row r="3" spans="1:16" s="13" customFormat="1" ht="15" customHeight="1" x14ac:dyDescent="0.3">
      <c r="A3" s="147" t="s">
        <v>124</v>
      </c>
      <c r="B3" s="147"/>
      <c r="C3" s="147"/>
      <c r="D3" s="147"/>
      <c r="E3" s="147"/>
      <c r="F3" s="147"/>
      <c r="G3" s="147"/>
      <c r="H3" s="147"/>
      <c r="I3" s="147"/>
      <c r="J3" s="147"/>
      <c r="K3" s="147"/>
      <c r="L3" s="147"/>
      <c r="M3" s="147"/>
      <c r="N3" s="147"/>
      <c r="O3" s="147"/>
    </row>
    <row r="4" spans="1:16" s="13" customFormat="1" ht="15" customHeight="1" x14ac:dyDescent="0.3">
      <c r="A4" s="49"/>
      <c r="B4" s="50">
        <v>2010</v>
      </c>
      <c r="C4" s="50">
        <v>2011</v>
      </c>
      <c r="D4" s="50">
        <v>2012</v>
      </c>
      <c r="E4" s="50">
        <v>2013</v>
      </c>
      <c r="F4" s="50">
        <v>2014</v>
      </c>
      <c r="G4" s="50">
        <v>2015</v>
      </c>
      <c r="H4" s="50">
        <v>2016</v>
      </c>
      <c r="I4" s="50">
        <v>2017</v>
      </c>
      <c r="J4" s="50">
        <v>2018</v>
      </c>
      <c r="K4" s="50">
        <v>2019</v>
      </c>
      <c r="L4" s="50">
        <v>2020</v>
      </c>
      <c r="M4" s="50">
        <v>2021</v>
      </c>
      <c r="N4" s="50">
        <v>2022</v>
      </c>
      <c r="O4" s="50">
        <v>2023</v>
      </c>
    </row>
    <row r="5" spans="1:16" ht="30.6" x14ac:dyDescent="0.2">
      <c r="A5" s="39" t="s">
        <v>96</v>
      </c>
      <c r="B5" s="40">
        <v>12.806842500000002</v>
      </c>
      <c r="C5" s="40">
        <v>9.7285325</v>
      </c>
      <c r="D5" s="40">
        <v>8.7325399999999984</v>
      </c>
      <c r="E5" s="40">
        <v>8.8097474999999985</v>
      </c>
      <c r="F5" s="40">
        <v>9.5216975000000073</v>
      </c>
      <c r="G5" s="40">
        <v>9.7409775000000067</v>
      </c>
      <c r="H5" s="41">
        <v>8.7218499999999999</v>
      </c>
      <c r="I5" s="41">
        <v>12.095062499999994</v>
      </c>
      <c r="J5" s="41">
        <f>14450.885/1000</f>
        <v>14.450885</v>
      </c>
      <c r="K5" s="41">
        <v>13.215975000000002</v>
      </c>
      <c r="L5" s="41">
        <v>10.951352500000011</v>
      </c>
      <c r="M5" s="41">
        <v>9.0026410527029359</v>
      </c>
      <c r="N5" s="41">
        <v>11.926424668839458</v>
      </c>
      <c r="O5" s="41">
        <v>13.712378085694287</v>
      </c>
      <c r="P5" s="12"/>
    </row>
    <row r="6" spans="1:16" ht="15" customHeight="1" x14ac:dyDescent="0.2">
      <c r="A6" s="42" t="s">
        <v>100</v>
      </c>
      <c r="B6" s="19">
        <f>B7-B5</f>
        <v>120.47491499999943</v>
      </c>
      <c r="C6" s="19">
        <f t="shared" ref="C6:J6" si="0">C7-C5</f>
        <v>111.3474224999982</v>
      </c>
      <c r="D6" s="19">
        <f t="shared" si="0"/>
        <v>103.78875999999997</v>
      </c>
      <c r="E6" s="19">
        <f t="shared" si="0"/>
        <v>95.108757500001332</v>
      </c>
      <c r="F6" s="19">
        <f t="shared" si="0"/>
        <v>94.424687500000346</v>
      </c>
      <c r="G6" s="19">
        <f t="shared" si="0"/>
        <v>95.531004999999624</v>
      </c>
      <c r="H6" s="19">
        <f t="shared" si="0"/>
        <v>97.817190000000167</v>
      </c>
      <c r="I6" s="19">
        <f t="shared" si="0"/>
        <v>92.5394500000005</v>
      </c>
      <c r="J6" s="19">
        <f t="shared" si="0"/>
        <v>94.482772499999186</v>
      </c>
      <c r="K6" s="19">
        <v>99.532205000000573</v>
      </c>
      <c r="L6" s="19">
        <f>L7-L5</f>
        <v>97.801477500000104</v>
      </c>
      <c r="M6" s="19">
        <f>M7-M5</f>
        <v>94.872054588188618</v>
      </c>
      <c r="N6" s="19">
        <f>N7-N5</f>
        <v>105.90657689009284</v>
      </c>
      <c r="O6" s="19">
        <f>O7-O5</f>
        <v>108.32698150194602</v>
      </c>
      <c r="P6" s="12"/>
    </row>
    <row r="7" spans="1:16" ht="15" customHeight="1" x14ac:dyDescent="0.2">
      <c r="A7" s="43" t="s">
        <v>101</v>
      </c>
      <c r="B7" s="40">
        <v>133.28175749999943</v>
      </c>
      <c r="C7" s="40">
        <v>121.0759549999982</v>
      </c>
      <c r="D7" s="40">
        <v>112.52129999999997</v>
      </c>
      <c r="E7" s="40">
        <v>103.91850500000133</v>
      </c>
      <c r="F7" s="40">
        <v>103.94638500000035</v>
      </c>
      <c r="G7" s="40">
        <v>105.27198249999962</v>
      </c>
      <c r="H7" s="41">
        <v>106.53904000000017</v>
      </c>
      <c r="I7" s="41">
        <v>104.6345125000005</v>
      </c>
      <c r="J7" s="41">
        <v>108.93365749999919</v>
      </c>
      <c r="K7" s="41">
        <v>112.74818000000057</v>
      </c>
      <c r="L7" s="41">
        <v>108.75283000000012</v>
      </c>
      <c r="M7" s="41">
        <v>103.87469564089156</v>
      </c>
      <c r="N7" s="41">
        <v>117.8330015589323</v>
      </c>
      <c r="O7" s="41">
        <v>122.03935958764031</v>
      </c>
      <c r="P7" s="12"/>
    </row>
    <row r="8" spans="1:16" ht="15" customHeight="1" x14ac:dyDescent="0.2">
      <c r="A8" s="51" t="s">
        <v>77</v>
      </c>
      <c r="B8" s="52">
        <v>4389.7539024999469</v>
      </c>
      <c r="C8" s="52">
        <v>4054.3311224999634</v>
      </c>
      <c r="D8" s="52">
        <v>3694.9760949999863</v>
      </c>
      <c r="E8" s="52">
        <v>3513.1972749999732</v>
      </c>
      <c r="F8" s="52">
        <v>3536.2398724999625</v>
      </c>
      <c r="G8" s="52">
        <v>3610.6925649999803</v>
      </c>
      <c r="H8" s="52">
        <v>3673.5592624999863</v>
      </c>
      <c r="I8" s="52">
        <v>3752.6738349998004</v>
      </c>
      <c r="J8" s="52">
        <v>3828.0211174997803</v>
      </c>
      <c r="K8" s="52">
        <v>3911.0299925000186</v>
      </c>
      <c r="L8" s="52">
        <v>3875.4790050002653</v>
      </c>
      <c r="M8" s="125">
        <v>3927.9804227906716</v>
      </c>
      <c r="N8" s="125">
        <v>4140.6331686931735</v>
      </c>
      <c r="O8" s="125">
        <v>4193.4603782170425</v>
      </c>
      <c r="P8" s="12"/>
    </row>
    <row r="9" spans="1:16" ht="20.399999999999999" x14ac:dyDescent="0.2">
      <c r="A9" s="39" t="s">
        <v>102</v>
      </c>
      <c r="B9" s="44">
        <f t="shared" ref="B9:I9" si="1">B5/B7</f>
        <v>9.6088487578654985E-2</v>
      </c>
      <c r="C9" s="44">
        <f t="shared" si="1"/>
        <v>8.0350656742704571E-2</v>
      </c>
      <c r="D9" s="44">
        <f t="shared" si="1"/>
        <v>7.7607884018403628E-2</v>
      </c>
      <c r="E9" s="44">
        <f t="shared" si="1"/>
        <v>8.4775541180080349E-2</v>
      </c>
      <c r="F9" s="44">
        <f t="shared" si="1"/>
        <v>9.1602007130887481E-2</v>
      </c>
      <c r="G9" s="44">
        <f t="shared" si="1"/>
        <v>9.253152898493236E-2</v>
      </c>
      <c r="H9" s="45">
        <f t="shared" si="1"/>
        <v>8.1865295576156738E-2</v>
      </c>
      <c r="I9" s="45">
        <f t="shared" si="1"/>
        <v>0.11559343290293378</v>
      </c>
      <c r="J9" s="45">
        <f t="shared" ref="J9:K9" si="2">J5/J7</f>
        <v>0.1326576682693327</v>
      </c>
      <c r="K9" s="45">
        <f t="shared" si="2"/>
        <v>0.1172167479776608</v>
      </c>
      <c r="L9" s="45">
        <f t="shared" ref="L9" si="3">L5/L7</f>
        <v>0.10069947145283484</v>
      </c>
      <c r="M9" s="45">
        <f>M5/M7</f>
        <v>8.6668278517284383E-2</v>
      </c>
      <c r="N9" s="45">
        <f>N5/N7</f>
        <v>0.1012146386076285</v>
      </c>
      <c r="O9" s="45">
        <f>O5/O7</f>
        <v>0.11236029205681791</v>
      </c>
    </row>
    <row r="10" spans="1:16" ht="20.399999999999999" x14ac:dyDescent="0.2">
      <c r="A10" s="46" t="s">
        <v>103</v>
      </c>
      <c r="B10" s="47">
        <f>B6/B7</f>
        <v>0.90391151242134504</v>
      </c>
      <c r="C10" s="47">
        <f t="shared" ref="C10:I10" si="4">C6/C7</f>
        <v>0.91964934325729542</v>
      </c>
      <c r="D10" s="47">
        <f t="shared" si="4"/>
        <v>0.92239211598159632</v>
      </c>
      <c r="E10" s="47">
        <f t="shared" si="4"/>
        <v>0.91522445881991965</v>
      </c>
      <c r="F10" s="47">
        <f t="shared" si="4"/>
        <v>0.9083979928691126</v>
      </c>
      <c r="G10" s="47">
        <f t="shared" si="4"/>
        <v>0.90746847101506767</v>
      </c>
      <c r="H10" s="47">
        <f t="shared" si="4"/>
        <v>0.91813470442384326</v>
      </c>
      <c r="I10" s="47">
        <f t="shared" si="4"/>
        <v>0.88440656709706622</v>
      </c>
      <c r="J10" s="47">
        <f t="shared" ref="J10:K10" si="5">J6/J7</f>
        <v>0.86734233173066733</v>
      </c>
      <c r="K10" s="47">
        <f t="shared" si="5"/>
        <v>0.8827832520223392</v>
      </c>
      <c r="L10" s="47">
        <f t="shared" ref="L10" si="6">L6/L7</f>
        <v>0.89930052854716513</v>
      </c>
      <c r="M10" s="47">
        <f>M6/M7</f>
        <v>0.91333172148271558</v>
      </c>
      <c r="N10" s="47">
        <f>N6/N7</f>
        <v>0.89878536139237153</v>
      </c>
      <c r="O10" s="47">
        <f>O6/O7</f>
        <v>0.88763970794318214</v>
      </c>
    </row>
    <row r="11" spans="1:16" ht="15" customHeight="1" x14ac:dyDescent="0.2">
      <c r="A11" s="149" t="s">
        <v>112</v>
      </c>
      <c r="B11" s="149"/>
      <c r="C11" s="149"/>
      <c r="D11" s="149"/>
      <c r="E11" s="149"/>
      <c r="F11" s="149"/>
      <c r="G11" s="149"/>
      <c r="H11" s="149"/>
    </row>
    <row r="12" spans="1:16" x14ac:dyDescent="0.2">
      <c r="A12" s="151" t="s">
        <v>110</v>
      </c>
      <c r="B12" s="151"/>
      <c r="C12" s="151"/>
      <c r="D12" s="151"/>
      <c r="E12" s="151"/>
      <c r="F12" s="151"/>
      <c r="G12" s="151"/>
      <c r="H12" s="48"/>
    </row>
    <row r="13" spans="1:16" ht="28.8" customHeight="1" x14ac:dyDescent="0.2">
      <c r="A13" s="148" t="s">
        <v>111</v>
      </c>
      <c r="B13" s="148"/>
      <c r="C13" s="148"/>
      <c r="D13" s="148"/>
      <c r="E13" s="148"/>
      <c r="F13" s="148"/>
      <c r="G13" s="148"/>
      <c r="H13" s="148"/>
      <c r="I13" s="148"/>
      <c r="J13" s="148"/>
      <c r="K13" s="148"/>
      <c r="L13" s="148"/>
      <c r="M13" s="38"/>
      <c r="N13" s="38"/>
      <c r="O13" s="38"/>
    </row>
    <row r="14" spans="1:16" ht="20.25" customHeight="1" x14ac:dyDescent="0.2">
      <c r="A14" s="37"/>
      <c r="B14" s="37"/>
      <c r="C14" s="37"/>
      <c r="D14" s="37"/>
      <c r="E14" s="37"/>
      <c r="F14" s="37"/>
      <c r="G14" s="37"/>
      <c r="H14" s="37"/>
      <c r="I14" s="37"/>
      <c r="J14" s="37"/>
      <c r="K14" s="38"/>
      <c r="L14" s="38"/>
      <c r="M14" s="38"/>
      <c r="N14" s="38"/>
      <c r="O14" s="38"/>
    </row>
    <row r="15" spans="1:16" ht="15" customHeight="1" x14ac:dyDescent="0.2">
      <c r="A15" s="148"/>
      <c r="B15" s="148"/>
      <c r="C15" s="148"/>
      <c r="D15" s="148"/>
      <c r="E15" s="148"/>
      <c r="F15" s="148"/>
      <c r="G15" s="148"/>
      <c r="H15" s="148"/>
      <c r="I15" s="148"/>
      <c r="J15" s="148"/>
      <c r="K15" s="38"/>
      <c r="L15" s="38"/>
      <c r="M15" s="38"/>
      <c r="N15" s="38"/>
      <c r="O15" s="38"/>
    </row>
    <row r="16" spans="1:16" x14ac:dyDescent="0.2">
      <c r="A16" s="148"/>
      <c r="B16" s="148"/>
      <c r="C16" s="148"/>
      <c r="D16" s="148"/>
      <c r="E16" s="148"/>
      <c r="F16" s="148"/>
      <c r="G16" s="148"/>
      <c r="H16" s="148"/>
      <c r="I16" s="148"/>
      <c r="J16" s="148"/>
      <c r="K16" s="38"/>
      <c r="L16" s="38"/>
      <c r="M16" s="38"/>
      <c r="N16" s="38"/>
      <c r="O16" s="38"/>
    </row>
    <row r="17" spans="1:15" x14ac:dyDescent="0.2">
      <c r="A17" s="148"/>
      <c r="B17" s="148"/>
      <c r="C17" s="148"/>
      <c r="D17" s="148"/>
      <c r="E17" s="148"/>
      <c r="F17" s="148"/>
      <c r="G17" s="148"/>
      <c r="H17" s="148"/>
      <c r="I17" s="148"/>
      <c r="J17" s="148"/>
      <c r="K17" s="38"/>
      <c r="L17" s="38"/>
      <c r="M17" s="38"/>
      <c r="N17" s="38"/>
      <c r="O17" s="38"/>
    </row>
    <row r="18" spans="1:15" x14ac:dyDescent="0.2">
      <c r="A18" s="148"/>
      <c r="B18" s="148"/>
      <c r="C18" s="148"/>
      <c r="D18" s="148"/>
      <c r="E18" s="148"/>
      <c r="F18" s="148"/>
      <c r="G18" s="148"/>
      <c r="H18" s="148"/>
      <c r="I18" s="148"/>
      <c r="J18" s="148"/>
      <c r="K18" s="38"/>
      <c r="L18" s="38"/>
      <c r="M18" s="38"/>
      <c r="N18" s="38"/>
      <c r="O18" s="38"/>
    </row>
    <row r="19" spans="1:15" x14ac:dyDescent="0.2">
      <c r="A19" s="148"/>
      <c r="B19" s="150"/>
      <c r="C19" s="150"/>
      <c r="D19" s="150"/>
    </row>
    <row r="20" spans="1:15" x14ac:dyDescent="0.2">
      <c r="A20" s="148"/>
      <c r="B20" s="148"/>
      <c r="C20" s="148"/>
      <c r="D20" s="148"/>
      <c r="E20" s="148"/>
      <c r="F20" s="148"/>
      <c r="G20" s="148"/>
      <c r="H20" s="148"/>
    </row>
    <row r="21" spans="1:15" x14ac:dyDescent="0.2">
      <c r="A21" s="148"/>
      <c r="B21" s="148"/>
      <c r="C21" s="148"/>
      <c r="D21" s="148"/>
      <c r="E21" s="148"/>
      <c r="F21" s="148"/>
      <c r="G21" s="148"/>
      <c r="H21" s="148"/>
    </row>
    <row r="22" spans="1:15" x14ac:dyDescent="0.2">
      <c r="A22" s="148"/>
      <c r="B22" s="148"/>
      <c r="C22" s="148"/>
      <c r="D22" s="148"/>
      <c r="E22" s="148"/>
      <c r="F22" s="148"/>
      <c r="G22" s="148"/>
      <c r="H22" s="148"/>
    </row>
    <row r="23" spans="1:15" x14ac:dyDescent="0.2">
      <c r="A23" s="148"/>
      <c r="B23" s="148"/>
      <c r="C23" s="148"/>
      <c r="D23" s="148"/>
      <c r="E23" s="148"/>
      <c r="F23" s="148"/>
      <c r="G23" s="148"/>
      <c r="H23" s="148"/>
    </row>
    <row r="24" spans="1:15" x14ac:dyDescent="0.2">
      <c r="A24" s="148"/>
      <c r="B24" s="148"/>
      <c r="C24" s="148"/>
      <c r="D24" s="148"/>
      <c r="E24" s="148"/>
      <c r="F24" s="148"/>
      <c r="G24" s="148"/>
      <c r="H24" s="148"/>
    </row>
  </sheetData>
  <mergeCells count="8">
    <mergeCell ref="A3:O3"/>
    <mergeCell ref="A13:L13"/>
    <mergeCell ref="A22:H24"/>
    <mergeCell ref="A11:H11"/>
    <mergeCell ref="A15:J18"/>
    <mergeCell ref="A19:D19"/>
    <mergeCell ref="A20:H21"/>
    <mergeCell ref="A12:G12"/>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H295"/>
  <sheetViews>
    <sheetView showGridLines="0" zoomScaleNormal="100" workbookViewId="0">
      <selection activeCell="I15" sqref="I15"/>
    </sheetView>
  </sheetViews>
  <sheetFormatPr defaultRowHeight="10.199999999999999" x14ac:dyDescent="0.3"/>
  <cols>
    <col min="1" max="1" width="22.109375" style="13" customWidth="1"/>
    <col min="2" max="2" width="8.6640625" style="13" bestFit="1" customWidth="1"/>
    <col min="3" max="7" width="7" style="13" bestFit="1" customWidth="1"/>
    <col min="8" max="8" width="8.33203125" style="13" bestFit="1" customWidth="1"/>
    <col min="9" max="9" width="10.6640625" style="13" bestFit="1" customWidth="1"/>
    <col min="10" max="10" width="10.33203125" style="13" bestFit="1" customWidth="1"/>
    <col min="11" max="11" width="8.6640625" style="13" bestFit="1" customWidth="1"/>
    <col min="12" max="12" width="10.6640625" style="13" bestFit="1" customWidth="1"/>
    <col min="13" max="17" width="6.109375" style="13" bestFit="1" customWidth="1"/>
    <col min="18" max="18" width="8" style="13" bestFit="1" customWidth="1"/>
    <col min="19" max="16384" width="8.88671875" style="13"/>
  </cols>
  <sheetData>
    <row r="1" spans="1:8" ht="15" customHeight="1" x14ac:dyDescent="0.3"/>
    <row r="2" spans="1:8" ht="15" customHeight="1" x14ac:dyDescent="0.3"/>
    <row r="3" spans="1:8" ht="15" customHeight="1" x14ac:dyDescent="0.3">
      <c r="A3" s="152" t="s">
        <v>78</v>
      </c>
      <c r="B3" s="152"/>
      <c r="C3" s="152"/>
      <c r="D3" s="152"/>
      <c r="E3" s="152"/>
      <c r="F3" s="152"/>
      <c r="G3" s="152"/>
      <c r="H3" s="152"/>
    </row>
    <row r="4" spans="1:8" ht="15" customHeight="1" x14ac:dyDescent="0.3">
      <c r="A4" s="152" t="s">
        <v>125</v>
      </c>
      <c r="B4" s="152"/>
      <c r="C4" s="152"/>
      <c r="D4" s="152"/>
      <c r="E4" s="152"/>
      <c r="F4" s="152"/>
      <c r="G4" s="152"/>
      <c r="H4" s="152"/>
    </row>
    <row r="5" spans="1:8" ht="15" customHeight="1" x14ac:dyDescent="0.3">
      <c r="A5" s="53" t="s">
        <v>46</v>
      </c>
      <c r="B5" s="54"/>
      <c r="C5" s="54" t="s">
        <v>42</v>
      </c>
      <c r="D5" s="54" t="s">
        <v>43</v>
      </c>
      <c r="E5" s="54" t="s">
        <v>44</v>
      </c>
      <c r="F5" s="54" t="s">
        <v>45</v>
      </c>
      <c r="G5" s="54" t="s">
        <v>3</v>
      </c>
      <c r="H5" s="54" t="s">
        <v>38</v>
      </c>
    </row>
    <row r="6" spans="1:8" ht="15" customHeight="1" x14ac:dyDescent="0.3">
      <c r="A6" s="157" t="s">
        <v>16</v>
      </c>
      <c r="B6" s="129" t="s">
        <v>0</v>
      </c>
      <c r="C6" s="128">
        <v>0</v>
      </c>
      <c r="D6" s="128">
        <v>2</v>
      </c>
      <c r="E6" s="128">
        <v>7</v>
      </c>
      <c r="F6" s="128">
        <v>7</v>
      </c>
      <c r="G6" s="128">
        <v>1</v>
      </c>
      <c r="H6" s="130">
        <f>SUM(C6:G6)</f>
        <v>17</v>
      </c>
    </row>
    <row r="7" spans="1:8" ht="15" customHeight="1" x14ac:dyDescent="0.3">
      <c r="A7" s="157"/>
      <c r="B7" s="129" t="s">
        <v>1</v>
      </c>
      <c r="C7" s="128">
        <v>0</v>
      </c>
      <c r="D7" s="128">
        <v>165</v>
      </c>
      <c r="E7" s="128">
        <v>130</v>
      </c>
      <c r="F7" s="128">
        <v>80</v>
      </c>
      <c r="G7" s="128">
        <v>6</v>
      </c>
      <c r="H7" s="130">
        <f t="shared" ref="H7:H17" si="0">SUM(C7:G7)</f>
        <v>381</v>
      </c>
    </row>
    <row r="8" spans="1:8" ht="15" customHeight="1" x14ac:dyDescent="0.3">
      <c r="A8" s="157"/>
      <c r="B8" s="129" t="s">
        <v>2</v>
      </c>
      <c r="C8" s="128">
        <v>0</v>
      </c>
      <c r="D8" s="128">
        <v>356</v>
      </c>
      <c r="E8" s="128">
        <v>264</v>
      </c>
      <c r="F8" s="128">
        <v>145</v>
      </c>
      <c r="G8" s="128">
        <v>10</v>
      </c>
      <c r="H8" s="130">
        <f t="shared" si="0"/>
        <v>775</v>
      </c>
    </row>
    <row r="9" spans="1:8" ht="15" customHeight="1" x14ac:dyDescent="0.3">
      <c r="A9" s="156" t="s">
        <v>17</v>
      </c>
      <c r="B9" s="131" t="s">
        <v>0</v>
      </c>
      <c r="C9" s="127">
        <v>5</v>
      </c>
      <c r="D9" s="127">
        <v>14</v>
      </c>
      <c r="E9" s="127">
        <v>27</v>
      </c>
      <c r="F9" s="127">
        <v>17</v>
      </c>
      <c r="G9" s="127">
        <v>7</v>
      </c>
      <c r="H9" s="132">
        <f t="shared" si="0"/>
        <v>70</v>
      </c>
    </row>
    <row r="10" spans="1:8" ht="15" customHeight="1" x14ac:dyDescent="0.3">
      <c r="A10" s="156"/>
      <c r="B10" s="131" t="s">
        <v>1</v>
      </c>
      <c r="C10" s="127">
        <v>512</v>
      </c>
      <c r="D10" s="127">
        <v>325</v>
      </c>
      <c r="E10" s="127">
        <v>703</v>
      </c>
      <c r="F10" s="127">
        <v>324</v>
      </c>
      <c r="G10" s="127">
        <v>133</v>
      </c>
      <c r="H10" s="132">
        <f t="shared" si="0"/>
        <v>1997</v>
      </c>
    </row>
    <row r="11" spans="1:8" ht="15" customHeight="1" x14ac:dyDescent="0.3">
      <c r="A11" s="156"/>
      <c r="B11" s="131" t="s">
        <v>2</v>
      </c>
      <c r="C11" s="127">
        <v>1056</v>
      </c>
      <c r="D11" s="127">
        <v>679</v>
      </c>
      <c r="E11" s="127">
        <v>1427</v>
      </c>
      <c r="F11" s="127">
        <v>590</v>
      </c>
      <c r="G11" s="127">
        <v>256</v>
      </c>
      <c r="H11" s="132">
        <f t="shared" si="0"/>
        <v>4008</v>
      </c>
    </row>
    <row r="12" spans="1:8" ht="15" customHeight="1" x14ac:dyDescent="0.3">
      <c r="A12" s="157" t="s">
        <v>14</v>
      </c>
      <c r="B12" s="129" t="s">
        <v>0</v>
      </c>
      <c r="C12" s="128">
        <v>13</v>
      </c>
      <c r="D12" s="128">
        <v>62</v>
      </c>
      <c r="E12" s="128">
        <v>103</v>
      </c>
      <c r="F12" s="128">
        <v>50</v>
      </c>
      <c r="G12" s="128">
        <v>3</v>
      </c>
      <c r="H12" s="130">
        <f t="shared" si="0"/>
        <v>231</v>
      </c>
    </row>
    <row r="13" spans="1:8" ht="15" customHeight="1" x14ac:dyDescent="0.3">
      <c r="A13" s="157"/>
      <c r="B13" s="129" t="s">
        <v>1</v>
      </c>
      <c r="C13" s="128">
        <v>773</v>
      </c>
      <c r="D13" s="128">
        <v>737</v>
      </c>
      <c r="E13" s="128">
        <v>1513</v>
      </c>
      <c r="F13" s="128">
        <v>731</v>
      </c>
      <c r="G13" s="128">
        <v>28</v>
      </c>
      <c r="H13" s="130">
        <f t="shared" si="0"/>
        <v>3782</v>
      </c>
    </row>
    <row r="14" spans="1:8" ht="15" customHeight="1" x14ac:dyDescent="0.3">
      <c r="A14" s="157"/>
      <c r="B14" s="129" t="s">
        <v>2</v>
      </c>
      <c r="C14" s="128">
        <v>1639</v>
      </c>
      <c r="D14" s="128">
        <v>1615</v>
      </c>
      <c r="E14" s="128">
        <v>3129</v>
      </c>
      <c r="F14" s="128">
        <v>1450</v>
      </c>
      <c r="G14" s="128">
        <v>56</v>
      </c>
      <c r="H14" s="130">
        <f t="shared" si="0"/>
        <v>7889</v>
      </c>
    </row>
    <row r="15" spans="1:8" ht="15" customHeight="1" x14ac:dyDescent="0.3">
      <c r="A15" s="156" t="s">
        <v>15</v>
      </c>
      <c r="B15" s="131" t="s">
        <v>0</v>
      </c>
      <c r="C15" s="127">
        <v>2</v>
      </c>
      <c r="D15" s="127">
        <v>21</v>
      </c>
      <c r="E15" s="127">
        <v>41</v>
      </c>
      <c r="F15" s="127">
        <v>45</v>
      </c>
      <c r="G15" s="127">
        <v>7</v>
      </c>
      <c r="H15" s="132">
        <f t="shared" si="0"/>
        <v>116</v>
      </c>
    </row>
    <row r="16" spans="1:8" ht="15" customHeight="1" x14ac:dyDescent="0.3">
      <c r="A16" s="156"/>
      <c r="B16" s="131" t="s">
        <v>1</v>
      </c>
      <c r="C16" s="127">
        <v>256</v>
      </c>
      <c r="D16" s="127">
        <v>570</v>
      </c>
      <c r="E16" s="127">
        <v>1316</v>
      </c>
      <c r="F16" s="127">
        <v>858</v>
      </c>
      <c r="G16" s="127">
        <v>126</v>
      </c>
      <c r="H16" s="132">
        <f t="shared" si="0"/>
        <v>3126</v>
      </c>
    </row>
    <row r="17" spans="1:8" ht="15" customHeight="1" x14ac:dyDescent="0.3">
      <c r="A17" s="156"/>
      <c r="B17" s="131" t="s">
        <v>2</v>
      </c>
      <c r="C17" s="127">
        <v>567</v>
      </c>
      <c r="D17" s="127">
        <v>1218</v>
      </c>
      <c r="E17" s="127">
        <v>2633</v>
      </c>
      <c r="F17" s="127">
        <v>1693</v>
      </c>
      <c r="G17" s="127">
        <v>243</v>
      </c>
      <c r="H17" s="132">
        <f t="shared" si="0"/>
        <v>6354</v>
      </c>
    </row>
    <row r="18" spans="1:8" ht="15" customHeight="1" x14ac:dyDescent="0.3">
      <c r="A18" s="154" t="s">
        <v>4</v>
      </c>
      <c r="B18" s="60" t="s">
        <v>0</v>
      </c>
      <c r="C18" s="61">
        <f>C6+C9+C12+C15</f>
        <v>20</v>
      </c>
      <c r="D18" s="61">
        <f t="shared" ref="D18:H18" si="1">D6+D9+D12+D15</f>
        <v>99</v>
      </c>
      <c r="E18" s="61">
        <f t="shared" si="1"/>
        <v>178</v>
      </c>
      <c r="F18" s="61">
        <f t="shared" si="1"/>
        <v>119</v>
      </c>
      <c r="G18" s="61">
        <f t="shared" si="1"/>
        <v>18</v>
      </c>
      <c r="H18" s="61">
        <f t="shared" si="1"/>
        <v>434</v>
      </c>
    </row>
    <row r="19" spans="1:8" ht="15" customHeight="1" x14ac:dyDescent="0.3">
      <c r="A19" s="154"/>
      <c r="B19" s="60" t="s">
        <v>1</v>
      </c>
      <c r="C19" s="61">
        <f>C7+C10+C13+C16</f>
        <v>1541</v>
      </c>
      <c r="D19" s="61">
        <f t="shared" ref="D19:H19" si="2">D7+D10+D13+D16</f>
        <v>1797</v>
      </c>
      <c r="E19" s="61">
        <f t="shared" si="2"/>
        <v>3662</v>
      </c>
      <c r="F19" s="61">
        <f t="shared" si="2"/>
        <v>1993</v>
      </c>
      <c r="G19" s="61">
        <f t="shared" si="2"/>
        <v>293</v>
      </c>
      <c r="H19" s="61">
        <f t="shared" si="2"/>
        <v>9286</v>
      </c>
    </row>
    <row r="20" spans="1:8" ht="15" customHeight="1" x14ac:dyDescent="0.3">
      <c r="A20" s="154"/>
      <c r="B20" s="60" t="s">
        <v>2</v>
      </c>
      <c r="C20" s="61">
        <f>C8+C11+C14+C17</f>
        <v>3262</v>
      </c>
      <c r="D20" s="61">
        <f t="shared" ref="D20:H20" si="3">D8+D11+D14+D17</f>
        <v>3868</v>
      </c>
      <c r="E20" s="61">
        <f t="shared" si="3"/>
        <v>7453</v>
      </c>
      <c r="F20" s="61">
        <f t="shared" si="3"/>
        <v>3878</v>
      </c>
      <c r="G20" s="61">
        <f t="shared" si="3"/>
        <v>565</v>
      </c>
      <c r="H20" s="61">
        <f t="shared" si="3"/>
        <v>19026</v>
      </c>
    </row>
    <row r="21" spans="1:8" ht="15" customHeight="1" x14ac:dyDescent="0.3">
      <c r="A21" s="149" t="s">
        <v>113</v>
      </c>
      <c r="B21" s="149"/>
      <c r="C21" s="149"/>
      <c r="D21" s="149"/>
      <c r="E21" s="149"/>
      <c r="F21" s="149"/>
      <c r="G21" s="62"/>
      <c r="H21" s="62"/>
    </row>
    <row r="22" spans="1:8" ht="15" customHeight="1" x14ac:dyDescent="0.3"/>
    <row r="23" spans="1:8" ht="15" customHeight="1" x14ac:dyDescent="0.3"/>
    <row r="24" spans="1:8" ht="15" customHeight="1" x14ac:dyDescent="0.3">
      <c r="A24" s="152" t="s">
        <v>78</v>
      </c>
      <c r="B24" s="152"/>
      <c r="C24" s="152"/>
      <c r="D24" s="152"/>
      <c r="E24" s="152"/>
      <c r="F24" s="152"/>
      <c r="G24" s="152"/>
      <c r="H24" s="152"/>
    </row>
    <row r="25" spans="1:8" ht="15" customHeight="1" x14ac:dyDescent="0.3">
      <c r="A25" s="152" t="s">
        <v>120</v>
      </c>
      <c r="B25" s="152"/>
      <c r="C25" s="152"/>
      <c r="D25" s="152"/>
      <c r="E25" s="152"/>
      <c r="F25" s="152"/>
      <c r="G25" s="152"/>
      <c r="H25" s="152"/>
    </row>
    <row r="26" spans="1:8" ht="15" customHeight="1" x14ac:dyDescent="0.3">
      <c r="A26" s="53" t="s">
        <v>46</v>
      </c>
      <c r="B26" s="54"/>
      <c r="C26" s="54" t="s">
        <v>42</v>
      </c>
      <c r="D26" s="54" t="s">
        <v>43</v>
      </c>
      <c r="E26" s="54" t="s">
        <v>44</v>
      </c>
      <c r="F26" s="54" t="s">
        <v>45</v>
      </c>
      <c r="G26" s="54" t="s">
        <v>3</v>
      </c>
      <c r="H26" s="54" t="s">
        <v>38</v>
      </c>
    </row>
    <row r="27" spans="1:8" ht="15" customHeight="1" x14ac:dyDescent="0.3">
      <c r="A27" s="157" t="s">
        <v>16</v>
      </c>
      <c r="B27" s="129" t="s">
        <v>0</v>
      </c>
      <c r="C27" s="128">
        <v>0</v>
      </c>
      <c r="D27" s="128">
        <v>2</v>
      </c>
      <c r="E27" s="128">
        <v>7</v>
      </c>
      <c r="F27" s="128">
        <v>8</v>
      </c>
      <c r="G27" s="128">
        <v>1</v>
      </c>
      <c r="H27" s="130">
        <f>SUM(C27:G27)</f>
        <v>18</v>
      </c>
    </row>
    <row r="28" spans="1:8" ht="15" customHeight="1" x14ac:dyDescent="0.3">
      <c r="A28" s="157"/>
      <c r="B28" s="129" t="s">
        <v>1</v>
      </c>
      <c r="C28" s="128">
        <v>0</v>
      </c>
      <c r="D28" s="128">
        <v>159</v>
      </c>
      <c r="E28" s="128">
        <v>130</v>
      </c>
      <c r="F28" s="128">
        <v>90</v>
      </c>
      <c r="G28" s="128">
        <v>6</v>
      </c>
      <c r="H28" s="130">
        <f t="shared" ref="H28:H38" si="4">SUM(C28:G28)</f>
        <v>385</v>
      </c>
    </row>
    <row r="29" spans="1:8" ht="15" customHeight="1" x14ac:dyDescent="0.3">
      <c r="A29" s="157"/>
      <c r="B29" s="129" t="s">
        <v>2</v>
      </c>
      <c r="C29" s="128">
        <v>0</v>
      </c>
      <c r="D29" s="128">
        <v>356</v>
      </c>
      <c r="E29" s="128">
        <v>264</v>
      </c>
      <c r="F29" s="128">
        <v>162</v>
      </c>
      <c r="G29" s="128">
        <v>10</v>
      </c>
      <c r="H29" s="130">
        <f t="shared" si="4"/>
        <v>792</v>
      </c>
    </row>
    <row r="30" spans="1:8" ht="15" customHeight="1" x14ac:dyDescent="0.3">
      <c r="A30" s="156" t="s">
        <v>17</v>
      </c>
      <c r="B30" s="131" t="s">
        <v>0</v>
      </c>
      <c r="C30" s="127">
        <v>4</v>
      </c>
      <c r="D30" s="127">
        <v>15</v>
      </c>
      <c r="E30" s="127">
        <v>23</v>
      </c>
      <c r="F30" s="127">
        <v>17</v>
      </c>
      <c r="G30" s="127">
        <v>7</v>
      </c>
      <c r="H30" s="132">
        <f t="shared" si="4"/>
        <v>66</v>
      </c>
    </row>
    <row r="31" spans="1:8" ht="15" customHeight="1" x14ac:dyDescent="0.3">
      <c r="A31" s="156"/>
      <c r="B31" s="131" t="s">
        <v>1</v>
      </c>
      <c r="C31" s="127">
        <v>490</v>
      </c>
      <c r="D31" s="127">
        <v>348</v>
      </c>
      <c r="E31" s="127">
        <v>609</v>
      </c>
      <c r="F31" s="127">
        <v>324</v>
      </c>
      <c r="G31" s="127">
        <v>133</v>
      </c>
      <c r="H31" s="132">
        <f t="shared" si="4"/>
        <v>1904</v>
      </c>
    </row>
    <row r="32" spans="1:8" ht="15" customHeight="1" x14ac:dyDescent="0.3">
      <c r="A32" s="156"/>
      <c r="B32" s="131" t="s">
        <v>2</v>
      </c>
      <c r="C32" s="127">
        <v>1012</v>
      </c>
      <c r="D32" s="127">
        <v>729</v>
      </c>
      <c r="E32" s="127">
        <v>1245</v>
      </c>
      <c r="F32" s="127">
        <v>590</v>
      </c>
      <c r="G32" s="127">
        <v>256</v>
      </c>
      <c r="H32" s="132">
        <f t="shared" si="4"/>
        <v>3832</v>
      </c>
    </row>
    <row r="33" spans="1:8" ht="15" customHeight="1" x14ac:dyDescent="0.3">
      <c r="A33" s="157" t="s">
        <v>14</v>
      </c>
      <c r="B33" s="129" t="s">
        <v>0</v>
      </c>
      <c r="C33" s="128">
        <v>12</v>
      </c>
      <c r="D33" s="128">
        <v>61</v>
      </c>
      <c r="E33" s="128">
        <v>104</v>
      </c>
      <c r="F33" s="128">
        <v>54</v>
      </c>
      <c r="G33" s="128">
        <v>3</v>
      </c>
      <c r="H33" s="130">
        <f t="shared" si="4"/>
        <v>234</v>
      </c>
    </row>
    <row r="34" spans="1:8" ht="15" customHeight="1" x14ac:dyDescent="0.3">
      <c r="A34" s="157"/>
      <c r="B34" s="129" t="s">
        <v>1</v>
      </c>
      <c r="C34" s="128">
        <v>764</v>
      </c>
      <c r="D34" s="128">
        <v>725</v>
      </c>
      <c r="E34" s="128">
        <v>1429</v>
      </c>
      <c r="F34" s="128">
        <v>833</v>
      </c>
      <c r="G34" s="128">
        <v>28</v>
      </c>
      <c r="H34" s="130">
        <f t="shared" si="4"/>
        <v>3779</v>
      </c>
    </row>
    <row r="35" spans="1:8" ht="15" customHeight="1" x14ac:dyDescent="0.3">
      <c r="A35" s="157"/>
      <c r="B35" s="129" t="s">
        <v>2</v>
      </c>
      <c r="C35" s="128">
        <v>1620</v>
      </c>
      <c r="D35" s="128">
        <v>1576</v>
      </c>
      <c r="E35" s="128">
        <v>2965</v>
      </c>
      <c r="F35" s="128">
        <v>1656</v>
      </c>
      <c r="G35" s="128">
        <v>56</v>
      </c>
      <c r="H35" s="130">
        <f t="shared" si="4"/>
        <v>7873</v>
      </c>
    </row>
    <row r="36" spans="1:8" ht="15" customHeight="1" x14ac:dyDescent="0.3">
      <c r="A36" s="156" t="s">
        <v>15</v>
      </c>
      <c r="B36" s="131" t="s">
        <v>0</v>
      </c>
      <c r="C36" s="127">
        <v>2</v>
      </c>
      <c r="D36" s="127">
        <v>20</v>
      </c>
      <c r="E36" s="127">
        <v>42</v>
      </c>
      <c r="F36" s="127">
        <v>46</v>
      </c>
      <c r="G36" s="127">
        <v>7</v>
      </c>
      <c r="H36" s="132">
        <f t="shared" si="4"/>
        <v>117</v>
      </c>
    </row>
    <row r="37" spans="1:8" ht="15" customHeight="1" x14ac:dyDescent="0.3">
      <c r="A37" s="156"/>
      <c r="B37" s="131" t="s">
        <v>1</v>
      </c>
      <c r="C37" s="127">
        <v>233</v>
      </c>
      <c r="D37" s="127">
        <v>552</v>
      </c>
      <c r="E37" s="127">
        <v>1313</v>
      </c>
      <c r="F37" s="127">
        <v>874</v>
      </c>
      <c r="G37" s="127">
        <v>126</v>
      </c>
      <c r="H37" s="132">
        <f t="shared" si="4"/>
        <v>3098</v>
      </c>
    </row>
    <row r="38" spans="1:8" ht="15" customHeight="1" x14ac:dyDescent="0.3">
      <c r="A38" s="156"/>
      <c r="B38" s="131" t="s">
        <v>2</v>
      </c>
      <c r="C38" s="127">
        <v>507</v>
      </c>
      <c r="D38" s="127">
        <v>1185</v>
      </c>
      <c r="E38" s="127">
        <v>2624</v>
      </c>
      <c r="F38" s="127">
        <v>1743</v>
      </c>
      <c r="G38" s="127">
        <v>243</v>
      </c>
      <c r="H38" s="132">
        <f t="shared" si="4"/>
        <v>6302</v>
      </c>
    </row>
    <row r="39" spans="1:8" ht="15" customHeight="1" x14ac:dyDescent="0.3">
      <c r="A39" s="154" t="s">
        <v>4</v>
      </c>
      <c r="B39" s="60" t="s">
        <v>0</v>
      </c>
      <c r="C39" s="61">
        <f>C27+C30+C33+C36</f>
        <v>18</v>
      </c>
      <c r="D39" s="61">
        <f t="shared" ref="D39:H39" si="5">D27+D30+D33+D36</f>
        <v>98</v>
      </c>
      <c r="E39" s="61">
        <f t="shared" si="5"/>
        <v>176</v>
      </c>
      <c r="F39" s="61">
        <f t="shared" si="5"/>
        <v>125</v>
      </c>
      <c r="G39" s="61">
        <f t="shared" si="5"/>
        <v>18</v>
      </c>
      <c r="H39" s="61">
        <f t="shared" si="5"/>
        <v>435</v>
      </c>
    </row>
    <row r="40" spans="1:8" ht="15" customHeight="1" x14ac:dyDescent="0.3">
      <c r="A40" s="154"/>
      <c r="B40" s="60" t="s">
        <v>1</v>
      </c>
      <c r="C40" s="61">
        <f>C28+C31+C34+C37</f>
        <v>1487</v>
      </c>
      <c r="D40" s="61">
        <f t="shared" ref="D40:H40" si="6">D28+D31+D34+D37</f>
        <v>1784</v>
      </c>
      <c r="E40" s="61">
        <f t="shared" si="6"/>
        <v>3481</v>
      </c>
      <c r="F40" s="61">
        <f t="shared" si="6"/>
        <v>2121</v>
      </c>
      <c r="G40" s="61">
        <f t="shared" si="6"/>
        <v>293</v>
      </c>
      <c r="H40" s="61">
        <f t="shared" si="6"/>
        <v>9166</v>
      </c>
    </row>
    <row r="41" spans="1:8" ht="15" customHeight="1" x14ac:dyDescent="0.3">
      <c r="A41" s="154"/>
      <c r="B41" s="60" t="s">
        <v>2</v>
      </c>
      <c r="C41" s="61">
        <f>C29+C32+C35+C38</f>
        <v>3139</v>
      </c>
      <c r="D41" s="61">
        <f t="shared" ref="D41:H41" si="7">D29+D32+D35+D38</f>
        <v>3846</v>
      </c>
      <c r="E41" s="61">
        <f t="shared" si="7"/>
        <v>7098</v>
      </c>
      <c r="F41" s="61">
        <f t="shared" si="7"/>
        <v>4151</v>
      </c>
      <c r="G41" s="61">
        <f t="shared" si="7"/>
        <v>565</v>
      </c>
      <c r="H41" s="61">
        <f t="shared" si="7"/>
        <v>18799</v>
      </c>
    </row>
    <row r="42" spans="1:8" ht="15" customHeight="1" x14ac:dyDescent="0.3">
      <c r="A42" s="149" t="s">
        <v>113</v>
      </c>
      <c r="B42" s="149"/>
      <c r="C42" s="149"/>
      <c r="D42" s="149"/>
      <c r="E42" s="149"/>
      <c r="F42" s="149"/>
      <c r="G42" s="62"/>
      <c r="H42" s="62"/>
    </row>
    <row r="43" spans="1:8" ht="15" customHeight="1" x14ac:dyDescent="0.3"/>
    <row r="44" spans="1:8" ht="15" customHeight="1" x14ac:dyDescent="0.3"/>
    <row r="45" spans="1:8" ht="15" customHeight="1" x14ac:dyDescent="0.3">
      <c r="A45" s="152" t="s">
        <v>78</v>
      </c>
      <c r="B45" s="152"/>
      <c r="C45" s="152"/>
      <c r="D45" s="152"/>
      <c r="E45" s="152"/>
      <c r="F45" s="152"/>
      <c r="G45" s="152"/>
      <c r="H45" s="152"/>
    </row>
    <row r="46" spans="1:8" ht="15" customHeight="1" x14ac:dyDescent="0.3">
      <c r="A46" s="152" t="s">
        <v>118</v>
      </c>
      <c r="B46" s="152"/>
      <c r="C46" s="152"/>
      <c r="D46" s="152"/>
      <c r="E46" s="152"/>
      <c r="F46" s="152"/>
      <c r="G46" s="152"/>
      <c r="H46" s="152"/>
    </row>
    <row r="47" spans="1:8" ht="15" customHeight="1" x14ac:dyDescent="0.3">
      <c r="A47" s="53" t="s">
        <v>46</v>
      </c>
      <c r="B47" s="54"/>
      <c r="C47" s="54" t="s">
        <v>42</v>
      </c>
      <c r="D47" s="54" t="s">
        <v>43</v>
      </c>
      <c r="E47" s="54" t="s">
        <v>44</v>
      </c>
      <c r="F47" s="54" t="s">
        <v>45</v>
      </c>
      <c r="G47" s="54" t="s">
        <v>3</v>
      </c>
      <c r="H47" s="54" t="s">
        <v>38</v>
      </c>
    </row>
    <row r="48" spans="1:8" ht="15" customHeight="1" x14ac:dyDescent="0.3">
      <c r="A48" s="153" t="s">
        <v>16</v>
      </c>
      <c r="B48" s="18" t="s">
        <v>0</v>
      </c>
      <c r="C48" s="55">
        <v>0</v>
      </c>
      <c r="D48" s="55">
        <v>2</v>
      </c>
      <c r="E48" s="55">
        <v>7</v>
      </c>
      <c r="F48" s="56">
        <v>7</v>
      </c>
      <c r="G48" s="55">
        <v>1</v>
      </c>
      <c r="H48" s="57">
        <f>SUM(C48:G48)</f>
        <v>17</v>
      </c>
    </row>
    <row r="49" spans="1:8" ht="15" customHeight="1" x14ac:dyDescent="0.3">
      <c r="A49" s="153"/>
      <c r="B49" s="18" t="s">
        <v>1</v>
      </c>
      <c r="C49" s="55">
        <v>0</v>
      </c>
      <c r="D49" s="55">
        <v>155</v>
      </c>
      <c r="E49" s="55">
        <v>130</v>
      </c>
      <c r="F49" s="55">
        <v>76</v>
      </c>
      <c r="G49" s="55">
        <v>6</v>
      </c>
      <c r="H49" s="57">
        <f t="shared" ref="H49:H59" si="8">SUM(C49:G49)</f>
        <v>367</v>
      </c>
    </row>
    <row r="50" spans="1:8" ht="15" customHeight="1" x14ac:dyDescent="0.3">
      <c r="A50" s="153"/>
      <c r="B50" s="18" t="s">
        <v>2</v>
      </c>
      <c r="C50" s="55">
        <v>0</v>
      </c>
      <c r="D50" s="55">
        <v>346</v>
      </c>
      <c r="E50" s="55">
        <v>264</v>
      </c>
      <c r="F50" s="55">
        <v>138</v>
      </c>
      <c r="G50" s="55">
        <v>10</v>
      </c>
      <c r="H50" s="57">
        <f t="shared" si="8"/>
        <v>758</v>
      </c>
    </row>
    <row r="51" spans="1:8" ht="15" customHeight="1" x14ac:dyDescent="0.3">
      <c r="A51" s="155" t="s">
        <v>17</v>
      </c>
      <c r="B51" s="13" t="s">
        <v>0</v>
      </c>
      <c r="C51" s="58">
        <v>4</v>
      </c>
      <c r="D51" s="58">
        <v>14</v>
      </c>
      <c r="E51" s="58">
        <v>23</v>
      </c>
      <c r="F51" s="58">
        <v>17</v>
      </c>
      <c r="G51" s="58">
        <v>8</v>
      </c>
      <c r="H51" s="59">
        <f t="shared" si="8"/>
        <v>66</v>
      </c>
    </row>
    <row r="52" spans="1:8" ht="15" customHeight="1" x14ac:dyDescent="0.3">
      <c r="A52" s="155"/>
      <c r="B52" s="13" t="s">
        <v>1</v>
      </c>
      <c r="C52" s="58">
        <v>487</v>
      </c>
      <c r="D52" s="58">
        <v>326</v>
      </c>
      <c r="E52" s="58">
        <v>610</v>
      </c>
      <c r="F52" s="58">
        <v>322</v>
      </c>
      <c r="G52" s="58">
        <v>156</v>
      </c>
      <c r="H52" s="59">
        <f t="shared" si="8"/>
        <v>1901</v>
      </c>
    </row>
    <row r="53" spans="1:8" ht="15" customHeight="1" x14ac:dyDescent="0.3">
      <c r="A53" s="155"/>
      <c r="B53" s="13" t="s">
        <v>2</v>
      </c>
      <c r="C53" s="58">
        <v>1012</v>
      </c>
      <c r="D53" s="58">
        <v>667</v>
      </c>
      <c r="E53" s="58">
        <v>1196</v>
      </c>
      <c r="F53" s="58">
        <v>584</v>
      </c>
      <c r="G53" s="58">
        <v>300</v>
      </c>
      <c r="H53" s="59">
        <f t="shared" si="8"/>
        <v>3759</v>
      </c>
    </row>
    <row r="54" spans="1:8" ht="15" customHeight="1" x14ac:dyDescent="0.3">
      <c r="A54" s="153" t="s">
        <v>14</v>
      </c>
      <c r="B54" s="18" t="s">
        <v>0</v>
      </c>
      <c r="C54" s="55">
        <v>11</v>
      </c>
      <c r="D54" s="55">
        <v>64</v>
      </c>
      <c r="E54" s="55">
        <v>105</v>
      </c>
      <c r="F54" s="55">
        <v>55</v>
      </c>
      <c r="G54" s="55">
        <v>4</v>
      </c>
      <c r="H54" s="57">
        <f t="shared" si="8"/>
        <v>239</v>
      </c>
    </row>
    <row r="55" spans="1:8" ht="15" customHeight="1" x14ac:dyDescent="0.3">
      <c r="A55" s="153"/>
      <c r="B55" s="18" t="s">
        <v>1</v>
      </c>
      <c r="C55" s="55">
        <v>758</v>
      </c>
      <c r="D55" s="55">
        <v>740</v>
      </c>
      <c r="E55" s="55">
        <v>1433</v>
      </c>
      <c r="F55" s="55">
        <v>846</v>
      </c>
      <c r="G55" s="55">
        <v>40</v>
      </c>
      <c r="H55" s="57">
        <f t="shared" si="8"/>
        <v>3817</v>
      </c>
    </row>
    <row r="56" spans="1:8" ht="15" customHeight="1" x14ac:dyDescent="0.3">
      <c r="A56" s="153"/>
      <c r="B56" s="18" t="s">
        <v>2</v>
      </c>
      <c r="C56" s="55">
        <v>1608</v>
      </c>
      <c r="D56" s="55">
        <v>1617</v>
      </c>
      <c r="E56" s="55">
        <v>2974</v>
      </c>
      <c r="F56" s="55">
        <v>1676</v>
      </c>
      <c r="G56" s="55">
        <v>91</v>
      </c>
      <c r="H56" s="57">
        <f t="shared" si="8"/>
        <v>7966</v>
      </c>
    </row>
    <row r="57" spans="1:8" ht="15" customHeight="1" x14ac:dyDescent="0.3">
      <c r="A57" s="155" t="s">
        <v>15</v>
      </c>
      <c r="B57" s="13" t="s">
        <v>0</v>
      </c>
      <c r="C57" s="58">
        <v>2</v>
      </c>
      <c r="D57" s="58">
        <v>19</v>
      </c>
      <c r="E57" s="58">
        <v>37</v>
      </c>
      <c r="F57" s="58">
        <v>50</v>
      </c>
      <c r="G57" s="58">
        <v>8</v>
      </c>
      <c r="H57" s="59">
        <f t="shared" si="8"/>
        <v>116</v>
      </c>
    </row>
    <row r="58" spans="1:8" ht="15" customHeight="1" x14ac:dyDescent="0.3">
      <c r="A58" s="155"/>
      <c r="B58" s="13" t="s">
        <v>1</v>
      </c>
      <c r="C58" s="58">
        <v>233</v>
      </c>
      <c r="D58" s="58">
        <v>498</v>
      </c>
      <c r="E58" s="58">
        <v>1204</v>
      </c>
      <c r="F58" s="58">
        <v>989</v>
      </c>
      <c r="G58" s="58">
        <v>151</v>
      </c>
      <c r="H58" s="59">
        <f t="shared" si="8"/>
        <v>3075</v>
      </c>
    </row>
    <row r="59" spans="1:8" ht="15" customHeight="1" x14ac:dyDescent="0.3">
      <c r="A59" s="155"/>
      <c r="B59" s="13" t="s">
        <v>2</v>
      </c>
      <c r="C59" s="58">
        <v>507</v>
      </c>
      <c r="D59" s="58">
        <v>1041</v>
      </c>
      <c r="E59" s="58">
        <v>2429</v>
      </c>
      <c r="F59" s="58">
        <v>1953</v>
      </c>
      <c r="G59" s="58">
        <v>303</v>
      </c>
      <c r="H59" s="59">
        <f t="shared" si="8"/>
        <v>6233</v>
      </c>
    </row>
    <row r="60" spans="1:8" ht="15" customHeight="1" x14ac:dyDescent="0.3">
      <c r="A60" s="154" t="s">
        <v>4</v>
      </c>
      <c r="B60" s="60" t="s">
        <v>0</v>
      </c>
      <c r="C60" s="61">
        <f>C48+C51+C54+C57</f>
        <v>17</v>
      </c>
      <c r="D60" s="61">
        <f t="shared" ref="D60:H60" si="9">D48+D51+D54+D57</f>
        <v>99</v>
      </c>
      <c r="E60" s="61">
        <f t="shared" si="9"/>
        <v>172</v>
      </c>
      <c r="F60" s="61">
        <f t="shared" si="9"/>
        <v>129</v>
      </c>
      <c r="G60" s="61">
        <f t="shared" si="9"/>
        <v>21</v>
      </c>
      <c r="H60" s="61">
        <f t="shared" si="9"/>
        <v>438</v>
      </c>
    </row>
    <row r="61" spans="1:8" ht="15" customHeight="1" x14ac:dyDescent="0.3">
      <c r="A61" s="154"/>
      <c r="B61" s="60" t="s">
        <v>1</v>
      </c>
      <c r="C61" s="61">
        <f>C49+C52+C55+C58</f>
        <v>1478</v>
      </c>
      <c r="D61" s="61">
        <f t="shared" ref="D61:H61" si="10">D49+D52+D55+D58</f>
        <v>1719</v>
      </c>
      <c r="E61" s="61">
        <f t="shared" si="10"/>
        <v>3377</v>
      </c>
      <c r="F61" s="61">
        <f t="shared" si="10"/>
        <v>2233</v>
      </c>
      <c r="G61" s="61">
        <f t="shared" si="10"/>
        <v>353</v>
      </c>
      <c r="H61" s="61">
        <f t="shared" si="10"/>
        <v>9160</v>
      </c>
    </row>
    <row r="62" spans="1:8" ht="15" customHeight="1" x14ac:dyDescent="0.3">
      <c r="A62" s="154"/>
      <c r="B62" s="60" t="s">
        <v>2</v>
      </c>
      <c r="C62" s="61">
        <f>C50+C53+C56+C59</f>
        <v>3127</v>
      </c>
      <c r="D62" s="61">
        <f t="shared" ref="D62:H62" si="11">D50+D53+D56+D59</f>
        <v>3671</v>
      </c>
      <c r="E62" s="61">
        <f t="shared" si="11"/>
        <v>6863</v>
      </c>
      <c r="F62" s="61">
        <f t="shared" si="11"/>
        <v>4351</v>
      </c>
      <c r="G62" s="61">
        <f t="shared" si="11"/>
        <v>704</v>
      </c>
      <c r="H62" s="61">
        <f t="shared" si="11"/>
        <v>18716</v>
      </c>
    </row>
    <row r="63" spans="1:8" ht="15" customHeight="1" x14ac:dyDescent="0.3">
      <c r="A63" s="149" t="s">
        <v>113</v>
      </c>
      <c r="B63" s="149"/>
      <c r="C63" s="149"/>
      <c r="D63" s="149"/>
      <c r="E63" s="149"/>
      <c r="F63" s="149"/>
      <c r="G63" s="62"/>
      <c r="H63" s="62"/>
    </row>
    <row r="64" spans="1:8" ht="15" customHeight="1" x14ac:dyDescent="0.3"/>
    <row r="65" spans="1:8" ht="15" customHeight="1" x14ac:dyDescent="0.3"/>
    <row r="66" spans="1:8" ht="15" customHeight="1" x14ac:dyDescent="0.3">
      <c r="A66" s="152" t="s">
        <v>78</v>
      </c>
      <c r="B66" s="152"/>
      <c r="C66" s="152"/>
      <c r="D66" s="152"/>
      <c r="E66" s="152"/>
      <c r="F66" s="152"/>
      <c r="G66" s="152"/>
      <c r="H66" s="152"/>
    </row>
    <row r="67" spans="1:8" ht="15" customHeight="1" x14ac:dyDescent="0.3">
      <c r="A67" s="152" t="s">
        <v>98</v>
      </c>
      <c r="B67" s="152"/>
      <c r="C67" s="152"/>
      <c r="D67" s="152"/>
      <c r="E67" s="152"/>
      <c r="F67" s="152"/>
      <c r="G67" s="152"/>
      <c r="H67" s="152"/>
    </row>
    <row r="68" spans="1:8" ht="15" customHeight="1" x14ac:dyDescent="0.3">
      <c r="A68" s="53" t="s">
        <v>46</v>
      </c>
      <c r="B68" s="54"/>
      <c r="C68" s="54" t="s">
        <v>42</v>
      </c>
      <c r="D68" s="54" t="s">
        <v>43</v>
      </c>
      <c r="E68" s="54" t="s">
        <v>44</v>
      </c>
      <c r="F68" s="54" t="s">
        <v>45</v>
      </c>
      <c r="G68" s="54" t="s">
        <v>3</v>
      </c>
      <c r="H68" s="54" t="s">
        <v>38</v>
      </c>
    </row>
    <row r="69" spans="1:8" ht="15" customHeight="1" x14ac:dyDescent="0.3">
      <c r="A69" s="153" t="s">
        <v>16</v>
      </c>
      <c r="B69" s="18" t="s">
        <v>0</v>
      </c>
      <c r="C69" s="55">
        <v>0</v>
      </c>
      <c r="D69" s="55">
        <v>2</v>
      </c>
      <c r="E69" s="55">
        <v>7</v>
      </c>
      <c r="F69" s="56">
        <v>7</v>
      </c>
      <c r="G69" s="55">
        <v>1</v>
      </c>
      <c r="H69" s="57">
        <f>SUM(C69:G69)</f>
        <v>17</v>
      </c>
    </row>
    <row r="70" spans="1:8" ht="15" customHeight="1" x14ac:dyDescent="0.3">
      <c r="A70" s="153"/>
      <c r="B70" s="18" t="s">
        <v>1</v>
      </c>
      <c r="C70" s="55">
        <v>0</v>
      </c>
      <c r="D70" s="55">
        <v>155</v>
      </c>
      <c r="E70" s="55">
        <v>130</v>
      </c>
      <c r="F70" s="55">
        <v>76</v>
      </c>
      <c r="G70" s="55">
        <v>6</v>
      </c>
      <c r="H70" s="57">
        <f t="shared" ref="H70:H80" si="12">SUM(C70:G70)</f>
        <v>367</v>
      </c>
    </row>
    <row r="71" spans="1:8" ht="15" customHeight="1" x14ac:dyDescent="0.3">
      <c r="A71" s="153"/>
      <c r="B71" s="18" t="s">
        <v>2</v>
      </c>
      <c r="C71" s="55">
        <v>0</v>
      </c>
      <c r="D71" s="55">
        <v>346</v>
      </c>
      <c r="E71" s="55">
        <v>264</v>
      </c>
      <c r="F71" s="55">
        <v>138</v>
      </c>
      <c r="G71" s="55">
        <v>10</v>
      </c>
      <c r="H71" s="57">
        <f t="shared" si="12"/>
        <v>758</v>
      </c>
    </row>
    <row r="72" spans="1:8" ht="15" customHeight="1" x14ac:dyDescent="0.3">
      <c r="A72" s="155" t="s">
        <v>17</v>
      </c>
      <c r="B72" s="13" t="s">
        <v>0</v>
      </c>
      <c r="C72" s="58">
        <v>3</v>
      </c>
      <c r="D72" s="58">
        <v>15</v>
      </c>
      <c r="E72" s="58">
        <v>23</v>
      </c>
      <c r="F72" s="58">
        <v>19</v>
      </c>
      <c r="G72" s="58">
        <v>8</v>
      </c>
      <c r="H72" s="59">
        <f t="shared" si="12"/>
        <v>68</v>
      </c>
    </row>
    <row r="73" spans="1:8" ht="15" customHeight="1" x14ac:dyDescent="0.3">
      <c r="A73" s="155"/>
      <c r="B73" s="13" t="s">
        <v>1</v>
      </c>
      <c r="C73" s="58">
        <v>330</v>
      </c>
      <c r="D73" s="58">
        <v>478</v>
      </c>
      <c r="E73" s="58">
        <v>610</v>
      </c>
      <c r="F73" s="58">
        <v>336</v>
      </c>
      <c r="G73" s="58">
        <v>156</v>
      </c>
      <c r="H73" s="59">
        <f t="shared" si="12"/>
        <v>1910</v>
      </c>
    </row>
    <row r="74" spans="1:8" ht="15" customHeight="1" x14ac:dyDescent="0.3">
      <c r="A74" s="155"/>
      <c r="B74" s="13" t="s">
        <v>2</v>
      </c>
      <c r="C74" s="58">
        <v>698</v>
      </c>
      <c r="D74" s="58">
        <v>964</v>
      </c>
      <c r="E74" s="58">
        <v>1196</v>
      </c>
      <c r="F74" s="58">
        <v>611</v>
      </c>
      <c r="G74" s="58">
        <v>300</v>
      </c>
      <c r="H74" s="59">
        <f t="shared" si="12"/>
        <v>3769</v>
      </c>
    </row>
    <row r="75" spans="1:8" ht="15" customHeight="1" x14ac:dyDescent="0.3">
      <c r="A75" s="153" t="s">
        <v>14</v>
      </c>
      <c r="B75" s="18" t="s">
        <v>0</v>
      </c>
      <c r="C75" s="55">
        <v>11</v>
      </c>
      <c r="D75" s="55">
        <v>63</v>
      </c>
      <c r="E75" s="55">
        <v>104</v>
      </c>
      <c r="F75" s="55">
        <v>56</v>
      </c>
      <c r="G75" s="55">
        <v>4</v>
      </c>
      <c r="H75" s="57">
        <f t="shared" si="12"/>
        <v>238</v>
      </c>
    </row>
    <row r="76" spans="1:8" ht="15" customHeight="1" x14ac:dyDescent="0.3">
      <c r="A76" s="153"/>
      <c r="B76" s="18" t="s">
        <v>1</v>
      </c>
      <c r="C76" s="55">
        <v>758</v>
      </c>
      <c r="D76" s="55">
        <v>736</v>
      </c>
      <c r="E76" s="55">
        <v>1416</v>
      </c>
      <c r="F76" s="55">
        <v>869</v>
      </c>
      <c r="G76" s="55">
        <v>40</v>
      </c>
      <c r="H76" s="57">
        <f t="shared" si="12"/>
        <v>3819</v>
      </c>
    </row>
    <row r="77" spans="1:8" ht="15" customHeight="1" x14ac:dyDescent="0.3">
      <c r="A77" s="153"/>
      <c r="B77" s="18" t="s">
        <v>2</v>
      </c>
      <c r="C77" s="55">
        <v>1608</v>
      </c>
      <c r="D77" s="55">
        <v>1603</v>
      </c>
      <c r="E77" s="55">
        <v>2924</v>
      </c>
      <c r="F77" s="55">
        <v>1718</v>
      </c>
      <c r="G77" s="55">
        <v>91</v>
      </c>
      <c r="H77" s="57">
        <f t="shared" si="12"/>
        <v>7944</v>
      </c>
    </row>
    <row r="78" spans="1:8" ht="15" customHeight="1" x14ac:dyDescent="0.3">
      <c r="A78" s="155" t="s">
        <v>15</v>
      </c>
      <c r="B78" s="13" t="s">
        <v>0</v>
      </c>
      <c r="C78" s="58">
        <v>1</v>
      </c>
      <c r="D78" s="58">
        <v>20</v>
      </c>
      <c r="E78" s="58">
        <v>36</v>
      </c>
      <c r="F78" s="58">
        <v>50</v>
      </c>
      <c r="G78" s="58">
        <v>8</v>
      </c>
      <c r="H78" s="59">
        <f t="shared" si="12"/>
        <v>115</v>
      </c>
    </row>
    <row r="79" spans="1:8" ht="15" customHeight="1" x14ac:dyDescent="0.3">
      <c r="A79" s="155"/>
      <c r="B79" s="13" t="s">
        <v>1</v>
      </c>
      <c r="C79" s="58">
        <v>110</v>
      </c>
      <c r="D79" s="58">
        <v>621</v>
      </c>
      <c r="E79" s="58">
        <v>1162</v>
      </c>
      <c r="F79" s="58">
        <v>989</v>
      </c>
      <c r="G79" s="58">
        <v>151</v>
      </c>
      <c r="H79" s="59">
        <f t="shared" si="12"/>
        <v>3033</v>
      </c>
    </row>
    <row r="80" spans="1:8" ht="15" customHeight="1" x14ac:dyDescent="0.3">
      <c r="A80" s="155"/>
      <c r="B80" s="13" t="s">
        <v>2</v>
      </c>
      <c r="C80" s="58">
        <v>218</v>
      </c>
      <c r="D80" s="58">
        <v>1330</v>
      </c>
      <c r="E80" s="58">
        <v>2363</v>
      </c>
      <c r="F80" s="58">
        <v>1953</v>
      </c>
      <c r="G80" s="58">
        <v>303</v>
      </c>
      <c r="H80" s="59">
        <f t="shared" si="12"/>
        <v>6167</v>
      </c>
    </row>
    <row r="81" spans="1:8" ht="15" customHeight="1" x14ac:dyDescent="0.3">
      <c r="A81" s="154" t="s">
        <v>4</v>
      </c>
      <c r="B81" s="60" t="s">
        <v>0</v>
      </c>
      <c r="C81" s="61">
        <f>C69+C72+C75+C78</f>
        <v>15</v>
      </c>
      <c r="D81" s="61">
        <f t="shared" ref="D81:H81" si="13">D69+D72+D75+D78</f>
        <v>100</v>
      </c>
      <c r="E81" s="61">
        <f t="shared" si="13"/>
        <v>170</v>
      </c>
      <c r="F81" s="61">
        <f t="shared" si="13"/>
        <v>132</v>
      </c>
      <c r="G81" s="61">
        <f t="shared" si="13"/>
        <v>21</v>
      </c>
      <c r="H81" s="61">
        <f t="shared" si="13"/>
        <v>438</v>
      </c>
    </row>
    <row r="82" spans="1:8" ht="15" customHeight="1" x14ac:dyDescent="0.3">
      <c r="A82" s="154"/>
      <c r="B82" s="60" t="s">
        <v>1</v>
      </c>
      <c r="C82" s="61">
        <f>C70+C73+C76+C79</f>
        <v>1198</v>
      </c>
      <c r="D82" s="61">
        <f t="shared" ref="D82:H82" si="14">D70+D73+D76+D79</f>
        <v>1990</v>
      </c>
      <c r="E82" s="61">
        <f t="shared" si="14"/>
        <v>3318</v>
      </c>
      <c r="F82" s="61">
        <f t="shared" si="14"/>
        <v>2270</v>
      </c>
      <c r="G82" s="61">
        <f t="shared" si="14"/>
        <v>353</v>
      </c>
      <c r="H82" s="61">
        <f t="shared" si="14"/>
        <v>9129</v>
      </c>
    </row>
    <row r="83" spans="1:8" ht="15" customHeight="1" x14ac:dyDescent="0.3">
      <c r="A83" s="154"/>
      <c r="B83" s="60" t="s">
        <v>2</v>
      </c>
      <c r="C83" s="61">
        <f>C71+C74+C77+C80</f>
        <v>2524</v>
      </c>
      <c r="D83" s="61">
        <f t="shared" ref="D83:H83" si="15">D71+D74+D77+D80</f>
        <v>4243</v>
      </c>
      <c r="E83" s="61">
        <f t="shared" si="15"/>
        <v>6747</v>
      </c>
      <c r="F83" s="61">
        <f t="shared" si="15"/>
        <v>4420</v>
      </c>
      <c r="G83" s="61">
        <f t="shared" si="15"/>
        <v>704</v>
      </c>
      <c r="H83" s="61">
        <f t="shared" si="15"/>
        <v>18638</v>
      </c>
    </row>
    <row r="84" spans="1:8" ht="15" customHeight="1" x14ac:dyDescent="0.3">
      <c r="A84" s="149" t="s">
        <v>113</v>
      </c>
      <c r="B84" s="149"/>
      <c r="C84" s="149"/>
      <c r="D84" s="149"/>
      <c r="E84" s="149"/>
      <c r="F84" s="149"/>
      <c r="G84" s="62"/>
      <c r="H84" s="62"/>
    </row>
    <row r="85" spans="1:8" ht="15" customHeight="1" x14ac:dyDescent="0.3"/>
    <row r="86" spans="1:8" ht="15" customHeight="1" x14ac:dyDescent="0.3"/>
    <row r="87" spans="1:8" ht="15" customHeight="1" x14ac:dyDescent="0.3">
      <c r="A87" s="152" t="s">
        <v>78</v>
      </c>
      <c r="B87" s="152"/>
      <c r="C87" s="152"/>
      <c r="D87" s="152"/>
      <c r="E87" s="152"/>
      <c r="F87" s="152"/>
      <c r="G87" s="152"/>
      <c r="H87" s="152"/>
    </row>
    <row r="88" spans="1:8" ht="15" customHeight="1" x14ac:dyDescent="0.3">
      <c r="A88" s="152" t="s">
        <v>95</v>
      </c>
      <c r="B88" s="152"/>
      <c r="C88" s="152"/>
      <c r="D88" s="152"/>
      <c r="E88" s="152"/>
      <c r="F88" s="152"/>
      <c r="G88" s="152"/>
      <c r="H88" s="152"/>
    </row>
    <row r="89" spans="1:8" ht="15" customHeight="1" x14ac:dyDescent="0.3">
      <c r="A89" s="53" t="s">
        <v>46</v>
      </c>
      <c r="B89" s="54"/>
      <c r="C89" s="54" t="s">
        <v>42</v>
      </c>
      <c r="D89" s="54" t="s">
        <v>43</v>
      </c>
      <c r="E89" s="54" t="s">
        <v>44</v>
      </c>
      <c r="F89" s="54" t="s">
        <v>45</v>
      </c>
      <c r="G89" s="54" t="s">
        <v>3</v>
      </c>
      <c r="H89" s="54" t="s">
        <v>38</v>
      </c>
    </row>
    <row r="90" spans="1:8" ht="15" customHeight="1" x14ac:dyDescent="0.3">
      <c r="A90" s="153" t="s">
        <v>16</v>
      </c>
      <c r="B90" s="18" t="s">
        <v>0</v>
      </c>
      <c r="C90" s="55">
        <v>0</v>
      </c>
      <c r="D90" s="55">
        <v>2</v>
      </c>
      <c r="E90" s="55">
        <v>7</v>
      </c>
      <c r="F90" s="56">
        <v>7</v>
      </c>
      <c r="G90" s="55">
        <v>1</v>
      </c>
      <c r="H90" s="57">
        <f>SUM(C90:G90)</f>
        <v>17</v>
      </c>
    </row>
    <row r="91" spans="1:8" ht="15" customHeight="1" x14ac:dyDescent="0.3">
      <c r="A91" s="153"/>
      <c r="B91" s="18" t="s">
        <v>1</v>
      </c>
      <c r="C91" s="55">
        <v>0</v>
      </c>
      <c r="D91" s="55">
        <v>155</v>
      </c>
      <c r="E91" s="55">
        <v>130</v>
      </c>
      <c r="F91" s="55">
        <v>76</v>
      </c>
      <c r="G91" s="55">
        <v>6</v>
      </c>
      <c r="H91" s="57">
        <f t="shared" ref="H91:H101" si="16">SUM(C91:G91)</f>
        <v>367</v>
      </c>
    </row>
    <row r="92" spans="1:8" ht="15" customHeight="1" x14ac:dyDescent="0.3">
      <c r="A92" s="153"/>
      <c r="B92" s="18" t="s">
        <v>2</v>
      </c>
      <c r="C92" s="55">
        <v>0</v>
      </c>
      <c r="D92" s="55">
        <v>346</v>
      </c>
      <c r="E92" s="55">
        <v>264</v>
      </c>
      <c r="F92" s="55">
        <v>138</v>
      </c>
      <c r="G92" s="55">
        <v>10</v>
      </c>
      <c r="H92" s="57">
        <f t="shared" si="16"/>
        <v>758</v>
      </c>
    </row>
    <row r="93" spans="1:8" ht="15" customHeight="1" x14ac:dyDescent="0.3">
      <c r="A93" s="155" t="s">
        <v>17</v>
      </c>
      <c r="B93" s="13" t="s">
        <v>0</v>
      </c>
      <c r="C93" s="58">
        <v>2</v>
      </c>
      <c r="D93" s="58">
        <v>16</v>
      </c>
      <c r="E93" s="58">
        <v>24</v>
      </c>
      <c r="F93" s="58">
        <v>18</v>
      </c>
      <c r="G93" s="58">
        <v>8</v>
      </c>
      <c r="H93" s="59">
        <f t="shared" si="16"/>
        <v>68</v>
      </c>
    </row>
    <row r="94" spans="1:8" ht="15" customHeight="1" x14ac:dyDescent="0.3">
      <c r="A94" s="155"/>
      <c r="B94" s="13" t="s">
        <v>1</v>
      </c>
      <c r="C94" s="58">
        <v>184</v>
      </c>
      <c r="D94" s="58">
        <v>598</v>
      </c>
      <c r="E94" s="58">
        <v>629</v>
      </c>
      <c r="F94" s="58">
        <v>306</v>
      </c>
      <c r="G94" s="58">
        <v>156</v>
      </c>
      <c r="H94" s="59">
        <f t="shared" si="16"/>
        <v>1873</v>
      </c>
    </row>
    <row r="95" spans="1:8" ht="15" customHeight="1" x14ac:dyDescent="0.3">
      <c r="A95" s="155"/>
      <c r="B95" s="13" t="s">
        <v>2</v>
      </c>
      <c r="C95" s="58">
        <v>358</v>
      </c>
      <c r="D95" s="58">
        <v>1171</v>
      </c>
      <c r="E95" s="58">
        <v>1225</v>
      </c>
      <c r="F95" s="58">
        <v>557</v>
      </c>
      <c r="G95" s="58">
        <v>300</v>
      </c>
      <c r="H95" s="59">
        <f t="shared" si="16"/>
        <v>3611</v>
      </c>
    </row>
    <row r="96" spans="1:8" ht="15" customHeight="1" x14ac:dyDescent="0.3">
      <c r="A96" s="153" t="s">
        <v>14</v>
      </c>
      <c r="B96" s="18" t="s">
        <v>0</v>
      </c>
      <c r="C96" s="55">
        <v>11</v>
      </c>
      <c r="D96" s="55">
        <v>65</v>
      </c>
      <c r="E96" s="55">
        <v>101</v>
      </c>
      <c r="F96" s="55">
        <v>56</v>
      </c>
      <c r="G96" s="55">
        <v>4</v>
      </c>
      <c r="H96" s="57">
        <f t="shared" si="16"/>
        <v>237</v>
      </c>
    </row>
    <row r="97" spans="1:8" ht="15" customHeight="1" x14ac:dyDescent="0.3">
      <c r="A97" s="153"/>
      <c r="B97" s="18" t="s">
        <v>1</v>
      </c>
      <c r="C97" s="55">
        <v>758</v>
      </c>
      <c r="D97" s="55">
        <v>761</v>
      </c>
      <c r="E97" s="55">
        <v>1377</v>
      </c>
      <c r="F97" s="55">
        <v>861</v>
      </c>
      <c r="G97" s="55">
        <v>40</v>
      </c>
      <c r="H97" s="57">
        <f t="shared" si="16"/>
        <v>3797</v>
      </c>
    </row>
    <row r="98" spans="1:8" ht="15" customHeight="1" x14ac:dyDescent="0.3">
      <c r="A98" s="153"/>
      <c r="B98" s="18" t="s">
        <v>2</v>
      </c>
      <c r="C98" s="55">
        <v>1608</v>
      </c>
      <c r="D98" s="55">
        <v>1653</v>
      </c>
      <c r="E98" s="55">
        <v>2840</v>
      </c>
      <c r="F98" s="55">
        <v>1701</v>
      </c>
      <c r="G98" s="55">
        <v>78</v>
      </c>
      <c r="H98" s="57">
        <f t="shared" si="16"/>
        <v>7880</v>
      </c>
    </row>
    <row r="99" spans="1:8" ht="15" customHeight="1" x14ac:dyDescent="0.3">
      <c r="A99" s="155" t="s">
        <v>15</v>
      </c>
      <c r="B99" s="13" t="s">
        <v>0</v>
      </c>
      <c r="C99" s="58">
        <v>1</v>
      </c>
      <c r="D99" s="58">
        <v>20</v>
      </c>
      <c r="E99" s="58">
        <v>33</v>
      </c>
      <c r="F99" s="58">
        <v>47</v>
      </c>
      <c r="G99" s="58">
        <v>10</v>
      </c>
      <c r="H99" s="59">
        <f t="shared" si="16"/>
        <v>111</v>
      </c>
    </row>
    <row r="100" spans="1:8" ht="15" customHeight="1" x14ac:dyDescent="0.3">
      <c r="A100" s="155"/>
      <c r="B100" s="13" t="s">
        <v>1</v>
      </c>
      <c r="C100" s="58">
        <v>110</v>
      </c>
      <c r="D100" s="58">
        <v>582</v>
      </c>
      <c r="E100" s="58">
        <v>1101</v>
      </c>
      <c r="F100" s="58">
        <v>946</v>
      </c>
      <c r="G100" s="58">
        <v>171</v>
      </c>
      <c r="H100" s="59">
        <f t="shared" si="16"/>
        <v>2910</v>
      </c>
    </row>
    <row r="101" spans="1:8" ht="15" customHeight="1" x14ac:dyDescent="0.3">
      <c r="A101" s="155"/>
      <c r="B101" s="13" t="s">
        <v>2</v>
      </c>
      <c r="C101" s="58">
        <v>218</v>
      </c>
      <c r="D101" s="58">
        <v>1265</v>
      </c>
      <c r="E101" s="58">
        <v>2235</v>
      </c>
      <c r="F101" s="58">
        <v>1865</v>
      </c>
      <c r="G101" s="58">
        <v>339</v>
      </c>
      <c r="H101" s="59">
        <f t="shared" si="16"/>
        <v>5922</v>
      </c>
    </row>
    <row r="102" spans="1:8" ht="15" customHeight="1" x14ac:dyDescent="0.3">
      <c r="A102" s="154" t="s">
        <v>4</v>
      </c>
      <c r="B102" s="60" t="s">
        <v>0</v>
      </c>
      <c r="C102" s="61">
        <f>C90+C93+C96+C99</f>
        <v>14</v>
      </c>
      <c r="D102" s="61">
        <f t="shared" ref="D102:H102" si="17">D90+D93+D96+D99</f>
        <v>103</v>
      </c>
      <c r="E102" s="61">
        <f t="shared" si="17"/>
        <v>165</v>
      </c>
      <c r="F102" s="61">
        <f t="shared" si="17"/>
        <v>128</v>
      </c>
      <c r="G102" s="61">
        <f t="shared" si="17"/>
        <v>23</v>
      </c>
      <c r="H102" s="61">
        <f t="shared" si="17"/>
        <v>433</v>
      </c>
    </row>
    <row r="103" spans="1:8" ht="15" customHeight="1" x14ac:dyDescent="0.3">
      <c r="A103" s="154"/>
      <c r="B103" s="60" t="s">
        <v>1</v>
      </c>
      <c r="C103" s="61">
        <f>C91+C94+C97+C100</f>
        <v>1052</v>
      </c>
      <c r="D103" s="61">
        <f t="shared" ref="D103:H103" si="18">D91+D94+D97+D100</f>
        <v>2096</v>
      </c>
      <c r="E103" s="61">
        <f t="shared" si="18"/>
        <v>3237</v>
      </c>
      <c r="F103" s="61">
        <f t="shared" si="18"/>
        <v>2189</v>
      </c>
      <c r="G103" s="61">
        <f t="shared" si="18"/>
        <v>373</v>
      </c>
      <c r="H103" s="61">
        <f t="shared" si="18"/>
        <v>8947</v>
      </c>
    </row>
    <row r="104" spans="1:8" ht="15" customHeight="1" x14ac:dyDescent="0.3">
      <c r="A104" s="154"/>
      <c r="B104" s="60" t="s">
        <v>2</v>
      </c>
      <c r="C104" s="61">
        <f>C92+C95+C98+C101</f>
        <v>2184</v>
      </c>
      <c r="D104" s="61">
        <f t="shared" ref="D104:H104" si="19">D92+D95+D98+D101</f>
        <v>4435</v>
      </c>
      <c r="E104" s="61">
        <f t="shared" si="19"/>
        <v>6564</v>
      </c>
      <c r="F104" s="61">
        <f t="shared" si="19"/>
        <v>4261</v>
      </c>
      <c r="G104" s="61">
        <f t="shared" si="19"/>
        <v>727</v>
      </c>
      <c r="H104" s="61">
        <f t="shared" si="19"/>
        <v>18171</v>
      </c>
    </row>
    <row r="105" spans="1:8" ht="15" customHeight="1" x14ac:dyDescent="0.3">
      <c r="A105" s="68" t="s">
        <v>113</v>
      </c>
      <c r="B105" s="68"/>
      <c r="C105" s="68"/>
      <c r="D105" s="68"/>
      <c r="E105" s="68"/>
      <c r="F105" s="68"/>
      <c r="G105" s="62"/>
      <c r="H105" s="62"/>
    </row>
    <row r="106" spans="1:8" ht="15" customHeight="1" x14ac:dyDescent="0.3"/>
    <row r="107" spans="1:8" ht="15" customHeight="1" x14ac:dyDescent="0.3"/>
    <row r="108" spans="1:8" ht="15" customHeight="1" x14ac:dyDescent="0.3">
      <c r="A108" s="152" t="s">
        <v>78</v>
      </c>
      <c r="B108" s="152"/>
      <c r="C108" s="152"/>
      <c r="D108" s="152"/>
      <c r="E108" s="152"/>
      <c r="F108" s="152"/>
      <c r="G108" s="152"/>
      <c r="H108" s="152"/>
    </row>
    <row r="109" spans="1:8" ht="15" customHeight="1" x14ac:dyDescent="0.3">
      <c r="A109" s="152" t="s">
        <v>92</v>
      </c>
      <c r="B109" s="152"/>
      <c r="C109" s="152"/>
      <c r="D109" s="152"/>
      <c r="E109" s="152"/>
      <c r="F109" s="152"/>
      <c r="G109" s="152"/>
      <c r="H109" s="152"/>
    </row>
    <row r="110" spans="1:8" ht="15" customHeight="1" x14ac:dyDescent="0.3">
      <c r="A110" s="53" t="s">
        <v>46</v>
      </c>
      <c r="B110" s="54"/>
      <c r="C110" s="54" t="s">
        <v>42</v>
      </c>
      <c r="D110" s="54" t="s">
        <v>43</v>
      </c>
      <c r="E110" s="54" t="s">
        <v>44</v>
      </c>
      <c r="F110" s="54" t="s">
        <v>45</v>
      </c>
      <c r="G110" s="54" t="s">
        <v>3</v>
      </c>
      <c r="H110" s="54" t="s">
        <v>38</v>
      </c>
    </row>
    <row r="111" spans="1:8" ht="15" customHeight="1" x14ac:dyDescent="0.3">
      <c r="A111" s="153" t="s">
        <v>16</v>
      </c>
      <c r="B111" s="18" t="s">
        <v>0</v>
      </c>
      <c r="C111" s="55">
        <v>0</v>
      </c>
      <c r="D111" s="55">
        <v>2</v>
      </c>
      <c r="E111" s="55">
        <v>6</v>
      </c>
      <c r="F111" s="56">
        <v>7</v>
      </c>
      <c r="G111" s="55">
        <v>1</v>
      </c>
      <c r="H111" s="57">
        <f>SUM(C111:G111)</f>
        <v>16</v>
      </c>
    </row>
    <row r="112" spans="1:8" ht="15" customHeight="1" x14ac:dyDescent="0.3">
      <c r="A112" s="153"/>
      <c r="B112" s="18" t="s">
        <v>1</v>
      </c>
      <c r="C112" s="55">
        <v>0</v>
      </c>
      <c r="D112" s="55">
        <v>155</v>
      </c>
      <c r="E112" s="55">
        <v>118</v>
      </c>
      <c r="F112" s="55">
        <v>76</v>
      </c>
      <c r="G112" s="55">
        <v>6</v>
      </c>
      <c r="H112" s="57">
        <f t="shared" ref="H112:H122" si="20">SUM(C112:G112)</f>
        <v>355</v>
      </c>
    </row>
    <row r="113" spans="1:8" ht="15" customHeight="1" x14ac:dyDescent="0.3">
      <c r="A113" s="153"/>
      <c r="B113" s="18" t="s">
        <v>2</v>
      </c>
      <c r="C113" s="55">
        <v>0</v>
      </c>
      <c r="D113" s="55">
        <v>346</v>
      </c>
      <c r="E113" s="55">
        <v>235</v>
      </c>
      <c r="F113" s="55">
        <v>138</v>
      </c>
      <c r="G113" s="55">
        <v>10</v>
      </c>
      <c r="H113" s="57">
        <f t="shared" si="20"/>
        <v>729</v>
      </c>
    </row>
    <row r="114" spans="1:8" ht="15" customHeight="1" x14ac:dyDescent="0.3">
      <c r="A114" s="155" t="s">
        <v>17</v>
      </c>
      <c r="B114" s="13" t="s">
        <v>0</v>
      </c>
      <c r="C114" s="58">
        <v>2</v>
      </c>
      <c r="D114" s="58">
        <v>14</v>
      </c>
      <c r="E114" s="58">
        <v>22</v>
      </c>
      <c r="F114" s="58">
        <v>19</v>
      </c>
      <c r="G114" s="58">
        <v>8</v>
      </c>
      <c r="H114" s="59">
        <f t="shared" si="20"/>
        <v>65</v>
      </c>
    </row>
    <row r="115" spans="1:8" ht="15" customHeight="1" x14ac:dyDescent="0.3">
      <c r="A115" s="155"/>
      <c r="B115" s="13" t="s">
        <v>1</v>
      </c>
      <c r="C115" s="58">
        <v>184</v>
      </c>
      <c r="D115" s="58">
        <v>555</v>
      </c>
      <c r="E115" s="58">
        <v>553</v>
      </c>
      <c r="F115" s="58">
        <v>354</v>
      </c>
      <c r="G115" s="58">
        <v>156</v>
      </c>
      <c r="H115" s="59">
        <f t="shared" si="20"/>
        <v>1802</v>
      </c>
    </row>
    <row r="116" spans="1:8" ht="15" customHeight="1" x14ac:dyDescent="0.3">
      <c r="A116" s="155"/>
      <c r="B116" s="13" t="s">
        <v>2</v>
      </c>
      <c r="C116" s="58">
        <v>358</v>
      </c>
      <c r="D116" s="58">
        <v>1060</v>
      </c>
      <c r="E116" s="58">
        <v>1121</v>
      </c>
      <c r="F116" s="58">
        <v>650</v>
      </c>
      <c r="G116" s="58">
        <v>300</v>
      </c>
      <c r="H116" s="59">
        <f t="shared" si="20"/>
        <v>3489</v>
      </c>
    </row>
    <row r="117" spans="1:8" ht="15" customHeight="1" x14ac:dyDescent="0.3">
      <c r="A117" s="153" t="s">
        <v>14</v>
      </c>
      <c r="B117" s="18" t="s">
        <v>0</v>
      </c>
      <c r="C117" s="55">
        <v>11</v>
      </c>
      <c r="D117" s="55">
        <v>65</v>
      </c>
      <c r="E117" s="55">
        <v>103</v>
      </c>
      <c r="F117" s="55">
        <v>55</v>
      </c>
      <c r="G117" s="55">
        <v>5</v>
      </c>
      <c r="H117" s="57">
        <f t="shared" si="20"/>
        <v>239</v>
      </c>
    </row>
    <row r="118" spans="1:8" ht="15" customHeight="1" x14ac:dyDescent="0.3">
      <c r="A118" s="153"/>
      <c r="B118" s="18" t="s">
        <v>1</v>
      </c>
      <c r="C118" s="55">
        <v>758</v>
      </c>
      <c r="D118" s="55">
        <v>755</v>
      </c>
      <c r="E118" s="55">
        <v>1368</v>
      </c>
      <c r="F118" s="55">
        <v>858</v>
      </c>
      <c r="G118" s="55">
        <v>62</v>
      </c>
      <c r="H118" s="57">
        <f t="shared" si="20"/>
        <v>3801</v>
      </c>
    </row>
    <row r="119" spans="1:8" ht="15" customHeight="1" x14ac:dyDescent="0.3">
      <c r="A119" s="153"/>
      <c r="B119" s="18" t="s">
        <v>2</v>
      </c>
      <c r="C119" s="55">
        <v>1625</v>
      </c>
      <c r="D119" s="55">
        <v>1658</v>
      </c>
      <c r="E119" s="55">
        <v>2795</v>
      </c>
      <c r="F119" s="55">
        <v>1692</v>
      </c>
      <c r="G119" s="55">
        <v>117</v>
      </c>
      <c r="H119" s="57">
        <f t="shared" si="20"/>
        <v>7887</v>
      </c>
    </row>
    <row r="120" spans="1:8" ht="15" customHeight="1" x14ac:dyDescent="0.3">
      <c r="A120" s="155" t="s">
        <v>15</v>
      </c>
      <c r="B120" s="13" t="s">
        <v>0</v>
      </c>
      <c r="C120" s="58">
        <v>1</v>
      </c>
      <c r="D120" s="58">
        <v>20</v>
      </c>
      <c r="E120" s="58">
        <v>31</v>
      </c>
      <c r="F120" s="58">
        <v>46</v>
      </c>
      <c r="G120" s="58">
        <v>13</v>
      </c>
      <c r="H120" s="59">
        <f t="shared" si="20"/>
        <v>111</v>
      </c>
    </row>
    <row r="121" spans="1:8" ht="15" customHeight="1" x14ac:dyDescent="0.3">
      <c r="A121" s="155"/>
      <c r="B121" s="13" t="s">
        <v>1</v>
      </c>
      <c r="C121" s="58">
        <v>110</v>
      </c>
      <c r="D121" s="58">
        <v>584</v>
      </c>
      <c r="E121" s="58">
        <v>1041</v>
      </c>
      <c r="F121" s="58">
        <v>924</v>
      </c>
      <c r="G121" s="58">
        <v>233</v>
      </c>
      <c r="H121" s="59">
        <f t="shared" si="20"/>
        <v>2892</v>
      </c>
    </row>
    <row r="122" spans="1:8" ht="15" customHeight="1" x14ac:dyDescent="0.3">
      <c r="A122" s="155"/>
      <c r="B122" s="13" t="s">
        <v>2</v>
      </c>
      <c r="C122" s="58">
        <v>218</v>
      </c>
      <c r="D122" s="58">
        <v>1284</v>
      </c>
      <c r="E122" s="58">
        <v>2073</v>
      </c>
      <c r="F122" s="58">
        <v>1779</v>
      </c>
      <c r="G122" s="58">
        <v>472</v>
      </c>
      <c r="H122" s="59">
        <f t="shared" si="20"/>
        <v>5826</v>
      </c>
    </row>
    <row r="123" spans="1:8" ht="15" customHeight="1" x14ac:dyDescent="0.3">
      <c r="A123" s="154" t="s">
        <v>4</v>
      </c>
      <c r="B123" s="60" t="s">
        <v>0</v>
      </c>
      <c r="C123" s="61">
        <f>C111+C114+C117+C120</f>
        <v>14</v>
      </c>
      <c r="D123" s="61">
        <f t="shared" ref="D123:H123" si="21">D111+D114+D117+D120</f>
        <v>101</v>
      </c>
      <c r="E123" s="61">
        <f t="shared" si="21"/>
        <v>162</v>
      </c>
      <c r="F123" s="61">
        <f t="shared" si="21"/>
        <v>127</v>
      </c>
      <c r="G123" s="61">
        <f t="shared" si="21"/>
        <v>27</v>
      </c>
      <c r="H123" s="61">
        <f t="shared" si="21"/>
        <v>431</v>
      </c>
    </row>
    <row r="124" spans="1:8" ht="15" customHeight="1" x14ac:dyDescent="0.3">
      <c r="A124" s="154"/>
      <c r="B124" s="60" t="s">
        <v>1</v>
      </c>
      <c r="C124" s="61">
        <f>C112+C115+C118+C121</f>
        <v>1052</v>
      </c>
      <c r="D124" s="61">
        <f t="shared" ref="D124:H124" si="22">D112+D115+D118+D121</f>
        <v>2049</v>
      </c>
      <c r="E124" s="61">
        <f t="shared" si="22"/>
        <v>3080</v>
      </c>
      <c r="F124" s="61">
        <f t="shared" si="22"/>
        <v>2212</v>
      </c>
      <c r="G124" s="61">
        <f t="shared" si="22"/>
        <v>457</v>
      </c>
      <c r="H124" s="61">
        <f t="shared" si="22"/>
        <v>8850</v>
      </c>
    </row>
    <row r="125" spans="1:8" ht="15" customHeight="1" x14ac:dyDescent="0.3">
      <c r="A125" s="154"/>
      <c r="B125" s="60" t="s">
        <v>2</v>
      </c>
      <c r="C125" s="61">
        <f>C113+C116+C119+C122</f>
        <v>2201</v>
      </c>
      <c r="D125" s="61">
        <f t="shared" ref="D125:H125" si="23">D113+D116+D119+D122</f>
        <v>4348</v>
      </c>
      <c r="E125" s="61">
        <f t="shared" si="23"/>
        <v>6224</v>
      </c>
      <c r="F125" s="61">
        <f t="shared" si="23"/>
        <v>4259</v>
      </c>
      <c r="G125" s="61">
        <f t="shared" si="23"/>
        <v>899</v>
      </c>
      <c r="H125" s="61">
        <f t="shared" si="23"/>
        <v>17931</v>
      </c>
    </row>
    <row r="126" spans="1:8" ht="15" customHeight="1" x14ac:dyDescent="0.3">
      <c r="A126" s="68" t="s">
        <v>113</v>
      </c>
      <c r="B126" s="68"/>
      <c r="C126" s="68"/>
      <c r="D126" s="68"/>
      <c r="E126" s="68"/>
      <c r="F126" s="68"/>
      <c r="G126" s="62"/>
      <c r="H126" s="62"/>
    </row>
    <row r="127" spans="1:8" ht="15" customHeight="1" x14ac:dyDescent="0.3"/>
    <row r="128" spans="1:8" ht="15" customHeight="1" x14ac:dyDescent="0.3"/>
    <row r="129" spans="1:8" ht="15" customHeight="1" x14ac:dyDescent="0.3">
      <c r="A129" s="152" t="s">
        <v>78</v>
      </c>
      <c r="B129" s="152"/>
      <c r="C129" s="152"/>
      <c r="D129" s="152"/>
      <c r="E129" s="152"/>
      <c r="F129" s="152"/>
      <c r="G129" s="152"/>
      <c r="H129" s="152"/>
    </row>
    <row r="130" spans="1:8" ht="15" customHeight="1" x14ac:dyDescent="0.3">
      <c r="A130" s="152" t="s">
        <v>79</v>
      </c>
      <c r="B130" s="152"/>
      <c r="C130" s="152"/>
      <c r="D130" s="152"/>
      <c r="E130" s="152"/>
      <c r="F130" s="152"/>
      <c r="G130" s="152"/>
      <c r="H130" s="152"/>
    </row>
    <row r="131" spans="1:8" ht="15" customHeight="1" x14ac:dyDescent="0.3">
      <c r="A131" s="53" t="s">
        <v>46</v>
      </c>
      <c r="B131" s="54"/>
      <c r="C131" s="54" t="s">
        <v>42</v>
      </c>
      <c r="D131" s="54" t="s">
        <v>43</v>
      </c>
      <c r="E131" s="54" t="s">
        <v>44</v>
      </c>
      <c r="F131" s="54" t="s">
        <v>45</v>
      </c>
      <c r="G131" s="54" t="s">
        <v>3</v>
      </c>
      <c r="H131" s="54" t="s">
        <v>38</v>
      </c>
    </row>
    <row r="132" spans="1:8" ht="15" customHeight="1" x14ac:dyDescent="0.3">
      <c r="A132" s="153" t="s">
        <v>16</v>
      </c>
      <c r="B132" s="18" t="s">
        <v>0</v>
      </c>
      <c r="C132" s="55">
        <v>0</v>
      </c>
      <c r="D132" s="55">
        <v>2</v>
      </c>
      <c r="E132" s="55">
        <v>6</v>
      </c>
      <c r="F132" s="56">
        <v>7</v>
      </c>
      <c r="G132" s="55">
        <v>1</v>
      </c>
      <c r="H132" s="57">
        <f>SUM(C132:G132)</f>
        <v>16</v>
      </c>
    </row>
    <row r="133" spans="1:8" ht="15" customHeight="1" x14ac:dyDescent="0.3">
      <c r="A133" s="153"/>
      <c r="B133" s="18" t="s">
        <v>1</v>
      </c>
      <c r="C133" s="55">
        <v>0</v>
      </c>
      <c r="D133" s="55">
        <v>155</v>
      </c>
      <c r="E133" s="55">
        <v>118</v>
      </c>
      <c r="F133" s="55">
        <v>75</v>
      </c>
      <c r="G133" s="55">
        <v>6</v>
      </c>
      <c r="H133" s="57">
        <f t="shared" ref="H133:H143" si="24">SUM(C133:G133)</f>
        <v>354</v>
      </c>
    </row>
    <row r="134" spans="1:8" ht="15" customHeight="1" x14ac:dyDescent="0.3">
      <c r="A134" s="153"/>
      <c r="B134" s="18" t="s">
        <v>2</v>
      </c>
      <c r="C134" s="55">
        <v>0</v>
      </c>
      <c r="D134" s="55">
        <v>346</v>
      </c>
      <c r="E134" s="55">
        <v>235</v>
      </c>
      <c r="F134" s="55">
        <v>136</v>
      </c>
      <c r="G134" s="55">
        <v>10</v>
      </c>
      <c r="H134" s="57">
        <f t="shared" si="24"/>
        <v>727</v>
      </c>
    </row>
    <row r="135" spans="1:8" ht="15" customHeight="1" x14ac:dyDescent="0.3">
      <c r="A135" s="155" t="s">
        <v>17</v>
      </c>
      <c r="B135" s="13" t="s">
        <v>0</v>
      </c>
      <c r="C135" s="58">
        <v>1</v>
      </c>
      <c r="D135" s="58">
        <v>14</v>
      </c>
      <c r="E135" s="58">
        <v>21</v>
      </c>
      <c r="F135" s="58">
        <v>19</v>
      </c>
      <c r="G135" s="58">
        <v>8</v>
      </c>
      <c r="H135" s="59">
        <f t="shared" si="24"/>
        <v>63</v>
      </c>
    </row>
    <row r="136" spans="1:8" ht="15" customHeight="1" x14ac:dyDescent="0.3">
      <c r="A136" s="155"/>
      <c r="B136" s="13" t="s">
        <v>1</v>
      </c>
      <c r="C136" s="58">
        <v>61</v>
      </c>
      <c r="D136" s="58">
        <v>612</v>
      </c>
      <c r="E136" s="58">
        <v>534</v>
      </c>
      <c r="F136" s="58">
        <v>382</v>
      </c>
      <c r="G136" s="58">
        <v>156</v>
      </c>
      <c r="H136" s="59">
        <f t="shared" si="24"/>
        <v>1745</v>
      </c>
    </row>
    <row r="137" spans="1:8" ht="15" customHeight="1" x14ac:dyDescent="0.3">
      <c r="A137" s="155"/>
      <c r="B137" s="13" t="s">
        <v>2</v>
      </c>
      <c r="C137" s="58">
        <v>127</v>
      </c>
      <c r="D137" s="58">
        <v>1145</v>
      </c>
      <c r="E137" s="58">
        <v>1040</v>
      </c>
      <c r="F137" s="58">
        <v>704</v>
      </c>
      <c r="G137" s="58">
        <v>300</v>
      </c>
      <c r="H137" s="59">
        <f t="shared" si="24"/>
        <v>3316</v>
      </c>
    </row>
    <row r="138" spans="1:8" ht="15" customHeight="1" x14ac:dyDescent="0.3">
      <c r="A138" s="153" t="s">
        <v>14</v>
      </c>
      <c r="B138" s="18" t="s">
        <v>0</v>
      </c>
      <c r="C138" s="55">
        <v>9</v>
      </c>
      <c r="D138" s="55">
        <v>62</v>
      </c>
      <c r="E138" s="55">
        <v>94</v>
      </c>
      <c r="F138" s="55">
        <v>57</v>
      </c>
      <c r="G138" s="55">
        <v>5</v>
      </c>
      <c r="H138" s="57">
        <f t="shared" si="24"/>
        <v>227</v>
      </c>
    </row>
    <row r="139" spans="1:8" ht="15" customHeight="1" x14ac:dyDescent="0.3">
      <c r="A139" s="153"/>
      <c r="B139" s="18" t="s">
        <v>1</v>
      </c>
      <c r="C139" s="55">
        <v>665</v>
      </c>
      <c r="D139" s="55">
        <v>719</v>
      </c>
      <c r="E139" s="55">
        <v>1184</v>
      </c>
      <c r="F139" s="55">
        <v>984</v>
      </c>
      <c r="G139" s="55">
        <v>62</v>
      </c>
      <c r="H139" s="57">
        <f t="shared" si="24"/>
        <v>3614</v>
      </c>
    </row>
    <row r="140" spans="1:8" ht="15" customHeight="1" x14ac:dyDescent="0.3">
      <c r="A140" s="153"/>
      <c r="B140" s="18" t="s">
        <v>2</v>
      </c>
      <c r="C140" s="55">
        <v>1411</v>
      </c>
      <c r="D140" s="55">
        <v>1566</v>
      </c>
      <c r="E140" s="55">
        <v>2438</v>
      </c>
      <c r="F140" s="55">
        <v>1915</v>
      </c>
      <c r="G140" s="55">
        <v>117</v>
      </c>
      <c r="H140" s="57">
        <f t="shared" si="24"/>
        <v>7447</v>
      </c>
    </row>
    <row r="141" spans="1:8" ht="15" customHeight="1" x14ac:dyDescent="0.3">
      <c r="A141" s="155" t="s">
        <v>15</v>
      </c>
      <c r="B141" s="13" t="s">
        <v>0</v>
      </c>
      <c r="C141" s="58">
        <v>1</v>
      </c>
      <c r="D141" s="58">
        <v>18</v>
      </c>
      <c r="E141" s="58">
        <v>28</v>
      </c>
      <c r="F141" s="58">
        <v>47</v>
      </c>
      <c r="G141" s="58">
        <v>13</v>
      </c>
      <c r="H141" s="59">
        <f t="shared" si="24"/>
        <v>107</v>
      </c>
    </row>
    <row r="142" spans="1:8" ht="15" customHeight="1" x14ac:dyDescent="0.3">
      <c r="A142" s="155"/>
      <c r="B142" s="13" t="s">
        <v>1</v>
      </c>
      <c r="C142" s="58">
        <v>110</v>
      </c>
      <c r="D142" s="58">
        <v>544</v>
      </c>
      <c r="E142" s="58">
        <v>960</v>
      </c>
      <c r="F142" s="58">
        <v>974</v>
      </c>
      <c r="G142" s="58">
        <v>227</v>
      </c>
      <c r="H142" s="59">
        <f t="shared" si="24"/>
        <v>2815</v>
      </c>
    </row>
    <row r="143" spans="1:8" ht="15" customHeight="1" x14ac:dyDescent="0.3">
      <c r="A143" s="155"/>
      <c r="B143" s="13" t="s">
        <v>2</v>
      </c>
      <c r="C143" s="58">
        <v>218</v>
      </c>
      <c r="D143" s="58">
        <v>1173</v>
      </c>
      <c r="E143" s="58">
        <v>1859</v>
      </c>
      <c r="F143" s="58">
        <v>1858</v>
      </c>
      <c r="G143" s="58">
        <v>462</v>
      </c>
      <c r="H143" s="59">
        <f t="shared" si="24"/>
        <v>5570</v>
      </c>
    </row>
    <row r="144" spans="1:8" ht="15" customHeight="1" x14ac:dyDescent="0.3">
      <c r="A144" s="154" t="s">
        <v>4</v>
      </c>
      <c r="B144" s="60" t="s">
        <v>0</v>
      </c>
      <c r="C144" s="61">
        <f>C132+C135+C138+C141</f>
        <v>11</v>
      </c>
      <c r="D144" s="61">
        <f t="shared" ref="D144:H144" si="25">D132+D135+D138+D141</f>
        <v>96</v>
      </c>
      <c r="E144" s="61">
        <f t="shared" si="25"/>
        <v>149</v>
      </c>
      <c r="F144" s="61">
        <f t="shared" si="25"/>
        <v>130</v>
      </c>
      <c r="G144" s="61">
        <f t="shared" si="25"/>
        <v>27</v>
      </c>
      <c r="H144" s="61">
        <f t="shared" si="25"/>
        <v>413</v>
      </c>
    </row>
    <row r="145" spans="1:8" ht="15" customHeight="1" x14ac:dyDescent="0.3">
      <c r="A145" s="154"/>
      <c r="B145" s="60" t="s">
        <v>1</v>
      </c>
      <c r="C145" s="61">
        <f>C133+C136+C139+C142</f>
        <v>836</v>
      </c>
      <c r="D145" s="61">
        <f t="shared" ref="D145:H145" si="26">D133+D136+D139+D142</f>
        <v>2030</v>
      </c>
      <c r="E145" s="61">
        <f t="shared" si="26"/>
        <v>2796</v>
      </c>
      <c r="F145" s="61">
        <f t="shared" si="26"/>
        <v>2415</v>
      </c>
      <c r="G145" s="61">
        <f t="shared" si="26"/>
        <v>451</v>
      </c>
      <c r="H145" s="61">
        <f t="shared" si="26"/>
        <v>8528</v>
      </c>
    </row>
    <row r="146" spans="1:8" ht="15" customHeight="1" x14ac:dyDescent="0.3">
      <c r="A146" s="154"/>
      <c r="B146" s="60" t="s">
        <v>2</v>
      </c>
      <c r="C146" s="61">
        <f>C134+C137+C140+C143</f>
        <v>1756</v>
      </c>
      <c r="D146" s="61">
        <f t="shared" ref="D146:H146" si="27">D134+D137+D140+D143</f>
        <v>4230</v>
      </c>
      <c r="E146" s="61">
        <f t="shared" si="27"/>
        <v>5572</v>
      </c>
      <c r="F146" s="61">
        <f t="shared" si="27"/>
        <v>4613</v>
      </c>
      <c r="G146" s="61">
        <f t="shared" si="27"/>
        <v>889</v>
      </c>
      <c r="H146" s="61">
        <f t="shared" si="27"/>
        <v>17060</v>
      </c>
    </row>
    <row r="147" spans="1:8" ht="15" customHeight="1" x14ac:dyDescent="0.3">
      <c r="A147" s="68" t="s">
        <v>113</v>
      </c>
      <c r="B147" s="68"/>
      <c r="C147" s="68"/>
      <c r="D147" s="68"/>
      <c r="E147" s="68"/>
      <c r="F147" s="68"/>
      <c r="G147" s="62"/>
      <c r="H147" s="62"/>
    </row>
    <row r="148" spans="1:8" ht="15" customHeight="1" x14ac:dyDescent="0.3"/>
    <row r="149" spans="1:8" ht="15" customHeight="1" x14ac:dyDescent="0.3"/>
    <row r="150" spans="1:8" ht="15" customHeight="1" x14ac:dyDescent="0.3">
      <c r="A150" s="152" t="s">
        <v>78</v>
      </c>
      <c r="B150" s="152"/>
      <c r="C150" s="152"/>
      <c r="D150" s="152"/>
      <c r="E150" s="152"/>
      <c r="F150" s="152"/>
      <c r="G150" s="152"/>
      <c r="H150" s="152"/>
    </row>
    <row r="151" spans="1:8" ht="15" customHeight="1" x14ac:dyDescent="0.3">
      <c r="A151" s="152" t="s">
        <v>80</v>
      </c>
      <c r="B151" s="152"/>
      <c r="C151" s="152"/>
      <c r="D151" s="152"/>
      <c r="E151" s="152"/>
      <c r="F151" s="152"/>
      <c r="G151" s="152"/>
      <c r="H151" s="152"/>
    </row>
    <row r="152" spans="1:8" ht="15" customHeight="1" x14ac:dyDescent="0.3">
      <c r="A152" s="53" t="s">
        <v>46</v>
      </c>
      <c r="B152" s="54"/>
      <c r="C152" s="54" t="s">
        <v>42</v>
      </c>
      <c r="D152" s="54" t="s">
        <v>43</v>
      </c>
      <c r="E152" s="54" t="s">
        <v>44</v>
      </c>
      <c r="F152" s="54" t="s">
        <v>45</v>
      </c>
      <c r="G152" s="54" t="s">
        <v>3</v>
      </c>
      <c r="H152" s="54" t="s">
        <v>38</v>
      </c>
    </row>
    <row r="153" spans="1:8" ht="15" customHeight="1" x14ac:dyDescent="0.3">
      <c r="A153" s="153" t="s">
        <v>16</v>
      </c>
      <c r="B153" s="18" t="s">
        <v>0</v>
      </c>
      <c r="C153" s="55">
        <v>0</v>
      </c>
      <c r="D153" s="55">
        <v>2</v>
      </c>
      <c r="E153" s="55">
        <v>5</v>
      </c>
      <c r="F153" s="56">
        <v>7</v>
      </c>
      <c r="G153" s="55">
        <v>1</v>
      </c>
      <c r="H153" s="57">
        <f>SUM(C153:G153)</f>
        <v>15</v>
      </c>
    </row>
    <row r="154" spans="1:8" ht="15" customHeight="1" x14ac:dyDescent="0.3">
      <c r="A154" s="153"/>
      <c r="B154" s="18" t="s">
        <v>1</v>
      </c>
      <c r="C154" s="55">
        <v>0</v>
      </c>
      <c r="D154" s="55">
        <v>155</v>
      </c>
      <c r="E154" s="55">
        <v>99</v>
      </c>
      <c r="F154" s="55">
        <v>75</v>
      </c>
      <c r="G154" s="55">
        <v>6</v>
      </c>
      <c r="H154" s="57">
        <f t="shared" ref="H154:H164" si="28">SUM(C154:G154)</f>
        <v>335</v>
      </c>
    </row>
    <row r="155" spans="1:8" ht="15" customHeight="1" x14ac:dyDescent="0.3">
      <c r="A155" s="153"/>
      <c r="B155" s="18" t="s">
        <v>2</v>
      </c>
      <c r="C155" s="55">
        <v>0</v>
      </c>
      <c r="D155" s="55">
        <v>346</v>
      </c>
      <c r="E155" s="55">
        <v>192</v>
      </c>
      <c r="F155" s="55">
        <v>136</v>
      </c>
      <c r="G155" s="55">
        <v>10</v>
      </c>
      <c r="H155" s="57">
        <f t="shared" si="28"/>
        <v>684</v>
      </c>
    </row>
    <row r="156" spans="1:8" ht="15" customHeight="1" x14ac:dyDescent="0.3">
      <c r="A156" s="155" t="s">
        <v>17</v>
      </c>
      <c r="B156" s="13" t="s">
        <v>0</v>
      </c>
      <c r="C156" s="58">
        <v>1</v>
      </c>
      <c r="D156" s="58">
        <v>13</v>
      </c>
      <c r="E156" s="58">
        <v>21</v>
      </c>
      <c r="F156" s="58">
        <v>19</v>
      </c>
      <c r="G156" s="58">
        <v>8</v>
      </c>
      <c r="H156" s="59">
        <f t="shared" si="28"/>
        <v>62</v>
      </c>
    </row>
    <row r="157" spans="1:8" ht="15" customHeight="1" x14ac:dyDescent="0.3">
      <c r="A157" s="155"/>
      <c r="B157" s="13" t="s">
        <v>1</v>
      </c>
      <c r="C157" s="58">
        <v>61</v>
      </c>
      <c r="D157" s="58">
        <v>584</v>
      </c>
      <c r="E157" s="58">
        <v>534</v>
      </c>
      <c r="F157" s="58">
        <v>382</v>
      </c>
      <c r="G157" s="58">
        <v>150</v>
      </c>
      <c r="H157" s="59">
        <f t="shared" si="28"/>
        <v>1711</v>
      </c>
    </row>
    <row r="158" spans="1:8" ht="15" customHeight="1" x14ac:dyDescent="0.3">
      <c r="A158" s="155"/>
      <c r="B158" s="13" t="s">
        <v>2</v>
      </c>
      <c r="C158" s="58">
        <v>127</v>
      </c>
      <c r="D158" s="58">
        <v>1077</v>
      </c>
      <c r="E158" s="58">
        <v>1040</v>
      </c>
      <c r="F158" s="58">
        <v>704</v>
      </c>
      <c r="G158" s="58">
        <v>288</v>
      </c>
      <c r="H158" s="59">
        <f t="shared" si="28"/>
        <v>3236</v>
      </c>
    </row>
    <row r="159" spans="1:8" ht="15" customHeight="1" x14ac:dyDescent="0.3">
      <c r="A159" s="153" t="s">
        <v>14</v>
      </c>
      <c r="B159" s="18" t="s">
        <v>0</v>
      </c>
      <c r="C159" s="55">
        <v>9</v>
      </c>
      <c r="D159" s="55">
        <v>57</v>
      </c>
      <c r="E159" s="55">
        <v>95</v>
      </c>
      <c r="F159" s="55">
        <v>59</v>
      </c>
      <c r="G159" s="55">
        <v>7</v>
      </c>
      <c r="H159" s="57">
        <f t="shared" si="28"/>
        <v>227</v>
      </c>
    </row>
    <row r="160" spans="1:8" ht="15" customHeight="1" x14ac:dyDescent="0.3">
      <c r="A160" s="153"/>
      <c r="B160" s="18" t="s">
        <v>1</v>
      </c>
      <c r="C160" s="55">
        <v>665</v>
      </c>
      <c r="D160" s="55">
        <v>641</v>
      </c>
      <c r="E160" s="55">
        <v>1183</v>
      </c>
      <c r="F160" s="55">
        <v>998</v>
      </c>
      <c r="G160" s="55">
        <v>104</v>
      </c>
      <c r="H160" s="57">
        <f t="shared" si="28"/>
        <v>3591</v>
      </c>
    </row>
    <row r="161" spans="1:8" ht="15" customHeight="1" x14ac:dyDescent="0.3">
      <c r="A161" s="153"/>
      <c r="B161" s="18" t="s">
        <v>2</v>
      </c>
      <c r="C161" s="55">
        <v>1411</v>
      </c>
      <c r="D161" s="55">
        <v>1418</v>
      </c>
      <c r="E161" s="55">
        <v>2383</v>
      </c>
      <c r="F161" s="55">
        <v>1938</v>
      </c>
      <c r="G161" s="55">
        <v>189</v>
      </c>
      <c r="H161" s="57">
        <f t="shared" si="28"/>
        <v>7339</v>
      </c>
    </row>
    <row r="162" spans="1:8" ht="15" customHeight="1" x14ac:dyDescent="0.3">
      <c r="A162" s="155" t="s">
        <v>15</v>
      </c>
      <c r="B162" s="13" t="s">
        <v>0</v>
      </c>
      <c r="C162" s="58">
        <v>1</v>
      </c>
      <c r="D162" s="58">
        <v>17</v>
      </c>
      <c r="E162" s="58">
        <v>28</v>
      </c>
      <c r="F162" s="58">
        <v>48</v>
      </c>
      <c r="G162" s="58">
        <v>13</v>
      </c>
      <c r="H162" s="59">
        <f t="shared" si="28"/>
        <v>107</v>
      </c>
    </row>
    <row r="163" spans="1:8" ht="15" customHeight="1" x14ac:dyDescent="0.3">
      <c r="A163" s="155"/>
      <c r="B163" s="13" t="s">
        <v>1</v>
      </c>
      <c r="C163" s="58">
        <v>110</v>
      </c>
      <c r="D163" s="58">
        <v>524</v>
      </c>
      <c r="E163" s="58">
        <v>960</v>
      </c>
      <c r="F163" s="58">
        <v>995</v>
      </c>
      <c r="G163" s="58">
        <v>227</v>
      </c>
      <c r="H163" s="59">
        <f t="shared" si="28"/>
        <v>2816</v>
      </c>
    </row>
    <row r="164" spans="1:8" ht="15" customHeight="1" x14ac:dyDescent="0.3">
      <c r="A164" s="155"/>
      <c r="B164" s="13" t="s">
        <v>2</v>
      </c>
      <c r="C164" s="58">
        <v>218</v>
      </c>
      <c r="D164" s="58">
        <v>1136</v>
      </c>
      <c r="E164" s="58">
        <v>1859</v>
      </c>
      <c r="F164" s="58">
        <v>1897</v>
      </c>
      <c r="G164" s="58">
        <v>462</v>
      </c>
      <c r="H164" s="59">
        <f t="shared" si="28"/>
        <v>5572</v>
      </c>
    </row>
    <row r="165" spans="1:8" ht="15" customHeight="1" x14ac:dyDescent="0.3">
      <c r="A165" s="154" t="s">
        <v>4</v>
      </c>
      <c r="B165" s="60" t="s">
        <v>0</v>
      </c>
      <c r="C165" s="61">
        <f>C153+C156+C159+C162</f>
        <v>11</v>
      </c>
      <c r="D165" s="61">
        <f t="shared" ref="D165:H165" si="29">D153+D156+D159+D162</f>
        <v>89</v>
      </c>
      <c r="E165" s="61">
        <f t="shared" si="29"/>
        <v>149</v>
      </c>
      <c r="F165" s="61">
        <f t="shared" si="29"/>
        <v>133</v>
      </c>
      <c r="G165" s="61">
        <f t="shared" si="29"/>
        <v>29</v>
      </c>
      <c r="H165" s="61">
        <f t="shared" si="29"/>
        <v>411</v>
      </c>
    </row>
    <row r="166" spans="1:8" ht="15" customHeight="1" x14ac:dyDescent="0.3">
      <c r="A166" s="154"/>
      <c r="B166" s="60" t="s">
        <v>1</v>
      </c>
      <c r="C166" s="61">
        <f>C154+C157+C160+C163</f>
        <v>836</v>
      </c>
      <c r="D166" s="61">
        <f t="shared" ref="D166:H166" si="30">D154+D157+D160+D163</f>
        <v>1904</v>
      </c>
      <c r="E166" s="61">
        <f t="shared" si="30"/>
        <v>2776</v>
      </c>
      <c r="F166" s="61">
        <f t="shared" si="30"/>
        <v>2450</v>
      </c>
      <c r="G166" s="61">
        <f t="shared" si="30"/>
        <v>487</v>
      </c>
      <c r="H166" s="61">
        <f t="shared" si="30"/>
        <v>8453</v>
      </c>
    </row>
    <row r="167" spans="1:8" ht="15" customHeight="1" x14ac:dyDescent="0.3">
      <c r="A167" s="154"/>
      <c r="B167" s="60" t="s">
        <v>2</v>
      </c>
      <c r="C167" s="61">
        <f>C155+C158+C161+C164</f>
        <v>1756</v>
      </c>
      <c r="D167" s="61">
        <f t="shared" ref="D167:H167" si="31">D155+D158+D161+D164</f>
        <v>3977</v>
      </c>
      <c r="E167" s="61">
        <f t="shared" si="31"/>
        <v>5474</v>
      </c>
      <c r="F167" s="61">
        <f t="shared" si="31"/>
        <v>4675</v>
      </c>
      <c r="G167" s="61">
        <f t="shared" si="31"/>
        <v>949</v>
      </c>
      <c r="H167" s="61">
        <f t="shared" si="31"/>
        <v>16831</v>
      </c>
    </row>
    <row r="168" spans="1:8" ht="15" customHeight="1" x14ac:dyDescent="0.3">
      <c r="A168" s="68" t="s">
        <v>113</v>
      </c>
      <c r="B168" s="68"/>
      <c r="C168" s="68"/>
      <c r="D168" s="68"/>
      <c r="E168" s="68"/>
      <c r="F168" s="68"/>
    </row>
    <row r="169" spans="1:8" ht="15" customHeight="1" x14ac:dyDescent="0.3"/>
    <row r="170" spans="1:8" ht="15" customHeight="1" x14ac:dyDescent="0.3">
      <c r="A170" s="63"/>
      <c r="B170" s="63"/>
      <c r="C170" s="63"/>
      <c r="D170" s="63"/>
      <c r="E170" s="63"/>
    </row>
    <row r="171" spans="1:8" ht="15" customHeight="1" x14ac:dyDescent="0.3">
      <c r="A171" s="152" t="s">
        <v>78</v>
      </c>
      <c r="B171" s="152"/>
      <c r="C171" s="152"/>
      <c r="D171" s="152"/>
      <c r="E171" s="152"/>
      <c r="F171" s="152"/>
      <c r="G171" s="152"/>
      <c r="H171" s="152"/>
    </row>
    <row r="172" spans="1:8" ht="15" customHeight="1" x14ac:dyDescent="0.3">
      <c r="A172" s="152" t="s">
        <v>81</v>
      </c>
      <c r="B172" s="152"/>
      <c r="C172" s="152"/>
      <c r="D172" s="152"/>
      <c r="E172" s="152"/>
      <c r="F172" s="152"/>
      <c r="G172" s="152"/>
      <c r="H172" s="152"/>
    </row>
    <row r="173" spans="1:8" ht="15" customHeight="1" x14ac:dyDescent="0.3">
      <c r="A173" s="53" t="s">
        <v>46</v>
      </c>
      <c r="B173" s="54"/>
      <c r="C173" s="54" t="s">
        <v>42</v>
      </c>
      <c r="D173" s="54" t="s">
        <v>43</v>
      </c>
      <c r="E173" s="54" t="s">
        <v>44</v>
      </c>
      <c r="F173" s="54" t="s">
        <v>45</v>
      </c>
      <c r="G173" s="54" t="s">
        <v>3</v>
      </c>
      <c r="H173" s="54" t="s">
        <v>38</v>
      </c>
    </row>
    <row r="174" spans="1:8" ht="15" customHeight="1" x14ac:dyDescent="0.3">
      <c r="A174" s="153" t="s">
        <v>16</v>
      </c>
      <c r="B174" s="18" t="s">
        <v>0</v>
      </c>
      <c r="C174" s="55">
        <v>0</v>
      </c>
      <c r="D174" s="55">
        <v>2</v>
      </c>
      <c r="E174" s="55">
        <v>4</v>
      </c>
      <c r="F174" s="56">
        <v>7</v>
      </c>
      <c r="G174" s="55">
        <v>1</v>
      </c>
      <c r="H174" s="57">
        <f>SUM(C174:G174)</f>
        <v>14</v>
      </c>
    </row>
    <row r="175" spans="1:8" ht="15" customHeight="1" x14ac:dyDescent="0.3">
      <c r="A175" s="153"/>
      <c r="B175" s="18" t="s">
        <v>1</v>
      </c>
      <c r="C175" s="55">
        <v>0</v>
      </c>
      <c r="D175" s="55">
        <v>155</v>
      </c>
      <c r="E175" s="55">
        <v>89</v>
      </c>
      <c r="F175" s="55">
        <v>66</v>
      </c>
      <c r="G175" s="55">
        <v>6</v>
      </c>
      <c r="H175" s="57">
        <f t="shared" ref="H175:H185" si="32">SUM(C175:G175)</f>
        <v>316</v>
      </c>
    </row>
    <row r="176" spans="1:8" ht="15" customHeight="1" x14ac:dyDescent="0.3">
      <c r="A176" s="153"/>
      <c r="B176" s="18" t="s">
        <v>2</v>
      </c>
      <c r="C176" s="55">
        <v>0</v>
      </c>
      <c r="D176" s="55">
        <v>346</v>
      </c>
      <c r="E176" s="55">
        <v>173</v>
      </c>
      <c r="F176" s="55">
        <v>125</v>
      </c>
      <c r="G176" s="55">
        <v>10</v>
      </c>
      <c r="H176" s="57">
        <f t="shared" si="32"/>
        <v>654</v>
      </c>
    </row>
    <row r="177" spans="1:8" ht="15" customHeight="1" x14ac:dyDescent="0.3">
      <c r="A177" s="155" t="s">
        <v>17</v>
      </c>
      <c r="B177" s="13" t="s">
        <v>0</v>
      </c>
      <c r="C177" s="58">
        <v>1</v>
      </c>
      <c r="D177" s="58">
        <v>11</v>
      </c>
      <c r="E177" s="58">
        <v>20</v>
      </c>
      <c r="F177" s="58">
        <v>19</v>
      </c>
      <c r="G177" s="58">
        <v>8</v>
      </c>
      <c r="H177" s="59">
        <f t="shared" si="32"/>
        <v>59</v>
      </c>
    </row>
    <row r="178" spans="1:8" ht="15" customHeight="1" x14ac:dyDescent="0.3">
      <c r="A178" s="155"/>
      <c r="B178" s="13" t="s">
        <v>1</v>
      </c>
      <c r="C178" s="58">
        <v>61</v>
      </c>
      <c r="D178" s="58">
        <v>407</v>
      </c>
      <c r="E178" s="58">
        <v>627</v>
      </c>
      <c r="F178" s="58">
        <v>383</v>
      </c>
      <c r="G178" s="58">
        <v>150</v>
      </c>
      <c r="H178" s="59">
        <f t="shared" si="32"/>
        <v>1628</v>
      </c>
    </row>
    <row r="179" spans="1:8" ht="15" customHeight="1" x14ac:dyDescent="0.3">
      <c r="A179" s="155"/>
      <c r="B179" s="13" t="s">
        <v>2</v>
      </c>
      <c r="C179" s="58">
        <v>127</v>
      </c>
      <c r="D179" s="58">
        <v>723</v>
      </c>
      <c r="E179" s="58">
        <v>1218</v>
      </c>
      <c r="F179" s="58">
        <v>705</v>
      </c>
      <c r="G179" s="58">
        <v>288</v>
      </c>
      <c r="H179" s="59">
        <f t="shared" si="32"/>
        <v>3061</v>
      </c>
    </row>
    <row r="180" spans="1:8" ht="15" customHeight="1" x14ac:dyDescent="0.3">
      <c r="A180" s="153" t="s">
        <v>14</v>
      </c>
      <c r="B180" s="18" t="s">
        <v>0</v>
      </c>
      <c r="C180" s="55">
        <v>8</v>
      </c>
      <c r="D180" s="55">
        <v>51</v>
      </c>
      <c r="E180" s="55">
        <v>96</v>
      </c>
      <c r="F180" s="55">
        <v>59</v>
      </c>
      <c r="G180" s="55">
        <v>8</v>
      </c>
      <c r="H180" s="57">
        <f t="shared" si="32"/>
        <v>222</v>
      </c>
    </row>
    <row r="181" spans="1:8" ht="15" customHeight="1" x14ac:dyDescent="0.3">
      <c r="A181" s="153"/>
      <c r="B181" s="18" t="s">
        <v>1</v>
      </c>
      <c r="C181" s="55">
        <v>650</v>
      </c>
      <c r="D181" s="55">
        <v>545</v>
      </c>
      <c r="E181" s="55">
        <v>1237</v>
      </c>
      <c r="F181" s="55">
        <v>998</v>
      </c>
      <c r="G181" s="55">
        <v>120</v>
      </c>
      <c r="H181" s="57">
        <f t="shared" si="32"/>
        <v>3550</v>
      </c>
    </row>
    <row r="182" spans="1:8" ht="15" customHeight="1" x14ac:dyDescent="0.3">
      <c r="A182" s="153"/>
      <c r="B182" s="18" t="s">
        <v>2</v>
      </c>
      <c r="C182" s="55">
        <v>1382</v>
      </c>
      <c r="D182" s="55">
        <v>1209</v>
      </c>
      <c r="E182" s="55">
        <v>2482</v>
      </c>
      <c r="F182" s="55">
        <v>1934</v>
      </c>
      <c r="G182" s="55">
        <v>219</v>
      </c>
      <c r="H182" s="57">
        <f t="shared" si="32"/>
        <v>7226</v>
      </c>
    </row>
    <row r="183" spans="1:8" ht="15" customHeight="1" x14ac:dyDescent="0.3">
      <c r="A183" s="155" t="s">
        <v>15</v>
      </c>
      <c r="B183" s="13" t="s">
        <v>0</v>
      </c>
      <c r="C183" s="58">
        <v>1</v>
      </c>
      <c r="D183" s="58">
        <v>11</v>
      </c>
      <c r="E183" s="58">
        <v>27</v>
      </c>
      <c r="F183" s="58">
        <v>50</v>
      </c>
      <c r="G183" s="58">
        <v>13</v>
      </c>
      <c r="H183" s="59">
        <f t="shared" si="32"/>
        <v>102</v>
      </c>
    </row>
    <row r="184" spans="1:8" ht="15" customHeight="1" x14ac:dyDescent="0.3">
      <c r="A184" s="155"/>
      <c r="B184" s="13" t="s">
        <v>1</v>
      </c>
      <c r="C184" s="58">
        <v>110</v>
      </c>
      <c r="D184" s="58">
        <v>236</v>
      </c>
      <c r="E184" s="58">
        <v>1024</v>
      </c>
      <c r="F184" s="58">
        <v>1038</v>
      </c>
      <c r="G184" s="58">
        <v>227</v>
      </c>
      <c r="H184" s="59">
        <f t="shared" si="32"/>
        <v>2635</v>
      </c>
    </row>
    <row r="185" spans="1:8" ht="15" customHeight="1" x14ac:dyDescent="0.3">
      <c r="A185" s="155"/>
      <c r="B185" s="13" t="s">
        <v>2</v>
      </c>
      <c r="C185" s="58">
        <v>218</v>
      </c>
      <c r="D185" s="58">
        <v>457</v>
      </c>
      <c r="E185" s="58">
        <v>1981</v>
      </c>
      <c r="F185" s="58">
        <v>1963</v>
      </c>
      <c r="G185" s="58">
        <v>462</v>
      </c>
      <c r="H185" s="59">
        <f t="shared" si="32"/>
        <v>5081</v>
      </c>
    </row>
    <row r="186" spans="1:8" ht="15" customHeight="1" x14ac:dyDescent="0.3">
      <c r="A186" s="154" t="s">
        <v>4</v>
      </c>
      <c r="B186" s="60" t="s">
        <v>0</v>
      </c>
      <c r="C186" s="61">
        <f>C174+C177+C180+C183</f>
        <v>10</v>
      </c>
      <c r="D186" s="61">
        <f t="shared" ref="D186:H186" si="33">D174+D177+D180+D183</f>
        <v>75</v>
      </c>
      <c r="E186" s="61">
        <f t="shared" si="33"/>
        <v>147</v>
      </c>
      <c r="F186" s="61">
        <f t="shared" si="33"/>
        <v>135</v>
      </c>
      <c r="G186" s="61">
        <f t="shared" si="33"/>
        <v>30</v>
      </c>
      <c r="H186" s="61">
        <f t="shared" si="33"/>
        <v>397</v>
      </c>
    </row>
    <row r="187" spans="1:8" ht="15" customHeight="1" x14ac:dyDescent="0.3">
      <c r="A187" s="154"/>
      <c r="B187" s="60" t="s">
        <v>1</v>
      </c>
      <c r="C187" s="61">
        <f>C175+C178+C181+C184</f>
        <v>821</v>
      </c>
      <c r="D187" s="61">
        <f t="shared" ref="D187:H187" si="34">D175+D178+D181+D184</f>
        <v>1343</v>
      </c>
      <c r="E187" s="61">
        <f t="shared" si="34"/>
        <v>2977</v>
      </c>
      <c r="F187" s="61">
        <f t="shared" si="34"/>
        <v>2485</v>
      </c>
      <c r="G187" s="61">
        <f t="shared" si="34"/>
        <v>503</v>
      </c>
      <c r="H187" s="61">
        <f t="shared" si="34"/>
        <v>8129</v>
      </c>
    </row>
    <row r="188" spans="1:8" ht="15" customHeight="1" x14ac:dyDescent="0.3">
      <c r="A188" s="154"/>
      <c r="B188" s="60" t="s">
        <v>2</v>
      </c>
      <c r="C188" s="61">
        <f>C176+C179+C182+C185</f>
        <v>1727</v>
      </c>
      <c r="D188" s="61">
        <f t="shared" ref="D188:H188" si="35">D176+D179+D182+D185</f>
        <v>2735</v>
      </c>
      <c r="E188" s="61">
        <f t="shared" si="35"/>
        <v>5854</v>
      </c>
      <c r="F188" s="61">
        <f t="shared" si="35"/>
        <v>4727</v>
      </c>
      <c r="G188" s="61">
        <f t="shared" si="35"/>
        <v>979</v>
      </c>
      <c r="H188" s="61">
        <f t="shared" si="35"/>
        <v>16022</v>
      </c>
    </row>
    <row r="189" spans="1:8" ht="15" customHeight="1" x14ac:dyDescent="0.3">
      <c r="A189" s="68" t="s">
        <v>113</v>
      </c>
      <c r="B189" s="68"/>
      <c r="C189" s="68"/>
      <c r="D189" s="68"/>
      <c r="E189" s="68"/>
      <c r="F189" s="68"/>
    </row>
    <row r="190" spans="1:8" ht="15" customHeight="1" x14ac:dyDescent="0.3">
      <c r="A190" s="64"/>
      <c r="B190" s="64"/>
      <c r="C190" s="64"/>
      <c r="D190" s="64"/>
      <c r="E190" s="64"/>
    </row>
    <row r="191" spans="1:8" ht="15" customHeight="1" x14ac:dyDescent="0.3">
      <c r="A191" s="64"/>
      <c r="B191" s="64"/>
      <c r="C191" s="64"/>
      <c r="D191" s="64"/>
      <c r="E191" s="64"/>
    </row>
    <row r="192" spans="1:8" ht="15" customHeight="1" x14ac:dyDescent="0.3">
      <c r="A192" s="152" t="s">
        <v>78</v>
      </c>
      <c r="B192" s="152"/>
      <c r="C192" s="152"/>
      <c r="D192" s="152"/>
      <c r="E192" s="152"/>
      <c r="F192" s="152"/>
      <c r="G192" s="152"/>
      <c r="H192" s="152"/>
    </row>
    <row r="193" spans="1:8" ht="15" customHeight="1" x14ac:dyDescent="0.3">
      <c r="A193" s="152" t="s">
        <v>82</v>
      </c>
      <c r="B193" s="152"/>
      <c r="C193" s="152"/>
      <c r="D193" s="152"/>
      <c r="E193" s="152"/>
      <c r="F193" s="152"/>
      <c r="G193" s="152"/>
      <c r="H193" s="152"/>
    </row>
    <row r="194" spans="1:8" ht="15" customHeight="1" x14ac:dyDescent="0.3">
      <c r="A194" s="53" t="s">
        <v>46</v>
      </c>
      <c r="B194" s="54"/>
      <c r="C194" s="54" t="s">
        <v>42</v>
      </c>
      <c r="D194" s="54" t="s">
        <v>43</v>
      </c>
      <c r="E194" s="54" t="s">
        <v>44</v>
      </c>
      <c r="F194" s="54" t="s">
        <v>45</v>
      </c>
      <c r="G194" s="54" t="s">
        <v>3</v>
      </c>
      <c r="H194" s="54" t="s">
        <v>38</v>
      </c>
    </row>
    <row r="195" spans="1:8" ht="15" customHeight="1" x14ac:dyDescent="0.3">
      <c r="A195" s="153" t="s">
        <v>16</v>
      </c>
      <c r="B195" s="18" t="s">
        <v>0</v>
      </c>
      <c r="C195" s="55">
        <v>0</v>
      </c>
      <c r="D195" s="55">
        <v>2</v>
      </c>
      <c r="E195" s="55">
        <v>3</v>
      </c>
      <c r="F195" s="56">
        <v>7</v>
      </c>
      <c r="G195" s="55">
        <v>1</v>
      </c>
      <c r="H195" s="57">
        <f>SUM(C195:G195)</f>
        <v>13</v>
      </c>
    </row>
    <row r="196" spans="1:8" ht="15" customHeight="1" x14ac:dyDescent="0.3">
      <c r="A196" s="153"/>
      <c r="B196" s="18" t="s">
        <v>1</v>
      </c>
      <c r="C196" s="55">
        <v>0</v>
      </c>
      <c r="D196" s="55">
        <v>155</v>
      </c>
      <c r="E196" s="55">
        <v>77</v>
      </c>
      <c r="F196" s="55">
        <v>66</v>
      </c>
      <c r="G196" s="55">
        <v>6</v>
      </c>
      <c r="H196" s="57">
        <f t="shared" ref="H196:H203" si="36">SUM(C196:G196)</f>
        <v>304</v>
      </c>
    </row>
    <row r="197" spans="1:8" ht="15" customHeight="1" x14ac:dyDescent="0.3">
      <c r="A197" s="153"/>
      <c r="B197" s="18" t="s">
        <v>2</v>
      </c>
      <c r="C197" s="55">
        <v>0</v>
      </c>
      <c r="D197" s="55">
        <v>346</v>
      </c>
      <c r="E197" s="55">
        <v>146</v>
      </c>
      <c r="F197" s="55">
        <v>125</v>
      </c>
      <c r="G197" s="55">
        <v>10</v>
      </c>
      <c r="H197" s="57">
        <f t="shared" si="36"/>
        <v>627</v>
      </c>
    </row>
    <row r="198" spans="1:8" ht="15" customHeight="1" x14ac:dyDescent="0.3">
      <c r="A198" s="155" t="s">
        <v>17</v>
      </c>
      <c r="B198" s="13" t="s">
        <v>0</v>
      </c>
      <c r="C198" s="58">
        <v>3</v>
      </c>
      <c r="D198" s="58">
        <v>8</v>
      </c>
      <c r="E198" s="58">
        <v>19</v>
      </c>
      <c r="F198" s="58">
        <v>19</v>
      </c>
      <c r="G198" s="58">
        <v>8</v>
      </c>
      <c r="H198" s="59">
        <f t="shared" si="36"/>
        <v>57</v>
      </c>
    </row>
    <row r="199" spans="1:8" ht="15" customHeight="1" x14ac:dyDescent="0.3">
      <c r="A199" s="155"/>
      <c r="B199" s="13" t="s">
        <v>1</v>
      </c>
      <c r="C199" s="58">
        <v>106</v>
      </c>
      <c r="D199" s="58">
        <v>297</v>
      </c>
      <c r="E199" s="58">
        <v>615</v>
      </c>
      <c r="F199" s="58">
        <v>383</v>
      </c>
      <c r="G199" s="58">
        <v>150</v>
      </c>
      <c r="H199" s="59">
        <f t="shared" si="36"/>
        <v>1551</v>
      </c>
    </row>
    <row r="200" spans="1:8" ht="15" customHeight="1" x14ac:dyDescent="0.3">
      <c r="A200" s="155"/>
      <c r="B200" s="13" t="s">
        <v>2</v>
      </c>
      <c r="C200" s="58">
        <v>205</v>
      </c>
      <c r="D200" s="58">
        <v>536</v>
      </c>
      <c r="E200" s="58">
        <v>1198</v>
      </c>
      <c r="F200" s="58">
        <v>705</v>
      </c>
      <c r="G200" s="58">
        <v>288</v>
      </c>
      <c r="H200" s="59">
        <f t="shared" si="36"/>
        <v>2932</v>
      </c>
    </row>
    <row r="201" spans="1:8" ht="15" customHeight="1" x14ac:dyDescent="0.3">
      <c r="A201" s="153" t="s">
        <v>14</v>
      </c>
      <c r="B201" s="18" t="s">
        <v>0</v>
      </c>
      <c r="C201" s="55">
        <v>8</v>
      </c>
      <c r="D201" s="55">
        <v>48</v>
      </c>
      <c r="E201" s="55">
        <v>97</v>
      </c>
      <c r="F201" s="55">
        <v>59</v>
      </c>
      <c r="G201" s="55">
        <v>8</v>
      </c>
      <c r="H201" s="57">
        <f t="shared" si="36"/>
        <v>220</v>
      </c>
    </row>
    <row r="202" spans="1:8" ht="15" customHeight="1" x14ac:dyDescent="0.3">
      <c r="A202" s="153"/>
      <c r="B202" s="18" t="s">
        <v>1</v>
      </c>
      <c r="C202" s="55">
        <v>650</v>
      </c>
      <c r="D202" s="55">
        <v>493</v>
      </c>
      <c r="E202" s="55">
        <v>1235</v>
      </c>
      <c r="F202" s="55">
        <v>1006</v>
      </c>
      <c r="G202" s="55">
        <v>120</v>
      </c>
      <c r="H202" s="57">
        <f t="shared" si="36"/>
        <v>3504</v>
      </c>
    </row>
    <row r="203" spans="1:8" ht="15" customHeight="1" x14ac:dyDescent="0.3">
      <c r="A203" s="153"/>
      <c r="B203" s="18" t="s">
        <v>2</v>
      </c>
      <c r="C203" s="55">
        <v>1382</v>
      </c>
      <c r="D203" s="55">
        <v>1102</v>
      </c>
      <c r="E203" s="55">
        <v>2486</v>
      </c>
      <c r="F203" s="55">
        <v>1942</v>
      </c>
      <c r="G203" s="55">
        <v>219</v>
      </c>
      <c r="H203" s="57">
        <f t="shared" si="36"/>
        <v>7131</v>
      </c>
    </row>
    <row r="204" spans="1:8" ht="15" customHeight="1" x14ac:dyDescent="0.3">
      <c r="A204" s="155" t="s">
        <v>15</v>
      </c>
      <c r="B204" s="13" t="s">
        <v>0</v>
      </c>
      <c r="C204" s="58">
        <v>0</v>
      </c>
      <c r="D204" s="58">
        <v>11</v>
      </c>
      <c r="E204" s="58">
        <v>27</v>
      </c>
      <c r="F204" s="58">
        <v>50</v>
      </c>
      <c r="G204" s="58">
        <v>13</v>
      </c>
      <c r="H204" s="59">
        <f>SUM(C204:G204)</f>
        <v>101</v>
      </c>
    </row>
    <row r="205" spans="1:8" ht="15" customHeight="1" x14ac:dyDescent="0.3">
      <c r="A205" s="155"/>
      <c r="B205" s="13" t="s">
        <v>1</v>
      </c>
      <c r="C205" s="58">
        <v>0</v>
      </c>
      <c r="D205" s="58">
        <v>236</v>
      </c>
      <c r="E205" s="58">
        <v>1100</v>
      </c>
      <c r="F205" s="58">
        <v>1038</v>
      </c>
      <c r="G205" s="58">
        <v>227</v>
      </c>
      <c r="H205" s="59">
        <f t="shared" ref="H205:H206" si="37">SUM(C205:G205)</f>
        <v>2601</v>
      </c>
    </row>
    <row r="206" spans="1:8" ht="15" customHeight="1" x14ac:dyDescent="0.3">
      <c r="A206" s="155"/>
      <c r="B206" s="13" t="s">
        <v>2</v>
      </c>
      <c r="C206" s="58">
        <v>0</v>
      </c>
      <c r="D206" s="58">
        <v>457</v>
      </c>
      <c r="E206" s="58">
        <v>2130</v>
      </c>
      <c r="F206" s="58">
        <v>1963</v>
      </c>
      <c r="G206" s="58">
        <v>462</v>
      </c>
      <c r="H206" s="59">
        <f t="shared" si="37"/>
        <v>5012</v>
      </c>
    </row>
    <row r="207" spans="1:8" ht="15" customHeight="1" x14ac:dyDescent="0.3">
      <c r="A207" s="154" t="s">
        <v>4</v>
      </c>
      <c r="B207" s="60" t="s">
        <v>0</v>
      </c>
      <c r="C207" s="61">
        <f>C195+C198+C201+C204</f>
        <v>11</v>
      </c>
      <c r="D207" s="61">
        <f t="shared" ref="D207:H207" si="38">D195+D198+D201+D204</f>
        <v>69</v>
      </c>
      <c r="E207" s="61">
        <f t="shared" si="38"/>
        <v>146</v>
      </c>
      <c r="F207" s="61">
        <f t="shared" si="38"/>
        <v>135</v>
      </c>
      <c r="G207" s="61">
        <f t="shared" si="38"/>
        <v>30</v>
      </c>
      <c r="H207" s="61">
        <f t="shared" si="38"/>
        <v>391</v>
      </c>
    </row>
    <row r="208" spans="1:8" ht="15" customHeight="1" x14ac:dyDescent="0.3">
      <c r="A208" s="154"/>
      <c r="B208" s="60" t="s">
        <v>1</v>
      </c>
      <c r="C208" s="61">
        <f>C196+C199+C202+C205</f>
        <v>756</v>
      </c>
      <c r="D208" s="61">
        <f t="shared" ref="D208:H208" si="39">D196+D199+D202+D205</f>
        <v>1181</v>
      </c>
      <c r="E208" s="61">
        <f t="shared" si="39"/>
        <v>3027</v>
      </c>
      <c r="F208" s="61">
        <f t="shared" si="39"/>
        <v>2493</v>
      </c>
      <c r="G208" s="61">
        <f t="shared" si="39"/>
        <v>503</v>
      </c>
      <c r="H208" s="61">
        <f t="shared" si="39"/>
        <v>7960</v>
      </c>
    </row>
    <row r="209" spans="1:8" ht="15" customHeight="1" x14ac:dyDescent="0.3">
      <c r="A209" s="154"/>
      <c r="B209" s="60" t="s">
        <v>2</v>
      </c>
      <c r="C209" s="61">
        <f>C197+C200+C203+C206</f>
        <v>1587</v>
      </c>
      <c r="D209" s="61">
        <f t="shared" ref="D209:H209" si="40">D197+D200+D203+D206</f>
        <v>2441</v>
      </c>
      <c r="E209" s="61">
        <f t="shared" si="40"/>
        <v>5960</v>
      </c>
      <c r="F209" s="61">
        <f t="shared" si="40"/>
        <v>4735</v>
      </c>
      <c r="G209" s="61">
        <f t="shared" si="40"/>
        <v>979</v>
      </c>
      <c r="H209" s="61">
        <f t="shared" si="40"/>
        <v>15702</v>
      </c>
    </row>
    <row r="210" spans="1:8" ht="15" customHeight="1" x14ac:dyDescent="0.3">
      <c r="A210" s="68" t="s">
        <v>113</v>
      </c>
      <c r="B210" s="68"/>
      <c r="C210" s="68"/>
      <c r="D210" s="68"/>
      <c r="E210" s="68"/>
      <c r="F210" s="68"/>
    </row>
    <row r="211" spans="1:8" ht="15" customHeight="1" x14ac:dyDescent="0.3"/>
    <row r="212" spans="1:8" ht="15" customHeight="1" x14ac:dyDescent="0.3"/>
    <row r="213" spans="1:8" ht="15" customHeight="1" x14ac:dyDescent="0.3">
      <c r="A213" s="152" t="s">
        <v>78</v>
      </c>
      <c r="B213" s="152"/>
      <c r="C213" s="152"/>
      <c r="D213" s="152"/>
      <c r="E213" s="152"/>
      <c r="F213" s="152"/>
      <c r="G213" s="152"/>
      <c r="H213" s="152"/>
    </row>
    <row r="214" spans="1:8" ht="15" customHeight="1" x14ac:dyDescent="0.3">
      <c r="A214" s="152" t="s">
        <v>83</v>
      </c>
      <c r="B214" s="152"/>
      <c r="C214" s="152"/>
      <c r="D214" s="152"/>
      <c r="E214" s="152"/>
      <c r="F214" s="152"/>
      <c r="G214" s="152"/>
      <c r="H214" s="152"/>
    </row>
    <row r="215" spans="1:8" ht="15" customHeight="1" x14ac:dyDescent="0.3">
      <c r="A215" s="53" t="s">
        <v>46</v>
      </c>
      <c r="B215" s="54"/>
      <c r="C215" s="54" t="s">
        <v>42</v>
      </c>
      <c r="D215" s="54" t="s">
        <v>43</v>
      </c>
      <c r="E215" s="54" t="s">
        <v>44</v>
      </c>
      <c r="F215" s="54" t="s">
        <v>45</v>
      </c>
      <c r="G215" s="54" t="s">
        <v>3</v>
      </c>
      <c r="H215" s="54" t="s">
        <v>38</v>
      </c>
    </row>
    <row r="216" spans="1:8" ht="15" customHeight="1" x14ac:dyDescent="0.3">
      <c r="A216" s="153" t="s">
        <v>16</v>
      </c>
      <c r="B216" s="18" t="s">
        <v>0</v>
      </c>
      <c r="C216" s="55">
        <v>0</v>
      </c>
      <c r="D216" s="55">
        <v>2</v>
      </c>
      <c r="E216" s="55">
        <v>2</v>
      </c>
      <c r="F216" s="56">
        <v>7</v>
      </c>
      <c r="G216" s="55">
        <v>1</v>
      </c>
      <c r="H216" s="57">
        <f>SUM(C216:G216)</f>
        <v>12</v>
      </c>
    </row>
    <row r="217" spans="1:8" ht="15" customHeight="1" x14ac:dyDescent="0.3">
      <c r="A217" s="153"/>
      <c r="B217" s="18" t="s">
        <v>1</v>
      </c>
      <c r="C217" s="55">
        <v>0</v>
      </c>
      <c r="D217" s="55">
        <v>155</v>
      </c>
      <c r="E217" s="55">
        <v>65</v>
      </c>
      <c r="F217" s="55">
        <v>67</v>
      </c>
      <c r="G217" s="55">
        <v>6</v>
      </c>
      <c r="H217" s="57">
        <f t="shared" ref="H217:H227" si="41">SUM(C217:G217)</f>
        <v>293</v>
      </c>
    </row>
    <row r="218" spans="1:8" ht="15" customHeight="1" x14ac:dyDescent="0.3">
      <c r="A218" s="153"/>
      <c r="B218" s="18" t="s">
        <v>2</v>
      </c>
      <c r="C218" s="55">
        <v>0</v>
      </c>
      <c r="D218" s="55">
        <v>346</v>
      </c>
      <c r="E218" s="55">
        <v>120</v>
      </c>
      <c r="F218" s="55">
        <v>127</v>
      </c>
      <c r="G218" s="55">
        <v>10</v>
      </c>
      <c r="H218" s="57">
        <f t="shared" si="41"/>
        <v>603</v>
      </c>
    </row>
    <row r="219" spans="1:8" ht="15" customHeight="1" x14ac:dyDescent="0.3">
      <c r="A219" s="155" t="s">
        <v>17</v>
      </c>
      <c r="B219" s="13" t="s">
        <v>0</v>
      </c>
      <c r="C219" s="58">
        <v>2</v>
      </c>
      <c r="D219" s="58">
        <v>8</v>
      </c>
      <c r="E219" s="58">
        <v>19</v>
      </c>
      <c r="F219" s="58">
        <v>19</v>
      </c>
      <c r="G219" s="58">
        <v>8</v>
      </c>
      <c r="H219" s="59">
        <f t="shared" si="41"/>
        <v>56</v>
      </c>
    </row>
    <row r="220" spans="1:8" ht="15" customHeight="1" x14ac:dyDescent="0.3">
      <c r="A220" s="155"/>
      <c r="B220" s="13" t="s">
        <v>1</v>
      </c>
      <c r="C220" s="58">
        <v>89</v>
      </c>
      <c r="D220" s="58">
        <v>203</v>
      </c>
      <c r="E220" s="58">
        <v>605</v>
      </c>
      <c r="F220" s="58">
        <v>383</v>
      </c>
      <c r="G220" s="58">
        <v>150</v>
      </c>
      <c r="H220" s="59">
        <f t="shared" si="41"/>
        <v>1430</v>
      </c>
    </row>
    <row r="221" spans="1:8" ht="15" customHeight="1" x14ac:dyDescent="0.3">
      <c r="A221" s="155"/>
      <c r="B221" s="13" t="s">
        <v>2</v>
      </c>
      <c r="C221" s="58">
        <v>175</v>
      </c>
      <c r="D221" s="58">
        <v>365</v>
      </c>
      <c r="E221" s="58">
        <v>1178</v>
      </c>
      <c r="F221" s="58">
        <v>705</v>
      </c>
      <c r="G221" s="58">
        <v>288</v>
      </c>
      <c r="H221" s="59">
        <f t="shared" si="41"/>
        <v>2711</v>
      </c>
    </row>
    <row r="222" spans="1:8" ht="15" customHeight="1" x14ac:dyDescent="0.3">
      <c r="A222" s="153" t="s">
        <v>14</v>
      </c>
      <c r="B222" s="18" t="s">
        <v>0</v>
      </c>
      <c r="C222" s="55">
        <v>8</v>
      </c>
      <c r="D222" s="55">
        <v>44</v>
      </c>
      <c r="E222" s="55">
        <v>96</v>
      </c>
      <c r="F222" s="55">
        <v>58</v>
      </c>
      <c r="G222" s="55">
        <v>7</v>
      </c>
      <c r="H222" s="57">
        <f t="shared" si="41"/>
        <v>213</v>
      </c>
    </row>
    <row r="223" spans="1:8" ht="15" customHeight="1" x14ac:dyDescent="0.3">
      <c r="A223" s="153"/>
      <c r="B223" s="18" t="s">
        <v>1</v>
      </c>
      <c r="C223" s="55">
        <v>650</v>
      </c>
      <c r="D223" s="55">
        <v>448</v>
      </c>
      <c r="E223" s="55">
        <v>1234</v>
      </c>
      <c r="F223" s="55">
        <v>999</v>
      </c>
      <c r="G223" s="55">
        <v>104</v>
      </c>
      <c r="H223" s="57">
        <f t="shared" si="41"/>
        <v>3435</v>
      </c>
    </row>
    <row r="224" spans="1:8" ht="15" customHeight="1" x14ac:dyDescent="0.3">
      <c r="A224" s="153"/>
      <c r="B224" s="18" t="s">
        <v>2</v>
      </c>
      <c r="C224" s="55">
        <v>1382</v>
      </c>
      <c r="D224" s="55">
        <v>991</v>
      </c>
      <c r="E224" s="55">
        <v>2485</v>
      </c>
      <c r="F224" s="55">
        <v>1928</v>
      </c>
      <c r="G224" s="55">
        <v>189</v>
      </c>
      <c r="H224" s="57">
        <f t="shared" si="41"/>
        <v>6975</v>
      </c>
    </row>
    <row r="225" spans="1:8" ht="15" customHeight="1" x14ac:dyDescent="0.3">
      <c r="A225" s="155" t="s">
        <v>15</v>
      </c>
      <c r="B225" s="13" t="s">
        <v>0</v>
      </c>
      <c r="C225" s="58">
        <v>0</v>
      </c>
      <c r="D225" s="58">
        <v>10</v>
      </c>
      <c r="E225" s="58">
        <v>26</v>
      </c>
      <c r="F225" s="58">
        <v>50</v>
      </c>
      <c r="G225" s="58">
        <v>13</v>
      </c>
      <c r="H225" s="59">
        <f t="shared" si="41"/>
        <v>99</v>
      </c>
    </row>
    <row r="226" spans="1:8" ht="15" customHeight="1" x14ac:dyDescent="0.3">
      <c r="A226" s="155"/>
      <c r="B226" s="13" t="s">
        <v>1</v>
      </c>
      <c r="C226" s="58">
        <v>0</v>
      </c>
      <c r="D226" s="58">
        <v>211</v>
      </c>
      <c r="E226" s="58">
        <v>1089</v>
      </c>
      <c r="F226" s="58">
        <v>1038</v>
      </c>
      <c r="G226" s="58">
        <v>227</v>
      </c>
      <c r="H226" s="59">
        <f t="shared" si="41"/>
        <v>2565</v>
      </c>
    </row>
    <row r="227" spans="1:8" ht="15" customHeight="1" x14ac:dyDescent="0.3">
      <c r="A227" s="155"/>
      <c r="B227" s="13" t="s">
        <v>2</v>
      </c>
      <c r="C227" s="58">
        <v>0</v>
      </c>
      <c r="D227" s="58">
        <v>407</v>
      </c>
      <c r="E227" s="58">
        <v>2107</v>
      </c>
      <c r="F227" s="58">
        <v>1963</v>
      </c>
      <c r="G227" s="58">
        <v>462</v>
      </c>
      <c r="H227" s="59">
        <f t="shared" si="41"/>
        <v>4939</v>
      </c>
    </row>
    <row r="228" spans="1:8" ht="15" customHeight="1" x14ac:dyDescent="0.3">
      <c r="A228" s="154" t="s">
        <v>4</v>
      </c>
      <c r="B228" s="60" t="s">
        <v>0</v>
      </c>
      <c r="C228" s="61">
        <f>C216+C219+C222+C225</f>
        <v>10</v>
      </c>
      <c r="D228" s="61">
        <f t="shared" ref="D228:H228" si="42">D216+D219+D222+D225</f>
        <v>64</v>
      </c>
      <c r="E228" s="61">
        <f t="shared" si="42"/>
        <v>143</v>
      </c>
      <c r="F228" s="61">
        <f t="shared" si="42"/>
        <v>134</v>
      </c>
      <c r="G228" s="61">
        <f t="shared" si="42"/>
        <v>29</v>
      </c>
      <c r="H228" s="61">
        <f t="shared" si="42"/>
        <v>380</v>
      </c>
    </row>
    <row r="229" spans="1:8" ht="15" customHeight="1" x14ac:dyDescent="0.3">
      <c r="A229" s="154"/>
      <c r="B229" s="60" t="s">
        <v>1</v>
      </c>
      <c r="C229" s="61">
        <f>C217+C220+C223+C226</f>
        <v>739</v>
      </c>
      <c r="D229" s="61">
        <f t="shared" ref="D229:H229" si="43">D217+D220+D223+D226</f>
        <v>1017</v>
      </c>
      <c r="E229" s="61">
        <f t="shared" si="43"/>
        <v>2993</v>
      </c>
      <c r="F229" s="61">
        <f t="shared" si="43"/>
        <v>2487</v>
      </c>
      <c r="G229" s="61">
        <f t="shared" si="43"/>
        <v>487</v>
      </c>
      <c r="H229" s="61">
        <f t="shared" si="43"/>
        <v>7723</v>
      </c>
    </row>
    <row r="230" spans="1:8" ht="15" customHeight="1" x14ac:dyDescent="0.3">
      <c r="A230" s="154"/>
      <c r="B230" s="60" t="s">
        <v>2</v>
      </c>
      <c r="C230" s="61">
        <f>C218+C221+C224+C227</f>
        <v>1557</v>
      </c>
      <c r="D230" s="61">
        <f t="shared" ref="D230:H230" si="44">D218+D221+D224+D227</f>
        <v>2109</v>
      </c>
      <c r="E230" s="61">
        <f t="shared" si="44"/>
        <v>5890</v>
      </c>
      <c r="F230" s="61">
        <f t="shared" si="44"/>
        <v>4723</v>
      </c>
      <c r="G230" s="61">
        <f t="shared" si="44"/>
        <v>949</v>
      </c>
      <c r="H230" s="61">
        <f t="shared" si="44"/>
        <v>15228</v>
      </c>
    </row>
    <row r="231" spans="1:8" ht="15" customHeight="1" x14ac:dyDescent="0.3">
      <c r="A231" s="68" t="s">
        <v>113</v>
      </c>
      <c r="B231" s="68"/>
      <c r="C231" s="68"/>
      <c r="D231" s="68"/>
      <c r="E231" s="68"/>
      <c r="F231" s="68"/>
    </row>
    <row r="232" spans="1:8" ht="15" customHeight="1" x14ac:dyDescent="0.3"/>
    <row r="233" spans="1:8" ht="15" customHeight="1" x14ac:dyDescent="0.3"/>
    <row r="234" spans="1:8" ht="15" customHeight="1" x14ac:dyDescent="0.3">
      <c r="A234" s="152" t="s">
        <v>84</v>
      </c>
      <c r="B234" s="152"/>
      <c r="C234" s="152"/>
      <c r="D234" s="152"/>
      <c r="E234" s="152"/>
      <c r="F234" s="152"/>
      <c r="G234" s="152"/>
      <c r="H234" s="152"/>
    </row>
    <row r="235" spans="1:8" ht="15" customHeight="1" x14ac:dyDescent="0.3">
      <c r="A235" s="152" t="s">
        <v>85</v>
      </c>
      <c r="B235" s="152"/>
      <c r="C235" s="152"/>
      <c r="D235" s="152"/>
      <c r="E235" s="152"/>
      <c r="F235" s="152"/>
      <c r="G235" s="152"/>
      <c r="H235" s="152"/>
    </row>
    <row r="236" spans="1:8" ht="15" customHeight="1" x14ac:dyDescent="0.3">
      <c r="A236" s="53" t="s">
        <v>46</v>
      </c>
      <c r="B236" s="54"/>
      <c r="C236" s="54" t="s">
        <v>42</v>
      </c>
      <c r="D236" s="54" t="s">
        <v>43</v>
      </c>
      <c r="E236" s="54" t="s">
        <v>44</v>
      </c>
      <c r="F236" s="54" t="s">
        <v>45</v>
      </c>
      <c r="G236" s="54" t="s">
        <v>3</v>
      </c>
      <c r="H236" s="54" t="s">
        <v>38</v>
      </c>
    </row>
    <row r="237" spans="1:8" ht="15" customHeight="1" x14ac:dyDescent="0.3">
      <c r="A237" s="153" t="s">
        <v>16</v>
      </c>
      <c r="B237" s="18" t="s">
        <v>0</v>
      </c>
      <c r="C237" s="55">
        <v>0</v>
      </c>
      <c r="D237" s="55">
        <v>2</v>
      </c>
      <c r="E237" s="55">
        <v>2</v>
      </c>
      <c r="F237" s="56">
        <v>9</v>
      </c>
      <c r="G237" s="55">
        <v>1</v>
      </c>
      <c r="H237" s="57">
        <f>SUM(C237:G237)</f>
        <v>14</v>
      </c>
    </row>
    <row r="238" spans="1:8" ht="15" customHeight="1" x14ac:dyDescent="0.3">
      <c r="A238" s="153"/>
      <c r="B238" s="18" t="s">
        <v>1</v>
      </c>
      <c r="C238" s="55">
        <v>0</v>
      </c>
      <c r="D238" s="55">
        <v>155</v>
      </c>
      <c r="E238" s="55">
        <v>65</v>
      </c>
      <c r="F238" s="55">
        <v>141</v>
      </c>
      <c r="G238" s="55">
        <v>6</v>
      </c>
      <c r="H238" s="57">
        <f t="shared" ref="H238:H248" si="45">SUM(C238:G238)</f>
        <v>367</v>
      </c>
    </row>
    <row r="239" spans="1:8" ht="15" customHeight="1" x14ac:dyDescent="0.3">
      <c r="A239" s="153"/>
      <c r="B239" s="18" t="s">
        <v>2</v>
      </c>
      <c r="C239" s="55">
        <v>0</v>
      </c>
      <c r="D239" s="55">
        <v>346</v>
      </c>
      <c r="E239" s="55">
        <v>120</v>
      </c>
      <c r="F239" s="55">
        <v>261</v>
      </c>
      <c r="G239" s="55">
        <v>10</v>
      </c>
      <c r="H239" s="57">
        <f t="shared" si="45"/>
        <v>737</v>
      </c>
    </row>
    <row r="240" spans="1:8" ht="15" customHeight="1" x14ac:dyDescent="0.3">
      <c r="A240" s="155" t="s">
        <v>17</v>
      </c>
      <c r="B240" s="13" t="s">
        <v>0</v>
      </c>
      <c r="C240" s="58">
        <v>2</v>
      </c>
      <c r="D240" s="58">
        <v>8</v>
      </c>
      <c r="E240" s="58">
        <v>19</v>
      </c>
      <c r="F240" s="58">
        <v>20</v>
      </c>
      <c r="G240" s="58">
        <v>8</v>
      </c>
      <c r="H240" s="59">
        <f t="shared" si="45"/>
        <v>57</v>
      </c>
    </row>
    <row r="241" spans="1:8" ht="15" customHeight="1" x14ac:dyDescent="0.3">
      <c r="A241" s="155"/>
      <c r="B241" s="13" t="s">
        <v>1</v>
      </c>
      <c r="C241" s="58">
        <v>89</v>
      </c>
      <c r="D241" s="58">
        <v>297</v>
      </c>
      <c r="E241" s="58">
        <v>605</v>
      </c>
      <c r="F241" s="58">
        <v>394</v>
      </c>
      <c r="G241" s="58">
        <v>150</v>
      </c>
      <c r="H241" s="59">
        <f t="shared" si="45"/>
        <v>1535</v>
      </c>
    </row>
    <row r="242" spans="1:8" ht="15" customHeight="1" x14ac:dyDescent="0.3">
      <c r="A242" s="155"/>
      <c r="B242" s="13" t="s">
        <v>2</v>
      </c>
      <c r="C242" s="58">
        <v>175</v>
      </c>
      <c r="D242" s="58">
        <v>536</v>
      </c>
      <c r="E242" s="58">
        <v>1178</v>
      </c>
      <c r="F242" s="58">
        <v>732</v>
      </c>
      <c r="G242" s="58">
        <v>288</v>
      </c>
      <c r="H242" s="59">
        <f t="shared" si="45"/>
        <v>2909</v>
      </c>
    </row>
    <row r="243" spans="1:8" ht="15" customHeight="1" x14ac:dyDescent="0.3">
      <c r="A243" s="153" t="s">
        <v>14</v>
      </c>
      <c r="B243" s="18" t="s">
        <v>0</v>
      </c>
      <c r="C243" s="55">
        <v>5</v>
      </c>
      <c r="D243" s="55">
        <v>40</v>
      </c>
      <c r="E243" s="55">
        <v>87</v>
      </c>
      <c r="F243" s="55">
        <v>62</v>
      </c>
      <c r="G243" s="55">
        <v>9</v>
      </c>
      <c r="H243" s="57">
        <f t="shared" si="45"/>
        <v>203</v>
      </c>
    </row>
    <row r="244" spans="1:8" ht="15" customHeight="1" x14ac:dyDescent="0.3">
      <c r="A244" s="153"/>
      <c r="B244" s="18" t="s">
        <v>1</v>
      </c>
      <c r="C244" s="55">
        <v>564</v>
      </c>
      <c r="D244" s="55">
        <v>414</v>
      </c>
      <c r="E244" s="55">
        <v>1105</v>
      </c>
      <c r="F244" s="55">
        <v>1062</v>
      </c>
      <c r="G244" s="55">
        <v>142</v>
      </c>
      <c r="H244" s="57">
        <f t="shared" si="45"/>
        <v>3287</v>
      </c>
    </row>
    <row r="245" spans="1:8" ht="15" customHeight="1" x14ac:dyDescent="0.3">
      <c r="A245" s="153"/>
      <c r="B245" s="18" t="s">
        <v>2</v>
      </c>
      <c r="C245" s="55">
        <v>1198</v>
      </c>
      <c r="D245" s="55">
        <v>916</v>
      </c>
      <c r="E245" s="55">
        <v>2236</v>
      </c>
      <c r="F245" s="55">
        <v>2057</v>
      </c>
      <c r="G245" s="55">
        <v>239</v>
      </c>
      <c r="H245" s="57">
        <f t="shared" si="45"/>
        <v>6646</v>
      </c>
    </row>
    <row r="246" spans="1:8" ht="15" customHeight="1" x14ac:dyDescent="0.3">
      <c r="A246" s="155" t="s">
        <v>15</v>
      </c>
      <c r="B246" s="13" t="s">
        <v>0</v>
      </c>
      <c r="C246" s="58">
        <v>0</v>
      </c>
      <c r="D246" s="58">
        <v>8</v>
      </c>
      <c r="E246" s="58">
        <v>21</v>
      </c>
      <c r="F246" s="58">
        <v>54</v>
      </c>
      <c r="G246" s="58">
        <v>13</v>
      </c>
      <c r="H246" s="59">
        <f t="shared" si="45"/>
        <v>96</v>
      </c>
    </row>
    <row r="247" spans="1:8" ht="15" customHeight="1" x14ac:dyDescent="0.3">
      <c r="A247" s="155"/>
      <c r="B247" s="13" t="s">
        <v>1</v>
      </c>
      <c r="C247" s="58">
        <v>0</v>
      </c>
      <c r="D247" s="58">
        <v>161</v>
      </c>
      <c r="E247" s="58">
        <v>743</v>
      </c>
      <c r="F247" s="58">
        <v>1122</v>
      </c>
      <c r="G247" s="58">
        <v>227</v>
      </c>
      <c r="H247" s="59">
        <f t="shared" si="45"/>
        <v>2253</v>
      </c>
    </row>
    <row r="248" spans="1:8" ht="15" customHeight="1" x14ac:dyDescent="0.3">
      <c r="A248" s="155"/>
      <c r="B248" s="13" t="s">
        <v>2</v>
      </c>
      <c r="C248" s="58">
        <v>0</v>
      </c>
      <c r="D248" s="58">
        <v>317</v>
      </c>
      <c r="E248" s="58">
        <v>1440</v>
      </c>
      <c r="F248" s="58">
        <v>2133</v>
      </c>
      <c r="G248" s="58">
        <v>462</v>
      </c>
      <c r="H248" s="59">
        <f t="shared" si="45"/>
        <v>4352</v>
      </c>
    </row>
    <row r="249" spans="1:8" ht="15" customHeight="1" x14ac:dyDescent="0.3">
      <c r="A249" s="154" t="s">
        <v>4</v>
      </c>
      <c r="B249" s="60" t="s">
        <v>0</v>
      </c>
      <c r="C249" s="61">
        <f>C237+C240+C243+C246</f>
        <v>7</v>
      </c>
      <c r="D249" s="61">
        <f t="shared" ref="D249:H249" si="46">D237+D240+D243+D246</f>
        <v>58</v>
      </c>
      <c r="E249" s="61">
        <f t="shared" si="46"/>
        <v>129</v>
      </c>
      <c r="F249" s="61">
        <f t="shared" si="46"/>
        <v>145</v>
      </c>
      <c r="G249" s="61">
        <f t="shared" si="46"/>
        <v>31</v>
      </c>
      <c r="H249" s="61">
        <f t="shared" si="46"/>
        <v>370</v>
      </c>
    </row>
    <row r="250" spans="1:8" ht="15" customHeight="1" x14ac:dyDescent="0.3">
      <c r="A250" s="154"/>
      <c r="B250" s="60" t="s">
        <v>1</v>
      </c>
      <c r="C250" s="61">
        <f>C238+C241+C244+C247</f>
        <v>653</v>
      </c>
      <c r="D250" s="61">
        <f t="shared" ref="D250:H250" si="47">D238+D241+D244+D247</f>
        <v>1027</v>
      </c>
      <c r="E250" s="61">
        <f t="shared" si="47"/>
        <v>2518</v>
      </c>
      <c r="F250" s="61">
        <f t="shared" si="47"/>
        <v>2719</v>
      </c>
      <c r="G250" s="61">
        <f t="shared" si="47"/>
        <v>525</v>
      </c>
      <c r="H250" s="61">
        <f t="shared" si="47"/>
        <v>7442</v>
      </c>
    </row>
    <row r="251" spans="1:8" ht="15" customHeight="1" x14ac:dyDescent="0.3">
      <c r="A251" s="154"/>
      <c r="B251" s="60" t="s">
        <v>2</v>
      </c>
      <c r="C251" s="61">
        <f>C239+C242+C245+C248</f>
        <v>1373</v>
      </c>
      <c r="D251" s="61">
        <f t="shared" ref="D251:H251" si="48">D239+D242+D245+D248</f>
        <v>2115</v>
      </c>
      <c r="E251" s="61">
        <f t="shared" si="48"/>
        <v>4974</v>
      </c>
      <c r="F251" s="61">
        <f t="shared" si="48"/>
        <v>5183</v>
      </c>
      <c r="G251" s="61">
        <f t="shared" si="48"/>
        <v>999</v>
      </c>
      <c r="H251" s="61">
        <f t="shared" si="48"/>
        <v>14644</v>
      </c>
    </row>
    <row r="252" spans="1:8" ht="15" customHeight="1" x14ac:dyDescent="0.3">
      <c r="A252" s="68" t="s">
        <v>113</v>
      </c>
      <c r="B252" s="68"/>
      <c r="C252" s="68"/>
      <c r="D252" s="68"/>
      <c r="E252" s="68"/>
      <c r="F252" s="68"/>
    </row>
    <row r="253" spans="1:8" ht="15" customHeight="1" x14ac:dyDescent="0.3"/>
    <row r="254" spans="1:8" ht="15" customHeight="1" x14ac:dyDescent="0.3"/>
    <row r="255" spans="1:8" ht="15" customHeight="1" x14ac:dyDescent="0.3">
      <c r="A255" s="152" t="s">
        <v>84</v>
      </c>
      <c r="B255" s="152"/>
      <c r="C255" s="152"/>
      <c r="D255" s="152"/>
      <c r="E255" s="152"/>
      <c r="F255" s="152"/>
      <c r="G255" s="152"/>
      <c r="H255" s="152"/>
    </row>
    <row r="256" spans="1:8" ht="15" customHeight="1" x14ac:dyDescent="0.3">
      <c r="A256" s="152" t="s">
        <v>86</v>
      </c>
      <c r="B256" s="152"/>
      <c r="C256" s="152"/>
      <c r="D256" s="152"/>
      <c r="E256" s="152"/>
      <c r="F256" s="152"/>
      <c r="G256" s="152"/>
      <c r="H256" s="152"/>
    </row>
    <row r="257" spans="1:8" ht="15" customHeight="1" x14ac:dyDescent="0.3">
      <c r="A257" s="53" t="s">
        <v>46</v>
      </c>
      <c r="B257" s="54"/>
      <c r="C257" s="54" t="s">
        <v>42</v>
      </c>
      <c r="D257" s="54" t="s">
        <v>43</v>
      </c>
      <c r="E257" s="54" t="s">
        <v>44</v>
      </c>
      <c r="F257" s="54" t="s">
        <v>45</v>
      </c>
      <c r="G257" s="54" t="s">
        <v>3</v>
      </c>
      <c r="H257" s="54" t="s">
        <v>38</v>
      </c>
    </row>
    <row r="258" spans="1:8" ht="15" customHeight="1" x14ac:dyDescent="0.3">
      <c r="A258" s="153" t="s">
        <v>16</v>
      </c>
      <c r="B258" s="18" t="s">
        <v>0</v>
      </c>
      <c r="C258" s="55">
        <v>0</v>
      </c>
      <c r="D258" s="55">
        <v>2</v>
      </c>
      <c r="E258" s="55">
        <v>2</v>
      </c>
      <c r="F258" s="56">
        <v>9</v>
      </c>
      <c r="G258" s="55">
        <v>1</v>
      </c>
      <c r="H258" s="57">
        <f>SUM(C258:G258)</f>
        <v>14</v>
      </c>
    </row>
    <row r="259" spans="1:8" ht="15" customHeight="1" x14ac:dyDescent="0.3">
      <c r="A259" s="153"/>
      <c r="B259" s="18" t="s">
        <v>1</v>
      </c>
      <c r="C259" s="55">
        <v>0</v>
      </c>
      <c r="D259" s="55">
        <v>155</v>
      </c>
      <c r="E259" s="55">
        <v>65</v>
      </c>
      <c r="F259" s="55">
        <v>141</v>
      </c>
      <c r="G259" s="55">
        <v>6</v>
      </c>
      <c r="H259" s="57">
        <f t="shared" ref="H259:H269" si="49">SUM(C259:G259)</f>
        <v>367</v>
      </c>
    </row>
    <row r="260" spans="1:8" ht="15" customHeight="1" x14ac:dyDescent="0.3">
      <c r="A260" s="153"/>
      <c r="B260" s="18" t="s">
        <v>2</v>
      </c>
      <c r="C260" s="55">
        <v>0</v>
      </c>
      <c r="D260" s="55">
        <v>346</v>
      </c>
      <c r="E260" s="55">
        <v>120</v>
      </c>
      <c r="F260" s="55">
        <v>261</v>
      </c>
      <c r="G260" s="55">
        <v>10</v>
      </c>
      <c r="H260" s="57">
        <f t="shared" si="49"/>
        <v>737</v>
      </c>
    </row>
    <row r="261" spans="1:8" ht="15" customHeight="1" x14ac:dyDescent="0.3">
      <c r="A261" s="155" t="s">
        <v>17</v>
      </c>
      <c r="B261" s="13" t="s">
        <v>0</v>
      </c>
      <c r="C261" s="58">
        <v>2</v>
      </c>
      <c r="D261" s="58">
        <v>8</v>
      </c>
      <c r="E261" s="58">
        <v>19</v>
      </c>
      <c r="F261" s="58">
        <v>20</v>
      </c>
      <c r="G261" s="58">
        <v>8</v>
      </c>
      <c r="H261" s="59">
        <f t="shared" si="49"/>
        <v>57</v>
      </c>
    </row>
    <row r="262" spans="1:8" ht="15" customHeight="1" x14ac:dyDescent="0.3">
      <c r="A262" s="155"/>
      <c r="B262" s="13" t="s">
        <v>1</v>
      </c>
      <c r="C262" s="58">
        <v>89</v>
      </c>
      <c r="D262" s="58">
        <v>297</v>
      </c>
      <c r="E262" s="58">
        <v>605</v>
      </c>
      <c r="F262" s="58">
        <v>394</v>
      </c>
      <c r="G262" s="58">
        <v>150</v>
      </c>
      <c r="H262" s="59">
        <f t="shared" si="49"/>
        <v>1535</v>
      </c>
    </row>
    <row r="263" spans="1:8" ht="15" customHeight="1" x14ac:dyDescent="0.3">
      <c r="A263" s="155"/>
      <c r="B263" s="13" t="s">
        <v>2</v>
      </c>
      <c r="C263" s="58">
        <v>175</v>
      </c>
      <c r="D263" s="58">
        <v>536</v>
      </c>
      <c r="E263" s="58">
        <v>1178</v>
      </c>
      <c r="F263" s="58">
        <v>732</v>
      </c>
      <c r="G263" s="58">
        <v>288</v>
      </c>
      <c r="H263" s="59">
        <f t="shared" si="49"/>
        <v>2909</v>
      </c>
    </row>
    <row r="264" spans="1:8" ht="15" customHeight="1" x14ac:dyDescent="0.3">
      <c r="A264" s="153" t="s">
        <v>14</v>
      </c>
      <c r="B264" s="18" t="s">
        <v>0</v>
      </c>
      <c r="C264" s="55">
        <v>4</v>
      </c>
      <c r="D264" s="55">
        <v>40</v>
      </c>
      <c r="E264" s="55">
        <v>87</v>
      </c>
      <c r="F264" s="55">
        <v>63</v>
      </c>
      <c r="G264" s="55">
        <v>10</v>
      </c>
      <c r="H264" s="57">
        <f t="shared" si="49"/>
        <v>204</v>
      </c>
    </row>
    <row r="265" spans="1:8" ht="15" customHeight="1" x14ac:dyDescent="0.3">
      <c r="A265" s="153"/>
      <c r="B265" s="18" t="s">
        <v>1</v>
      </c>
      <c r="C265" s="55">
        <v>510</v>
      </c>
      <c r="D265" s="55">
        <v>414</v>
      </c>
      <c r="E265" s="55">
        <v>1107</v>
      </c>
      <c r="F265" s="55">
        <v>1070</v>
      </c>
      <c r="G265" s="55">
        <v>152</v>
      </c>
      <c r="H265" s="57">
        <f t="shared" si="49"/>
        <v>3253</v>
      </c>
    </row>
    <row r="266" spans="1:8" ht="15" customHeight="1" x14ac:dyDescent="0.3">
      <c r="A266" s="153"/>
      <c r="B266" s="18" t="s">
        <v>2</v>
      </c>
      <c r="C266" s="55">
        <v>1049</v>
      </c>
      <c r="D266" s="55">
        <v>916</v>
      </c>
      <c r="E266" s="55">
        <v>2233</v>
      </c>
      <c r="F266" s="55">
        <v>2072</v>
      </c>
      <c r="G266" s="55">
        <v>261</v>
      </c>
      <c r="H266" s="57">
        <f t="shared" si="49"/>
        <v>6531</v>
      </c>
    </row>
    <row r="267" spans="1:8" ht="15" customHeight="1" x14ac:dyDescent="0.3">
      <c r="A267" s="155" t="s">
        <v>15</v>
      </c>
      <c r="B267" s="13" t="s">
        <v>0</v>
      </c>
      <c r="C267" s="58">
        <v>0</v>
      </c>
      <c r="D267" s="58">
        <v>8</v>
      </c>
      <c r="E267" s="58">
        <v>21</v>
      </c>
      <c r="F267" s="58">
        <v>54</v>
      </c>
      <c r="G267" s="58">
        <v>13</v>
      </c>
      <c r="H267" s="59">
        <f t="shared" si="49"/>
        <v>96</v>
      </c>
    </row>
    <row r="268" spans="1:8" ht="15" customHeight="1" x14ac:dyDescent="0.3">
      <c r="A268" s="155"/>
      <c r="B268" s="13" t="s">
        <v>1</v>
      </c>
      <c r="C268" s="58">
        <v>0</v>
      </c>
      <c r="D268" s="58">
        <v>161</v>
      </c>
      <c r="E268" s="58">
        <v>701</v>
      </c>
      <c r="F268" s="58">
        <v>1118</v>
      </c>
      <c r="G268" s="58">
        <v>227</v>
      </c>
      <c r="H268" s="59">
        <f t="shared" si="49"/>
        <v>2207</v>
      </c>
    </row>
    <row r="269" spans="1:8" ht="15" customHeight="1" x14ac:dyDescent="0.3">
      <c r="A269" s="155"/>
      <c r="B269" s="13" t="s">
        <v>2</v>
      </c>
      <c r="C269" s="58">
        <v>0</v>
      </c>
      <c r="D269" s="58">
        <v>317</v>
      </c>
      <c r="E269" s="58">
        <v>1367</v>
      </c>
      <c r="F269" s="58">
        <v>2135</v>
      </c>
      <c r="G269" s="58">
        <v>462</v>
      </c>
      <c r="H269" s="59">
        <f t="shared" si="49"/>
        <v>4281</v>
      </c>
    </row>
    <row r="270" spans="1:8" ht="15" customHeight="1" x14ac:dyDescent="0.3">
      <c r="A270" s="154" t="s">
        <v>4</v>
      </c>
      <c r="B270" s="60" t="s">
        <v>0</v>
      </c>
      <c r="C270" s="61">
        <f>C258+C261+C264+C267</f>
        <v>6</v>
      </c>
      <c r="D270" s="61">
        <f t="shared" ref="D270:H270" si="50">D258+D261+D264+D267</f>
        <v>58</v>
      </c>
      <c r="E270" s="61">
        <f t="shared" si="50"/>
        <v>129</v>
      </c>
      <c r="F270" s="61">
        <f t="shared" si="50"/>
        <v>146</v>
      </c>
      <c r="G270" s="61">
        <f t="shared" si="50"/>
        <v>32</v>
      </c>
      <c r="H270" s="61">
        <f t="shared" si="50"/>
        <v>371</v>
      </c>
    </row>
    <row r="271" spans="1:8" ht="15" customHeight="1" x14ac:dyDescent="0.3">
      <c r="A271" s="154"/>
      <c r="B271" s="60" t="s">
        <v>1</v>
      </c>
      <c r="C271" s="61">
        <f>C259+C262+C265+C268</f>
        <v>599</v>
      </c>
      <c r="D271" s="61">
        <f t="shared" ref="D271:H271" si="51">D259+D262+D265+D268</f>
        <v>1027</v>
      </c>
      <c r="E271" s="61">
        <f t="shared" si="51"/>
        <v>2478</v>
      </c>
      <c r="F271" s="61">
        <f t="shared" si="51"/>
        <v>2723</v>
      </c>
      <c r="G271" s="61">
        <f t="shared" si="51"/>
        <v>535</v>
      </c>
      <c r="H271" s="61">
        <f t="shared" si="51"/>
        <v>7362</v>
      </c>
    </row>
    <row r="272" spans="1:8" ht="15" customHeight="1" x14ac:dyDescent="0.3">
      <c r="A272" s="154"/>
      <c r="B272" s="60" t="s">
        <v>2</v>
      </c>
      <c r="C272" s="61">
        <f>C260+C263+C266+C269</f>
        <v>1224</v>
      </c>
      <c r="D272" s="61">
        <f t="shared" ref="D272:H272" si="52">D260+D263+D266+D269</f>
        <v>2115</v>
      </c>
      <c r="E272" s="61">
        <f t="shared" si="52"/>
        <v>4898</v>
      </c>
      <c r="F272" s="61">
        <f t="shared" si="52"/>
        <v>5200</v>
      </c>
      <c r="G272" s="61">
        <f t="shared" si="52"/>
        <v>1021</v>
      </c>
      <c r="H272" s="61">
        <f t="shared" si="52"/>
        <v>14458</v>
      </c>
    </row>
    <row r="273" spans="1:8" ht="15" customHeight="1" x14ac:dyDescent="0.3">
      <c r="A273" s="149" t="s">
        <v>113</v>
      </c>
      <c r="B273" s="149"/>
      <c r="C273" s="149"/>
      <c r="D273" s="149"/>
      <c r="E273" s="149"/>
      <c r="F273" s="149"/>
    </row>
    <row r="274" spans="1:8" ht="15" customHeight="1" x14ac:dyDescent="0.3"/>
    <row r="275" spans="1:8" ht="15" customHeight="1" x14ac:dyDescent="0.3"/>
    <row r="276" spans="1:8" ht="15" customHeight="1" x14ac:dyDescent="0.3">
      <c r="A276" s="152" t="s">
        <v>78</v>
      </c>
      <c r="B276" s="152"/>
      <c r="C276" s="152"/>
      <c r="D276" s="152"/>
      <c r="E276" s="152"/>
      <c r="F276" s="152"/>
      <c r="G276" s="152"/>
      <c r="H276" s="152"/>
    </row>
    <row r="277" spans="1:8" ht="15" customHeight="1" x14ac:dyDescent="0.3">
      <c r="A277" s="152" t="s">
        <v>87</v>
      </c>
      <c r="B277" s="152"/>
      <c r="C277" s="152"/>
      <c r="D277" s="152"/>
      <c r="E277" s="152"/>
      <c r="F277" s="152"/>
      <c r="G277" s="152"/>
      <c r="H277" s="152"/>
    </row>
    <row r="278" spans="1:8" ht="15" customHeight="1" x14ac:dyDescent="0.3">
      <c r="A278" s="53" t="s">
        <v>46</v>
      </c>
      <c r="B278" s="54"/>
      <c r="C278" s="54" t="s">
        <v>42</v>
      </c>
      <c r="D278" s="54" t="s">
        <v>43</v>
      </c>
      <c r="E278" s="54" t="s">
        <v>44</v>
      </c>
      <c r="F278" s="54" t="s">
        <v>45</v>
      </c>
      <c r="G278" s="54" t="s">
        <v>3</v>
      </c>
      <c r="H278" s="54" t="s">
        <v>38</v>
      </c>
    </row>
    <row r="279" spans="1:8" ht="15" customHeight="1" x14ac:dyDescent="0.3">
      <c r="A279" s="153" t="s">
        <v>16</v>
      </c>
      <c r="B279" s="18" t="s">
        <v>0</v>
      </c>
      <c r="C279" s="55">
        <v>0</v>
      </c>
      <c r="D279" s="55">
        <v>2</v>
      </c>
      <c r="E279" s="55">
        <v>2</v>
      </c>
      <c r="F279" s="56">
        <v>9</v>
      </c>
      <c r="G279" s="55">
        <v>1</v>
      </c>
      <c r="H279" s="57">
        <f>SUM(C279:G279)</f>
        <v>14</v>
      </c>
    </row>
    <row r="280" spans="1:8" ht="15" customHeight="1" x14ac:dyDescent="0.3">
      <c r="A280" s="153"/>
      <c r="B280" s="18" t="s">
        <v>1</v>
      </c>
      <c r="C280" s="55">
        <v>0</v>
      </c>
      <c r="D280" s="55">
        <v>155</v>
      </c>
      <c r="E280" s="55">
        <v>65</v>
      </c>
      <c r="F280" s="55">
        <v>141</v>
      </c>
      <c r="G280" s="55">
        <v>6</v>
      </c>
      <c r="H280" s="57">
        <f t="shared" ref="H280:H290" si="53">SUM(C280:G280)</f>
        <v>367</v>
      </c>
    </row>
    <row r="281" spans="1:8" ht="15" customHeight="1" x14ac:dyDescent="0.3">
      <c r="A281" s="153"/>
      <c r="B281" s="18" t="s">
        <v>2</v>
      </c>
      <c r="C281" s="55">
        <v>0</v>
      </c>
      <c r="D281" s="55">
        <v>346</v>
      </c>
      <c r="E281" s="55">
        <v>120</v>
      </c>
      <c r="F281" s="55">
        <v>261</v>
      </c>
      <c r="G281" s="55">
        <v>10</v>
      </c>
      <c r="H281" s="57">
        <f t="shared" si="53"/>
        <v>737</v>
      </c>
    </row>
    <row r="282" spans="1:8" ht="15" customHeight="1" x14ac:dyDescent="0.3">
      <c r="A282" s="155" t="s">
        <v>17</v>
      </c>
      <c r="B282" s="13" t="s">
        <v>0</v>
      </c>
      <c r="C282" s="58">
        <v>2</v>
      </c>
      <c r="D282" s="58">
        <v>7</v>
      </c>
      <c r="E282" s="58">
        <v>17</v>
      </c>
      <c r="F282" s="58">
        <v>20</v>
      </c>
      <c r="G282" s="58">
        <v>8</v>
      </c>
      <c r="H282" s="59">
        <f t="shared" si="53"/>
        <v>54</v>
      </c>
    </row>
    <row r="283" spans="1:8" ht="15" customHeight="1" x14ac:dyDescent="0.3">
      <c r="A283" s="155"/>
      <c r="B283" s="13" t="s">
        <v>1</v>
      </c>
      <c r="C283" s="58">
        <v>89</v>
      </c>
      <c r="D283" s="58">
        <v>273</v>
      </c>
      <c r="E283" s="58">
        <v>578</v>
      </c>
      <c r="F283" s="58">
        <v>394</v>
      </c>
      <c r="G283" s="58">
        <v>150</v>
      </c>
      <c r="H283" s="59">
        <f t="shared" si="53"/>
        <v>1484</v>
      </c>
    </row>
    <row r="284" spans="1:8" ht="15" customHeight="1" x14ac:dyDescent="0.3">
      <c r="A284" s="155"/>
      <c r="B284" s="13" t="s">
        <v>2</v>
      </c>
      <c r="C284" s="58">
        <v>175</v>
      </c>
      <c r="D284" s="58">
        <v>494</v>
      </c>
      <c r="E284" s="58">
        <v>1119</v>
      </c>
      <c r="F284" s="58">
        <v>732</v>
      </c>
      <c r="G284" s="58">
        <v>292</v>
      </c>
      <c r="H284" s="59">
        <f t="shared" si="53"/>
        <v>2812</v>
      </c>
    </row>
    <row r="285" spans="1:8" ht="15" customHeight="1" x14ac:dyDescent="0.3">
      <c r="A285" s="153" t="s">
        <v>14</v>
      </c>
      <c r="B285" s="18" t="s">
        <v>0</v>
      </c>
      <c r="C285" s="55">
        <v>4</v>
      </c>
      <c r="D285" s="55">
        <v>39</v>
      </c>
      <c r="E285" s="55">
        <v>81</v>
      </c>
      <c r="F285" s="55">
        <v>63</v>
      </c>
      <c r="G285" s="55">
        <v>10</v>
      </c>
      <c r="H285" s="57">
        <f t="shared" si="53"/>
        <v>197</v>
      </c>
    </row>
    <row r="286" spans="1:8" ht="15" customHeight="1" x14ac:dyDescent="0.3">
      <c r="A286" s="153"/>
      <c r="B286" s="18" t="s">
        <v>1</v>
      </c>
      <c r="C286" s="55">
        <v>510</v>
      </c>
      <c r="D286" s="55">
        <v>408</v>
      </c>
      <c r="E286" s="55">
        <v>1028</v>
      </c>
      <c r="F286" s="55">
        <v>1045</v>
      </c>
      <c r="G286" s="55">
        <v>153</v>
      </c>
      <c r="H286" s="57">
        <f t="shared" si="53"/>
        <v>3144</v>
      </c>
    </row>
    <row r="287" spans="1:8" ht="15" customHeight="1" x14ac:dyDescent="0.3">
      <c r="A287" s="153"/>
      <c r="B287" s="18" t="s">
        <v>2</v>
      </c>
      <c r="C287" s="55">
        <v>1049</v>
      </c>
      <c r="D287" s="55">
        <v>894</v>
      </c>
      <c r="E287" s="55">
        <v>2070</v>
      </c>
      <c r="F287" s="55">
        <v>2012</v>
      </c>
      <c r="G287" s="55">
        <v>264</v>
      </c>
      <c r="H287" s="57">
        <f t="shared" si="53"/>
        <v>6289</v>
      </c>
    </row>
    <row r="288" spans="1:8" ht="15" customHeight="1" x14ac:dyDescent="0.3">
      <c r="A288" s="155" t="s">
        <v>15</v>
      </c>
      <c r="B288" s="13" t="s">
        <v>0</v>
      </c>
      <c r="C288" s="58">
        <v>0</v>
      </c>
      <c r="D288" s="58">
        <v>8</v>
      </c>
      <c r="E288" s="58">
        <v>20</v>
      </c>
      <c r="F288" s="58">
        <v>55</v>
      </c>
      <c r="G288" s="58">
        <v>13</v>
      </c>
      <c r="H288" s="59">
        <f t="shared" si="53"/>
        <v>96</v>
      </c>
    </row>
    <row r="289" spans="1:8" ht="15" customHeight="1" x14ac:dyDescent="0.3">
      <c r="A289" s="155"/>
      <c r="B289" s="13" t="s">
        <v>1</v>
      </c>
      <c r="C289" s="58">
        <v>0</v>
      </c>
      <c r="D289" s="58">
        <v>161</v>
      </c>
      <c r="E289" s="58">
        <v>922</v>
      </c>
      <c r="F289" s="58">
        <v>1142</v>
      </c>
      <c r="G289" s="58">
        <v>231</v>
      </c>
      <c r="H289" s="59">
        <f t="shared" si="53"/>
        <v>2456</v>
      </c>
    </row>
    <row r="290" spans="1:8" ht="15" customHeight="1" x14ac:dyDescent="0.3">
      <c r="A290" s="155"/>
      <c r="B290" s="13" t="s">
        <v>2</v>
      </c>
      <c r="C290" s="58">
        <v>0</v>
      </c>
      <c r="D290" s="58">
        <v>317</v>
      </c>
      <c r="E290" s="58">
        <v>1778</v>
      </c>
      <c r="F290" s="58">
        <v>2196</v>
      </c>
      <c r="G290" s="58">
        <v>465</v>
      </c>
      <c r="H290" s="59">
        <f t="shared" si="53"/>
        <v>4756</v>
      </c>
    </row>
    <row r="291" spans="1:8" ht="15" customHeight="1" x14ac:dyDescent="0.3">
      <c r="A291" s="154" t="s">
        <v>4</v>
      </c>
      <c r="B291" s="60" t="s">
        <v>0</v>
      </c>
      <c r="C291" s="61">
        <f>C279+C282+C285+C288</f>
        <v>6</v>
      </c>
      <c r="D291" s="61">
        <f t="shared" ref="D291:H291" si="54">D279+D282+D285+D288</f>
        <v>56</v>
      </c>
      <c r="E291" s="61">
        <f t="shared" si="54"/>
        <v>120</v>
      </c>
      <c r="F291" s="61">
        <f t="shared" si="54"/>
        <v>147</v>
      </c>
      <c r="G291" s="61">
        <f t="shared" si="54"/>
        <v>32</v>
      </c>
      <c r="H291" s="61">
        <f t="shared" si="54"/>
        <v>361</v>
      </c>
    </row>
    <row r="292" spans="1:8" ht="15" customHeight="1" x14ac:dyDescent="0.3">
      <c r="A292" s="154"/>
      <c r="B292" s="60" t="s">
        <v>1</v>
      </c>
      <c r="C292" s="61">
        <f>C280+C283+C286+C289</f>
        <v>599</v>
      </c>
      <c r="D292" s="61">
        <f t="shared" ref="D292:H292" si="55">D280+D283+D286+D289</f>
        <v>997</v>
      </c>
      <c r="E292" s="61">
        <f t="shared" si="55"/>
        <v>2593</v>
      </c>
      <c r="F292" s="61">
        <f t="shared" si="55"/>
        <v>2722</v>
      </c>
      <c r="G292" s="61">
        <f t="shared" si="55"/>
        <v>540</v>
      </c>
      <c r="H292" s="61">
        <f t="shared" si="55"/>
        <v>7451</v>
      </c>
    </row>
    <row r="293" spans="1:8" ht="15" customHeight="1" x14ac:dyDescent="0.3">
      <c r="A293" s="154"/>
      <c r="B293" s="60" t="s">
        <v>2</v>
      </c>
      <c r="C293" s="61">
        <f>C281+C284+C287+C290</f>
        <v>1224</v>
      </c>
      <c r="D293" s="61">
        <f t="shared" ref="D293:H293" si="56">D281+D284+D287+D290</f>
        <v>2051</v>
      </c>
      <c r="E293" s="61">
        <f t="shared" si="56"/>
        <v>5087</v>
      </c>
      <c r="F293" s="61">
        <f t="shared" si="56"/>
        <v>5201</v>
      </c>
      <c r="G293" s="61">
        <f t="shared" si="56"/>
        <v>1031</v>
      </c>
      <c r="H293" s="61">
        <f t="shared" si="56"/>
        <v>14594</v>
      </c>
    </row>
    <row r="294" spans="1:8" ht="15" customHeight="1" x14ac:dyDescent="0.3">
      <c r="A294" s="149" t="s">
        <v>113</v>
      </c>
      <c r="B294" s="149"/>
      <c r="C294" s="149"/>
      <c r="D294" s="149"/>
      <c r="E294" s="149"/>
      <c r="F294" s="149"/>
    </row>
    <row r="295" spans="1:8" ht="15" customHeight="1" x14ac:dyDescent="0.3"/>
  </sheetData>
  <mergeCells count="104">
    <mergeCell ref="A3:H3"/>
    <mergeCell ref="A4:H4"/>
    <mergeCell ref="A6:A8"/>
    <mergeCell ref="A9:A11"/>
    <mergeCell ref="A12:A14"/>
    <mergeCell ref="A57:A59"/>
    <mergeCell ref="A87:H87"/>
    <mergeCell ref="A88:H88"/>
    <mergeCell ref="A90:A92"/>
    <mergeCell ref="A45:H45"/>
    <mergeCell ref="A46:H46"/>
    <mergeCell ref="A48:A50"/>
    <mergeCell ref="A51:A53"/>
    <mergeCell ref="A54:A56"/>
    <mergeCell ref="A93:A95"/>
    <mergeCell ref="A96:A98"/>
    <mergeCell ref="A78:A80"/>
    <mergeCell ref="A81:A83"/>
    <mergeCell ref="A84:F84"/>
    <mergeCell ref="A15:A17"/>
    <mergeCell ref="A18:A20"/>
    <mergeCell ref="A21:F21"/>
    <mergeCell ref="A120:A122"/>
    <mergeCell ref="A66:H66"/>
    <mergeCell ref="A67:H67"/>
    <mergeCell ref="A69:A71"/>
    <mergeCell ref="A72:A74"/>
    <mergeCell ref="A75:A77"/>
    <mergeCell ref="A36:A38"/>
    <mergeCell ref="A39:A41"/>
    <mergeCell ref="A42:F42"/>
    <mergeCell ref="A24:H24"/>
    <mergeCell ref="A25:H25"/>
    <mergeCell ref="A27:A29"/>
    <mergeCell ref="A30:A32"/>
    <mergeCell ref="A33:A35"/>
    <mergeCell ref="A60:A62"/>
    <mergeCell ref="A63:F63"/>
    <mergeCell ref="A123:A125"/>
    <mergeCell ref="A108:H108"/>
    <mergeCell ref="A109:H109"/>
    <mergeCell ref="A111:A113"/>
    <mergeCell ref="A114:A116"/>
    <mergeCell ref="A117:A119"/>
    <mergeCell ref="A99:A101"/>
    <mergeCell ref="A102:A104"/>
    <mergeCell ref="A183:A185"/>
    <mergeCell ref="A159:A161"/>
    <mergeCell ref="A162:A164"/>
    <mergeCell ref="A165:A167"/>
    <mergeCell ref="A172:H172"/>
    <mergeCell ref="A171:H171"/>
    <mergeCell ref="A273:F273"/>
    <mergeCell ref="A294:F294"/>
    <mergeCell ref="A240:A242"/>
    <mergeCell ref="A243:A245"/>
    <mergeCell ref="A246:A248"/>
    <mergeCell ref="A264:A266"/>
    <mergeCell ref="A291:A293"/>
    <mergeCell ref="A258:A260"/>
    <mergeCell ref="A267:A269"/>
    <mergeCell ref="A288:A290"/>
    <mergeCell ref="A270:A272"/>
    <mergeCell ref="A279:A281"/>
    <mergeCell ref="A282:A284"/>
    <mergeCell ref="A285:A287"/>
    <mergeCell ref="A277:H277"/>
    <mergeCell ref="A276:H276"/>
    <mergeCell ref="A249:A251"/>
    <mergeCell ref="A261:A263"/>
    <mergeCell ref="A235:H235"/>
    <mergeCell ref="A228:A230"/>
    <mergeCell ref="A216:A218"/>
    <mergeCell ref="A237:A239"/>
    <mergeCell ref="A222:A224"/>
    <mergeCell ref="A225:A227"/>
    <mergeCell ref="A219:A221"/>
    <mergeCell ref="A255:H255"/>
    <mergeCell ref="A256:H256"/>
    <mergeCell ref="A234:H234"/>
    <mergeCell ref="A214:H214"/>
    <mergeCell ref="A129:H129"/>
    <mergeCell ref="A130:H130"/>
    <mergeCell ref="A132:A134"/>
    <mergeCell ref="A150:H150"/>
    <mergeCell ref="A151:H151"/>
    <mergeCell ref="A144:A146"/>
    <mergeCell ref="A135:A137"/>
    <mergeCell ref="A138:A140"/>
    <mergeCell ref="A141:A143"/>
    <mergeCell ref="A213:H213"/>
    <mergeCell ref="A198:A200"/>
    <mergeCell ref="A207:A209"/>
    <mergeCell ref="A195:A197"/>
    <mergeCell ref="A174:A176"/>
    <mergeCell ref="A177:A179"/>
    <mergeCell ref="A180:A182"/>
    <mergeCell ref="A192:H192"/>
    <mergeCell ref="A193:H193"/>
    <mergeCell ref="A204:A206"/>
    <mergeCell ref="A201:A203"/>
    <mergeCell ref="A153:A155"/>
    <mergeCell ref="A156:A158"/>
    <mergeCell ref="A186:A188"/>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rowBreaks count="9" manualBreakCount="9">
    <brk id="105" max="7" man="1"/>
    <brk id="126" max="7" man="1"/>
    <brk id="147" max="7" man="1"/>
    <brk id="168" max="7" man="1"/>
    <brk id="189" max="7" man="1"/>
    <brk id="210" max="7" man="1"/>
    <brk id="231" max="7" man="1"/>
    <brk id="252" max="7" man="1"/>
    <brk id="273" max="7" man="1"/>
  </rowBreaks>
  <colBreaks count="1" manualBreakCount="1">
    <brk id="8" min="147" max="244"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57496-88BF-4831-83A3-31A1C44253B2}">
  <sheetPr>
    <tabColor theme="5" tint="0.39997558519241921"/>
  </sheetPr>
  <dimension ref="A1:AB51"/>
  <sheetViews>
    <sheetView showGridLines="0" workbookViewId="0">
      <selection activeCell="M3" sqref="M3:Q50"/>
    </sheetView>
  </sheetViews>
  <sheetFormatPr defaultRowHeight="14.4" x14ac:dyDescent="0.3"/>
  <cols>
    <col min="1" max="1" width="22.77734375" customWidth="1"/>
    <col min="2" max="2" width="10.77734375" customWidth="1"/>
    <col min="3" max="7" width="9.77734375" customWidth="1"/>
    <col min="11" max="11" width="22.77734375" customWidth="1"/>
    <col min="12" max="12" width="10.77734375" customWidth="1"/>
    <col min="13" max="17" width="9.77734375" customWidth="1"/>
    <col min="22" max="22" width="22.77734375" customWidth="1"/>
    <col min="23" max="23" width="10.77734375" customWidth="1"/>
    <col min="24" max="28" width="9.77734375" customWidth="1"/>
  </cols>
  <sheetData>
    <row r="1" spans="1:28" x14ac:dyDescent="0.3">
      <c r="A1" s="160" t="s">
        <v>131</v>
      </c>
      <c r="B1" s="160"/>
      <c r="C1" s="160"/>
      <c r="D1" s="160"/>
      <c r="E1" s="160"/>
      <c r="F1" s="160"/>
      <c r="G1" s="160"/>
      <c r="H1" s="134"/>
      <c r="I1" s="134"/>
      <c r="J1" s="134"/>
      <c r="K1" s="160" t="s">
        <v>149</v>
      </c>
      <c r="L1" s="160"/>
      <c r="M1" s="160"/>
      <c r="N1" s="160"/>
      <c r="O1" s="160"/>
      <c r="P1" s="160"/>
      <c r="Q1" s="160"/>
      <c r="R1" s="134"/>
      <c r="S1" s="134"/>
      <c r="T1" s="134"/>
      <c r="U1" s="134"/>
      <c r="V1" s="160" t="s">
        <v>132</v>
      </c>
      <c r="W1" s="160"/>
      <c r="X1" s="160"/>
      <c r="Y1" s="160"/>
      <c r="Z1" s="160"/>
      <c r="AA1" s="160"/>
      <c r="AB1" s="160"/>
    </row>
    <row r="2" spans="1:28" x14ac:dyDescent="0.3">
      <c r="A2" s="135" t="s">
        <v>46</v>
      </c>
      <c r="B2" s="135" t="s">
        <v>133</v>
      </c>
      <c r="C2" s="135">
        <v>2019</v>
      </c>
      <c r="D2" s="135">
        <v>2020</v>
      </c>
      <c r="E2" s="135">
        <v>2021</v>
      </c>
      <c r="F2" s="135">
        <v>2022</v>
      </c>
      <c r="G2" s="135">
        <v>2023</v>
      </c>
      <c r="H2" s="134"/>
      <c r="I2" s="134"/>
      <c r="J2" s="134"/>
      <c r="K2" s="135" t="s">
        <v>46</v>
      </c>
      <c r="L2" s="135" t="s">
        <v>133</v>
      </c>
      <c r="M2" s="135">
        <v>2019</v>
      </c>
      <c r="N2" s="135">
        <v>2020</v>
      </c>
      <c r="O2" s="135">
        <v>2021</v>
      </c>
      <c r="P2" s="135">
        <v>2022</v>
      </c>
      <c r="Q2" s="135">
        <v>2023</v>
      </c>
      <c r="R2" s="134"/>
      <c r="S2" s="134"/>
      <c r="T2" s="134"/>
      <c r="U2" s="134"/>
      <c r="V2" s="135" t="s">
        <v>46</v>
      </c>
      <c r="W2" s="135" t="s">
        <v>133</v>
      </c>
      <c r="X2" s="135">
        <v>2019</v>
      </c>
      <c r="Y2" s="135">
        <v>2020</v>
      </c>
      <c r="Z2" s="135">
        <v>2021</v>
      </c>
      <c r="AA2" s="135">
        <v>2022</v>
      </c>
      <c r="AB2" s="135">
        <v>2023</v>
      </c>
    </row>
    <row r="3" spans="1:28" x14ac:dyDescent="0.3">
      <c r="A3" s="158" t="s">
        <v>68</v>
      </c>
      <c r="B3" s="134" t="s">
        <v>134</v>
      </c>
      <c r="C3" s="136">
        <v>1215</v>
      </c>
      <c r="D3" s="136">
        <v>1142</v>
      </c>
      <c r="E3" s="136">
        <v>1286</v>
      </c>
      <c r="F3" s="136">
        <v>1373</v>
      </c>
      <c r="G3" s="136">
        <v>1644</v>
      </c>
      <c r="H3" s="134"/>
      <c r="I3" s="134"/>
      <c r="J3" s="134"/>
      <c r="K3" s="158" t="s">
        <v>68</v>
      </c>
      <c r="L3" s="134" t="s">
        <v>134</v>
      </c>
      <c r="M3" s="136">
        <v>1620</v>
      </c>
      <c r="N3" s="136">
        <v>1651</v>
      </c>
      <c r="O3" s="136">
        <v>1858</v>
      </c>
      <c r="P3" s="136">
        <v>2021</v>
      </c>
      <c r="Q3" s="136">
        <v>2716</v>
      </c>
      <c r="R3" s="134"/>
      <c r="S3" s="134"/>
      <c r="T3" s="134"/>
      <c r="U3" s="134"/>
      <c r="V3" s="158" t="s">
        <v>148</v>
      </c>
      <c r="W3" s="134" t="s">
        <v>134</v>
      </c>
      <c r="X3" s="136">
        <v>4749</v>
      </c>
      <c r="Y3" s="136">
        <v>4770</v>
      </c>
      <c r="Z3" s="136">
        <v>5252</v>
      </c>
      <c r="AA3" s="136">
        <v>5520</v>
      </c>
      <c r="AB3" s="136">
        <v>6548</v>
      </c>
    </row>
    <row r="4" spans="1:28" x14ac:dyDescent="0.3">
      <c r="A4" s="158"/>
      <c r="B4" s="134" t="s">
        <v>135</v>
      </c>
      <c r="C4" s="136">
        <v>1190</v>
      </c>
      <c r="D4" s="136">
        <v>1223</v>
      </c>
      <c r="E4" s="136">
        <v>1318</v>
      </c>
      <c r="F4" s="136">
        <v>1427</v>
      </c>
      <c r="G4" s="136">
        <v>1722</v>
      </c>
      <c r="H4" s="134"/>
      <c r="I4" s="134"/>
      <c r="J4" s="134"/>
      <c r="K4" s="158"/>
      <c r="L4" s="134" t="s">
        <v>135</v>
      </c>
      <c r="M4" s="136">
        <v>1557</v>
      </c>
      <c r="N4" s="136">
        <v>1768</v>
      </c>
      <c r="O4" s="136">
        <v>1879</v>
      </c>
      <c r="P4" s="136">
        <v>2084</v>
      </c>
      <c r="Q4" s="136">
        <v>2810</v>
      </c>
      <c r="R4" s="134"/>
      <c r="S4" s="134"/>
      <c r="T4" s="134"/>
      <c r="U4" s="134"/>
      <c r="V4" s="158"/>
      <c r="W4" s="134" t="s">
        <v>135</v>
      </c>
      <c r="X4" s="136">
        <v>4557</v>
      </c>
      <c r="Y4" s="136">
        <v>5080</v>
      </c>
      <c r="Z4" s="136">
        <v>5359</v>
      </c>
      <c r="AA4" s="136">
        <v>5751</v>
      </c>
      <c r="AB4" s="136">
        <v>6784</v>
      </c>
    </row>
    <row r="5" spans="1:28" x14ac:dyDescent="0.3">
      <c r="A5" s="158"/>
      <c r="B5" s="134" t="s">
        <v>136</v>
      </c>
      <c r="C5" s="136">
        <v>1219</v>
      </c>
      <c r="D5" s="136">
        <v>1282</v>
      </c>
      <c r="E5" s="136">
        <v>1377</v>
      </c>
      <c r="F5" s="136">
        <v>1521</v>
      </c>
      <c r="G5" s="136">
        <v>1856</v>
      </c>
      <c r="H5" s="134"/>
      <c r="I5" s="134"/>
      <c r="J5" s="134"/>
      <c r="K5" s="158"/>
      <c r="L5" s="134" t="s">
        <v>136</v>
      </c>
      <c r="M5" s="136">
        <v>1597</v>
      </c>
      <c r="N5" s="136">
        <v>1817</v>
      </c>
      <c r="O5" s="136">
        <v>1931</v>
      </c>
      <c r="P5" s="136">
        <v>2203</v>
      </c>
      <c r="Q5" s="136">
        <v>2989</v>
      </c>
      <c r="R5" s="134"/>
      <c r="S5" s="134"/>
      <c r="T5" s="134"/>
      <c r="U5" s="134"/>
      <c r="V5" s="158"/>
      <c r="W5" s="134" t="s">
        <v>136</v>
      </c>
      <c r="X5" s="136">
        <v>4693</v>
      </c>
      <c r="Y5" s="136">
        <v>5299</v>
      </c>
      <c r="Z5" s="136">
        <v>5554</v>
      </c>
      <c r="AA5" s="136">
        <v>6058</v>
      </c>
      <c r="AB5" s="136">
        <v>7228</v>
      </c>
    </row>
    <row r="6" spans="1:28" x14ac:dyDescent="0.3">
      <c r="A6" s="158"/>
      <c r="B6" s="134" t="s">
        <v>137</v>
      </c>
      <c r="C6" s="136">
        <v>1158</v>
      </c>
      <c r="D6" s="136">
        <v>1313</v>
      </c>
      <c r="E6" s="136">
        <v>1472</v>
      </c>
      <c r="F6" s="136">
        <v>1658</v>
      </c>
      <c r="G6" s="136">
        <v>1975</v>
      </c>
      <c r="H6" s="134"/>
      <c r="I6" s="134"/>
      <c r="J6" s="134"/>
      <c r="K6" s="158"/>
      <c r="L6" s="134" t="s">
        <v>137</v>
      </c>
      <c r="M6" s="136">
        <v>1532</v>
      </c>
      <c r="N6" s="136">
        <v>1863</v>
      </c>
      <c r="O6" s="136">
        <v>2058</v>
      </c>
      <c r="P6" s="136">
        <v>2358</v>
      </c>
      <c r="Q6" s="136">
        <v>3174</v>
      </c>
      <c r="R6" s="134"/>
      <c r="S6" s="134"/>
      <c r="T6" s="134"/>
      <c r="U6" s="134"/>
      <c r="V6" s="158"/>
      <c r="W6" s="134" t="s">
        <v>137</v>
      </c>
      <c r="X6" s="136">
        <v>4567</v>
      </c>
      <c r="Y6" s="136">
        <v>5387</v>
      </c>
      <c r="Z6" s="136">
        <v>5903</v>
      </c>
      <c r="AA6" s="136">
        <v>6395</v>
      </c>
      <c r="AB6" s="136">
        <v>7659</v>
      </c>
    </row>
    <row r="7" spans="1:28" x14ac:dyDescent="0.3">
      <c r="A7" s="158"/>
      <c r="B7" s="134" t="s">
        <v>138</v>
      </c>
      <c r="C7" s="136">
        <v>1241</v>
      </c>
      <c r="D7" s="136">
        <v>1323</v>
      </c>
      <c r="E7" s="136">
        <v>1555</v>
      </c>
      <c r="F7" s="136">
        <v>1755</v>
      </c>
      <c r="G7" s="136">
        <v>2116</v>
      </c>
      <c r="H7" s="134"/>
      <c r="I7" s="134"/>
      <c r="J7" s="134"/>
      <c r="K7" s="158"/>
      <c r="L7" s="134" t="s">
        <v>138</v>
      </c>
      <c r="M7" s="136">
        <v>1700</v>
      </c>
      <c r="N7" s="136">
        <v>1881</v>
      </c>
      <c r="O7" s="136">
        <v>2123</v>
      </c>
      <c r="P7" s="136">
        <v>2488</v>
      </c>
      <c r="Q7" s="136">
        <v>3400</v>
      </c>
      <c r="R7" s="134"/>
      <c r="S7" s="134"/>
      <c r="T7" s="134"/>
      <c r="U7" s="134"/>
      <c r="V7" s="158"/>
      <c r="W7" s="134" t="s">
        <v>138</v>
      </c>
      <c r="X7" s="136">
        <v>4952</v>
      </c>
      <c r="Y7" s="136">
        <v>5440</v>
      </c>
      <c r="Z7" s="136">
        <v>6104</v>
      </c>
      <c r="AA7" s="136">
        <v>6757</v>
      </c>
      <c r="AB7" s="136">
        <v>8171</v>
      </c>
    </row>
    <row r="8" spans="1:28" x14ac:dyDescent="0.3">
      <c r="A8" s="158"/>
      <c r="B8" s="134" t="s">
        <v>139</v>
      </c>
      <c r="C8" s="136">
        <v>1342</v>
      </c>
      <c r="D8" s="136">
        <v>1455</v>
      </c>
      <c r="E8" s="136">
        <v>1691</v>
      </c>
      <c r="F8" s="136">
        <v>2016</v>
      </c>
      <c r="G8" s="136">
        <v>2320</v>
      </c>
      <c r="H8" s="134"/>
      <c r="I8" s="134"/>
      <c r="J8" s="134"/>
      <c r="K8" s="158"/>
      <c r="L8" s="134" t="s">
        <v>139</v>
      </c>
      <c r="M8" s="136">
        <v>1800</v>
      </c>
      <c r="N8" s="136">
        <v>2047</v>
      </c>
      <c r="O8" s="136">
        <v>2303</v>
      </c>
      <c r="P8" s="136">
        <v>2808</v>
      </c>
      <c r="Q8" s="136">
        <v>3766</v>
      </c>
      <c r="R8" s="134"/>
      <c r="S8" s="134"/>
      <c r="T8" s="134"/>
      <c r="U8" s="134"/>
      <c r="V8" s="158"/>
      <c r="W8" s="134" t="s">
        <v>139</v>
      </c>
      <c r="X8" s="136">
        <v>5337</v>
      </c>
      <c r="Y8" s="136">
        <v>5847</v>
      </c>
      <c r="Z8" s="136">
        <v>6586</v>
      </c>
      <c r="AA8" s="136">
        <v>7625</v>
      </c>
      <c r="AB8" s="136">
        <v>8933</v>
      </c>
    </row>
    <row r="9" spans="1:28" x14ac:dyDescent="0.3">
      <c r="A9" s="158"/>
      <c r="B9" s="134" t="s">
        <v>140</v>
      </c>
      <c r="C9" s="136">
        <v>1399</v>
      </c>
      <c r="D9" s="136">
        <v>1595</v>
      </c>
      <c r="E9" s="136">
        <v>1798</v>
      </c>
      <c r="F9" s="136">
        <v>2147</v>
      </c>
      <c r="G9" s="136">
        <v>2451</v>
      </c>
      <c r="H9" s="134"/>
      <c r="I9" s="134"/>
      <c r="J9" s="134"/>
      <c r="K9" s="158"/>
      <c r="L9" s="134" t="s">
        <v>140</v>
      </c>
      <c r="M9" s="136">
        <v>1888</v>
      </c>
      <c r="N9" s="136">
        <v>2187</v>
      </c>
      <c r="O9" s="136">
        <v>2434</v>
      </c>
      <c r="P9" s="136">
        <v>3217</v>
      </c>
      <c r="Q9" s="136">
        <v>4016</v>
      </c>
      <c r="R9" s="134"/>
      <c r="S9" s="134"/>
      <c r="T9" s="134"/>
      <c r="U9" s="134"/>
      <c r="V9" s="158"/>
      <c r="W9" s="134" t="s">
        <v>140</v>
      </c>
      <c r="X9" s="136">
        <v>5572</v>
      </c>
      <c r="Y9" s="136">
        <v>6279</v>
      </c>
      <c r="Z9" s="136">
        <v>6936</v>
      </c>
      <c r="AA9" s="136">
        <v>8101</v>
      </c>
      <c r="AB9" s="136">
        <v>9499</v>
      </c>
    </row>
    <row r="10" spans="1:28" x14ac:dyDescent="0.3">
      <c r="A10" s="158"/>
      <c r="B10" s="134" t="s">
        <v>141</v>
      </c>
      <c r="C10" s="136">
        <v>1427</v>
      </c>
      <c r="D10" s="136">
        <v>1695</v>
      </c>
      <c r="E10" s="136">
        <v>1806</v>
      </c>
      <c r="F10" s="136">
        <v>2150</v>
      </c>
      <c r="G10" s="136">
        <v>2441</v>
      </c>
      <c r="H10" s="134"/>
      <c r="I10" s="134"/>
      <c r="J10" s="134"/>
      <c r="K10" s="158"/>
      <c r="L10" s="134" t="s">
        <v>141</v>
      </c>
      <c r="M10" s="136">
        <v>1925</v>
      </c>
      <c r="N10" s="136">
        <v>2302</v>
      </c>
      <c r="O10" s="136">
        <v>2447</v>
      </c>
      <c r="P10" s="136">
        <v>3416</v>
      </c>
      <c r="Q10" s="136">
        <v>3984</v>
      </c>
      <c r="R10" s="134"/>
      <c r="S10" s="134"/>
      <c r="T10" s="134"/>
      <c r="U10" s="134"/>
      <c r="V10" s="158"/>
      <c r="W10" s="134" t="s">
        <v>141</v>
      </c>
      <c r="X10" s="136">
        <v>5697</v>
      </c>
      <c r="Y10" s="136">
        <v>6581</v>
      </c>
      <c r="Z10" s="136">
        <v>6979</v>
      </c>
      <c r="AA10" s="136">
        <v>8100</v>
      </c>
      <c r="AB10" s="136">
        <v>9375</v>
      </c>
    </row>
    <row r="11" spans="1:28" x14ac:dyDescent="0.3">
      <c r="A11" s="158"/>
      <c r="B11" s="134" t="s">
        <v>142</v>
      </c>
      <c r="C11" s="136">
        <v>1416</v>
      </c>
      <c r="D11" s="136">
        <v>1662</v>
      </c>
      <c r="E11" s="136">
        <v>1812</v>
      </c>
      <c r="F11" s="136">
        <v>2153</v>
      </c>
      <c r="G11" s="136">
        <v>2446</v>
      </c>
      <c r="H11" s="134"/>
      <c r="I11" s="134"/>
      <c r="J11" s="134"/>
      <c r="K11" s="158"/>
      <c r="L11" s="134" t="s">
        <v>142</v>
      </c>
      <c r="M11" s="136">
        <v>1918</v>
      </c>
      <c r="N11" s="136">
        <v>2276</v>
      </c>
      <c r="O11" s="136">
        <v>2463</v>
      </c>
      <c r="P11" s="136">
        <v>3439</v>
      </c>
      <c r="Q11" s="136">
        <v>3990</v>
      </c>
      <c r="R11" s="134"/>
      <c r="S11" s="134"/>
      <c r="T11" s="134"/>
      <c r="U11" s="134"/>
      <c r="V11" s="158"/>
      <c r="W11" s="134" t="s">
        <v>142</v>
      </c>
      <c r="X11" s="136">
        <v>5670</v>
      </c>
      <c r="Y11" s="136">
        <v>6482</v>
      </c>
      <c r="Z11" s="136">
        <v>6946</v>
      </c>
      <c r="AA11" s="136">
        <v>8170</v>
      </c>
      <c r="AB11" s="136">
        <v>9406</v>
      </c>
    </row>
    <row r="12" spans="1:28" x14ac:dyDescent="0.3">
      <c r="A12" s="158"/>
      <c r="B12" s="134" t="s">
        <v>143</v>
      </c>
      <c r="C12" s="136">
        <v>1301</v>
      </c>
      <c r="D12" s="136">
        <v>1483</v>
      </c>
      <c r="E12" s="136">
        <v>1648</v>
      </c>
      <c r="F12" s="136">
        <v>2015</v>
      </c>
      <c r="G12" s="136">
        <v>2291</v>
      </c>
      <c r="H12" s="134"/>
      <c r="I12" s="134"/>
      <c r="J12" s="134"/>
      <c r="K12" s="158"/>
      <c r="L12" s="134" t="s">
        <v>143</v>
      </c>
      <c r="M12" s="136">
        <v>1784</v>
      </c>
      <c r="N12" s="136">
        <v>2073</v>
      </c>
      <c r="O12" s="136">
        <v>2277</v>
      </c>
      <c r="P12" s="136">
        <v>3234</v>
      </c>
      <c r="Q12" s="136">
        <v>3735</v>
      </c>
      <c r="R12" s="134"/>
      <c r="S12" s="134"/>
      <c r="T12" s="134"/>
      <c r="U12" s="134"/>
      <c r="V12" s="158"/>
      <c r="W12" s="134" t="s">
        <v>143</v>
      </c>
      <c r="X12" s="136">
        <v>5235</v>
      </c>
      <c r="Y12" s="136">
        <v>5893</v>
      </c>
      <c r="Z12" s="136">
        <v>6377</v>
      </c>
      <c r="AA12" s="136">
        <v>7719</v>
      </c>
      <c r="AB12" s="136">
        <v>8853</v>
      </c>
    </row>
    <row r="13" spans="1:28" x14ac:dyDescent="0.3">
      <c r="A13" s="158"/>
      <c r="B13" s="134" t="s">
        <v>144</v>
      </c>
      <c r="C13" s="136">
        <v>1108</v>
      </c>
      <c r="D13" s="136">
        <v>1292</v>
      </c>
      <c r="E13" s="136">
        <v>1310</v>
      </c>
      <c r="F13" s="136">
        <v>1607</v>
      </c>
      <c r="G13" s="136">
        <v>1742</v>
      </c>
      <c r="H13" s="134"/>
      <c r="I13" s="134"/>
      <c r="J13" s="134"/>
      <c r="K13" s="158"/>
      <c r="L13" s="134" t="s">
        <v>144</v>
      </c>
      <c r="M13" s="136">
        <v>1594</v>
      </c>
      <c r="N13" s="136">
        <v>1856</v>
      </c>
      <c r="O13" s="136">
        <v>1910</v>
      </c>
      <c r="P13" s="136">
        <v>2623</v>
      </c>
      <c r="Q13" s="136">
        <v>2942</v>
      </c>
      <c r="R13" s="134"/>
      <c r="S13" s="134"/>
      <c r="T13" s="134"/>
      <c r="U13" s="134"/>
      <c r="V13" s="158"/>
      <c r="W13" s="134" t="s">
        <v>144</v>
      </c>
      <c r="X13" s="136">
        <v>4623</v>
      </c>
      <c r="Y13" s="136">
        <v>5294</v>
      </c>
      <c r="Z13" s="136">
        <v>5290</v>
      </c>
      <c r="AA13" s="136">
        <v>6430</v>
      </c>
      <c r="AB13" s="136">
        <v>7061</v>
      </c>
    </row>
    <row r="14" spans="1:28" x14ac:dyDescent="0.3">
      <c r="A14" s="158"/>
      <c r="B14" s="134" t="s">
        <v>145</v>
      </c>
      <c r="C14" s="136">
        <v>1076</v>
      </c>
      <c r="D14" s="136">
        <v>1224</v>
      </c>
      <c r="E14" s="136">
        <v>1185</v>
      </c>
      <c r="F14" s="136">
        <v>1493</v>
      </c>
      <c r="G14" s="136">
        <v>1746</v>
      </c>
      <c r="H14" s="134"/>
      <c r="I14" s="134"/>
      <c r="J14" s="134"/>
      <c r="K14" s="158"/>
      <c r="L14" s="134" t="s">
        <v>145</v>
      </c>
      <c r="M14" s="136">
        <v>1571</v>
      </c>
      <c r="N14" s="136">
        <v>1781</v>
      </c>
      <c r="O14" s="136">
        <v>1798</v>
      </c>
      <c r="P14" s="136">
        <v>2468</v>
      </c>
      <c r="Q14" s="136">
        <v>2960</v>
      </c>
      <c r="R14" s="134"/>
      <c r="S14" s="134"/>
      <c r="T14" s="134"/>
      <c r="U14" s="134"/>
      <c r="V14" s="158"/>
      <c r="W14" s="134" t="s">
        <v>145</v>
      </c>
      <c r="X14" s="136">
        <v>4528</v>
      </c>
      <c r="Y14" s="136">
        <v>5040</v>
      </c>
      <c r="Z14" s="136">
        <v>4937</v>
      </c>
      <c r="AA14" s="136">
        <v>6076</v>
      </c>
      <c r="AB14" s="136">
        <v>7105</v>
      </c>
    </row>
    <row r="15" spans="1:28" x14ac:dyDescent="0.3">
      <c r="A15" s="159" t="s">
        <v>19</v>
      </c>
      <c r="B15" s="137" t="s">
        <v>134</v>
      </c>
      <c r="C15" s="138">
        <v>856</v>
      </c>
      <c r="D15" s="138">
        <v>905</v>
      </c>
      <c r="E15" s="138">
        <v>865</v>
      </c>
      <c r="F15" s="138">
        <v>989</v>
      </c>
      <c r="G15" s="138">
        <v>1237</v>
      </c>
      <c r="H15" s="134"/>
      <c r="I15" s="134"/>
      <c r="J15" s="134"/>
      <c r="K15" s="159" t="s">
        <v>19</v>
      </c>
      <c r="L15" s="137" t="s">
        <v>134</v>
      </c>
      <c r="M15" s="138">
        <v>1118</v>
      </c>
      <c r="N15" s="138">
        <v>1303</v>
      </c>
      <c r="O15" s="138">
        <v>1276</v>
      </c>
      <c r="P15" s="138">
        <v>1426</v>
      </c>
      <c r="Q15" s="138">
        <v>1811</v>
      </c>
      <c r="R15" s="134"/>
      <c r="S15" s="134"/>
      <c r="T15" s="134"/>
      <c r="U15" s="134"/>
      <c r="V15" s="159" t="s">
        <v>19</v>
      </c>
      <c r="W15" s="137" t="s">
        <v>134</v>
      </c>
      <c r="X15" s="138">
        <v>3241</v>
      </c>
      <c r="Y15" s="138">
        <v>3765</v>
      </c>
      <c r="Z15" s="138">
        <v>3614</v>
      </c>
      <c r="AA15" s="138">
        <v>4001</v>
      </c>
      <c r="AB15" s="138">
        <v>4903</v>
      </c>
    </row>
    <row r="16" spans="1:28" x14ac:dyDescent="0.3">
      <c r="A16" s="159"/>
      <c r="B16" s="137" t="s">
        <v>135</v>
      </c>
      <c r="C16" s="138">
        <v>806</v>
      </c>
      <c r="D16" s="138">
        <v>919</v>
      </c>
      <c r="E16" s="138">
        <v>802</v>
      </c>
      <c r="F16" s="138">
        <v>983</v>
      </c>
      <c r="G16" s="138">
        <v>1261</v>
      </c>
      <c r="H16" s="134"/>
      <c r="I16" s="134"/>
      <c r="J16" s="134"/>
      <c r="K16" s="159"/>
      <c r="L16" s="137" t="s">
        <v>135</v>
      </c>
      <c r="M16" s="138">
        <v>1061</v>
      </c>
      <c r="N16" s="138">
        <v>1316</v>
      </c>
      <c r="O16" s="138">
        <v>1208</v>
      </c>
      <c r="P16" s="138">
        <v>1426</v>
      </c>
      <c r="Q16" s="138">
        <v>1849</v>
      </c>
      <c r="R16" s="134"/>
      <c r="S16" s="134"/>
      <c r="T16" s="134"/>
      <c r="U16" s="134"/>
      <c r="V16" s="159"/>
      <c r="W16" s="137" t="s">
        <v>135</v>
      </c>
      <c r="X16" s="138">
        <v>3122</v>
      </c>
      <c r="Y16" s="138">
        <v>3802</v>
      </c>
      <c r="Z16" s="138">
        <v>3408</v>
      </c>
      <c r="AA16" s="138">
        <v>4105</v>
      </c>
      <c r="AB16" s="138">
        <v>4974</v>
      </c>
    </row>
    <row r="17" spans="1:28" x14ac:dyDescent="0.3">
      <c r="A17" s="159"/>
      <c r="B17" s="137" t="s">
        <v>136</v>
      </c>
      <c r="C17" s="138">
        <v>840</v>
      </c>
      <c r="D17" s="138">
        <v>939</v>
      </c>
      <c r="E17" s="138">
        <v>843</v>
      </c>
      <c r="F17" s="138">
        <v>996</v>
      </c>
      <c r="G17" s="138">
        <v>1286</v>
      </c>
      <c r="H17" s="134"/>
      <c r="I17" s="134"/>
      <c r="J17" s="134"/>
      <c r="K17" s="159"/>
      <c r="L17" s="137" t="s">
        <v>136</v>
      </c>
      <c r="M17" s="138">
        <v>1116</v>
      </c>
      <c r="N17" s="138">
        <v>1341</v>
      </c>
      <c r="O17" s="138">
        <v>1239</v>
      </c>
      <c r="P17" s="138">
        <v>1428</v>
      </c>
      <c r="Q17" s="138">
        <v>1871</v>
      </c>
      <c r="R17" s="134"/>
      <c r="S17" s="134"/>
      <c r="T17" s="134"/>
      <c r="U17" s="134"/>
      <c r="V17" s="159"/>
      <c r="W17" s="137" t="s">
        <v>136</v>
      </c>
      <c r="X17" s="138">
        <v>3271</v>
      </c>
      <c r="Y17" s="138">
        <v>3873</v>
      </c>
      <c r="Z17" s="138">
        <v>3522</v>
      </c>
      <c r="AA17" s="138">
        <v>4125</v>
      </c>
      <c r="AB17" s="138">
        <v>5040</v>
      </c>
    </row>
    <row r="18" spans="1:28" x14ac:dyDescent="0.3">
      <c r="A18" s="159"/>
      <c r="B18" s="137" t="s">
        <v>137</v>
      </c>
      <c r="C18" s="138">
        <v>786</v>
      </c>
      <c r="D18" s="138">
        <v>926</v>
      </c>
      <c r="E18" s="138">
        <v>842</v>
      </c>
      <c r="F18" s="138">
        <v>1041</v>
      </c>
      <c r="G18" s="138">
        <v>1334</v>
      </c>
      <c r="H18" s="134"/>
      <c r="I18" s="134"/>
      <c r="J18" s="134"/>
      <c r="K18" s="159"/>
      <c r="L18" s="137" t="s">
        <v>137</v>
      </c>
      <c r="M18" s="138">
        <v>1035</v>
      </c>
      <c r="N18" s="138">
        <v>1335</v>
      </c>
      <c r="O18" s="138">
        <v>1250</v>
      </c>
      <c r="P18" s="138">
        <v>1473</v>
      </c>
      <c r="Q18" s="138">
        <v>1948</v>
      </c>
      <c r="R18" s="134"/>
      <c r="S18" s="134"/>
      <c r="T18" s="134"/>
      <c r="U18" s="134"/>
      <c r="V18" s="159"/>
      <c r="W18" s="137" t="s">
        <v>137</v>
      </c>
      <c r="X18" s="138">
        <v>3048</v>
      </c>
      <c r="Y18" s="138">
        <v>3827</v>
      </c>
      <c r="Z18" s="138">
        <v>3538</v>
      </c>
      <c r="AA18" s="138">
        <v>4247</v>
      </c>
      <c r="AB18" s="138">
        <v>5195</v>
      </c>
    </row>
    <row r="19" spans="1:28" x14ac:dyDescent="0.3">
      <c r="A19" s="159"/>
      <c r="B19" s="137" t="s">
        <v>138</v>
      </c>
      <c r="C19" s="138">
        <v>801</v>
      </c>
      <c r="D19" s="138">
        <v>921</v>
      </c>
      <c r="E19" s="138">
        <v>860</v>
      </c>
      <c r="F19" s="138">
        <v>1086</v>
      </c>
      <c r="G19" s="138">
        <v>1349</v>
      </c>
      <c r="H19" s="134"/>
      <c r="I19" s="134"/>
      <c r="J19" s="134"/>
      <c r="K19" s="159"/>
      <c r="L19" s="137" t="s">
        <v>138</v>
      </c>
      <c r="M19" s="138">
        <v>1090</v>
      </c>
      <c r="N19" s="138">
        <v>1355</v>
      </c>
      <c r="O19" s="138">
        <v>1280</v>
      </c>
      <c r="P19" s="138">
        <v>1534</v>
      </c>
      <c r="Q19" s="138">
        <v>1962</v>
      </c>
      <c r="R19" s="134"/>
      <c r="S19" s="134"/>
      <c r="T19" s="134"/>
      <c r="U19" s="134"/>
      <c r="V19" s="159"/>
      <c r="W19" s="137" t="s">
        <v>138</v>
      </c>
      <c r="X19" s="138">
        <v>3156</v>
      </c>
      <c r="Y19" s="138">
        <v>3873</v>
      </c>
      <c r="Z19" s="138">
        <v>3587</v>
      </c>
      <c r="AA19" s="138">
        <v>4412</v>
      </c>
      <c r="AB19" s="138">
        <v>5261</v>
      </c>
    </row>
    <row r="20" spans="1:28" x14ac:dyDescent="0.3">
      <c r="A20" s="159"/>
      <c r="B20" s="137" t="s">
        <v>139</v>
      </c>
      <c r="C20" s="138">
        <v>833</v>
      </c>
      <c r="D20" s="138">
        <v>942</v>
      </c>
      <c r="E20" s="138">
        <v>920</v>
      </c>
      <c r="F20" s="138">
        <v>1127</v>
      </c>
      <c r="G20" s="138">
        <v>1390</v>
      </c>
      <c r="H20" s="134"/>
      <c r="I20" s="134"/>
      <c r="J20" s="134"/>
      <c r="K20" s="159"/>
      <c r="L20" s="137" t="s">
        <v>139</v>
      </c>
      <c r="M20" s="138">
        <v>1142</v>
      </c>
      <c r="N20" s="138">
        <v>1363</v>
      </c>
      <c r="O20" s="138">
        <v>1342</v>
      </c>
      <c r="P20" s="138">
        <v>1598</v>
      </c>
      <c r="Q20" s="138">
        <v>2039</v>
      </c>
      <c r="R20" s="134"/>
      <c r="S20" s="134"/>
      <c r="T20" s="134"/>
      <c r="U20" s="134"/>
      <c r="V20" s="159"/>
      <c r="W20" s="137" t="s">
        <v>139</v>
      </c>
      <c r="X20" s="138">
        <v>3312</v>
      </c>
      <c r="Y20" s="138">
        <v>3921</v>
      </c>
      <c r="Z20" s="138">
        <v>3733</v>
      </c>
      <c r="AA20" s="138">
        <v>4544</v>
      </c>
      <c r="AB20" s="138">
        <v>5415</v>
      </c>
    </row>
    <row r="21" spans="1:28" x14ac:dyDescent="0.3">
      <c r="A21" s="159"/>
      <c r="B21" s="137" t="s">
        <v>140</v>
      </c>
      <c r="C21" s="138">
        <v>876</v>
      </c>
      <c r="D21" s="138">
        <v>932</v>
      </c>
      <c r="E21" s="138">
        <v>953</v>
      </c>
      <c r="F21" s="138">
        <v>1172</v>
      </c>
      <c r="G21" s="138">
        <v>1410</v>
      </c>
      <c r="H21" s="134"/>
      <c r="I21" s="134"/>
      <c r="J21" s="134"/>
      <c r="K21" s="159"/>
      <c r="L21" s="137" t="s">
        <v>140</v>
      </c>
      <c r="M21" s="138">
        <v>1208</v>
      </c>
      <c r="N21" s="138">
        <v>1351</v>
      </c>
      <c r="O21" s="138">
        <v>1365</v>
      </c>
      <c r="P21" s="138">
        <v>1712</v>
      </c>
      <c r="Q21" s="138">
        <v>2077</v>
      </c>
      <c r="R21" s="134"/>
      <c r="S21" s="134"/>
      <c r="T21" s="134"/>
      <c r="U21" s="134"/>
      <c r="V21" s="159"/>
      <c r="W21" s="137" t="s">
        <v>140</v>
      </c>
      <c r="X21" s="138">
        <v>3504</v>
      </c>
      <c r="Y21" s="138">
        <v>3893</v>
      </c>
      <c r="Z21" s="138">
        <v>3857</v>
      </c>
      <c r="AA21" s="138">
        <v>4751</v>
      </c>
      <c r="AB21" s="138">
        <v>5535</v>
      </c>
    </row>
    <row r="22" spans="1:28" x14ac:dyDescent="0.3">
      <c r="A22" s="159"/>
      <c r="B22" s="137" t="s">
        <v>141</v>
      </c>
      <c r="C22" s="138">
        <v>859</v>
      </c>
      <c r="D22" s="138">
        <v>952</v>
      </c>
      <c r="E22" s="138">
        <v>955</v>
      </c>
      <c r="F22" s="138">
        <v>1159</v>
      </c>
      <c r="G22" s="138">
        <v>1419</v>
      </c>
      <c r="H22" s="134"/>
      <c r="I22" s="134"/>
      <c r="J22" s="134"/>
      <c r="K22" s="159"/>
      <c r="L22" s="137" t="s">
        <v>141</v>
      </c>
      <c r="M22" s="138">
        <v>1174</v>
      </c>
      <c r="N22" s="138">
        <v>1373</v>
      </c>
      <c r="O22" s="138">
        <v>1375</v>
      </c>
      <c r="P22" s="138">
        <v>1707</v>
      </c>
      <c r="Q22" s="138">
        <v>2099</v>
      </c>
      <c r="R22" s="134"/>
      <c r="S22" s="134"/>
      <c r="T22" s="134"/>
      <c r="U22" s="134"/>
      <c r="V22" s="159"/>
      <c r="W22" s="137" t="s">
        <v>141</v>
      </c>
      <c r="X22" s="138">
        <v>3433</v>
      </c>
      <c r="Y22" s="138">
        <v>3931</v>
      </c>
      <c r="Z22" s="138">
        <v>3879</v>
      </c>
      <c r="AA22" s="138">
        <v>4621</v>
      </c>
      <c r="AB22" s="138">
        <v>5569</v>
      </c>
    </row>
    <row r="23" spans="1:28" x14ac:dyDescent="0.3">
      <c r="A23" s="159"/>
      <c r="B23" s="137" t="s">
        <v>142</v>
      </c>
      <c r="C23" s="138">
        <v>872</v>
      </c>
      <c r="D23" s="138">
        <v>940</v>
      </c>
      <c r="E23" s="138">
        <v>960</v>
      </c>
      <c r="F23" s="138">
        <v>1164</v>
      </c>
      <c r="G23" s="138">
        <v>1421</v>
      </c>
      <c r="H23" s="134"/>
      <c r="I23" s="134"/>
      <c r="J23" s="134"/>
      <c r="K23" s="159"/>
      <c r="L23" s="137" t="s">
        <v>142</v>
      </c>
      <c r="M23" s="138">
        <v>1207</v>
      </c>
      <c r="N23" s="138">
        <v>1374</v>
      </c>
      <c r="O23" s="138">
        <v>1369</v>
      </c>
      <c r="P23" s="138">
        <v>1711</v>
      </c>
      <c r="Q23" s="138">
        <v>2094</v>
      </c>
      <c r="R23" s="134"/>
      <c r="S23" s="134"/>
      <c r="T23" s="134"/>
      <c r="U23" s="134"/>
      <c r="V23" s="159"/>
      <c r="W23" s="137" t="s">
        <v>142</v>
      </c>
      <c r="X23" s="138">
        <v>3508</v>
      </c>
      <c r="Y23" s="138">
        <v>3928</v>
      </c>
      <c r="Z23" s="138">
        <v>3883</v>
      </c>
      <c r="AA23" s="138">
        <v>4626</v>
      </c>
      <c r="AB23" s="138">
        <v>5581</v>
      </c>
    </row>
    <row r="24" spans="1:28" x14ac:dyDescent="0.3">
      <c r="A24" s="159"/>
      <c r="B24" s="137" t="s">
        <v>143</v>
      </c>
      <c r="C24" s="138">
        <v>854</v>
      </c>
      <c r="D24" s="138">
        <v>913</v>
      </c>
      <c r="E24" s="138">
        <v>969</v>
      </c>
      <c r="F24" s="138">
        <v>1165</v>
      </c>
      <c r="G24" s="138">
        <v>1447</v>
      </c>
      <c r="H24" s="134"/>
      <c r="I24" s="134"/>
      <c r="J24" s="134"/>
      <c r="K24" s="159"/>
      <c r="L24" s="137" t="s">
        <v>143</v>
      </c>
      <c r="M24" s="138">
        <v>1209</v>
      </c>
      <c r="N24" s="138">
        <v>1328</v>
      </c>
      <c r="O24" s="138">
        <v>1375</v>
      </c>
      <c r="P24" s="138">
        <v>1713</v>
      </c>
      <c r="Q24" s="138">
        <v>2143</v>
      </c>
      <c r="R24" s="134"/>
      <c r="S24" s="134"/>
      <c r="T24" s="134"/>
      <c r="U24" s="134"/>
      <c r="V24" s="159"/>
      <c r="W24" s="137" t="s">
        <v>143</v>
      </c>
      <c r="X24" s="138">
        <v>3496</v>
      </c>
      <c r="Y24" s="138">
        <v>3769</v>
      </c>
      <c r="Z24" s="138">
        <v>3885</v>
      </c>
      <c r="AA24" s="138">
        <v>4645</v>
      </c>
      <c r="AB24" s="138">
        <v>5685</v>
      </c>
    </row>
    <row r="25" spans="1:28" x14ac:dyDescent="0.3">
      <c r="A25" s="159"/>
      <c r="B25" s="137" t="s">
        <v>144</v>
      </c>
      <c r="C25" s="138">
        <v>839</v>
      </c>
      <c r="D25" s="138">
        <v>906</v>
      </c>
      <c r="E25" s="138">
        <v>961</v>
      </c>
      <c r="F25" s="138">
        <v>1189</v>
      </c>
      <c r="G25" s="138">
        <v>1446</v>
      </c>
      <c r="H25" s="134"/>
      <c r="I25" s="134"/>
      <c r="J25" s="134"/>
      <c r="K25" s="159"/>
      <c r="L25" s="137" t="s">
        <v>144</v>
      </c>
      <c r="M25" s="138">
        <v>1192</v>
      </c>
      <c r="N25" s="138">
        <v>1309</v>
      </c>
      <c r="O25" s="138">
        <v>1366</v>
      </c>
      <c r="P25" s="138">
        <v>1708</v>
      </c>
      <c r="Q25" s="138">
        <v>2155</v>
      </c>
      <c r="R25" s="134"/>
      <c r="S25" s="134"/>
      <c r="T25" s="134"/>
      <c r="U25" s="134"/>
      <c r="V25" s="159"/>
      <c r="W25" s="137" t="s">
        <v>144</v>
      </c>
      <c r="X25" s="138">
        <v>3473</v>
      </c>
      <c r="Y25" s="138">
        <v>3729</v>
      </c>
      <c r="Z25" s="138">
        <v>3861</v>
      </c>
      <c r="AA25" s="138">
        <v>4701</v>
      </c>
      <c r="AB25" s="138">
        <v>5666</v>
      </c>
    </row>
    <row r="26" spans="1:28" x14ac:dyDescent="0.3">
      <c r="A26" s="159"/>
      <c r="B26" s="137" t="s">
        <v>145</v>
      </c>
      <c r="C26" s="138">
        <v>849</v>
      </c>
      <c r="D26" s="138">
        <v>869</v>
      </c>
      <c r="E26" s="138">
        <v>973</v>
      </c>
      <c r="F26" s="138">
        <v>1262</v>
      </c>
      <c r="G26" s="138">
        <v>1532</v>
      </c>
      <c r="H26" s="134"/>
      <c r="I26" s="134"/>
      <c r="J26" s="134"/>
      <c r="K26" s="159"/>
      <c r="L26" s="137" t="s">
        <v>145</v>
      </c>
      <c r="M26" s="138">
        <v>1197</v>
      </c>
      <c r="N26" s="138">
        <v>1277</v>
      </c>
      <c r="O26" s="138">
        <v>1396</v>
      </c>
      <c r="P26" s="138">
        <v>1817</v>
      </c>
      <c r="Q26" s="138">
        <v>2292</v>
      </c>
      <c r="R26" s="134"/>
      <c r="S26" s="134"/>
      <c r="T26" s="134"/>
      <c r="U26" s="134"/>
      <c r="V26" s="159"/>
      <c r="W26" s="137" t="s">
        <v>145</v>
      </c>
      <c r="X26" s="138">
        <v>3494</v>
      </c>
      <c r="Y26" s="138">
        <v>3638</v>
      </c>
      <c r="Z26" s="138">
        <v>3958</v>
      </c>
      <c r="AA26" s="138">
        <v>5051</v>
      </c>
      <c r="AB26" s="138">
        <v>5996</v>
      </c>
    </row>
    <row r="27" spans="1:28" x14ac:dyDescent="0.3">
      <c r="A27" s="158" t="s">
        <v>18</v>
      </c>
      <c r="B27" s="134" t="s">
        <v>134</v>
      </c>
      <c r="C27" s="136">
        <v>507</v>
      </c>
      <c r="D27" s="136">
        <v>532</v>
      </c>
      <c r="E27" s="136">
        <v>565</v>
      </c>
      <c r="F27" s="136">
        <v>570</v>
      </c>
      <c r="G27" s="136">
        <v>626</v>
      </c>
      <c r="H27" s="134"/>
      <c r="I27" s="134"/>
      <c r="J27" s="134"/>
      <c r="K27" s="158" t="s">
        <v>18</v>
      </c>
      <c r="L27" s="134" t="s">
        <v>134</v>
      </c>
      <c r="M27" s="136">
        <v>764</v>
      </c>
      <c r="N27" s="136">
        <v>819</v>
      </c>
      <c r="O27" s="136">
        <v>857</v>
      </c>
      <c r="P27" s="136">
        <v>929</v>
      </c>
      <c r="Q27" s="136">
        <v>1163</v>
      </c>
      <c r="R27" s="134"/>
      <c r="S27" s="134"/>
      <c r="T27" s="134"/>
      <c r="U27" s="134"/>
      <c r="V27" s="158" t="s">
        <v>18</v>
      </c>
      <c r="W27" s="134" t="s">
        <v>134</v>
      </c>
      <c r="X27" s="136">
        <v>2036</v>
      </c>
      <c r="Y27" s="136">
        <v>2194</v>
      </c>
      <c r="Z27" s="136">
        <v>2258</v>
      </c>
      <c r="AA27" s="136">
        <v>2433</v>
      </c>
      <c r="AB27" s="136">
        <v>2633</v>
      </c>
    </row>
    <row r="28" spans="1:28" x14ac:dyDescent="0.3">
      <c r="A28" s="158"/>
      <c r="B28" s="134" t="s">
        <v>135</v>
      </c>
      <c r="C28" s="136">
        <v>502</v>
      </c>
      <c r="D28" s="136">
        <v>584</v>
      </c>
      <c r="E28" s="136">
        <v>583</v>
      </c>
      <c r="F28" s="136">
        <v>603</v>
      </c>
      <c r="G28" s="136">
        <v>687</v>
      </c>
      <c r="H28" s="134"/>
      <c r="I28" s="134"/>
      <c r="J28" s="134"/>
      <c r="K28" s="158"/>
      <c r="L28" s="134" t="s">
        <v>135</v>
      </c>
      <c r="M28" s="136">
        <v>738</v>
      </c>
      <c r="N28" s="136">
        <v>908</v>
      </c>
      <c r="O28" s="136">
        <v>895</v>
      </c>
      <c r="P28" s="136">
        <v>958</v>
      </c>
      <c r="Q28" s="136">
        <v>1249</v>
      </c>
      <c r="R28" s="134"/>
      <c r="S28" s="134"/>
      <c r="T28" s="134"/>
      <c r="U28" s="134"/>
      <c r="V28" s="158"/>
      <c r="W28" s="134" t="s">
        <v>135</v>
      </c>
      <c r="X28" s="136">
        <v>1987</v>
      </c>
      <c r="Y28" s="136">
        <v>2435</v>
      </c>
      <c r="Z28" s="136">
        <v>2375</v>
      </c>
      <c r="AA28" s="136">
        <v>2535</v>
      </c>
      <c r="AB28" s="136">
        <v>2793</v>
      </c>
    </row>
    <row r="29" spans="1:28" x14ac:dyDescent="0.3">
      <c r="A29" s="158"/>
      <c r="B29" s="134" t="s">
        <v>136</v>
      </c>
      <c r="C29" s="136">
        <v>529</v>
      </c>
      <c r="D29" s="136">
        <v>592</v>
      </c>
      <c r="E29" s="136">
        <v>597</v>
      </c>
      <c r="F29" s="136">
        <v>634</v>
      </c>
      <c r="G29" s="136">
        <v>789</v>
      </c>
      <c r="H29" s="134"/>
      <c r="I29" s="134"/>
      <c r="J29" s="134"/>
      <c r="K29" s="158"/>
      <c r="L29" s="134" t="s">
        <v>136</v>
      </c>
      <c r="M29" s="136">
        <v>770</v>
      </c>
      <c r="N29" s="136">
        <v>906</v>
      </c>
      <c r="O29" s="136">
        <v>962</v>
      </c>
      <c r="P29" s="136">
        <v>1003</v>
      </c>
      <c r="Q29" s="136">
        <v>1425</v>
      </c>
      <c r="R29" s="134"/>
      <c r="S29" s="134"/>
      <c r="T29" s="134"/>
      <c r="U29" s="134"/>
      <c r="V29" s="158"/>
      <c r="W29" s="134" t="s">
        <v>136</v>
      </c>
      <c r="X29" s="136">
        <v>2109</v>
      </c>
      <c r="Y29" s="136">
        <v>2459</v>
      </c>
      <c r="Z29" s="136">
        <v>2544</v>
      </c>
      <c r="AA29" s="136">
        <v>2627</v>
      </c>
      <c r="AB29" s="136">
        <v>3186</v>
      </c>
    </row>
    <row r="30" spans="1:28" x14ac:dyDescent="0.3">
      <c r="A30" s="158"/>
      <c r="B30" s="134" t="s">
        <v>137</v>
      </c>
      <c r="C30" s="136">
        <v>518</v>
      </c>
      <c r="D30" s="136">
        <v>588</v>
      </c>
      <c r="E30" s="136">
        <v>611</v>
      </c>
      <c r="F30" s="136">
        <v>697</v>
      </c>
      <c r="G30" s="136">
        <v>791</v>
      </c>
      <c r="H30" s="134"/>
      <c r="I30" s="134"/>
      <c r="J30" s="134"/>
      <c r="K30" s="158"/>
      <c r="L30" s="134" t="s">
        <v>137</v>
      </c>
      <c r="M30" s="136">
        <v>743</v>
      </c>
      <c r="N30" s="136">
        <v>890</v>
      </c>
      <c r="O30" s="136">
        <v>992</v>
      </c>
      <c r="P30" s="136">
        <v>1066</v>
      </c>
      <c r="Q30" s="136">
        <v>1437</v>
      </c>
      <c r="R30" s="134"/>
      <c r="S30" s="134"/>
      <c r="T30" s="134"/>
      <c r="U30" s="134"/>
      <c r="V30" s="158"/>
      <c r="W30" s="134" t="s">
        <v>137</v>
      </c>
      <c r="X30" s="136">
        <v>2075</v>
      </c>
      <c r="Y30" s="136">
        <v>2425</v>
      </c>
      <c r="Z30" s="136">
        <v>2631</v>
      </c>
      <c r="AA30" s="136">
        <v>2815</v>
      </c>
      <c r="AB30" s="136">
        <v>3228</v>
      </c>
    </row>
    <row r="31" spans="1:28" x14ac:dyDescent="0.3">
      <c r="A31" s="158"/>
      <c r="B31" s="134" t="s">
        <v>138</v>
      </c>
      <c r="C31" s="136">
        <v>543</v>
      </c>
      <c r="D31" s="136">
        <v>624</v>
      </c>
      <c r="E31" s="136">
        <v>617</v>
      </c>
      <c r="F31" s="136">
        <v>717</v>
      </c>
      <c r="G31" s="136">
        <v>858</v>
      </c>
      <c r="H31" s="134"/>
      <c r="I31" s="134"/>
      <c r="J31" s="134"/>
      <c r="K31" s="158"/>
      <c r="L31" s="134" t="s">
        <v>138</v>
      </c>
      <c r="M31" s="136">
        <v>804</v>
      </c>
      <c r="N31" s="136">
        <v>934</v>
      </c>
      <c r="O31" s="136">
        <v>978</v>
      </c>
      <c r="P31" s="136">
        <v>1100</v>
      </c>
      <c r="Q31" s="136">
        <v>1557</v>
      </c>
      <c r="R31" s="134"/>
      <c r="S31" s="134"/>
      <c r="T31" s="134"/>
      <c r="U31" s="134"/>
      <c r="V31" s="158"/>
      <c r="W31" s="134" t="s">
        <v>138</v>
      </c>
      <c r="X31" s="136">
        <v>2196</v>
      </c>
      <c r="Y31" s="136">
        <v>2555</v>
      </c>
      <c r="Z31" s="136">
        <v>2609</v>
      </c>
      <c r="AA31" s="136">
        <v>2914</v>
      </c>
      <c r="AB31" s="136">
        <v>3479</v>
      </c>
    </row>
    <row r="32" spans="1:28" x14ac:dyDescent="0.3">
      <c r="A32" s="158"/>
      <c r="B32" s="134" t="s">
        <v>139</v>
      </c>
      <c r="C32" s="136">
        <v>581</v>
      </c>
      <c r="D32" s="136">
        <v>633</v>
      </c>
      <c r="E32" s="136">
        <v>698</v>
      </c>
      <c r="F32" s="136">
        <v>810</v>
      </c>
      <c r="G32" s="136">
        <v>940</v>
      </c>
      <c r="H32" s="134"/>
      <c r="I32" s="134"/>
      <c r="J32" s="134"/>
      <c r="K32" s="158"/>
      <c r="L32" s="134" t="s">
        <v>139</v>
      </c>
      <c r="M32" s="136">
        <v>836</v>
      </c>
      <c r="N32" s="136">
        <v>981</v>
      </c>
      <c r="O32" s="136">
        <v>1080</v>
      </c>
      <c r="P32" s="136">
        <v>1225</v>
      </c>
      <c r="Q32" s="136">
        <v>1683</v>
      </c>
      <c r="R32" s="134"/>
      <c r="S32" s="134"/>
      <c r="T32" s="134"/>
      <c r="U32" s="134"/>
      <c r="V32" s="158"/>
      <c r="W32" s="134" t="s">
        <v>139</v>
      </c>
      <c r="X32" s="136">
        <v>2324</v>
      </c>
      <c r="Y32" s="136">
        <v>2649</v>
      </c>
      <c r="Z32" s="136">
        <v>2931</v>
      </c>
      <c r="AA32" s="136">
        <v>3271</v>
      </c>
      <c r="AB32" s="136">
        <v>3783</v>
      </c>
    </row>
    <row r="33" spans="1:28" x14ac:dyDescent="0.3">
      <c r="A33" s="158"/>
      <c r="B33" s="134" t="s">
        <v>140</v>
      </c>
      <c r="C33" s="136">
        <v>602</v>
      </c>
      <c r="D33" s="136">
        <v>688</v>
      </c>
      <c r="E33" s="136">
        <v>756</v>
      </c>
      <c r="F33" s="136">
        <v>866</v>
      </c>
      <c r="G33" s="136">
        <v>993</v>
      </c>
      <c r="H33" s="134"/>
      <c r="I33" s="134"/>
      <c r="J33" s="134"/>
      <c r="K33" s="158"/>
      <c r="L33" s="134" t="s">
        <v>140</v>
      </c>
      <c r="M33" s="136">
        <v>886</v>
      </c>
      <c r="N33" s="136">
        <v>1053</v>
      </c>
      <c r="O33" s="136">
        <v>1142</v>
      </c>
      <c r="P33" s="136">
        <v>1463</v>
      </c>
      <c r="Q33" s="136">
        <v>1778</v>
      </c>
      <c r="R33" s="134"/>
      <c r="S33" s="134"/>
      <c r="T33" s="134"/>
      <c r="U33" s="134"/>
      <c r="V33" s="158"/>
      <c r="W33" s="134" t="s">
        <v>140</v>
      </c>
      <c r="X33" s="136">
        <v>2474</v>
      </c>
      <c r="Y33" s="136">
        <v>2855</v>
      </c>
      <c r="Z33" s="136">
        <v>3119</v>
      </c>
      <c r="AA33" s="136">
        <v>3536</v>
      </c>
      <c r="AB33" s="136">
        <v>3990</v>
      </c>
    </row>
    <row r="34" spans="1:28" x14ac:dyDescent="0.3">
      <c r="A34" s="158"/>
      <c r="B34" s="134" t="s">
        <v>141</v>
      </c>
      <c r="C34" s="136">
        <v>595</v>
      </c>
      <c r="D34" s="136">
        <v>669</v>
      </c>
      <c r="E34" s="136">
        <v>716</v>
      </c>
      <c r="F34" s="136">
        <v>863</v>
      </c>
      <c r="G34" s="136">
        <v>1010</v>
      </c>
      <c r="H34" s="134"/>
      <c r="I34" s="134"/>
      <c r="J34" s="134"/>
      <c r="K34" s="158"/>
      <c r="L34" s="134" t="s">
        <v>141</v>
      </c>
      <c r="M34" s="136">
        <v>895</v>
      </c>
      <c r="N34" s="136">
        <v>990</v>
      </c>
      <c r="O34" s="136">
        <v>1098</v>
      </c>
      <c r="P34" s="136">
        <v>1544</v>
      </c>
      <c r="Q34" s="136">
        <v>1791</v>
      </c>
      <c r="R34" s="134"/>
      <c r="S34" s="134"/>
      <c r="T34" s="134"/>
      <c r="U34" s="134"/>
      <c r="V34" s="158"/>
      <c r="W34" s="134" t="s">
        <v>141</v>
      </c>
      <c r="X34" s="136">
        <v>2474</v>
      </c>
      <c r="Y34" s="136">
        <v>2720</v>
      </c>
      <c r="Z34" s="136">
        <v>2991</v>
      </c>
      <c r="AA34" s="136">
        <v>3466</v>
      </c>
      <c r="AB34" s="136">
        <v>4030</v>
      </c>
    </row>
    <row r="35" spans="1:28" x14ac:dyDescent="0.3">
      <c r="A35" s="158"/>
      <c r="B35" s="134" t="s">
        <v>142</v>
      </c>
      <c r="C35" s="136">
        <v>576</v>
      </c>
      <c r="D35" s="136">
        <v>668</v>
      </c>
      <c r="E35" s="136">
        <v>723</v>
      </c>
      <c r="F35" s="136">
        <v>847</v>
      </c>
      <c r="G35" s="136">
        <v>1004</v>
      </c>
      <c r="H35" s="134"/>
      <c r="I35" s="134"/>
      <c r="J35" s="134"/>
      <c r="K35" s="158"/>
      <c r="L35" s="134" t="s">
        <v>142</v>
      </c>
      <c r="M35" s="136">
        <v>870</v>
      </c>
      <c r="N35" s="136">
        <v>1000</v>
      </c>
      <c r="O35" s="136">
        <v>1113</v>
      </c>
      <c r="P35" s="136">
        <v>1522</v>
      </c>
      <c r="Q35" s="136">
        <v>1773</v>
      </c>
      <c r="R35" s="134"/>
      <c r="S35" s="134"/>
      <c r="T35" s="134"/>
      <c r="U35" s="134"/>
      <c r="V35" s="158"/>
      <c r="W35" s="134" t="s">
        <v>142</v>
      </c>
      <c r="X35" s="136">
        <v>2397</v>
      </c>
      <c r="Y35" s="136">
        <v>2747</v>
      </c>
      <c r="Z35" s="136">
        <v>3002</v>
      </c>
      <c r="AA35" s="136">
        <v>3400</v>
      </c>
      <c r="AB35" s="136">
        <v>3996</v>
      </c>
    </row>
    <row r="36" spans="1:28" x14ac:dyDescent="0.3">
      <c r="A36" s="158"/>
      <c r="B36" s="134" t="s">
        <v>143</v>
      </c>
      <c r="C36" s="136">
        <v>518</v>
      </c>
      <c r="D36" s="136">
        <v>593</v>
      </c>
      <c r="E36" s="136">
        <v>676</v>
      </c>
      <c r="F36" s="136">
        <v>795</v>
      </c>
      <c r="G36" s="136">
        <v>868</v>
      </c>
      <c r="H36" s="134"/>
      <c r="I36" s="134"/>
      <c r="J36" s="134"/>
      <c r="K36" s="158"/>
      <c r="L36" s="134" t="s">
        <v>143</v>
      </c>
      <c r="M36" s="136">
        <v>799</v>
      </c>
      <c r="N36" s="136">
        <v>915</v>
      </c>
      <c r="O36" s="136">
        <v>1078</v>
      </c>
      <c r="P36" s="136">
        <v>1424</v>
      </c>
      <c r="Q36" s="136">
        <v>1551</v>
      </c>
      <c r="R36" s="134"/>
      <c r="S36" s="134"/>
      <c r="T36" s="134"/>
      <c r="U36" s="134"/>
      <c r="V36" s="158"/>
      <c r="W36" s="134" t="s">
        <v>143</v>
      </c>
      <c r="X36" s="136">
        <v>2142</v>
      </c>
      <c r="Y36" s="136">
        <v>2454</v>
      </c>
      <c r="Z36" s="136">
        <v>2838</v>
      </c>
      <c r="AA36" s="136">
        <v>3208</v>
      </c>
      <c r="AB36" s="136">
        <v>3529</v>
      </c>
    </row>
    <row r="37" spans="1:28" x14ac:dyDescent="0.3">
      <c r="A37" s="158"/>
      <c r="B37" s="134" t="s">
        <v>144</v>
      </c>
      <c r="C37" s="136">
        <v>452</v>
      </c>
      <c r="D37" s="136">
        <v>535</v>
      </c>
      <c r="E37" s="136">
        <v>529</v>
      </c>
      <c r="F37" s="136">
        <v>637</v>
      </c>
      <c r="G37" s="136">
        <v>735</v>
      </c>
      <c r="H37" s="134"/>
      <c r="I37" s="134"/>
      <c r="J37" s="134"/>
      <c r="K37" s="158"/>
      <c r="L37" s="134" t="s">
        <v>144</v>
      </c>
      <c r="M37" s="136">
        <v>699</v>
      </c>
      <c r="N37" s="136">
        <v>830</v>
      </c>
      <c r="O37" s="136">
        <v>889</v>
      </c>
      <c r="P37" s="136">
        <v>1163</v>
      </c>
      <c r="Q37" s="136">
        <v>1350</v>
      </c>
      <c r="R37" s="134"/>
      <c r="S37" s="134"/>
      <c r="T37" s="134"/>
      <c r="U37" s="134"/>
      <c r="V37" s="158"/>
      <c r="W37" s="134" t="s">
        <v>144</v>
      </c>
      <c r="X37" s="136">
        <v>1905</v>
      </c>
      <c r="Y37" s="136">
        <v>2200</v>
      </c>
      <c r="Z37" s="136">
        <v>2304</v>
      </c>
      <c r="AA37" s="136">
        <v>2658</v>
      </c>
      <c r="AB37" s="136">
        <v>3089</v>
      </c>
    </row>
    <row r="38" spans="1:28" x14ac:dyDescent="0.3">
      <c r="A38" s="158"/>
      <c r="B38" s="134" t="s">
        <v>145</v>
      </c>
      <c r="C38" s="136">
        <v>464</v>
      </c>
      <c r="D38" s="136">
        <v>528</v>
      </c>
      <c r="E38" s="136">
        <v>499</v>
      </c>
      <c r="F38" s="136">
        <v>586</v>
      </c>
      <c r="G38" s="136">
        <v>698</v>
      </c>
      <c r="H38" s="134"/>
      <c r="I38" s="134"/>
      <c r="J38" s="134"/>
      <c r="K38" s="158"/>
      <c r="L38" s="134" t="s">
        <v>145</v>
      </c>
      <c r="M38" s="136">
        <v>697</v>
      </c>
      <c r="N38" s="136">
        <v>837</v>
      </c>
      <c r="O38" s="136">
        <v>837</v>
      </c>
      <c r="P38" s="136">
        <v>1061</v>
      </c>
      <c r="Q38" s="136">
        <v>1275</v>
      </c>
      <c r="R38" s="134"/>
      <c r="S38" s="134"/>
      <c r="T38" s="134"/>
      <c r="U38" s="134"/>
      <c r="V38" s="158"/>
      <c r="W38" s="134" t="s">
        <v>145</v>
      </c>
      <c r="X38" s="136">
        <v>1900</v>
      </c>
      <c r="Y38" s="136">
        <v>2187</v>
      </c>
      <c r="Z38" s="136">
        <v>2161</v>
      </c>
      <c r="AA38" s="136">
        <v>2449</v>
      </c>
      <c r="AB38" s="136">
        <v>2929</v>
      </c>
    </row>
    <row r="39" spans="1:28" x14ac:dyDescent="0.3">
      <c r="A39" s="159" t="s">
        <v>147</v>
      </c>
      <c r="B39" s="137" t="s">
        <v>134</v>
      </c>
      <c r="C39" s="138">
        <v>72</v>
      </c>
      <c r="D39" s="138">
        <v>59</v>
      </c>
      <c r="E39" s="138">
        <v>66</v>
      </c>
      <c r="F39" s="138">
        <v>80</v>
      </c>
      <c r="G39" s="138">
        <v>110</v>
      </c>
      <c r="H39" s="134"/>
      <c r="I39" s="134"/>
      <c r="J39" s="134"/>
      <c r="K39" s="159" t="s">
        <v>147</v>
      </c>
      <c r="L39" s="137" t="s">
        <v>134</v>
      </c>
      <c r="M39" s="138">
        <v>101</v>
      </c>
      <c r="N39" s="138">
        <v>84</v>
      </c>
      <c r="O39" s="138">
        <v>107</v>
      </c>
      <c r="P39" s="138">
        <v>135</v>
      </c>
      <c r="Q39" s="138">
        <v>192</v>
      </c>
      <c r="R39" s="134"/>
      <c r="S39" s="134"/>
      <c r="T39" s="134"/>
      <c r="U39" s="134"/>
      <c r="V39" s="159" t="s">
        <v>67</v>
      </c>
      <c r="W39" s="137" t="s">
        <v>134</v>
      </c>
      <c r="X39" s="138">
        <v>297</v>
      </c>
      <c r="Y39" s="138">
        <v>255</v>
      </c>
      <c r="Z39" s="138">
        <v>312</v>
      </c>
      <c r="AA39" s="138">
        <v>372</v>
      </c>
      <c r="AB39" s="138">
        <v>505</v>
      </c>
    </row>
    <row r="40" spans="1:28" x14ac:dyDescent="0.3">
      <c r="A40" s="159"/>
      <c r="B40" s="137" t="s">
        <v>135</v>
      </c>
      <c r="C40" s="138">
        <v>66</v>
      </c>
      <c r="D40" s="138">
        <v>70</v>
      </c>
      <c r="E40" s="138">
        <v>66</v>
      </c>
      <c r="F40" s="138">
        <v>82</v>
      </c>
      <c r="G40" s="138">
        <v>113</v>
      </c>
      <c r="H40" s="134"/>
      <c r="I40" s="134"/>
      <c r="J40" s="134"/>
      <c r="K40" s="159"/>
      <c r="L40" s="137" t="s">
        <v>135</v>
      </c>
      <c r="M40" s="138">
        <v>95</v>
      </c>
      <c r="N40" s="138">
        <v>109</v>
      </c>
      <c r="O40" s="138">
        <v>109</v>
      </c>
      <c r="P40" s="138">
        <v>138</v>
      </c>
      <c r="Q40" s="138">
        <v>200</v>
      </c>
      <c r="R40" s="134"/>
      <c r="S40" s="134"/>
      <c r="T40" s="134"/>
      <c r="U40" s="134"/>
      <c r="V40" s="159"/>
      <c r="W40" s="137" t="s">
        <v>135</v>
      </c>
      <c r="X40" s="138">
        <v>276</v>
      </c>
      <c r="Y40" s="138">
        <v>313</v>
      </c>
      <c r="Z40" s="138">
        <v>309</v>
      </c>
      <c r="AA40" s="138">
        <v>380</v>
      </c>
      <c r="AB40" s="138">
        <v>523</v>
      </c>
    </row>
    <row r="41" spans="1:28" x14ac:dyDescent="0.3">
      <c r="A41" s="159"/>
      <c r="B41" s="137" t="s">
        <v>136</v>
      </c>
      <c r="C41" s="138">
        <v>66</v>
      </c>
      <c r="D41" s="138">
        <v>71</v>
      </c>
      <c r="E41" s="138">
        <v>63</v>
      </c>
      <c r="F41" s="138">
        <v>85</v>
      </c>
      <c r="G41" s="138">
        <v>115</v>
      </c>
      <c r="H41" s="134"/>
      <c r="I41" s="134"/>
      <c r="J41" s="134"/>
      <c r="K41" s="159"/>
      <c r="L41" s="137" t="s">
        <v>136</v>
      </c>
      <c r="M41" s="138">
        <v>95</v>
      </c>
      <c r="N41" s="138">
        <v>110</v>
      </c>
      <c r="O41" s="138">
        <v>103</v>
      </c>
      <c r="P41" s="138">
        <v>142</v>
      </c>
      <c r="Q41" s="138">
        <v>208</v>
      </c>
      <c r="R41" s="134"/>
      <c r="S41" s="134"/>
      <c r="T41" s="134"/>
      <c r="U41" s="134"/>
      <c r="V41" s="159"/>
      <c r="W41" s="137" t="s">
        <v>136</v>
      </c>
      <c r="X41" s="138">
        <v>270</v>
      </c>
      <c r="Y41" s="138">
        <v>317</v>
      </c>
      <c r="Z41" s="138">
        <v>301</v>
      </c>
      <c r="AA41" s="138">
        <v>390</v>
      </c>
      <c r="AB41" s="138">
        <v>534</v>
      </c>
    </row>
    <row r="42" spans="1:28" x14ac:dyDescent="0.3">
      <c r="A42" s="159"/>
      <c r="B42" s="137" t="s">
        <v>137</v>
      </c>
      <c r="C42" s="138">
        <v>72</v>
      </c>
      <c r="D42" s="138">
        <v>73</v>
      </c>
      <c r="E42" s="138">
        <v>74</v>
      </c>
      <c r="F42" s="138">
        <v>85</v>
      </c>
      <c r="G42" s="138">
        <v>117</v>
      </c>
      <c r="H42" s="134"/>
      <c r="I42" s="134"/>
      <c r="J42" s="134"/>
      <c r="K42" s="159"/>
      <c r="L42" s="137" t="s">
        <v>137</v>
      </c>
      <c r="M42" s="138">
        <v>100</v>
      </c>
      <c r="N42" s="138">
        <v>109</v>
      </c>
      <c r="O42" s="138">
        <v>115</v>
      </c>
      <c r="P42" s="138">
        <v>138</v>
      </c>
      <c r="Q42" s="138">
        <v>206</v>
      </c>
      <c r="R42" s="134"/>
      <c r="S42" s="134"/>
      <c r="T42" s="134"/>
      <c r="U42" s="134"/>
      <c r="V42" s="159"/>
      <c r="W42" s="137" t="s">
        <v>137</v>
      </c>
      <c r="X42" s="138">
        <v>294</v>
      </c>
      <c r="Y42" s="138">
        <v>310</v>
      </c>
      <c r="Z42" s="138">
        <v>336</v>
      </c>
      <c r="AA42" s="138">
        <v>381</v>
      </c>
      <c r="AB42" s="138">
        <v>557</v>
      </c>
    </row>
    <row r="43" spans="1:28" x14ac:dyDescent="0.3">
      <c r="A43" s="159"/>
      <c r="B43" s="137" t="s">
        <v>138</v>
      </c>
      <c r="C43" s="138">
        <v>76</v>
      </c>
      <c r="D43" s="138">
        <v>75</v>
      </c>
      <c r="E43" s="138">
        <v>77</v>
      </c>
      <c r="F43" s="138">
        <v>85</v>
      </c>
      <c r="G43" s="138">
        <v>117</v>
      </c>
      <c r="H43" s="134"/>
      <c r="I43" s="134"/>
      <c r="J43" s="134"/>
      <c r="K43" s="159"/>
      <c r="L43" s="137" t="s">
        <v>138</v>
      </c>
      <c r="M43" s="138">
        <v>106</v>
      </c>
      <c r="N43" s="138">
        <v>110</v>
      </c>
      <c r="O43" s="138">
        <v>119</v>
      </c>
      <c r="P43" s="138">
        <v>138</v>
      </c>
      <c r="Q43" s="138">
        <v>207</v>
      </c>
      <c r="R43" s="134"/>
      <c r="S43" s="134"/>
      <c r="T43" s="134"/>
      <c r="U43" s="134"/>
      <c r="V43" s="159"/>
      <c r="W43" s="137" t="s">
        <v>138</v>
      </c>
      <c r="X43" s="138">
        <v>308</v>
      </c>
      <c r="Y43" s="138">
        <v>321</v>
      </c>
      <c r="Z43" s="138">
        <v>346</v>
      </c>
      <c r="AA43" s="138">
        <v>387</v>
      </c>
      <c r="AB43" s="138">
        <v>557</v>
      </c>
    </row>
    <row r="44" spans="1:28" x14ac:dyDescent="0.3">
      <c r="A44" s="159"/>
      <c r="B44" s="137" t="s">
        <v>139</v>
      </c>
      <c r="C44" s="138">
        <v>83</v>
      </c>
      <c r="D44" s="138">
        <v>71</v>
      </c>
      <c r="E44" s="138">
        <v>82</v>
      </c>
      <c r="F44" s="138">
        <v>86</v>
      </c>
      <c r="G44" s="138">
        <v>123</v>
      </c>
      <c r="H44" s="134"/>
      <c r="I44" s="134"/>
      <c r="J44" s="134"/>
      <c r="K44" s="159"/>
      <c r="L44" s="137" t="s">
        <v>139</v>
      </c>
      <c r="M44" s="138">
        <v>119</v>
      </c>
      <c r="N44" s="138">
        <v>107</v>
      </c>
      <c r="O44" s="138">
        <v>131</v>
      </c>
      <c r="P44" s="138">
        <v>138</v>
      </c>
      <c r="Q44" s="138">
        <v>211</v>
      </c>
      <c r="R44" s="134"/>
      <c r="S44" s="134"/>
      <c r="T44" s="134"/>
      <c r="U44" s="134"/>
      <c r="V44" s="159"/>
      <c r="W44" s="137" t="s">
        <v>139</v>
      </c>
      <c r="X44" s="138">
        <v>339</v>
      </c>
      <c r="Y44" s="138">
        <v>315</v>
      </c>
      <c r="Z44" s="138">
        <v>369</v>
      </c>
      <c r="AA44" s="138">
        <v>387</v>
      </c>
      <c r="AB44" s="138">
        <v>574</v>
      </c>
    </row>
    <row r="45" spans="1:28" x14ac:dyDescent="0.3">
      <c r="A45" s="159"/>
      <c r="B45" s="137" t="s">
        <v>140</v>
      </c>
      <c r="C45" s="138">
        <v>81</v>
      </c>
      <c r="D45" s="138">
        <v>72</v>
      </c>
      <c r="E45" s="138">
        <v>85</v>
      </c>
      <c r="F45" s="138">
        <v>99</v>
      </c>
      <c r="G45" s="138">
        <v>122</v>
      </c>
      <c r="H45" s="134"/>
      <c r="I45" s="134"/>
      <c r="J45" s="134"/>
      <c r="K45" s="159"/>
      <c r="L45" s="137" t="s">
        <v>140</v>
      </c>
      <c r="M45" s="138">
        <v>117</v>
      </c>
      <c r="N45" s="138">
        <v>109</v>
      </c>
      <c r="O45" s="138">
        <v>135</v>
      </c>
      <c r="P45" s="138">
        <v>160</v>
      </c>
      <c r="Q45" s="138">
        <v>215</v>
      </c>
      <c r="R45" s="134"/>
      <c r="S45" s="134"/>
      <c r="T45" s="134"/>
      <c r="U45" s="134"/>
      <c r="V45" s="159"/>
      <c r="W45" s="137" t="s">
        <v>140</v>
      </c>
      <c r="X45" s="138">
        <v>336</v>
      </c>
      <c r="Y45" s="138">
        <v>318</v>
      </c>
      <c r="Z45" s="138">
        <v>378</v>
      </c>
      <c r="AA45" s="138">
        <v>430</v>
      </c>
      <c r="AB45" s="138">
        <v>555</v>
      </c>
    </row>
    <row r="46" spans="1:28" x14ac:dyDescent="0.3">
      <c r="A46" s="159"/>
      <c r="B46" s="137" t="s">
        <v>141</v>
      </c>
      <c r="C46" s="138">
        <v>81</v>
      </c>
      <c r="D46" s="138">
        <v>74</v>
      </c>
      <c r="E46" s="138">
        <v>79</v>
      </c>
      <c r="F46" s="138">
        <v>102</v>
      </c>
      <c r="G46" s="138">
        <v>120</v>
      </c>
      <c r="H46" s="134"/>
      <c r="I46" s="134"/>
      <c r="J46" s="134"/>
      <c r="K46" s="159"/>
      <c r="L46" s="137" t="s">
        <v>141</v>
      </c>
      <c r="M46" s="138">
        <v>118</v>
      </c>
      <c r="N46" s="138">
        <v>112</v>
      </c>
      <c r="O46" s="138">
        <v>129</v>
      </c>
      <c r="P46" s="138">
        <v>177</v>
      </c>
      <c r="Q46" s="138">
        <v>211</v>
      </c>
      <c r="R46" s="134"/>
      <c r="S46" s="134"/>
      <c r="T46" s="134"/>
      <c r="U46" s="134"/>
      <c r="V46" s="159"/>
      <c r="W46" s="137" t="s">
        <v>141</v>
      </c>
      <c r="X46" s="138">
        <v>342</v>
      </c>
      <c r="Y46" s="138">
        <v>326</v>
      </c>
      <c r="Z46" s="138">
        <v>364</v>
      </c>
      <c r="AA46" s="138">
        <v>451</v>
      </c>
      <c r="AB46" s="138">
        <v>566</v>
      </c>
    </row>
    <row r="47" spans="1:28" x14ac:dyDescent="0.3">
      <c r="A47" s="159"/>
      <c r="B47" s="137" t="s">
        <v>142</v>
      </c>
      <c r="C47" s="138">
        <v>79</v>
      </c>
      <c r="D47" s="138">
        <v>77</v>
      </c>
      <c r="E47" s="138">
        <v>78</v>
      </c>
      <c r="F47" s="138">
        <v>101</v>
      </c>
      <c r="G47" s="138">
        <v>118</v>
      </c>
      <c r="H47" s="134"/>
      <c r="I47" s="134"/>
      <c r="J47" s="134"/>
      <c r="K47" s="159"/>
      <c r="L47" s="137" t="s">
        <v>142</v>
      </c>
      <c r="M47" s="138">
        <v>114</v>
      </c>
      <c r="N47" s="138">
        <v>120</v>
      </c>
      <c r="O47" s="138">
        <v>129</v>
      </c>
      <c r="P47" s="138">
        <v>176</v>
      </c>
      <c r="Q47" s="138">
        <v>213</v>
      </c>
      <c r="R47" s="134"/>
      <c r="S47" s="134"/>
      <c r="T47" s="134"/>
      <c r="U47" s="134"/>
      <c r="V47" s="159"/>
      <c r="W47" s="137" t="s">
        <v>142</v>
      </c>
      <c r="X47" s="138">
        <v>328</v>
      </c>
      <c r="Y47" s="138">
        <v>345</v>
      </c>
      <c r="Z47" s="138">
        <v>364</v>
      </c>
      <c r="AA47" s="138">
        <v>451</v>
      </c>
      <c r="AB47" s="138">
        <v>558</v>
      </c>
    </row>
    <row r="48" spans="1:28" x14ac:dyDescent="0.3">
      <c r="A48" s="159"/>
      <c r="B48" s="137" t="s">
        <v>143</v>
      </c>
      <c r="C48" s="138">
        <v>70</v>
      </c>
      <c r="D48" s="138">
        <v>72</v>
      </c>
      <c r="E48" s="138">
        <v>79</v>
      </c>
      <c r="F48" s="138">
        <v>106</v>
      </c>
      <c r="G48" s="138">
        <v>105</v>
      </c>
      <c r="H48" s="134"/>
      <c r="I48" s="134"/>
      <c r="J48" s="134"/>
      <c r="K48" s="159"/>
      <c r="L48" s="137" t="s">
        <v>143</v>
      </c>
      <c r="M48" s="138">
        <v>106</v>
      </c>
      <c r="N48" s="138">
        <v>116</v>
      </c>
      <c r="O48" s="138">
        <v>128</v>
      </c>
      <c r="P48" s="138">
        <v>190</v>
      </c>
      <c r="Q48" s="138">
        <v>194</v>
      </c>
      <c r="R48" s="134"/>
      <c r="S48" s="134"/>
      <c r="T48" s="134"/>
      <c r="U48" s="134"/>
      <c r="V48" s="159"/>
      <c r="W48" s="137" t="s">
        <v>143</v>
      </c>
      <c r="X48" s="138">
        <v>307</v>
      </c>
      <c r="Y48" s="138">
        <v>332</v>
      </c>
      <c r="Z48" s="138">
        <v>364</v>
      </c>
      <c r="AA48" s="138">
        <v>497</v>
      </c>
      <c r="AB48" s="138">
        <v>511</v>
      </c>
    </row>
    <row r="49" spans="1:28" x14ac:dyDescent="0.3">
      <c r="A49" s="159"/>
      <c r="B49" s="137" t="s">
        <v>144</v>
      </c>
      <c r="C49" s="138">
        <v>64</v>
      </c>
      <c r="D49" s="138">
        <v>70</v>
      </c>
      <c r="E49" s="138">
        <v>77</v>
      </c>
      <c r="F49" s="138">
        <v>111</v>
      </c>
      <c r="G49" s="138">
        <v>107</v>
      </c>
      <c r="H49" s="134"/>
      <c r="I49" s="134"/>
      <c r="J49" s="134"/>
      <c r="K49" s="159"/>
      <c r="L49" s="137" t="s">
        <v>144</v>
      </c>
      <c r="M49" s="138">
        <v>98</v>
      </c>
      <c r="N49" s="138">
        <v>109</v>
      </c>
      <c r="O49" s="138">
        <v>126</v>
      </c>
      <c r="P49" s="138">
        <v>199</v>
      </c>
      <c r="Q49" s="138">
        <v>208</v>
      </c>
      <c r="R49" s="134"/>
      <c r="S49" s="134"/>
      <c r="T49" s="134"/>
      <c r="U49" s="134"/>
      <c r="V49" s="159"/>
      <c r="W49" s="137" t="s">
        <v>144</v>
      </c>
      <c r="X49" s="138">
        <v>287</v>
      </c>
      <c r="Y49" s="138">
        <v>302</v>
      </c>
      <c r="Z49" s="138">
        <v>361</v>
      </c>
      <c r="AA49" s="138">
        <v>520</v>
      </c>
      <c r="AB49" s="138">
        <v>524</v>
      </c>
    </row>
    <row r="50" spans="1:28" x14ac:dyDescent="0.3">
      <c r="A50" s="159"/>
      <c r="B50" s="137" t="s">
        <v>145</v>
      </c>
      <c r="C50" s="138">
        <v>59</v>
      </c>
      <c r="D50" s="138">
        <v>69</v>
      </c>
      <c r="E50" s="138">
        <v>81</v>
      </c>
      <c r="F50" s="138">
        <v>111</v>
      </c>
      <c r="G50" s="138">
        <v>120</v>
      </c>
      <c r="H50" s="134"/>
      <c r="I50" s="134"/>
      <c r="J50" s="134"/>
      <c r="K50" s="159"/>
      <c r="L50" s="137" t="s">
        <v>145</v>
      </c>
      <c r="M50" s="138">
        <v>86</v>
      </c>
      <c r="N50" s="138">
        <v>110</v>
      </c>
      <c r="O50" s="138">
        <v>132</v>
      </c>
      <c r="P50" s="138">
        <v>196</v>
      </c>
      <c r="Q50" s="138">
        <v>227</v>
      </c>
      <c r="R50" s="134"/>
      <c r="S50" s="134"/>
      <c r="T50" s="134"/>
      <c r="U50" s="134"/>
      <c r="V50" s="159"/>
      <c r="W50" s="137" t="s">
        <v>145</v>
      </c>
      <c r="X50" s="138">
        <v>260</v>
      </c>
      <c r="Y50" s="138">
        <v>304</v>
      </c>
      <c r="Z50" s="138">
        <v>378</v>
      </c>
      <c r="AA50" s="138">
        <v>514</v>
      </c>
      <c r="AB50" s="138">
        <v>576</v>
      </c>
    </row>
    <row r="51" spans="1:28" x14ac:dyDescent="0.3">
      <c r="A51" s="139" t="s">
        <v>146</v>
      </c>
      <c r="B51" s="134"/>
      <c r="C51" s="134"/>
      <c r="D51" s="134"/>
      <c r="E51" s="134"/>
      <c r="F51" s="134"/>
      <c r="G51" s="134"/>
      <c r="H51" s="134"/>
      <c r="I51" s="134"/>
      <c r="J51" s="134"/>
      <c r="K51" s="139" t="s">
        <v>146</v>
      </c>
      <c r="L51" s="134"/>
      <c r="M51" s="134"/>
      <c r="N51" s="134"/>
      <c r="O51" s="134"/>
      <c r="P51" s="134"/>
      <c r="Q51" s="134"/>
      <c r="R51" s="134"/>
      <c r="S51" s="134"/>
      <c r="T51" s="134"/>
      <c r="U51" s="134"/>
      <c r="V51" s="139" t="s">
        <v>146</v>
      </c>
      <c r="W51" s="134"/>
      <c r="X51" s="134"/>
      <c r="Y51" s="134"/>
      <c r="Z51" s="134"/>
      <c r="AA51" s="134"/>
      <c r="AB51" s="134"/>
    </row>
  </sheetData>
  <mergeCells count="15">
    <mergeCell ref="A27:A38"/>
    <mergeCell ref="V27:V38"/>
    <mergeCell ref="A39:A50"/>
    <mergeCell ref="V39:V50"/>
    <mergeCell ref="A1:G1"/>
    <mergeCell ref="V1:AB1"/>
    <mergeCell ref="A3:A14"/>
    <mergeCell ref="V3:V14"/>
    <mergeCell ref="A15:A26"/>
    <mergeCell ref="V15:V26"/>
    <mergeCell ref="K1:Q1"/>
    <mergeCell ref="K3:K14"/>
    <mergeCell ref="K15:K26"/>
    <mergeCell ref="K27:K38"/>
    <mergeCell ref="K39:K50"/>
  </mergeCells>
  <pageMargins left="0.7" right="0.7" top="0.75" bottom="0.75" header="0.3" footer="0.3"/>
  <ignoredErrors>
    <ignoredError sqref="B3:B50 W3:W50 L3:L50"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A8B11-BE86-4A7A-A62B-08E781629EFA}">
  <sheetPr>
    <tabColor theme="5" tint="-0.249977111117893"/>
  </sheetPr>
  <dimension ref="A1:H64"/>
  <sheetViews>
    <sheetView showGridLines="0" zoomScaleNormal="100" workbookViewId="0">
      <selection activeCell="A21" sqref="A21"/>
    </sheetView>
  </sheetViews>
  <sheetFormatPr defaultRowHeight="10.199999999999999" x14ac:dyDescent="0.3"/>
  <cols>
    <col min="1" max="1" width="16.33203125" style="13" customWidth="1"/>
    <col min="2" max="2" width="11.6640625" style="13" customWidth="1"/>
    <col min="3" max="7" width="7.33203125" style="13" customWidth="1"/>
    <col min="8" max="16384" width="8.88671875" style="13"/>
  </cols>
  <sheetData>
    <row r="1" spans="1:7" ht="15" customHeight="1" x14ac:dyDescent="0.3"/>
    <row r="2" spans="1:7" ht="15" customHeight="1" x14ac:dyDescent="0.3"/>
    <row r="3" spans="1:7" ht="15" customHeight="1" x14ac:dyDescent="0.3">
      <c r="A3" s="152" t="s">
        <v>84</v>
      </c>
      <c r="B3" s="152"/>
      <c r="C3" s="152"/>
      <c r="D3" s="152"/>
      <c r="E3" s="152"/>
      <c r="F3" s="152"/>
      <c r="G3" s="152"/>
    </row>
    <row r="4" spans="1:7" ht="15" customHeight="1" x14ac:dyDescent="0.3">
      <c r="A4" s="152" t="s">
        <v>94</v>
      </c>
      <c r="B4" s="152"/>
      <c r="C4" s="152"/>
      <c r="D4" s="152"/>
      <c r="E4" s="152"/>
      <c r="F4" s="152"/>
      <c r="G4" s="152"/>
    </row>
    <row r="5" spans="1:7" ht="15" customHeight="1" x14ac:dyDescent="0.3">
      <c r="A5" s="73" t="s">
        <v>91</v>
      </c>
      <c r="B5" s="54"/>
      <c r="C5" s="54" t="s">
        <v>63</v>
      </c>
      <c r="D5" s="54" t="s">
        <v>64</v>
      </c>
      <c r="E5" s="54" t="s">
        <v>65</v>
      </c>
      <c r="F5" s="54" t="s">
        <v>66</v>
      </c>
      <c r="G5" s="54" t="s">
        <v>4</v>
      </c>
    </row>
    <row r="6" spans="1:7" ht="15" customHeight="1" x14ac:dyDescent="0.3">
      <c r="A6" s="155" t="s">
        <v>68</v>
      </c>
      <c r="B6" s="13" t="s">
        <v>0</v>
      </c>
      <c r="C6" s="70">
        <v>79</v>
      </c>
      <c r="D6" s="70">
        <v>263</v>
      </c>
      <c r="E6" s="70">
        <v>301</v>
      </c>
      <c r="F6" s="70">
        <v>113</v>
      </c>
      <c r="G6" s="71">
        <f>SUM(C6:F6)</f>
        <v>756</v>
      </c>
    </row>
    <row r="7" spans="1:7" ht="15" customHeight="1" x14ac:dyDescent="0.3">
      <c r="A7" s="155"/>
      <c r="B7" s="13" t="s">
        <v>1</v>
      </c>
      <c r="C7" s="70">
        <v>825</v>
      </c>
      <c r="D7" s="70">
        <v>1704</v>
      </c>
      <c r="E7" s="70">
        <v>1833</v>
      </c>
      <c r="F7" s="70">
        <v>613</v>
      </c>
      <c r="G7" s="71">
        <f t="shared" ref="G7:G17" si="0">SUM(C7:F7)</f>
        <v>4975</v>
      </c>
    </row>
    <row r="8" spans="1:7" ht="15" customHeight="1" x14ac:dyDescent="0.3">
      <c r="A8" s="155"/>
      <c r="B8" s="13" t="s">
        <v>2</v>
      </c>
      <c r="C8" s="70">
        <v>2057</v>
      </c>
      <c r="D8" s="70">
        <v>4357</v>
      </c>
      <c r="E8" s="70">
        <v>4237</v>
      </c>
      <c r="F8" s="70">
        <v>1377</v>
      </c>
      <c r="G8" s="71">
        <f t="shared" si="0"/>
        <v>12028</v>
      </c>
    </row>
    <row r="9" spans="1:7" ht="15" customHeight="1" x14ac:dyDescent="0.3">
      <c r="A9" s="153" t="s">
        <v>18</v>
      </c>
      <c r="B9" s="18" t="s">
        <v>0</v>
      </c>
      <c r="C9" s="56">
        <v>23</v>
      </c>
      <c r="D9" s="56">
        <v>118</v>
      </c>
      <c r="E9" s="56">
        <v>131</v>
      </c>
      <c r="F9" s="56">
        <v>57</v>
      </c>
      <c r="G9" s="72">
        <f t="shared" si="0"/>
        <v>329</v>
      </c>
    </row>
    <row r="10" spans="1:7" ht="15" customHeight="1" x14ac:dyDescent="0.3">
      <c r="A10" s="153"/>
      <c r="B10" s="18" t="s">
        <v>1</v>
      </c>
      <c r="C10" s="56">
        <v>159</v>
      </c>
      <c r="D10" s="56">
        <v>544</v>
      </c>
      <c r="E10" s="56">
        <v>677</v>
      </c>
      <c r="F10" s="56">
        <v>278</v>
      </c>
      <c r="G10" s="72">
        <f t="shared" si="0"/>
        <v>1658</v>
      </c>
    </row>
    <row r="11" spans="1:7" ht="15" customHeight="1" x14ac:dyDescent="0.3">
      <c r="A11" s="153"/>
      <c r="B11" s="18" t="s">
        <v>2</v>
      </c>
      <c r="C11" s="56">
        <v>381</v>
      </c>
      <c r="D11" s="56">
        <v>1438</v>
      </c>
      <c r="E11" s="56">
        <v>1607</v>
      </c>
      <c r="F11" s="56">
        <v>591</v>
      </c>
      <c r="G11" s="72">
        <f t="shared" si="0"/>
        <v>4017</v>
      </c>
    </row>
    <row r="12" spans="1:7" ht="15" customHeight="1" x14ac:dyDescent="0.3">
      <c r="A12" s="155" t="s">
        <v>19</v>
      </c>
      <c r="B12" s="13" t="s">
        <v>0</v>
      </c>
      <c r="C12" s="70">
        <v>24</v>
      </c>
      <c r="D12" s="70">
        <v>92</v>
      </c>
      <c r="E12" s="70">
        <v>85</v>
      </c>
      <c r="F12" s="70">
        <v>22</v>
      </c>
      <c r="G12" s="71">
        <f t="shared" si="0"/>
        <v>223</v>
      </c>
    </row>
    <row r="13" spans="1:7" ht="15" customHeight="1" x14ac:dyDescent="0.3">
      <c r="A13" s="155"/>
      <c r="B13" s="13" t="s">
        <v>1</v>
      </c>
      <c r="C13" s="70">
        <v>164</v>
      </c>
      <c r="D13" s="70">
        <v>591</v>
      </c>
      <c r="E13" s="70">
        <v>378</v>
      </c>
      <c r="F13" s="70">
        <v>102</v>
      </c>
      <c r="G13" s="71">
        <f t="shared" si="0"/>
        <v>1235</v>
      </c>
    </row>
    <row r="14" spans="1:7" ht="15" customHeight="1" x14ac:dyDescent="0.3">
      <c r="A14" s="155"/>
      <c r="B14" s="13" t="s">
        <v>2</v>
      </c>
      <c r="C14" s="70">
        <v>376</v>
      </c>
      <c r="D14" s="70">
        <v>1348</v>
      </c>
      <c r="E14" s="70">
        <v>864</v>
      </c>
      <c r="F14" s="70">
        <v>228</v>
      </c>
      <c r="G14" s="71">
        <f t="shared" si="0"/>
        <v>2816</v>
      </c>
    </row>
    <row r="15" spans="1:7" ht="15" customHeight="1" x14ac:dyDescent="0.3">
      <c r="A15" s="153" t="s">
        <v>67</v>
      </c>
      <c r="B15" s="18" t="s">
        <v>0</v>
      </c>
      <c r="C15" s="56">
        <v>6</v>
      </c>
      <c r="D15" s="56">
        <v>7</v>
      </c>
      <c r="E15" s="56">
        <v>6</v>
      </c>
      <c r="F15" s="56">
        <v>0</v>
      </c>
      <c r="G15" s="72">
        <f t="shared" si="0"/>
        <v>19</v>
      </c>
    </row>
    <row r="16" spans="1:7" ht="15" customHeight="1" x14ac:dyDescent="0.3">
      <c r="A16" s="153"/>
      <c r="B16" s="18" t="s">
        <v>1</v>
      </c>
      <c r="C16" s="56">
        <v>41</v>
      </c>
      <c r="D16" s="56">
        <v>41</v>
      </c>
      <c r="E16" s="56">
        <v>29</v>
      </c>
      <c r="F16" s="56">
        <v>0</v>
      </c>
      <c r="G16" s="72">
        <f t="shared" si="0"/>
        <v>111</v>
      </c>
    </row>
    <row r="17" spans="1:7" ht="15" customHeight="1" x14ac:dyDescent="0.3">
      <c r="A17" s="153"/>
      <c r="B17" s="18" t="s">
        <v>2</v>
      </c>
      <c r="C17" s="56">
        <v>100</v>
      </c>
      <c r="D17" s="56">
        <v>95</v>
      </c>
      <c r="E17" s="56">
        <v>58</v>
      </c>
      <c r="F17" s="56">
        <v>0</v>
      </c>
      <c r="G17" s="72">
        <f t="shared" si="0"/>
        <v>253</v>
      </c>
    </row>
    <row r="18" spans="1:7" ht="15" customHeight="1" x14ac:dyDescent="0.3">
      <c r="A18" s="161" t="s">
        <v>4</v>
      </c>
      <c r="B18" s="60" t="s">
        <v>0</v>
      </c>
      <c r="C18" s="74">
        <f t="shared" ref="C18:G18" si="1">C15+C9+C12+C6</f>
        <v>132</v>
      </c>
      <c r="D18" s="74">
        <f t="shared" si="1"/>
        <v>480</v>
      </c>
      <c r="E18" s="74">
        <f t="shared" si="1"/>
        <v>523</v>
      </c>
      <c r="F18" s="74">
        <f t="shared" si="1"/>
        <v>192</v>
      </c>
      <c r="G18" s="74">
        <f t="shared" si="1"/>
        <v>1327</v>
      </c>
    </row>
    <row r="19" spans="1:7" ht="15" customHeight="1" x14ac:dyDescent="0.3">
      <c r="A19" s="161"/>
      <c r="B19" s="60" t="s">
        <v>1</v>
      </c>
      <c r="C19" s="74">
        <f t="shared" ref="C19:G19" si="2">C16+C10+C13+C7</f>
        <v>1189</v>
      </c>
      <c r="D19" s="74">
        <f t="shared" si="2"/>
        <v>2880</v>
      </c>
      <c r="E19" s="74">
        <f t="shared" si="2"/>
        <v>2917</v>
      </c>
      <c r="F19" s="74">
        <f t="shared" si="2"/>
        <v>993</v>
      </c>
      <c r="G19" s="74">
        <f t="shared" si="2"/>
        <v>7979</v>
      </c>
    </row>
    <row r="20" spans="1:7" ht="15" customHeight="1" x14ac:dyDescent="0.3">
      <c r="A20" s="161"/>
      <c r="B20" s="60" t="s">
        <v>2</v>
      </c>
      <c r="C20" s="74">
        <f t="shared" ref="C20:G20" si="3">C17+C11+C14+C8</f>
        <v>2914</v>
      </c>
      <c r="D20" s="74">
        <f t="shared" si="3"/>
        <v>7238</v>
      </c>
      <c r="E20" s="74">
        <f t="shared" si="3"/>
        <v>6766</v>
      </c>
      <c r="F20" s="74">
        <f t="shared" si="3"/>
        <v>2196</v>
      </c>
      <c r="G20" s="74">
        <f t="shared" si="3"/>
        <v>19114</v>
      </c>
    </row>
    <row r="21" spans="1:7" ht="15" customHeight="1" x14ac:dyDescent="0.3">
      <c r="A21" s="68" t="s">
        <v>114</v>
      </c>
      <c r="B21" s="67"/>
      <c r="C21" s="67"/>
      <c r="D21" s="67"/>
      <c r="E21" s="69"/>
      <c r="F21" s="69"/>
      <c r="G21" s="69"/>
    </row>
    <row r="22" spans="1:7" ht="15" customHeight="1" x14ac:dyDescent="0.3"/>
    <row r="23" spans="1:7" ht="15" customHeight="1" x14ac:dyDescent="0.3"/>
    <row r="24" spans="1:7" ht="15" customHeight="1" x14ac:dyDescent="0.3">
      <c r="A24" s="152" t="s">
        <v>84</v>
      </c>
      <c r="B24" s="152"/>
      <c r="C24" s="152"/>
      <c r="D24" s="152"/>
      <c r="E24" s="152"/>
      <c r="F24" s="152"/>
      <c r="G24" s="152"/>
    </row>
    <row r="25" spans="1:7" ht="15" customHeight="1" x14ac:dyDescent="0.3">
      <c r="A25" s="152" t="s">
        <v>90</v>
      </c>
      <c r="B25" s="152"/>
      <c r="C25" s="152"/>
      <c r="D25" s="152"/>
      <c r="E25" s="152"/>
      <c r="F25" s="152"/>
      <c r="G25" s="152"/>
    </row>
    <row r="26" spans="1:7" ht="15" customHeight="1" x14ac:dyDescent="0.3">
      <c r="A26" s="73" t="s">
        <v>91</v>
      </c>
      <c r="B26" s="54"/>
      <c r="C26" s="54" t="s">
        <v>63</v>
      </c>
      <c r="D26" s="54" t="s">
        <v>64</v>
      </c>
      <c r="E26" s="54" t="s">
        <v>65</v>
      </c>
      <c r="F26" s="54" t="s">
        <v>66</v>
      </c>
      <c r="G26" s="54" t="s">
        <v>4</v>
      </c>
    </row>
    <row r="27" spans="1:7" ht="15" customHeight="1" x14ac:dyDescent="0.3">
      <c r="A27" s="155" t="s">
        <v>68</v>
      </c>
      <c r="B27" s="13" t="s">
        <v>0</v>
      </c>
      <c r="C27" s="70">
        <v>79</v>
      </c>
      <c r="D27" s="70">
        <v>263</v>
      </c>
      <c r="E27" s="70">
        <v>301</v>
      </c>
      <c r="F27" s="70">
        <v>114</v>
      </c>
      <c r="G27" s="71">
        <f>SUM(C27:F27)</f>
        <v>757</v>
      </c>
    </row>
    <row r="28" spans="1:7" ht="15" customHeight="1" x14ac:dyDescent="0.3">
      <c r="A28" s="155"/>
      <c r="B28" s="13" t="s">
        <v>1</v>
      </c>
      <c r="C28" s="70">
        <v>825</v>
      </c>
      <c r="D28" s="70">
        <v>1704</v>
      </c>
      <c r="E28" s="70">
        <v>1833</v>
      </c>
      <c r="F28" s="70">
        <v>618</v>
      </c>
      <c r="G28" s="71">
        <f t="shared" ref="G28:G38" si="4">SUM(C28:F28)</f>
        <v>4980</v>
      </c>
    </row>
    <row r="29" spans="1:7" ht="15" customHeight="1" x14ac:dyDescent="0.3">
      <c r="A29" s="155"/>
      <c r="B29" s="13" t="s">
        <v>2</v>
      </c>
      <c r="C29" s="70">
        <v>2057</v>
      </c>
      <c r="D29" s="70">
        <v>4357</v>
      </c>
      <c r="E29" s="70">
        <v>4237</v>
      </c>
      <c r="F29" s="70">
        <v>1389</v>
      </c>
      <c r="G29" s="71">
        <f t="shared" si="4"/>
        <v>12040</v>
      </c>
    </row>
    <row r="30" spans="1:7" ht="15" customHeight="1" x14ac:dyDescent="0.3">
      <c r="A30" s="153" t="s">
        <v>18</v>
      </c>
      <c r="B30" s="18" t="s">
        <v>0</v>
      </c>
      <c r="C30" s="56">
        <v>24</v>
      </c>
      <c r="D30" s="56">
        <v>118</v>
      </c>
      <c r="E30" s="56">
        <v>131</v>
      </c>
      <c r="F30" s="56">
        <v>57</v>
      </c>
      <c r="G30" s="72">
        <f t="shared" si="4"/>
        <v>330</v>
      </c>
    </row>
    <row r="31" spans="1:7" ht="15" customHeight="1" x14ac:dyDescent="0.3">
      <c r="A31" s="153"/>
      <c r="B31" s="18" t="s">
        <v>1</v>
      </c>
      <c r="C31" s="56">
        <v>170</v>
      </c>
      <c r="D31" s="56">
        <v>544</v>
      </c>
      <c r="E31" s="56">
        <v>677</v>
      </c>
      <c r="F31" s="56">
        <v>278</v>
      </c>
      <c r="G31" s="72">
        <f t="shared" si="4"/>
        <v>1669</v>
      </c>
    </row>
    <row r="32" spans="1:7" ht="15" customHeight="1" x14ac:dyDescent="0.3">
      <c r="A32" s="153"/>
      <c r="B32" s="18" t="s">
        <v>2</v>
      </c>
      <c r="C32" s="56">
        <v>419</v>
      </c>
      <c r="D32" s="56">
        <v>1438</v>
      </c>
      <c r="E32" s="56">
        <v>1607</v>
      </c>
      <c r="F32" s="56">
        <v>591</v>
      </c>
      <c r="G32" s="72">
        <f t="shared" si="4"/>
        <v>4055</v>
      </c>
    </row>
    <row r="33" spans="1:7" ht="15" customHeight="1" x14ac:dyDescent="0.3">
      <c r="A33" s="155" t="s">
        <v>19</v>
      </c>
      <c r="B33" s="13" t="s">
        <v>0</v>
      </c>
      <c r="C33" s="70">
        <v>24</v>
      </c>
      <c r="D33" s="70">
        <v>92</v>
      </c>
      <c r="E33" s="70">
        <v>85</v>
      </c>
      <c r="F33" s="70">
        <v>22</v>
      </c>
      <c r="G33" s="71">
        <f t="shared" si="4"/>
        <v>223</v>
      </c>
    </row>
    <row r="34" spans="1:7" ht="15" customHeight="1" x14ac:dyDescent="0.3">
      <c r="A34" s="155"/>
      <c r="B34" s="13" t="s">
        <v>1</v>
      </c>
      <c r="C34" s="70">
        <v>164</v>
      </c>
      <c r="D34" s="70">
        <v>591</v>
      </c>
      <c r="E34" s="70">
        <v>378</v>
      </c>
      <c r="F34" s="70">
        <v>102</v>
      </c>
      <c r="G34" s="71">
        <f t="shared" si="4"/>
        <v>1235</v>
      </c>
    </row>
    <row r="35" spans="1:7" ht="15" customHeight="1" x14ac:dyDescent="0.3">
      <c r="A35" s="155"/>
      <c r="B35" s="13" t="s">
        <v>2</v>
      </c>
      <c r="C35" s="70">
        <v>376</v>
      </c>
      <c r="D35" s="70">
        <v>1348</v>
      </c>
      <c r="E35" s="70">
        <v>864</v>
      </c>
      <c r="F35" s="70">
        <v>228</v>
      </c>
      <c r="G35" s="71">
        <f t="shared" si="4"/>
        <v>2816</v>
      </c>
    </row>
    <row r="36" spans="1:7" ht="15" customHeight="1" x14ac:dyDescent="0.3">
      <c r="A36" s="153" t="s">
        <v>67</v>
      </c>
      <c r="B36" s="18" t="s">
        <v>0</v>
      </c>
      <c r="C36" s="56">
        <v>6</v>
      </c>
      <c r="D36" s="56">
        <v>7</v>
      </c>
      <c r="E36" s="56">
        <v>6</v>
      </c>
      <c r="F36" s="56">
        <v>0</v>
      </c>
      <c r="G36" s="72">
        <f t="shared" si="4"/>
        <v>19</v>
      </c>
    </row>
    <row r="37" spans="1:7" ht="15" customHeight="1" x14ac:dyDescent="0.3">
      <c r="A37" s="153"/>
      <c r="B37" s="18" t="s">
        <v>1</v>
      </c>
      <c r="C37" s="56">
        <v>41</v>
      </c>
      <c r="D37" s="56">
        <v>41</v>
      </c>
      <c r="E37" s="56">
        <v>29</v>
      </c>
      <c r="F37" s="56">
        <v>0</v>
      </c>
      <c r="G37" s="72">
        <f t="shared" si="4"/>
        <v>111</v>
      </c>
    </row>
    <row r="38" spans="1:7" ht="15" customHeight="1" x14ac:dyDescent="0.3">
      <c r="A38" s="153"/>
      <c r="B38" s="18" t="s">
        <v>2</v>
      </c>
      <c r="C38" s="56">
        <v>100</v>
      </c>
      <c r="D38" s="56">
        <v>95</v>
      </c>
      <c r="E38" s="56">
        <v>58</v>
      </c>
      <c r="F38" s="56">
        <v>0</v>
      </c>
      <c r="G38" s="72">
        <f t="shared" si="4"/>
        <v>253</v>
      </c>
    </row>
    <row r="39" spans="1:7" ht="15" customHeight="1" x14ac:dyDescent="0.3">
      <c r="A39" s="161" t="s">
        <v>4</v>
      </c>
      <c r="B39" s="60" t="s">
        <v>0</v>
      </c>
      <c r="C39" s="74">
        <f t="shared" ref="C39:G41" si="5">C36+C30+C33+C27</f>
        <v>133</v>
      </c>
      <c r="D39" s="74">
        <f t="shared" si="5"/>
        <v>480</v>
      </c>
      <c r="E39" s="74">
        <f t="shared" si="5"/>
        <v>523</v>
      </c>
      <c r="F39" s="74">
        <f t="shared" si="5"/>
        <v>193</v>
      </c>
      <c r="G39" s="74">
        <f t="shared" si="5"/>
        <v>1329</v>
      </c>
    </row>
    <row r="40" spans="1:7" ht="15" customHeight="1" x14ac:dyDescent="0.3">
      <c r="A40" s="161"/>
      <c r="B40" s="60" t="s">
        <v>1</v>
      </c>
      <c r="C40" s="74">
        <f t="shared" si="5"/>
        <v>1200</v>
      </c>
      <c r="D40" s="74">
        <f t="shared" si="5"/>
        <v>2880</v>
      </c>
      <c r="E40" s="74">
        <f t="shared" si="5"/>
        <v>2917</v>
      </c>
      <c r="F40" s="74">
        <f t="shared" si="5"/>
        <v>998</v>
      </c>
      <c r="G40" s="74">
        <f t="shared" si="5"/>
        <v>7995</v>
      </c>
    </row>
    <row r="41" spans="1:7" ht="15" customHeight="1" x14ac:dyDescent="0.3">
      <c r="A41" s="161"/>
      <c r="B41" s="60" t="s">
        <v>2</v>
      </c>
      <c r="C41" s="74">
        <f t="shared" si="5"/>
        <v>2952</v>
      </c>
      <c r="D41" s="74">
        <f t="shared" si="5"/>
        <v>7238</v>
      </c>
      <c r="E41" s="74">
        <f t="shared" si="5"/>
        <v>6766</v>
      </c>
      <c r="F41" s="74">
        <f t="shared" si="5"/>
        <v>2208</v>
      </c>
      <c r="G41" s="74">
        <f t="shared" si="5"/>
        <v>19164</v>
      </c>
    </row>
    <row r="42" spans="1:7" ht="15" customHeight="1" x14ac:dyDescent="0.3">
      <c r="A42" s="68" t="s">
        <v>114</v>
      </c>
      <c r="B42" s="67"/>
      <c r="C42" s="67"/>
      <c r="D42" s="67"/>
      <c r="E42" s="69"/>
      <c r="F42" s="69"/>
      <c r="G42" s="69"/>
    </row>
    <row r="43" spans="1:7" ht="15" customHeight="1" x14ac:dyDescent="0.3"/>
    <row r="44" spans="1:7" ht="15" customHeight="1" x14ac:dyDescent="0.3"/>
    <row r="45" spans="1:7" ht="15" customHeight="1" x14ac:dyDescent="0.3">
      <c r="A45" s="152" t="s">
        <v>84</v>
      </c>
      <c r="B45" s="152"/>
      <c r="C45" s="152"/>
      <c r="D45" s="152"/>
      <c r="E45" s="152"/>
      <c r="F45" s="152"/>
      <c r="G45" s="152"/>
    </row>
    <row r="46" spans="1:7" ht="15" customHeight="1" x14ac:dyDescent="0.3">
      <c r="A46" s="152" t="s">
        <v>88</v>
      </c>
      <c r="B46" s="152"/>
      <c r="C46" s="152"/>
      <c r="D46" s="152"/>
      <c r="E46" s="152"/>
      <c r="F46" s="152"/>
      <c r="G46" s="152"/>
    </row>
    <row r="47" spans="1:7" ht="15" customHeight="1" x14ac:dyDescent="0.3">
      <c r="A47" s="73" t="s">
        <v>89</v>
      </c>
      <c r="B47" s="54"/>
      <c r="C47" s="54" t="s">
        <v>63</v>
      </c>
      <c r="D47" s="54" t="s">
        <v>64</v>
      </c>
      <c r="E47" s="54" t="s">
        <v>65</v>
      </c>
      <c r="F47" s="54" t="s">
        <v>66</v>
      </c>
      <c r="G47" s="54" t="s">
        <v>4</v>
      </c>
    </row>
    <row r="48" spans="1:7" ht="15" customHeight="1" x14ac:dyDescent="0.3">
      <c r="A48" s="155" t="s">
        <v>68</v>
      </c>
      <c r="B48" s="13" t="s">
        <v>0</v>
      </c>
      <c r="C48" s="70">
        <v>80</v>
      </c>
      <c r="D48" s="70">
        <v>262</v>
      </c>
      <c r="E48" s="70">
        <v>302</v>
      </c>
      <c r="F48" s="70">
        <v>112</v>
      </c>
      <c r="G48" s="71">
        <f>SUM(C48:F48)</f>
        <v>756</v>
      </c>
    </row>
    <row r="49" spans="1:8" ht="15" customHeight="1" x14ac:dyDescent="0.3">
      <c r="A49" s="155"/>
      <c r="B49" s="13" t="s">
        <v>1</v>
      </c>
      <c r="C49" s="70">
        <v>829</v>
      </c>
      <c r="D49" s="70">
        <v>1700</v>
      </c>
      <c r="E49" s="70">
        <v>1836</v>
      </c>
      <c r="F49" s="70">
        <v>601</v>
      </c>
      <c r="G49" s="71">
        <f t="shared" ref="G49:G50" si="6">SUM(C49:F49)</f>
        <v>4966</v>
      </c>
    </row>
    <row r="50" spans="1:8" ht="15" customHeight="1" x14ac:dyDescent="0.3">
      <c r="A50" s="155"/>
      <c r="B50" s="13" t="s">
        <v>2</v>
      </c>
      <c r="C50" s="70">
        <v>2074</v>
      </c>
      <c r="D50" s="70">
        <v>4340</v>
      </c>
      <c r="E50" s="70">
        <v>4243</v>
      </c>
      <c r="F50" s="70">
        <v>1360</v>
      </c>
      <c r="G50" s="71">
        <f t="shared" si="6"/>
        <v>12017</v>
      </c>
    </row>
    <row r="51" spans="1:8" ht="15" customHeight="1" x14ac:dyDescent="0.3">
      <c r="A51" s="153" t="s">
        <v>18</v>
      </c>
      <c r="B51" s="18" t="s">
        <v>0</v>
      </c>
      <c r="C51" s="56">
        <v>24</v>
      </c>
      <c r="D51" s="56">
        <v>118</v>
      </c>
      <c r="E51" s="56">
        <v>131</v>
      </c>
      <c r="F51" s="56">
        <v>55</v>
      </c>
      <c r="G51" s="72">
        <f t="shared" ref="G51:G59" si="7">SUM(C51:F51)</f>
        <v>328</v>
      </c>
    </row>
    <row r="52" spans="1:8" ht="15" customHeight="1" x14ac:dyDescent="0.3">
      <c r="A52" s="153"/>
      <c r="B52" s="18" t="s">
        <v>1</v>
      </c>
      <c r="C52" s="56">
        <v>170</v>
      </c>
      <c r="D52" s="56">
        <v>544</v>
      </c>
      <c r="E52" s="56">
        <v>677</v>
      </c>
      <c r="F52" s="56">
        <v>272</v>
      </c>
      <c r="G52" s="72">
        <f t="shared" si="7"/>
        <v>1663</v>
      </c>
    </row>
    <row r="53" spans="1:8" ht="15" customHeight="1" x14ac:dyDescent="0.3">
      <c r="A53" s="153"/>
      <c r="B53" s="18" t="s">
        <v>2</v>
      </c>
      <c r="C53" s="56">
        <v>419</v>
      </c>
      <c r="D53" s="56">
        <v>1438</v>
      </c>
      <c r="E53" s="56">
        <v>1607</v>
      </c>
      <c r="F53" s="56">
        <v>577</v>
      </c>
      <c r="G53" s="72">
        <f t="shared" si="7"/>
        <v>4041</v>
      </c>
    </row>
    <row r="54" spans="1:8" ht="15" customHeight="1" x14ac:dyDescent="0.3">
      <c r="A54" s="155" t="s">
        <v>19</v>
      </c>
      <c r="B54" s="13" t="s">
        <v>0</v>
      </c>
      <c r="C54" s="70">
        <v>23</v>
      </c>
      <c r="D54" s="70">
        <v>91</v>
      </c>
      <c r="E54" s="70">
        <v>85</v>
      </c>
      <c r="F54" s="70">
        <v>20</v>
      </c>
      <c r="G54" s="71">
        <f t="shared" si="7"/>
        <v>219</v>
      </c>
    </row>
    <row r="55" spans="1:8" ht="15" customHeight="1" x14ac:dyDescent="0.3">
      <c r="A55" s="155"/>
      <c r="B55" s="13" t="s">
        <v>1</v>
      </c>
      <c r="C55" s="70">
        <v>158</v>
      </c>
      <c r="D55" s="70">
        <v>587</v>
      </c>
      <c r="E55" s="70">
        <v>378</v>
      </c>
      <c r="F55" s="70">
        <v>93</v>
      </c>
      <c r="G55" s="71">
        <f t="shared" si="7"/>
        <v>1216</v>
      </c>
    </row>
    <row r="56" spans="1:8" ht="15" customHeight="1" x14ac:dyDescent="0.3">
      <c r="A56" s="155"/>
      <c r="B56" s="13" t="s">
        <v>2</v>
      </c>
      <c r="C56" s="70">
        <v>364</v>
      </c>
      <c r="D56" s="70">
        <v>1329</v>
      </c>
      <c r="E56" s="70">
        <v>864</v>
      </c>
      <c r="F56" s="70">
        <v>210</v>
      </c>
      <c r="G56" s="71">
        <f t="shared" si="7"/>
        <v>2767</v>
      </c>
    </row>
    <row r="57" spans="1:8" ht="15" customHeight="1" x14ac:dyDescent="0.3">
      <c r="A57" s="153" t="s">
        <v>67</v>
      </c>
      <c r="B57" s="18" t="s">
        <v>0</v>
      </c>
      <c r="C57" s="56">
        <v>6</v>
      </c>
      <c r="D57" s="56">
        <v>7</v>
      </c>
      <c r="E57" s="56">
        <v>6</v>
      </c>
      <c r="F57" s="56">
        <v>0</v>
      </c>
      <c r="G57" s="72">
        <f t="shared" si="7"/>
        <v>19</v>
      </c>
    </row>
    <row r="58" spans="1:8" ht="15" customHeight="1" x14ac:dyDescent="0.3">
      <c r="A58" s="153"/>
      <c r="B58" s="18" t="s">
        <v>1</v>
      </c>
      <c r="C58" s="56">
        <v>41</v>
      </c>
      <c r="D58" s="56">
        <v>41</v>
      </c>
      <c r="E58" s="56">
        <v>28</v>
      </c>
      <c r="F58" s="56">
        <v>0</v>
      </c>
      <c r="G58" s="72">
        <f t="shared" si="7"/>
        <v>110</v>
      </c>
    </row>
    <row r="59" spans="1:8" ht="15" customHeight="1" x14ac:dyDescent="0.3">
      <c r="A59" s="153"/>
      <c r="B59" s="18" t="s">
        <v>2</v>
      </c>
      <c r="C59" s="56">
        <v>100</v>
      </c>
      <c r="D59" s="56">
        <v>95</v>
      </c>
      <c r="E59" s="56">
        <v>59</v>
      </c>
      <c r="F59" s="56">
        <v>0</v>
      </c>
      <c r="G59" s="72">
        <f t="shared" si="7"/>
        <v>254</v>
      </c>
    </row>
    <row r="60" spans="1:8" ht="15" customHeight="1" x14ac:dyDescent="0.3">
      <c r="A60" s="161" t="s">
        <v>4</v>
      </c>
      <c r="B60" s="60" t="s">
        <v>0</v>
      </c>
      <c r="C60" s="74">
        <f t="shared" ref="C60:G62" si="8">C57+C51+C54+C48</f>
        <v>133</v>
      </c>
      <c r="D60" s="74">
        <f t="shared" si="8"/>
        <v>478</v>
      </c>
      <c r="E60" s="74">
        <f t="shared" si="8"/>
        <v>524</v>
      </c>
      <c r="F60" s="74">
        <f t="shared" si="8"/>
        <v>187</v>
      </c>
      <c r="G60" s="74">
        <f t="shared" si="8"/>
        <v>1322</v>
      </c>
    </row>
    <row r="61" spans="1:8" ht="15" customHeight="1" x14ac:dyDescent="0.3">
      <c r="A61" s="161"/>
      <c r="B61" s="60" t="s">
        <v>1</v>
      </c>
      <c r="C61" s="74">
        <f t="shared" si="8"/>
        <v>1198</v>
      </c>
      <c r="D61" s="74">
        <f t="shared" si="8"/>
        <v>2872</v>
      </c>
      <c r="E61" s="74">
        <f t="shared" si="8"/>
        <v>2919</v>
      </c>
      <c r="F61" s="74">
        <f t="shared" si="8"/>
        <v>966</v>
      </c>
      <c r="G61" s="74">
        <f t="shared" si="8"/>
        <v>7955</v>
      </c>
    </row>
    <row r="62" spans="1:8" ht="15" customHeight="1" x14ac:dyDescent="0.3">
      <c r="A62" s="161"/>
      <c r="B62" s="60" t="s">
        <v>2</v>
      </c>
      <c r="C62" s="74">
        <f t="shared" si="8"/>
        <v>2957</v>
      </c>
      <c r="D62" s="74">
        <f t="shared" si="8"/>
        <v>7202</v>
      </c>
      <c r="E62" s="74">
        <f t="shared" si="8"/>
        <v>6773</v>
      </c>
      <c r="F62" s="74">
        <f t="shared" si="8"/>
        <v>2147</v>
      </c>
      <c r="G62" s="74">
        <f t="shared" si="8"/>
        <v>19079</v>
      </c>
    </row>
    <row r="63" spans="1:8" ht="15" customHeight="1" x14ac:dyDescent="0.3">
      <c r="A63" s="68" t="s">
        <v>114</v>
      </c>
      <c r="B63" s="67"/>
      <c r="C63" s="67"/>
      <c r="D63" s="67"/>
      <c r="E63" s="62"/>
      <c r="F63" s="62"/>
      <c r="G63" s="62"/>
      <c r="H63" s="62"/>
    </row>
    <row r="64" spans="1:8" ht="15" customHeight="1" x14ac:dyDescent="0.3"/>
  </sheetData>
  <mergeCells count="21">
    <mergeCell ref="A15:A17"/>
    <mergeCell ref="A18:A20"/>
    <mergeCell ref="A3:G3"/>
    <mergeCell ref="A4:G4"/>
    <mergeCell ref="A6:A8"/>
    <mergeCell ref="A9:A11"/>
    <mergeCell ref="A12:A14"/>
    <mergeCell ref="A57:A59"/>
    <mergeCell ref="A54:A56"/>
    <mergeCell ref="A60:A62"/>
    <mergeCell ref="A48:A50"/>
    <mergeCell ref="A36:A38"/>
    <mergeCell ref="A39:A41"/>
    <mergeCell ref="A51:A53"/>
    <mergeCell ref="A45:G45"/>
    <mergeCell ref="A46:G46"/>
    <mergeCell ref="A24:G24"/>
    <mergeCell ref="A25:G25"/>
    <mergeCell ref="A27:A29"/>
    <mergeCell ref="A30:A32"/>
    <mergeCell ref="A33:A35"/>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&amp;L&amp;F&amp;C&amp;P&amp;R&amp;A</oddFooter>
  </headerFooter>
  <rowBreaks count="2" manualBreakCount="2">
    <brk id="21" max="16383" man="1"/>
    <brk id="42"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3:T33"/>
  <sheetViews>
    <sheetView showGridLines="0" zoomScaleNormal="100" workbookViewId="0">
      <pane xSplit="1" topLeftCell="B1" activePane="topRight" state="frozen"/>
      <selection pane="topRight" activeCell="P1" sqref="P1:P1048576"/>
    </sheetView>
  </sheetViews>
  <sheetFormatPr defaultRowHeight="15" customHeight="1" x14ac:dyDescent="0.3"/>
  <cols>
    <col min="1" max="1" width="14.109375" style="13" customWidth="1"/>
    <col min="2" max="2" width="27.109375" style="13" bestFit="1" customWidth="1"/>
    <col min="3" max="7" width="8.44140625" style="13" customWidth="1"/>
    <col min="8" max="8" width="9.109375" style="13" customWidth="1"/>
    <col min="9" max="13" width="9.6640625" style="13" bestFit="1" customWidth="1"/>
    <col min="14" max="15" width="9.6640625" style="13" customWidth="1"/>
    <col min="16" max="16" width="9.6640625" style="13" hidden="1" customWidth="1"/>
    <col min="17" max="16384" width="8.88671875" style="13"/>
  </cols>
  <sheetData>
    <row r="3" spans="1:20" ht="15" customHeight="1" x14ac:dyDescent="0.3">
      <c r="A3" s="152" t="s">
        <v>126</v>
      </c>
      <c r="B3" s="152"/>
      <c r="C3" s="152"/>
      <c r="D3" s="152"/>
      <c r="E3" s="152"/>
      <c r="F3" s="152"/>
      <c r="G3" s="152"/>
      <c r="H3" s="152"/>
      <c r="I3" s="152"/>
      <c r="J3" s="152"/>
      <c r="K3" s="152"/>
      <c r="L3" s="152"/>
      <c r="M3" s="152"/>
      <c r="N3" s="152"/>
      <c r="O3" s="152"/>
      <c r="P3" s="152"/>
    </row>
    <row r="4" spans="1:20" ht="20.399999999999999" x14ac:dyDescent="0.3">
      <c r="A4" s="82" t="s">
        <v>48</v>
      </c>
      <c r="B4" s="54"/>
      <c r="C4" s="65">
        <v>2010</v>
      </c>
      <c r="D4" s="65">
        <v>2011</v>
      </c>
      <c r="E4" s="65">
        <v>2012</v>
      </c>
      <c r="F4" s="65">
        <v>2013</v>
      </c>
      <c r="G4" s="65">
        <v>2014</v>
      </c>
      <c r="H4" s="65">
        <v>2015</v>
      </c>
      <c r="I4" s="65">
        <v>2016</v>
      </c>
      <c r="J4" s="65">
        <v>2017</v>
      </c>
      <c r="K4" s="65">
        <v>2018</v>
      </c>
      <c r="L4" s="65">
        <v>2019</v>
      </c>
      <c r="M4" s="65">
        <v>2020</v>
      </c>
      <c r="N4" s="65">
        <v>2021</v>
      </c>
      <c r="O4" s="65">
        <v>2022</v>
      </c>
      <c r="P4" s="65">
        <v>2023</v>
      </c>
    </row>
    <row r="5" spans="1:20" ht="15" customHeight="1" x14ac:dyDescent="0.3">
      <c r="A5" s="166" t="s">
        <v>67</v>
      </c>
      <c r="B5" s="76" t="s">
        <v>71</v>
      </c>
      <c r="C5" s="77">
        <v>2278</v>
      </c>
      <c r="D5" s="77">
        <v>1880</v>
      </c>
      <c r="E5" s="77">
        <v>1852</v>
      </c>
      <c r="F5" s="77">
        <v>2237</v>
      </c>
      <c r="G5" s="77">
        <v>2211</v>
      </c>
      <c r="H5" s="77">
        <v>2429</v>
      </c>
      <c r="I5" s="77">
        <v>2460</v>
      </c>
      <c r="J5" s="77">
        <v>2882</v>
      </c>
      <c r="K5" s="77">
        <v>3224</v>
      </c>
      <c r="L5" s="77">
        <v>4054</v>
      </c>
      <c r="M5" s="77">
        <v>1634</v>
      </c>
      <c r="N5" s="77">
        <v>1878</v>
      </c>
      <c r="O5" s="77">
        <v>3946</v>
      </c>
      <c r="P5" s="77"/>
      <c r="Q5" s="36"/>
    </row>
    <row r="6" spans="1:20" ht="15" customHeight="1" x14ac:dyDescent="0.3">
      <c r="A6" s="166"/>
      <c r="B6" s="76" t="s">
        <v>72</v>
      </c>
      <c r="C6" s="77">
        <v>34748</v>
      </c>
      <c r="D6" s="77">
        <v>30603</v>
      </c>
      <c r="E6" s="77">
        <v>25542</v>
      </c>
      <c r="F6" s="77">
        <v>26179</v>
      </c>
      <c r="G6" s="77">
        <v>26388</v>
      </c>
      <c r="H6" s="77">
        <v>27952</v>
      </c>
      <c r="I6" s="77">
        <v>28849</v>
      </c>
      <c r="J6" s="77">
        <v>29292</v>
      </c>
      <c r="K6" s="77">
        <v>27255</v>
      </c>
      <c r="L6" s="77">
        <v>27758</v>
      </c>
      <c r="M6" s="77">
        <v>15908</v>
      </c>
      <c r="N6" s="77">
        <v>18248</v>
      </c>
      <c r="O6" s="77">
        <v>27452</v>
      </c>
      <c r="P6" s="77"/>
      <c r="Q6" s="36"/>
    </row>
    <row r="7" spans="1:20" ht="15" customHeight="1" x14ac:dyDescent="0.3">
      <c r="A7" s="166"/>
      <c r="B7" s="76" t="s">
        <v>7</v>
      </c>
      <c r="C7" s="77">
        <v>5590</v>
      </c>
      <c r="D7" s="77">
        <v>4922</v>
      </c>
      <c r="E7" s="77">
        <v>4894</v>
      </c>
      <c r="F7" s="77">
        <v>4467</v>
      </c>
      <c r="G7" s="77">
        <v>4176</v>
      </c>
      <c r="H7" s="77">
        <v>4453</v>
      </c>
      <c r="I7" s="77">
        <v>5401</v>
      </c>
      <c r="J7" s="77">
        <v>6251</v>
      </c>
      <c r="K7" s="77">
        <v>6339</v>
      </c>
      <c r="L7" s="77">
        <v>8005</v>
      </c>
      <c r="M7" s="77">
        <v>2793</v>
      </c>
      <c r="N7" s="77">
        <v>3967</v>
      </c>
      <c r="O7" s="77">
        <v>8206</v>
      </c>
      <c r="P7" s="77"/>
      <c r="Q7" s="36"/>
    </row>
    <row r="8" spans="1:20" ht="15" customHeight="1" x14ac:dyDescent="0.3">
      <c r="A8" s="166"/>
      <c r="B8" s="76" t="s">
        <v>23</v>
      </c>
      <c r="C8" s="77">
        <v>67538</v>
      </c>
      <c r="D8" s="77">
        <v>54259</v>
      </c>
      <c r="E8" s="77">
        <v>44379</v>
      </c>
      <c r="F8" s="77">
        <v>44497</v>
      </c>
      <c r="G8" s="77">
        <v>45325</v>
      </c>
      <c r="H8" s="77">
        <v>48776</v>
      </c>
      <c r="I8" s="77">
        <v>49565</v>
      </c>
      <c r="J8" s="77">
        <v>50597</v>
      </c>
      <c r="K8" s="77">
        <v>44650</v>
      </c>
      <c r="L8" s="77">
        <v>46980</v>
      </c>
      <c r="M8" s="77">
        <v>31361</v>
      </c>
      <c r="N8" s="77">
        <v>30069</v>
      </c>
      <c r="O8" s="77">
        <v>47410</v>
      </c>
      <c r="P8" s="77"/>
      <c r="Q8" s="36"/>
    </row>
    <row r="9" spans="1:20" ht="15" customHeight="1" x14ac:dyDescent="0.3">
      <c r="A9" s="166"/>
      <c r="B9" s="76" t="s">
        <v>39</v>
      </c>
      <c r="C9" s="78">
        <v>0.314</v>
      </c>
      <c r="D9" s="78">
        <v>0.246</v>
      </c>
      <c r="E9" s="78">
        <v>0.20499999999999999</v>
      </c>
      <c r="F9" s="78">
        <v>0.20300000000000001</v>
      </c>
      <c r="G9" s="78">
        <v>0.20399999999999999</v>
      </c>
      <c r="H9" s="78">
        <v>0.22900000000000001</v>
      </c>
      <c r="I9" s="78">
        <v>0.23499999999999999</v>
      </c>
      <c r="J9" s="78">
        <v>0.22700000000000001</v>
      </c>
      <c r="K9" s="78">
        <v>0.19900000000000001</v>
      </c>
      <c r="L9" s="78">
        <v>0.20799999999999999</v>
      </c>
      <c r="M9" s="78">
        <v>0.17699999999999999</v>
      </c>
      <c r="N9" s="78">
        <v>0.224</v>
      </c>
      <c r="O9" s="78">
        <v>0.251</v>
      </c>
      <c r="P9" s="78"/>
      <c r="Q9" s="36"/>
    </row>
    <row r="10" spans="1:20" ht="15" customHeight="1" x14ac:dyDescent="0.3">
      <c r="A10" s="165" t="s">
        <v>18</v>
      </c>
      <c r="B10" s="79" t="s">
        <v>71</v>
      </c>
      <c r="C10" s="80">
        <v>14748</v>
      </c>
      <c r="D10" s="80">
        <v>16182</v>
      </c>
      <c r="E10" s="80">
        <v>14901</v>
      </c>
      <c r="F10" s="80">
        <v>16739</v>
      </c>
      <c r="G10" s="80">
        <v>18347</v>
      </c>
      <c r="H10" s="80">
        <v>15708</v>
      </c>
      <c r="I10" s="80">
        <v>16040</v>
      </c>
      <c r="J10" s="80">
        <v>21515</v>
      </c>
      <c r="K10" s="80">
        <v>44853</v>
      </c>
      <c r="L10" s="80">
        <v>45509</v>
      </c>
      <c r="M10" s="80">
        <v>8420</v>
      </c>
      <c r="N10" s="80">
        <v>20058</v>
      </c>
      <c r="O10" s="80">
        <v>44309</v>
      </c>
      <c r="P10" s="80"/>
      <c r="Q10" s="36"/>
    </row>
    <row r="11" spans="1:20" ht="15" customHeight="1" x14ac:dyDescent="0.3">
      <c r="A11" s="165"/>
      <c r="B11" s="79" t="s">
        <v>73</v>
      </c>
      <c r="C11" s="80">
        <v>39571</v>
      </c>
      <c r="D11" s="80">
        <v>35552</v>
      </c>
      <c r="E11" s="80">
        <v>33558</v>
      </c>
      <c r="F11" s="80">
        <v>32361</v>
      </c>
      <c r="G11" s="80">
        <v>32783</v>
      </c>
      <c r="H11" s="80">
        <v>28285</v>
      </c>
      <c r="I11" s="80">
        <v>23633</v>
      </c>
      <c r="J11" s="80">
        <v>20922</v>
      </c>
      <c r="K11" s="80">
        <v>33795</v>
      </c>
      <c r="L11" s="80">
        <v>35468</v>
      </c>
      <c r="M11" s="80">
        <v>25434</v>
      </c>
      <c r="N11" s="80">
        <v>24730</v>
      </c>
      <c r="O11" s="80">
        <v>34741</v>
      </c>
      <c r="P11" s="80"/>
      <c r="Q11" s="36"/>
    </row>
    <row r="12" spans="1:20" ht="15" customHeight="1" x14ac:dyDescent="0.3">
      <c r="A12" s="165"/>
      <c r="B12" s="79" t="s">
        <v>7</v>
      </c>
      <c r="C12" s="80">
        <v>30841</v>
      </c>
      <c r="D12" s="80">
        <v>30809</v>
      </c>
      <c r="E12" s="80">
        <v>31297</v>
      </c>
      <c r="F12" s="80">
        <v>42993</v>
      </c>
      <c r="G12" s="80">
        <v>56207</v>
      </c>
      <c r="H12" s="80">
        <v>49465</v>
      </c>
      <c r="I12" s="80">
        <v>63904</v>
      </c>
      <c r="J12" s="80">
        <v>89627</v>
      </c>
      <c r="K12" s="80">
        <v>211309</v>
      </c>
      <c r="L12" s="80">
        <v>219377</v>
      </c>
      <c r="M12" s="80">
        <v>36461</v>
      </c>
      <c r="N12" s="80">
        <v>81763</v>
      </c>
      <c r="O12" s="80">
        <v>206839</v>
      </c>
      <c r="P12" s="80"/>
      <c r="Q12" s="36"/>
    </row>
    <row r="13" spans="1:20" ht="15" customHeight="1" x14ac:dyDescent="0.3">
      <c r="A13" s="165"/>
      <c r="B13" s="79" t="s">
        <v>24</v>
      </c>
      <c r="C13" s="80">
        <v>83172</v>
      </c>
      <c r="D13" s="80">
        <v>76789</v>
      </c>
      <c r="E13" s="80">
        <v>70791</v>
      </c>
      <c r="F13" s="80">
        <v>71630</v>
      </c>
      <c r="G13" s="80">
        <v>83488</v>
      </c>
      <c r="H13" s="80">
        <v>61573</v>
      </c>
      <c r="I13" s="80">
        <v>47475</v>
      </c>
      <c r="J13" s="80">
        <v>43706</v>
      </c>
      <c r="K13" s="80">
        <v>73320</v>
      </c>
      <c r="L13" s="80">
        <v>80642</v>
      </c>
      <c r="M13" s="80">
        <v>64348</v>
      </c>
      <c r="N13" s="80">
        <v>58291</v>
      </c>
      <c r="O13" s="80">
        <v>79543</v>
      </c>
      <c r="P13" s="80"/>
      <c r="Q13" s="36"/>
    </row>
    <row r="14" spans="1:20" ht="15" customHeight="1" x14ac:dyDescent="0.3">
      <c r="A14" s="165"/>
      <c r="B14" s="79" t="s">
        <v>39</v>
      </c>
      <c r="C14" s="81">
        <v>0.30099999999999999</v>
      </c>
      <c r="D14" s="81">
        <v>0.27200000000000002</v>
      </c>
      <c r="E14" s="81">
        <v>0.24099999999999999</v>
      </c>
      <c r="F14" s="81">
        <v>0.27</v>
      </c>
      <c r="G14" s="81">
        <v>0.23400000000000001</v>
      </c>
      <c r="H14" s="81">
        <v>0.251</v>
      </c>
      <c r="I14" s="81">
        <v>0.28000000000000003</v>
      </c>
      <c r="J14" s="81">
        <v>0.31900000000000001</v>
      </c>
      <c r="K14" s="81">
        <v>0.38</v>
      </c>
      <c r="L14" s="81">
        <v>0.36699999999999999</v>
      </c>
      <c r="M14" s="81">
        <v>0.26500000000000001</v>
      </c>
      <c r="N14" s="81">
        <v>0.27200000000000002</v>
      </c>
      <c r="O14" s="81">
        <v>0.39500000000000002</v>
      </c>
      <c r="P14" s="81"/>
      <c r="Q14" s="36"/>
    </row>
    <row r="15" spans="1:20" ht="15" customHeight="1" x14ac:dyDescent="0.3">
      <c r="A15" s="166" t="s">
        <v>19</v>
      </c>
      <c r="B15" s="76" t="s">
        <v>71</v>
      </c>
      <c r="C15" s="77">
        <v>22313</v>
      </c>
      <c r="D15" s="77">
        <v>24809</v>
      </c>
      <c r="E15" s="77">
        <v>22720</v>
      </c>
      <c r="F15" s="77">
        <v>25354</v>
      </c>
      <c r="G15" s="77">
        <v>29849</v>
      </c>
      <c r="H15" s="77">
        <v>33171</v>
      </c>
      <c r="I15" s="77">
        <v>37306</v>
      </c>
      <c r="J15" s="77">
        <v>48892</v>
      </c>
      <c r="K15" s="77">
        <v>81207</v>
      </c>
      <c r="L15" s="77">
        <v>91840</v>
      </c>
      <c r="M15" s="77">
        <v>19571</v>
      </c>
      <c r="N15" s="77">
        <v>44145</v>
      </c>
      <c r="O15" s="77">
        <v>88440</v>
      </c>
      <c r="P15" s="77"/>
      <c r="Q15" s="36"/>
      <c r="R15" s="58"/>
      <c r="S15" s="58"/>
      <c r="T15" s="36"/>
    </row>
    <row r="16" spans="1:20" ht="15" customHeight="1" x14ac:dyDescent="0.3">
      <c r="A16" s="166"/>
      <c r="B16" s="76" t="s">
        <v>73</v>
      </c>
      <c r="C16" s="77">
        <v>210762</v>
      </c>
      <c r="D16" s="77">
        <v>217598</v>
      </c>
      <c r="E16" s="77">
        <v>183130</v>
      </c>
      <c r="F16" s="77">
        <v>192007</v>
      </c>
      <c r="G16" s="77">
        <v>205482</v>
      </c>
      <c r="H16" s="77">
        <v>203018</v>
      </c>
      <c r="I16" s="77">
        <v>216093</v>
      </c>
      <c r="J16" s="77">
        <v>237384</v>
      </c>
      <c r="K16" s="77">
        <v>321702</v>
      </c>
      <c r="L16" s="77">
        <v>296449</v>
      </c>
      <c r="M16" s="77">
        <v>125417</v>
      </c>
      <c r="N16" s="77">
        <v>164400</v>
      </c>
      <c r="O16" s="77">
        <v>288248</v>
      </c>
      <c r="P16" s="77"/>
      <c r="Q16" s="36"/>
      <c r="R16" s="58"/>
      <c r="S16" s="58"/>
      <c r="T16" s="36"/>
    </row>
    <row r="17" spans="1:20" ht="15" customHeight="1" x14ac:dyDescent="0.3">
      <c r="A17" s="166"/>
      <c r="B17" s="76" t="s">
        <v>7</v>
      </c>
      <c r="C17" s="77">
        <v>40507</v>
      </c>
      <c r="D17" s="77">
        <v>42469</v>
      </c>
      <c r="E17" s="77">
        <v>39724</v>
      </c>
      <c r="F17" s="77">
        <v>46133</v>
      </c>
      <c r="G17" s="77">
        <v>55424</v>
      </c>
      <c r="H17" s="77">
        <v>63122</v>
      </c>
      <c r="I17" s="77">
        <v>75478</v>
      </c>
      <c r="J17" s="77">
        <v>106072</v>
      </c>
      <c r="K17" s="77">
        <v>184577</v>
      </c>
      <c r="L17" s="77">
        <v>220670</v>
      </c>
      <c r="M17" s="77">
        <v>43647</v>
      </c>
      <c r="N17" s="77">
        <v>84384</v>
      </c>
      <c r="O17" s="77">
        <v>181172</v>
      </c>
      <c r="P17" s="77"/>
      <c r="Q17" s="36"/>
    </row>
    <row r="18" spans="1:20" ht="15" customHeight="1" x14ac:dyDescent="0.3">
      <c r="A18" s="166"/>
      <c r="B18" s="76" t="s">
        <v>23</v>
      </c>
      <c r="C18" s="77">
        <v>406348</v>
      </c>
      <c r="D18" s="77">
        <v>420552</v>
      </c>
      <c r="E18" s="77">
        <v>364544</v>
      </c>
      <c r="F18" s="77">
        <v>375536</v>
      </c>
      <c r="G18" s="77">
        <v>422093</v>
      </c>
      <c r="H18" s="77">
        <v>395509</v>
      </c>
      <c r="I18" s="77">
        <v>418021</v>
      </c>
      <c r="J18" s="77">
        <v>456365</v>
      </c>
      <c r="K18" s="77">
        <v>622242</v>
      </c>
      <c r="L18" s="77">
        <v>581250</v>
      </c>
      <c r="M18" s="77">
        <v>244942</v>
      </c>
      <c r="N18" s="77">
        <v>313789</v>
      </c>
      <c r="O18" s="77">
        <v>560430</v>
      </c>
      <c r="P18" s="77"/>
      <c r="Q18" s="36"/>
    </row>
    <row r="19" spans="1:20" ht="15" customHeight="1" x14ac:dyDescent="0.3">
      <c r="A19" s="166"/>
      <c r="B19" s="76" t="s">
        <v>40</v>
      </c>
      <c r="C19" s="78">
        <v>0.32500000000000001</v>
      </c>
      <c r="D19" s="78">
        <v>0.29799999999999999</v>
      </c>
      <c r="E19" s="78">
        <v>0.247</v>
      </c>
      <c r="F19" s="78">
        <v>0.251</v>
      </c>
      <c r="G19" s="78">
        <v>0.27900000000000003</v>
      </c>
      <c r="H19" s="78">
        <v>0.25700000000000001</v>
      </c>
      <c r="I19" s="78">
        <v>0.27100000000000002</v>
      </c>
      <c r="J19" s="78">
        <v>0.29699999999999999</v>
      </c>
      <c r="K19" s="78">
        <v>0.29599999999999999</v>
      </c>
      <c r="L19" s="78">
        <v>0.28499999999999998</v>
      </c>
      <c r="M19" s="78">
        <v>0.16300000000000001</v>
      </c>
      <c r="N19" s="78">
        <v>0.25</v>
      </c>
      <c r="O19" s="78">
        <v>0.30099999999999999</v>
      </c>
      <c r="P19" s="78"/>
      <c r="Q19" s="36"/>
    </row>
    <row r="20" spans="1:20" ht="15" customHeight="1" x14ac:dyDescent="0.3">
      <c r="A20" s="165" t="s">
        <v>20</v>
      </c>
      <c r="B20" s="79" t="s">
        <v>71</v>
      </c>
      <c r="C20" s="80">
        <v>18866</v>
      </c>
      <c r="D20" s="80">
        <v>21933</v>
      </c>
      <c r="E20" s="80">
        <v>22062</v>
      </c>
      <c r="F20" s="80">
        <v>24407</v>
      </c>
      <c r="G20" s="80">
        <v>27899</v>
      </c>
      <c r="H20" s="80">
        <v>31493</v>
      </c>
      <c r="I20" s="80">
        <v>38003</v>
      </c>
      <c r="J20" s="80">
        <v>45673</v>
      </c>
      <c r="K20" s="80">
        <v>52238</v>
      </c>
      <c r="L20" s="80">
        <v>54192</v>
      </c>
      <c r="M20" s="80">
        <v>17466</v>
      </c>
      <c r="N20" s="80">
        <v>22953</v>
      </c>
      <c r="O20" s="80">
        <v>48986</v>
      </c>
      <c r="P20" s="80"/>
      <c r="Q20" s="36"/>
    </row>
    <row r="21" spans="1:20" ht="15" customHeight="1" x14ac:dyDescent="0.3">
      <c r="A21" s="165"/>
      <c r="B21" s="79" t="s">
        <v>73</v>
      </c>
      <c r="C21" s="80">
        <v>67609</v>
      </c>
      <c r="D21" s="80">
        <v>62322</v>
      </c>
      <c r="E21" s="80">
        <v>45600</v>
      </c>
      <c r="F21" s="80">
        <v>50553</v>
      </c>
      <c r="G21" s="80">
        <v>47847</v>
      </c>
      <c r="H21" s="80">
        <v>43631</v>
      </c>
      <c r="I21" s="80">
        <v>44407</v>
      </c>
      <c r="J21" s="80">
        <v>51021</v>
      </c>
      <c r="K21" s="80">
        <v>55979</v>
      </c>
      <c r="L21" s="80">
        <v>56189</v>
      </c>
      <c r="M21" s="80">
        <v>56223</v>
      </c>
      <c r="N21" s="80">
        <v>43847</v>
      </c>
      <c r="O21" s="80">
        <v>55840</v>
      </c>
      <c r="P21" s="80"/>
      <c r="Q21" s="36"/>
    </row>
    <row r="22" spans="1:20" ht="15" customHeight="1" x14ac:dyDescent="0.3">
      <c r="A22" s="165"/>
      <c r="B22" s="79" t="s">
        <v>7</v>
      </c>
      <c r="C22" s="80">
        <v>92578</v>
      </c>
      <c r="D22" s="80">
        <v>110333</v>
      </c>
      <c r="E22" s="80">
        <v>125468</v>
      </c>
      <c r="F22" s="80">
        <v>134570</v>
      </c>
      <c r="G22" s="80">
        <v>158718</v>
      </c>
      <c r="H22" s="80">
        <v>164896</v>
      </c>
      <c r="I22" s="80">
        <v>182941</v>
      </c>
      <c r="J22" s="80">
        <v>218270</v>
      </c>
      <c r="K22" s="80">
        <v>263092</v>
      </c>
      <c r="L22" s="80">
        <v>259032</v>
      </c>
      <c r="M22" s="80">
        <v>72408</v>
      </c>
      <c r="N22" s="80">
        <v>106676</v>
      </c>
      <c r="O22" s="80">
        <v>237479</v>
      </c>
      <c r="P22" s="80"/>
      <c r="Q22" s="36"/>
    </row>
    <row r="23" spans="1:20" ht="15" customHeight="1" x14ac:dyDescent="0.3">
      <c r="A23" s="165"/>
      <c r="B23" s="79" t="s">
        <v>23</v>
      </c>
      <c r="C23" s="80">
        <v>184543</v>
      </c>
      <c r="D23" s="80">
        <v>173416</v>
      </c>
      <c r="E23" s="80">
        <v>109899</v>
      </c>
      <c r="F23" s="80">
        <v>128983</v>
      </c>
      <c r="G23" s="80">
        <v>112423</v>
      </c>
      <c r="H23" s="80">
        <v>104432</v>
      </c>
      <c r="I23" s="80">
        <v>113839</v>
      </c>
      <c r="J23" s="80">
        <v>128314</v>
      </c>
      <c r="K23" s="80">
        <v>144941</v>
      </c>
      <c r="L23" s="80">
        <v>143029</v>
      </c>
      <c r="M23" s="80">
        <v>142668</v>
      </c>
      <c r="N23" s="80">
        <v>124192</v>
      </c>
      <c r="O23" s="80">
        <v>141831</v>
      </c>
      <c r="P23" s="80"/>
      <c r="Q23" s="36"/>
    </row>
    <row r="24" spans="1:20" ht="15" customHeight="1" x14ac:dyDescent="0.3">
      <c r="A24" s="165"/>
      <c r="B24" s="79" t="s">
        <v>39</v>
      </c>
      <c r="C24" s="80">
        <v>34.799999999999997</v>
      </c>
      <c r="D24" s="81">
        <v>0.34499999999999997</v>
      </c>
      <c r="E24" s="81">
        <v>0.28199999999999997</v>
      </c>
      <c r="F24" s="81">
        <v>0.30499999999999999</v>
      </c>
      <c r="G24" s="81">
        <v>0.308</v>
      </c>
      <c r="H24" s="81">
        <v>0.29299999999999998</v>
      </c>
      <c r="I24" s="81">
        <v>0.30499999999999999</v>
      </c>
      <c r="J24" s="81">
        <v>0.33500000000000002</v>
      </c>
      <c r="K24" s="81">
        <v>0.29799999999999999</v>
      </c>
      <c r="L24" s="81">
        <v>0.30099999999999999</v>
      </c>
      <c r="M24" s="81">
        <v>0.28399999999999997</v>
      </c>
      <c r="N24" s="81">
        <v>0.29499999999999998</v>
      </c>
      <c r="O24" s="81">
        <v>0.34799999999999998</v>
      </c>
      <c r="P24" s="81"/>
      <c r="Q24" s="36"/>
    </row>
    <row r="25" spans="1:20" ht="15" customHeight="1" x14ac:dyDescent="0.3">
      <c r="A25" s="164" t="s">
        <v>4</v>
      </c>
      <c r="B25" s="66" t="s">
        <v>71</v>
      </c>
      <c r="C25" s="83">
        <f t="shared" ref="C25:I25" si="0">C20+C15+C10+C5</f>
        <v>58205</v>
      </c>
      <c r="D25" s="83">
        <f t="shared" si="0"/>
        <v>64804</v>
      </c>
      <c r="E25" s="83">
        <f t="shared" si="0"/>
        <v>61535</v>
      </c>
      <c r="F25" s="83">
        <f t="shared" si="0"/>
        <v>68737</v>
      </c>
      <c r="G25" s="83">
        <f t="shared" si="0"/>
        <v>78306</v>
      </c>
      <c r="H25" s="83">
        <f t="shared" si="0"/>
        <v>82801</v>
      </c>
      <c r="I25" s="83">
        <f t="shared" si="0"/>
        <v>93809</v>
      </c>
      <c r="J25" s="83">
        <f t="shared" ref="J25:K25" si="1">J20+J15+J10+J5</f>
        <v>118962</v>
      </c>
      <c r="K25" s="83">
        <f t="shared" si="1"/>
        <v>181522</v>
      </c>
      <c r="L25" s="83">
        <f t="shared" ref="L25:M25" si="2">L20+L15+L10+L5</f>
        <v>195595</v>
      </c>
      <c r="M25" s="83">
        <f t="shared" si="2"/>
        <v>47091</v>
      </c>
      <c r="N25" s="83">
        <f t="shared" ref="N25:O25" si="3">N20+N15+N10+N5</f>
        <v>89034</v>
      </c>
      <c r="O25" s="83">
        <f t="shared" si="3"/>
        <v>185681</v>
      </c>
      <c r="P25" s="83"/>
      <c r="Q25" s="36"/>
    </row>
    <row r="26" spans="1:20" ht="15" customHeight="1" x14ac:dyDescent="0.3">
      <c r="A26" s="164"/>
      <c r="B26" s="66" t="s">
        <v>72</v>
      </c>
      <c r="C26" s="83">
        <f>C6+C11+C16+C21</f>
        <v>352690</v>
      </c>
      <c r="D26" s="83">
        <f t="shared" ref="D26:G26" si="4">D6+D11+D16+D21</f>
        <v>346075</v>
      </c>
      <c r="E26" s="83">
        <f t="shared" si="4"/>
        <v>287830</v>
      </c>
      <c r="F26" s="83">
        <f t="shared" si="4"/>
        <v>301100</v>
      </c>
      <c r="G26" s="83">
        <f t="shared" si="4"/>
        <v>312500</v>
      </c>
      <c r="H26" s="83">
        <f t="shared" ref="H26:I26" si="5">H6+H11+H16+H21</f>
        <v>302886</v>
      </c>
      <c r="I26" s="83">
        <f t="shared" si="5"/>
        <v>312982</v>
      </c>
      <c r="J26" s="83">
        <f t="shared" ref="J26:K26" si="6">J6+J11+J16+J21</f>
        <v>338619</v>
      </c>
      <c r="K26" s="83">
        <f t="shared" si="6"/>
        <v>438731</v>
      </c>
      <c r="L26" s="83">
        <f t="shared" ref="L26:M26" si="7">L6+L11+L16+L21</f>
        <v>415864</v>
      </c>
      <c r="M26" s="83">
        <f t="shared" si="7"/>
        <v>222982</v>
      </c>
      <c r="N26" s="83">
        <f t="shared" ref="N26:O26" si="8">N6+N11+N16+N21</f>
        <v>251225</v>
      </c>
      <c r="O26" s="83">
        <f t="shared" si="8"/>
        <v>406281</v>
      </c>
      <c r="P26" s="83"/>
      <c r="Q26" s="36"/>
    </row>
    <row r="27" spans="1:20" ht="15" customHeight="1" x14ac:dyDescent="0.3">
      <c r="A27" s="164"/>
      <c r="B27" s="66" t="s">
        <v>7</v>
      </c>
      <c r="C27" s="83">
        <f>C7+C12+C17+C22</f>
        <v>169516</v>
      </c>
      <c r="D27" s="83">
        <f t="shared" ref="D27:I27" si="9">D7+D12+D17+D22</f>
        <v>188533</v>
      </c>
      <c r="E27" s="83">
        <f t="shared" si="9"/>
        <v>201383</v>
      </c>
      <c r="F27" s="83">
        <f t="shared" si="9"/>
        <v>228163</v>
      </c>
      <c r="G27" s="83">
        <f t="shared" si="9"/>
        <v>274525</v>
      </c>
      <c r="H27" s="83">
        <f t="shared" si="9"/>
        <v>281936</v>
      </c>
      <c r="I27" s="83">
        <f t="shared" si="9"/>
        <v>327724</v>
      </c>
      <c r="J27" s="83">
        <f t="shared" ref="J27:K27" si="10">J7+J12+J17+J22</f>
        <v>420220</v>
      </c>
      <c r="K27" s="83">
        <f t="shared" si="10"/>
        <v>665317</v>
      </c>
      <c r="L27" s="83">
        <f t="shared" ref="L27:M27" si="11">L7+L12+L17+L22</f>
        <v>707084</v>
      </c>
      <c r="M27" s="83">
        <f t="shared" si="11"/>
        <v>155309</v>
      </c>
      <c r="N27" s="83">
        <f t="shared" ref="N27:O27" si="12">N7+N12+N17+N22</f>
        <v>276790</v>
      </c>
      <c r="O27" s="83">
        <f t="shared" si="12"/>
        <v>633696</v>
      </c>
      <c r="P27" s="83"/>
      <c r="Q27" s="36"/>
    </row>
    <row r="28" spans="1:20" ht="15" customHeight="1" x14ac:dyDescent="0.3">
      <c r="A28" s="164"/>
      <c r="B28" s="66" t="s">
        <v>24</v>
      </c>
      <c r="C28" s="83">
        <f>C8+C13+C18+C23</f>
        <v>741601</v>
      </c>
      <c r="D28" s="83">
        <f t="shared" ref="D28:G28" si="13">D8+D13+D18+D23</f>
        <v>725016</v>
      </c>
      <c r="E28" s="83">
        <f t="shared" si="13"/>
        <v>589613</v>
      </c>
      <c r="F28" s="83">
        <f t="shared" si="13"/>
        <v>620646</v>
      </c>
      <c r="G28" s="83">
        <f t="shared" si="13"/>
        <v>663329</v>
      </c>
      <c r="H28" s="83">
        <f t="shared" ref="H28:I28" si="14">H8+H13+H18+H23</f>
        <v>610290</v>
      </c>
      <c r="I28" s="83">
        <f t="shared" si="14"/>
        <v>628900</v>
      </c>
      <c r="J28" s="83">
        <f t="shared" ref="J28:K28" si="15">J8+J13+J18+J23</f>
        <v>678982</v>
      </c>
      <c r="K28" s="83">
        <f t="shared" si="15"/>
        <v>885153</v>
      </c>
      <c r="L28" s="83">
        <f t="shared" ref="L28:M28" si="16">L8+L13+L18+L23</f>
        <v>851901</v>
      </c>
      <c r="M28" s="83">
        <f t="shared" si="16"/>
        <v>483319</v>
      </c>
      <c r="N28" s="83">
        <f t="shared" ref="N28:O28" si="17">N8+N13+N18+N23</f>
        <v>526341</v>
      </c>
      <c r="O28" s="83">
        <f t="shared" si="17"/>
        <v>829214</v>
      </c>
      <c r="P28" s="83"/>
      <c r="Q28" s="36"/>
    </row>
    <row r="29" spans="1:20" ht="15" customHeight="1" x14ac:dyDescent="0.3">
      <c r="A29" s="164"/>
      <c r="B29" s="66" t="s">
        <v>39</v>
      </c>
      <c r="C29" s="84">
        <v>0.32700000000000001</v>
      </c>
      <c r="D29" s="84">
        <v>0.30299999999999999</v>
      </c>
      <c r="E29" s="84">
        <v>0.252</v>
      </c>
      <c r="F29" s="84">
        <v>0.26400000000000001</v>
      </c>
      <c r="G29" s="84">
        <v>0.27400000000000002</v>
      </c>
      <c r="H29" s="84">
        <v>0.26400000000000001</v>
      </c>
      <c r="I29" s="84">
        <v>0.27900000000000003</v>
      </c>
      <c r="J29" s="84">
        <v>0.30599999999999999</v>
      </c>
      <c r="K29" s="84">
        <v>0.30399999999999999</v>
      </c>
      <c r="L29" s="84">
        <v>0.29799999999999999</v>
      </c>
      <c r="M29" s="84">
        <v>0.20599999999999999</v>
      </c>
      <c r="N29" s="84">
        <v>0.26400000000000001</v>
      </c>
      <c r="O29" s="84">
        <v>0.32500000000000001</v>
      </c>
      <c r="P29" s="84"/>
      <c r="Q29" s="36"/>
    </row>
    <row r="30" spans="1:20" ht="15" customHeight="1" x14ac:dyDescent="0.3">
      <c r="A30" s="162" t="s">
        <v>115</v>
      </c>
      <c r="B30" s="162"/>
      <c r="C30" s="162"/>
      <c r="D30" s="162"/>
      <c r="E30" s="162"/>
      <c r="F30" s="162"/>
      <c r="G30" s="162"/>
      <c r="H30" s="162"/>
      <c r="I30" s="162"/>
      <c r="J30" s="162"/>
      <c r="K30" s="162"/>
      <c r="L30" s="162"/>
      <c r="M30" s="162"/>
      <c r="N30" s="126"/>
      <c r="O30" s="126"/>
      <c r="P30" s="126"/>
      <c r="Q30" s="36"/>
      <c r="R30" s="75"/>
      <c r="S30" s="75"/>
      <c r="T30" s="75"/>
    </row>
    <row r="31" spans="1:20" ht="15" customHeight="1" x14ac:dyDescent="0.3">
      <c r="A31" s="162"/>
      <c r="B31" s="162"/>
      <c r="C31" s="162"/>
      <c r="D31" s="162"/>
      <c r="E31" s="162"/>
      <c r="F31" s="162"/>
      <c r="G31" s="162"/>
      <c r="H31" s="162"/>
      <c r="I31" s="162"/>
      <c r="J31" s="162"/>
      <c r="K31" s="162"/>
      <c r="L31" s="162"/>
      <c r="M31" s="162"/>
      <c r="N31" s="126"/>
      <c r="O31" s="126"/>
      <c r="P31" s="126"/>
      <c r="Q31" s="36"/>
    </row>
    <row r="32" spans="1:20" ht="15" customHeight="1" x14ac:dyDescent="0.3">
      <c r="A32" s="163"/>
      <c r="B32" s="163"/>
      <c r="C32" s="163"/>
      <c r="D32" s="163"/>
      <c r="E32" s="163"/>
      <c r="F32" s="163"/>
      <c r="G32" s="163"/>
      <c r="H32" s="163"/>
      <c r="I32" s="163"/>
      <c r="L32" s="58"/>
      <c r="M32" s="58"/>
      <c r="N32" s="58"/>
      <c r="O32" s="58"/>
      <c r="P32" s="58"/>
      <c r="Q32" s="36"/>
    </row>
    <row r="33" spans="1:17" ht="15" customHeight="1" x14ac:dyDescent="0.3">
      <c r="A33" s="163"/>
      <c r="B33" s="163"/>
      <c r="C33" s="163"/>
      <c r="D33" s="163"/>
      <c r="E33" s="163"/>
      <c r="F33" s="163"/>
      <c r="G33" s="163"/>
      <c r="H33" s="163"/>
      <c r="I33" s="163"/>
      <c r="L33" s="58"/>
      <c r="M33" s="58"/>
      <c r="N33" s="58"/>
      <c r="O33" s="58"/>
      <c r="P33" s="58"/>
      <c r="Q33" s="36"/>
    </row>
  </sheetData>
  <mergeCells count="8">
    <mergeCell ref="A3:P3"/>
    <mergeCell ref="A30:M31"/>
    <mergeCell ref="A32:I33"/>
    <mergeCell ref="A25:A29"/>
    <mergeCell ref="A20:A24"/>
    <mergeCell ref="A5:A9"/>
    <mergeCell ref="A10:A14"/>
    <mergeCell ref="A15:A19"/>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 &amp;C&amp;P / &amp;N&amp;R&amp;A</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77E27-786B-41DA-BAA1-B956FD3AEF8F}">
  <sheetPr>
    <tabColor theme="9" tint="-0.499984740745262"/>
  </sheetPr>
  <dimension ref="A1:G54"/>
  <sheetViews>
    <sheetView showGridLines="0" workbookViewId="0">
      <selection activeCell="A61" sqref="A61"/>
    </sheetView>
  </sheetViews>
  <sheetFormatPr defaultRowHeight="14.4" x14ac:dyDescent="0.3"/>
  <cols>
    <col min="1" max="1" width="37.77734375" customWidth="1"/>
    <col min="2" max="2" width="8.77734375" customWidth="1"/>
    <col min="3" max="7" width="12.33203125" customWidth="1"/>
  </cols>
  <sheetData>
    <row r="1" spans="1:7" ht="28.2" customHeight="1" x14ac:dyDescent="0.3">
      <c r="A1" s="168" t="s">
        <v>154</v>
      </c>
      <c r="B1" s="168"/>
      <c r="C1" s="168"/>
      <c r="D1" s="168"/>
      <c r="E1" s="168"/>
      <c r="F1" s="168"/>
      <c r="G1" s="168"/>
    </row>
    <row r="2" spans="1:7" x14ac:dyDescent="0.3">
      <c r="A2" s="135" t="s">
        <v>150</v>
      </c>
      <c r="B2" s="135" t="s">
        <v>133</v>
      </c>
      <c r="C2" s="135">
        <v>2019</v>
      </c>
      <c r="D2" s="135">
        <v>2020</v>
      </c>
      <c r="E2" s="135">
        <v>2021</v>
      </c>
      <c r="F2" s="135">
        <v>2022</v>
      </c>
      <c r="G2" s="135">
        <v>2023</v>
      </c>
    </row>
    <row r="3" spans="1:7" x14ac:dyDescent="0.3">
      <c r="A3" s="158" t="s">
        <v>151</v>
      </c>
      <c r="B3" s="134" t="s">
        <v>134</v>
      </c>
      <c r="C3" s="136">
        <v>4495</v>
      </c>
      <c r="D3" s="136">
        <v>7708</v>
      </c>
      <c r="E3" s="136">
        <v>2813</v>
      </c>
      <c r="F3" s="136">
        <v>8616</v>
      </c>
      <c r="G3" s="136">
        <v>9910</v>
      </c>
    </row>
    <row r="4" spans="1:7" x14ac:dyDescent="0.3">
      <c r="A4" s="158"/>
      <c r="B4" s="134" t="s">
        <v>135</v>
      </c>
      <c r="C4" s="136">
        <v>3898</v>
      </c>
      <c r="D4" s="136">
        <v>6304</v>
      </c>
      <c r="E4" s="136">
        <v>2386</v>
      </c>
      <c r="F4" s="136">
        <v>5781</v>
      </c>
      <c r="G4" s="136">
        <v>8582</v>
      </c>
    </row>
    <row r="5" spans="1:7" x14ac:dyDescent="0.3">
      <c r="A5" s="158"/>
      <c r="B5" s="134" t="s">
        <v>136</v>
      </c>
      <c r="C5" s="136">
        <v>6014</v>
      </c>
      <c r="D5" s="136">
        <v>5367</v>
      </c>
      <c r="E5" s="136">
        <v>2936</v>
      </c>
      <c r="F5" s="136">
        <v>7035</v>
      </c>
      <c r="G5" s="136">
        <v>7807</v>
      </c>
    </row>
    <row r="6" spans="1:7" x14ac:dyDescent="0.3">
      <c r="A6" s="158"/>
      <c r="B6" s="134" t="s">
        <v>137</v>
      </c>
      <c r="C6" s="136">
        <v>7714</v>
      </c>
      <c r="D6" s="136">
        <v>2456</v>
      </c>
      <c r="E6" s="136">
        <v>3115</v>
      </c>
      <c r="F6" s="136">
        <v>10271</v>
      </c>
      <c r="G6" s="136">
        <v>13421</v>
      </c>
    </row>
    <row r="7" spans="1:7" x14ac:dyDescent="0.3">
      <c r="A7" s="158"/>
      <c r="B7" s="134" t="s">
        <v>138</v>
      </c>
      <c r="C7" s="136">
        <v>7738</v>
      </c>
      <c r="D7" s="136">
        <v>3322</v>
      </c>
      <c r="E7" s="136">
        <v>6575</v>
      </c>
      <c r="F7" s="136">
        <v>8725</v>
      </c>
      <c r="G7" s="136">
        <v>12363</v>
      </c>
    </row>
    <row r="8" spans="1:7" x14ac:dyDescent="0.3">
      <c r="A8" s="158"/>
      <c r="B8" s="134" t="s">
        <v>139</v>
      </c>
      <c r="C8" s="136">
        <v>11515</v>
      </c>
      <c r="D8" s="136">
        <v>5303</v>
      </c>
      <c r="E8" s="136">
        <v>9266</v>
      </c>
      <c r="F8" s="136">
        <v>13982</v>
      </c>
      <c r="G8" s="136">
        <v>19156</v>
      </c>
    </row>
    <row r="9" spans="1:7" x14ac:dyDescent="0.3">
      <c r="A9" s="158"/>
      <c r="B9" s="134" t="s">
        <v>140</v>
      </c>
      <c r="C9" s="136">
        <v>18025</v>
      </c>
      <c r="D9" s="136">
        <v>11998</v>
      </c>
      <c r="E9" s="136">
        <v>19932</v>
      </c>
      <c r="F9" s="136">
        <v>26454</v>
      </c>
      <c r="G9" s="136">
        <v>32544</v>
      </c>
    </row>
    <row r="10" spans="1:7" x14ac:dyDescent="0.3">
      <c r="A10" s="158"/>
      <c r="B10" s="134" t="s">
        <v>141</v>
      </c>
      <c r="C10" s="136">
        <v>24882</v>
      </c>
      <c r="D10" s="136">
        <v>21849</v>
      </c>
      <c r="E10" s="136">
        <v>30225</v>
      </c>
      <c r="F10" s="136">
        <v>36982</v>
      </c>
      <c r="G10" s="136">
        <v>42721</v>
      </c>
    </row>
    <row r="11" spans="1:7" x14ac:dyDescent="0.3">
      <c r="A11" s="158"/>
      <c r="B11" s="134" t="s">
        <v>142</v>
      </c>
      <c r="C11" s="136">
        <v>14311</v>
      </c>
      <c r="D11" s="136">
        <v>9580</v>
      </c>
      <c r="E11" s="136">
        <v>14697</v>
      </c>
      <c r="F11" s="136">
        <v>18884</v>
      </c>
      <c r="G11" s="136">
        <v>23950</v>
      </c>
    </row>
    <row r="12" spans="1:7" x14ac:dyDescent="0.3">
      <c r="A12" s="158"/>
      <c r="B12" s="134" t="s">
        <v>143</v>
      </c>
      <c r="C12" s="136">
        <v>10554</v>
      </c>
      <c r="D12" s="136">
        <v>7491</v>
      </c>
      <c r="E12" s="136">
        <v>10226</v>
      </c>
      <c r="F12" s="136">
        <v>13815</v>
      </c>
      <c r="G12" s="136">
        <v>13992</v>
      </c>
    </row>
    <row r="13" spans="1:7" x14ac:dyDescent="0.3">
      <c r="A13" s="158"/>
      <c r="B13" s="134" t="s">
        <v>144</v>
      </c>
      <c r="C13" s="136">
        <v>6275</v>
      </c>
      <c r="D13" s="136">
        <v>3036</v>
      </c>
      <c r="E13" s="136">
        <v>5910</v>
      </c>
      <c r="F13" s="136">
        <v>7375</v>
      </c>
      <c r="G13" s="136">
        <v>9522</v>
      </c>
    </row>
    <row r="14" spans="1:7" x14ac:dyDescent="0.3">
      <c r="A14" s="158"/>
      <c r="B14" s="134" t="s">
        <v>145</v>
      </c>
      <c r="C14" s="136">
        <v>8950</v>
      </c>
      <c r="D14" s="136">
        <v>3086</v>
      </c>
      <c r="E14" s="136">
        <v>8923</v>
      </c>
      <c r="F14" s="136">
        <v>10440</v>
      </c>
      <c r="G14" s="136">
        <v>14126</v>
      </c>
    </row>
    <row r="15" spans="1:7" x14ac:dyDescent="0.3">
      <c r="A15" s="159" t="s">
        <v>152</v>
      </c>
      <c r="B15" s="137" t="s">
        <v>134</v>
      </c>
      <c r="C15" s="138">
        <v>365942.5</v>
      </c>
      <c r="D15" s="138">
        <v>590571.625</v>
      </c>
      <c r="E15" s="138">
        <v>230737</v>
      </c>
      <c r="F15" s="138">
        <v>858249</v>
      </c>
      <c r="G15" s="138">
        <v>880535</v>
      </c>
    </row>
    <row r="16" spans="1:7" x14ac:dyDescent="0.3">
      <c r="A16" s="159"/>
      <c r="B16" s="137" t="s">
        <v>135</v>
      </c>
      <c r="C16" s="138">
        <v>270532.34375</v>
      </c>
      <c r="D16" s="138">
        <v>424166.4375</v>
      </c>
      <c r="E16" s="138">
        <v>210950</v>
      </c>
      <c r="F16" s="138">
        <v>433336</v>
      </c>
      <c r="G16" s="138">
        <v>789518</v>
      </c>
    </row>
    <row r="17" spans="1:7" x14ac:dyDescent="0.3">
      <c r="A17" s="159"/>
      <c r="B17" s="137" t="s">
        <v>136</v>
      </c>
      <c r="C17" s="138">
        <v>470688.46875</v>
      </c>
      <c r="D17" s="138">
        <v>434706.625</v>
      </c>
      <c r="E17" s="138">
        <v>233039</v>
      </c>
      <c r="F17" s="138">
        <v>624495</v>
      </c>
      <c r="G17" s="138">
        <v>630218</v>
      </c>
    </row>
    <row r="18" spans="1:7" x14ac:dyDescent="0.3">
      <c r="A18" s="159"/>
      <c r="B18" s="137" t="s">
        <v>137</v>
      </c>
      <c r="C18" s="138">
        <v>614652.0625</v>
      </c>
      <c r="D18" s="138">
        <v>205215.734375</v>
      </c>
      <c r="E18" s="138">
        <v>258511</v>
      </c>
      <c r="F18" s="138">
        <v>920485</v>
      </c>
      <c r="G18" s="138">
        <v>1259679</v>
      </c>
    </row>
    <row r="19" spans="1:7" x14ac:dyDescent="0.3">
      <c r="A19" s="159"/>
      <c r="B19" s="137" t="s">
        <v>138</v>
      </c>
      <c r="C19" s="138">
        <v>778835.1875</v>
      </c>
      <c r="D19" s="138">
        <v>296511.9375</v>
      </c>
      <c r="E19" s="138">
        <v>756882</v>
      </c>
      <c r="F19" s="138">
        <v>957304</v>
      </c>
      <c r="G19" s="138">
        <v>1484673</v>
      </c>
    </row>
    <row r="20" spans="1:7" x14ac:dyDescent="0.3">
      <c r="A20" s="159"/>
      <c r="B20" s="137" t="s">
        <v>139</v>
      </c>
      <c r="C20" s="138">
        <v>1219962.75</v>
      </c>
      <c r="D20" s="138">
        <v>490040.96875</v>
      </c>
      <c r="E20" s="138">
        <v>1253889</v>
      </c>
      <c r="F20" s="138">
        <v>1656762</v>
      </c>
      <c r="G20" s="138">
        <v>2464600</v>
      </c>
    </row>
    <row r="21" spans="1:7" x14ac:dyDescent="0.3">
      <c r="A21" s="159"/>
      <c r="B21" s="137" t="s">
        <v>140</v>
      </c>
      <c r="C21" s="138">
        <v>2021204.625</v>
      </c>
      <c r="D21" s="138">
        <v>1675565.625</v>
      </c>
      <c r="E21" s="138">
        <v>2807357</v>
      </c>
      <c r="F21" s="138">
        <v>3359682</v>
      </c>
      <c r="G21" s="138">
        <v>4638872</v>
      </c>
    </row>
    <row r="22" spans="1:7" x14ac:dyDescent="0.3">
      <c r="A22" s="159"/>
      <c r="B22" s="137" t="s">
        <v>141</v>
      </c>
      <c r="C22" s="138">
        <v>2870960</v>
      </c>
      <c r="D22" s="138">
        <v>3112406</v>
      </c>
      <c r="E22" s="138">
        <v>4390451</v>
      </c>
      <c r="F22" s="138">
        <v>5011336</v>
      </c>
      <c r="G22" s="138">
        <v>6638544</v>
      </c>
    </row>
    <row r="23" spans="1:7" x14ac:dyDescent="0.3">
      <c r="A23" s="159"/>
      <c r="B23" s="137" t="s">
        <v>142</v>
      </c>
      <c r="C23" s="138">
        <v>1401532.75</v>
      </c>
      <c r="D23" s="138">
        <v>1150806</v>
      </c>
      <c r="E23" s="138">
        <v>1895376</v>
      </c>
      <c r="F23" s="138">
        <v>2190034</v>
      </c>
      <c r="G23" s="138">
        <v>2978410</v>
      </c>
    </row>
    <row r="24" spans="1:7" x14ac:dyDescent="0.3">
      <c r="A24" s="159"/>
      <c r="B24" s="137" t="s">
        <v>143</v>
      </c>
      <c r="C24" s="138">
        <v>849187.4375</v>
      </c>
      <c r="D24" s="138">
        <v>865558</v>
      </c>
      <c r="E24" s="138">
        <v>1139904</v>
      </c>
      <c r="F24" s="138">
        <v>1386113</v>
      </c>
      <c r="G24" s="138">
        <v>1513798</v>
      </c>
    </row>
    <row r="25" spans="1:7" x14ac:dyDescent="0.3">
      <c r="A25" s="159"/>
      <c r="B25" s="137" t="s">
        <v>144</v>
      </c>
      <c r="C25" s="138">
        <v>388906.5625</v>
      </c>
      <c r="D25" s="138">
        <v>246942</v>
      </c>
      <c r="E25" s="138">
        <v>427102</v>
      </c>
      <c r="F25" s="138">
        <v>554395</v>
      </c>
      <c r="G25" s="138">
        <v>886785.6875</v>
      </c>
    </row>
    <row r="26" spans="1:7" x14ac:dyDescent="0.3">
      <c r="A26" s="159"/>
      <c r="B26" s="137" t="s">
        <v>145</v>
      </c>
      <c r="C26" s="138">
        <v>782801.1875</v>
      </c>
      <c r="D26" s="138">
        <v>286081</v>
      </c>
      <c r="E26" s="138">
        <v>895830</v>
      </c>
      <c r="F26" s="138">
        <v>953932</v>
      </c>
      <c r="G26" s="138">
        <v>1503352.375</v>
      </c>
    </row>
    <row r="27" spans="1:7" x14ac:dyDescent="0.3">
      <c r="A27" s="158" t="s">
        <v>153</v>
      </c>
      <c r="B27" s="134" t="s">
        <v>134</v>
      </c>
      <c r="C27" s="136">
        <f>C15/C3</f>
        <v>81.41101223581758</v>
      </c>
      <c r="D27" s="136">
        <f t="shared" ref="D27:G27" si="0">D15/D3</f>
        <v>76.618010508562534</v>
      </c>
      <c r="E27" s="136">
        <f t="shared" si="0"/>
        <v>82.025239957340915</v>
      </c>
      <c r="F27" s="136">
        <f t="shared" si="0"/>
        <v>99.611072423398326</v>
      </c>
      <c r="G27" s="136">
        <f t="shared" si="0"/>
        <v>88.8531786074672</v>
      </c>
    </row>
    <row r="28" spans="1:7" x14ac:dyDescent="0.3">
      <c r="A28" s="158"/>
      <c r="B28" s="134" t="s">
        <v>135</v>
      </c>
      <c r="C28" s="136">
        <f t="shared" ref="C28:G38" si="1">C16/C4</f>
        <v>69.402858837865566</v>
      </c>
      <c r="D28" s="136">
        <f t="shared" si="1"/>
        <v>67.285285136421322</v>
      </c>
      <c r="E28" s="136">
        <f t="shared" si="1"/>
        <v>88.411567476948875</v>
      </c>
      <c r="F28" s="136">
        <f t="shared" si="1"/>
        <v>74.958657671683099</v>
      </c>
      <c r="G28" s="136">
        <f t="shared" si="1"/>
        <v>91.996970403169428</v>
      </c>
    </row>
    <row r="29" spans="1:7" x14ac:dyDescent="0.3">
      <c r="A29" s="158"/>
      <c r="B29" s="134" t="s">
        <v>136</v>
      </c>
      <c r="C29" s="136">
        <f t="shared" si="1"/>
        <v>78.265458721316932</v>
      </c>
      <c r="D29" s="136">
        <f t="shared" si="1"/>
        <v>80.996203651947084</v>
      </c>
      <c r="E29" s="136">
        <f t="shared" si="1"/>
        <v>79.372956403269754</v>
      </c>
      <c r="F29" s="136">
        <f t="shared" si="1"/>
        <v>88.769722814498934</v>
      </c>
      <c r="G29" s="136">
        <f t="shared" si="1"/>
        <v>80.724734212885878</v>
      </c>
    </row>
    <row r="30" spans="1:7" x14ac:dyDescent="0.3">
      <c r="A30" s="158"/>
      <c r="B30" s="134" t="s">
        <v>137</v>
      </c>
      <c r="C30" s="136">
        <f t="shared" si="1"/>
        <v>79.680070326678759</v>
      </c>
      <c r="D30" s="136">
        <f t="shared" si="1"/>
        <v>83.556895103827358</v>
      </c>
      <c r="E30" s="136">
        <f t="shared" si="1"/>
        <v>82.989085072231134</v>
      </c>
      <c r="F30" s="136">
        <f t="shared" si="1"/>
        <v>89.619803329763414</v>
      </c>
      <c r="G30" s="136">
        <f t="shared" si="1"/>
        <v>93.858803367856339</v>
      </c>
    </row>
    <row r="31" spans="1:7" x14ac:dyDescent="0.3">
      <c r="A31" s="158"/>
      <c r="B31" s="134" t="s">
        <v>138</v>
      </c>
      <c r="C31" s="136">
        <f t="shared" si="1"/>
        <v>100.6507091625743</v>
      </c>
      <c r="D31" s="136">
        <f t="shared" si="1"/>
        <v>89.257055237808544</v>
      </c>
      <c r="E31" s="136">
        <f t="shared" si="1"/>
        <v>115.11513307984791</v>
      </c>
      <c r="F31" s="136">
        <f t="shared" si="1"/>
        <v>109.71965616045846</v>
      </c>
      <c r="G31" s="136">
        <f t="shared" si="1"/>
        <v>120.09002669255035</v>
      </c>
    </row>
    <row r="32" spans="1:7" x14ac:dyDescent="0.3">
      <c r="A32" s="158"/>
      <c r="B32" s="134" t="s">
        <v>139</v>
      </c>
      <c r="C32" s="136">
        <f t="shared" si="1"/>
        <v>105.94552757273122</v>
      </c>
      <c r="D32" s="136">
        <f t="shared" si="1"/>
        <v>92.40825358287762</v>
      </c>
      <c r="E32" s="136">
        <f t="shared" si="1"/>
        <v>135.32149794949277</v>
      </c>
      <c r="F32" s="136">
        <f t="shared" si="1"/>
        <v>118.49249034472894</v>
      </c>
      <c r="G32" s="136">
        <f t="shared" si="1"/>
        <v>128.6594278555022</v>
      </c>
    </row>
    <row r="33" spans="1:7" x14ac:dyDescent="0.3">
      <c r="A33" s="158"/>
      <c r="B33" s="134" t="s">
        <v>140</v>
      </c>
      <c r="C33" s="136">
        <f t="shared" si="1"/>
        <v>112.13340499306518</v>
      </c>
      <c r="D33" s="136">
        <f t="shared" si="1"/>
        <v>139.65374437406234</v>
      </c>
      <c r="E33" s="136">
        <f t="shared" si="1"/>
        <v>140.84672887818584</v>
      </c>
      <c r="F33" s="136">
        <f t="shared" si="1"/>
        <v>127.00090723520073</v>
      </c>
      <c r="G33" s="136">
        <f t="shared" si="1"/>
        <v>142.54154375614553</v>
      </c>
    </row>
    <row r="34" spans="1:7" x14ac:dyDescent="0.3">
      <c r="A34" s="158"/>
      <c r="B34" s="134" t="s">
        <v>141</v>
      </c>
      <c r="C34" s="136">
        <f t="shared" si="1"/>
        <v>115.3830077968009</v>
      </c>
      <c r="D34" s="136">
        <f t="shared" si="1"/>
        <v>142.4507300105268</v>
      </c>
      <c r="E34" s="136">
        <f t="shared" si="1"/>
        <v>145.25892473118279</v>
      </c>
      <c r="F34" s="136">
        <f t="shared" si="1"/>
        <v>135.50743604997027</v>
      </c>
      <c r="G34" s="136">
        <f t="shared" si="1"/>
        <v>155.3929917370848</v>
      </c>
    </row>
    <row r="35" spans="1:7" x14ac:dyDescent="0.3">
      <c r="A35" s="158"/>
      <c r="B35" s="134" t="s">
        <v>142</v>
      </c>
      <c r="C35" s="136">
        <f t="shared" si="1"/>
        <v>97.933949409545107</v>
      </c>
      <c r="D35" s="136">
        <f t="shared" si="1"/>
        <v>120.1258872651357</v>
      </c>
      <c r="E35" s="136">
        <f t="shared" si="1"/>
        <v>128.96346193100632</v>
      </c>
      <c r="F35" s="136">
        <f t="shared" si="1"/>
        <v>115.97299300995552</v>
      </c>
      <c r="G35" s="136">
        <f t="shared" si="1"/>
        <v>124.35949895615866</v>
      </c>
    </row>
    <row r="36" spans="1:7" x14ac:dyDescent="0.3">
      <c r="A36" s="158"/>
      <c r="B36" s="134" t="s">
        <v>143</v>
      </c>
      <c r="C36" s="136">
        <f t="shared" si="1"/>
        <v>80.461193623270802</v>
      </c>
      <c r="D36" s="136">
        <f t="shared" si="1"/>
        <v>115.54638900013349</v>
      </c>
      <c r="E36" s="136">
        <f t="shared" si="1"/>
        <v>111.47115196557795</v>
      </c>
      <c r="F36" s="136">
        <f t="shared" si="1"/>
        <v>100.3339124140427</v>
      </c>
      <c r="G36" s="136">
        <f t="shared" si="1"/>
        <v>108.19025157232704</v>
      </c>
    </row>
    <row r="37" spans="1:7" x14ac:dyDescent="0.3">
      <c r="A37" s="158"/>
      <c r="B37" s="134" t="s">
        <v>144</v>
      </c>
      <c r="C37" s="136">
        <f t="shared" si="1"/>
        <v>61.977141434262947</v>
      </c>
      <c r="D37" s="136">
        <f t="shared" si="1"/>
        <v>81.337944664031625</v>
      </c>
      <c r="E37" s="136">
        <f t="shared" si="1"/>
        <v>72.267681895093062</v>
      </c>
      <c r="F37" s="136">
        <f t="shared" si="1"/>
        <v>75.172203389830514</v>
      </c>
      <c r="G37" s="136">
        <f t="shared" si="1"/>
        <v>93.130191923965555</v>
      </c>
    </row>
    <row r="38" spans="1:7" x14ac:dyDescent="0.3">
      <c r="A38" s="158"/>
      <c r="B38" s="134" t="s">
        <v>145</v>
      </c>
      <c r="C38" s="136">
        <f t="shared" si="1"/>
        <v>87.463819832402237</v>
      </c>
      <c r="D38" s="136">
        <f t="shared" si="1"/>
        <v>92.702851587815942</v>
      </c>
      <c r="E38" s="136">
        <f t="shared" si="1"/>
        <v>100.39560685867981</v>
      </c>
      <c r="F38" s="136">
        <f t="shared" si="1"/>
        <v>91.372796934865903</v>
      </c>
      <c r="G38" s="136">
        <f t="shared" si="1"/>
        <v>106.42449207135778</v>
      </c>
    </row>
    <row r="39" spans="1:7" x14ac:dyDescent="0.3">
      <c r="A39" s="159" t="s">
        <v>39</v>
      </c>
      <c r="B39" s="137" t="s">
        <v>134</v>
      </c>
      <c r="C39" s="140">
        <v>0.20171755552291901</v>
      </c>
      <c r="D39" s="140">
        <v>0.21295757591724401</v>
      </c>
      <c r="E39" s="140">
        <v>0.101156361401081</v>
      </c>
      <c r="F39" s="140">
        <v>0.23223772644996599</v>
      </c>
      <c r="G39" s="140">
        <v>0.23234441876411399</v>
      </c>
    </row>
    <row r="40" spans="1:7" x14ac:dyDescent="0.3">
      <c r="A40" s="159"/>
      <c r="B40" s="137" t="s">
        <v>135</v>
      </c>
      <c r="C40" s="140">
        <v>0.18202441930770899</v>
      </c>
      <c r="D40" s="140">
        <v>0.19452773034572601</v>
      </c>
      <c r="E40" s="140">
        <v>8.7120622396469102E-2</v>
      </c>
      <c r="F40" s="140">
        <v>0.198540344834328</v>
      </c>
      <c r="G40" s="140">
        <v>0.231359288096428</v>
      </c>
    </row>
    <row r="41" spans="1:7" x14ac:dyDescent="0.3">
      <c r="A41" s="159"/>
      <c r="B41" s="137" t="s">
        <v>136</v>
      </c>
      <c r="C41" s="140">
        <v>0.22204139828681899</v>
      </c>
      <c r="D41" s="140">
        <v>0.154896065592766</v>
      </c>
      <c r="E41" s="140">
        <v>9.4606660306453705E-2</v>
      </c>
      <c r="F41" s="140">
        <v>0.19492653012275701</v>
      </c>
      <c r="G41" s="140">
        <v>0.18799546360969499</v>
      </c>
    </row>
    <row r="42" spans="1:7" x14ac:dyDescent="0.3">
      <c r="A42" s="159"/>
      <c r="B42" s="137" t="s">
        <v>137</v>
      </c>
      <c r="C42" s="140">
        <v>0.26761597394943198</v>
      </c>
      <c r="D42" s="140">
        <v>8.1139326095581096E-2</v>
      </c>
      <c r="E42" s="140">
        <v>9.9731810390949194E-2</v>
      </c>
      <c r="F42" s="140">
        <v>0.27406260371208202</v>
      </c>
      <c r="G42" s="140">
        <v>0.27527216076850902</v>
      </c>
    </row>
    <row r="43" spans="1:7" x14ac:dyDescent="0.3">
      <c r="A43" s="159"/>
      <c r="B43" s="137" t="s">
        <v>138</v>
      </c>
      <c r="C43" s="140">
        <v>0.22528195381164601</v>
      </c>
      <c r="D43" s="140">
        <v>8.8058046996593503E-2</v>
      </c>
      <c r="E43" s="140">
        <v>0.158605396747589</v>
      </c>
      <c r="F43" s="140">
        <v>0.19292783737182601</v>
      </c>
      <c r="G43" s="140">
        <v>0.21034352481365201</v>
      </c>
    </row>
    <row r="44" spans="1:7" x14ac:dyDescent="0.3">
      <c r="A44" s="159"/>
      <c r="B44" s="137" t="s">
        <v>139</v>
      </c>
      <c r="C44" s="140">
        <v>0.31515035033226002</v>
      </c>
      <c r="D44" s="140">
        <v>0.130871072411537</v>
      </c>
      <c r="E44" s="140">
        <v>0.20469027757644701</v>
      </c>
      <c r="F44" s="140">
        <v>0.28302115201950101</v>
      </c>
      <c r="G44" s="140">
        <v>0.31075957417488098</v>
      </c>
    </row>
    <row r="45" spans="1:7" x14ac:dyDescent="0.3">
      <c r="A45" s="159"/>
      <c r="B45" s="137" t="s">
        <v>140</v>
      </c>
      <c r="C45" s="140">
        <v>0.43129894137382502</v>
      </c>
      <c r="D45" s="140">
        <v>0.257888704538345</v>
      </c>
      <c r="E45" s="140">
        <v>0.409834384918213</v>
      </c>
      <c r="F45" s="140">
        <v>0.48222985863685602</v>
      </c>
      <c r="G45" s="140">
        <v>0.488245129585266</v>
      </c>
    </row>
    <row r="46" spans="1:7" x14ac:dyDescent="0.3">
      <c r="A46" s="159"/>
      <c r="B46" s="137" t="s">
        <v>141</v>
      </c>
      <c r="C46" s="140">
        <v>0.58191019296646096</v>
      </c>
      <c r="D46" s="140">
        <v>0.44298273324966397</v>
      </c>
      <c r="E46" s="140">
        <v>0.62501907348632801</v>
      </c>
      <c r="F46" s="140">
        <v>0.645155549049377</v>
      </c>
      <c r="G46" s="140">
        <v>0.62689709663391102</v>
      </c>
    </row>
    <row r="47" spans="1:7" x14ac:dyDescent="0.3">
      <c r="A47" s="159"/>
      <c r="B47" s="137" t="s">
        <v>142</v>
      </c>
      <c r="C47" s="140">
        <v>0.33991926908492998</v>
      </c>
      <c r="D47" s="140">
        <v>0.20961739122867601</v>
      </c>
      <c r="E47" s="140">
        <v>0.30795359611511203</v>
      </c>
      <c r="F47" s="140">
        <v>0.33729761838913003</v>
      </c>
      <c r="G47" s="140">
        <v>0.36924988031387301</v>
      </c>
    </row>
    <row r="48" spans="1:7" x14ac:dyDescent="0.3">
      <c r="A48" s="159"/>
      <c r="B48" s="137" t="s">
        <v>143</v>
      </c>
      <c r="C48" s="140">
        <v>0.26462599635124201</v>
      </c>
      <c r="D48" s="140">
        <v>0.175617516040802</v>
      </c>
      <c r="E48" s="140">
        <v>0.24239954352378801</v>
      </c>
      <c r="F48" s="140">
        <v>0.27687138319015497</v>
      </c>
      <c r="G48" s="140">
        <v>0.239950060844421</v>
      </c>
    </row>
    <row r="49" spans="1:7" x14ac:dyDescent="0.3">
      <c r="A49" s="159"/>
      <c r="B49" s="137" t="s">
        <v>144</v>
      </c>
      <c r="C49" s="140">
        <v>0.19605772197246599</v>
      </c>
      <c r="D49" s="140">
        <v>0.111245363950729</v>
      </c>
      <c r="E49" s="140">
        <v>0.17821809649467499</v>
      </c>
      <c r="F49" s="140">
        <v>0.190117478370667</v>
      </c>
      <c r="G49" s="140">
        <v>0.20785547792911499</v>
      </c>
    </row>
    <row r="50" spans="1:7" x14ac:dyDescent="0.3">
      <c r="A50" s="159"/>
      <c r="B50" s="137" t="s">
        <v>145</v>
      </c>
      <c r="C50" s="140">
        <v>0.25326839089393599</v>
      </c>
      <c r="D50" s="140">
        <v>0.102939359843731</v>
      </c>
      <c r="E50" s="140">
        <v>0.24629108607769001</v>
      </c>
      <c r="F50" s="140">
        <v>0.25504118204116799</v>
      </c>
      <c r="G50" s="140">
        <v>0.28835341334343001</v>
      </c>
    </row>
    <row r="51" spans="1:7" x14ac:dyDescent="0.3">
      <c r="A51" s="139" t="s">
        <v>146</v>
      </c>
      <c r="B51" s="134"/>
      <c r="C51" s="134"/>
      <c r="D51" s="134"/>
      <c r="E51" s="134"/>
      <c r="F51" s="134"/>
      <c r="G51" s="134"/>
    </row>
    <row r="52" spans="1:7" ht="14.4" customHeight="1" x14ac:dyDescent="0.3">
      <c r="A52" s="167" t="s">
        <v>155</v>
      </c>
      <c r="B52" s="167"/>
      <c r="C52" s="167"/>
      <c r="D52" s="167"/>
      <c r="E52" s="167"/>
      <c r="F52" s="167"/>
      <c r="G52" s="167"/>
    </row>
    <row r="53" spans="1:7" x14ac:dyDescent="0.3">
      <c r="A53" s="167"/>
      <c r="B53" s="167"/>
      <c r="C53" s="167"/>
      <c r="D53" s="167"/>
      <c r="E53" s="167"/>
      <c r="F53" s="167"/>
      <c r="G53" s="167"/>
    </row>
    <row r="54" spans="1:7" x14ac:dyDescent="0.3">
      <c r="A54" s="167"/>
      <c r="B54" s="167"/>
      <c r="C54" s="167"/>
      <c r="D54" s="167"/>
      <c r="E54" s="167"/>
      <c r="F54" s="167"/>
      <c r="G54" s="167"/>
    </row>
  </sheetData>
  <mergeCells count="6">
    <mergeCell ref="A52:G54"/>
    <mergeCell ref="A1:G1"/>
    <mergeCell ref="A3:A14"/>
    <mergeCell ref="A15:A26"/>
    <mergeCell ref="A27:A38"/>
    <mergeCell ref="A39:A50"/>
  </mergeCells>
  <pageMargins left="0.7" right="0.7" top="0.75" bottom="0.75" header="0.3" footer="0.3"/>
  <ignoredErrors>
    <ignoredError sqref="B3:B5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11</vt:i4>
      </vt:variant>
    </vt:vector>
  </HeadingPairs>
  <TitlesOfParts>
    <vt:vector size="26" baseType="lpstr">
      <vt:lpstr>Cover Page</vt:lpstr>
      <vt:lpstr>Explanatory Notes</vt:lpstr>
      <vt:lpstr>Key Figures</vt:lpstr>
      <vt:lpstr>Employment</vt:lpstr>
      <vt:lpstr>Hotel Capacity</vt:lpstr>
      <vt:lpstr>Δυναμικό καταλυμάτων βραχυχρόνι</vt:lpstr>
      <vt:lpstr>Rooms for Rent Capacity</vt:lpstr>
      <vt:lpstr>Arrivals-Overnights-Occupancy</vt:lpstr>
      <vt:lpstr>Short term figures-indicator</vt:lpstr>
      <vt:lpstr>Rooms for rent Arriv-Overnights</vt:lpstr>
      <vt:lpstr>Intern-Domestic Air Arrivals</vt:lpstr>
      <vt:lpstr>Domestic Traffic in ports</vt:lpstr>
      <vt:lpstr>Intern. Traffic in ports </vt:lpstr>
      <vt:lpstr>Cruise Ship Traffic</vt:lpstr>
      <vt:lpstr>Admissions to Museums </vt:lpstr>
      <vt:lpstr>'Admissions to Museums '!Print_Area</vt:lpstr>
      <vt:lpstr>'Arrivals-Overnights-Occupancy'!Print_Area</vt:lpstr>
      <vt:lpstr>'Cover Page'!Print_Area</vt:lpstr>
      <vt:lpstr>'Domestic Traffic in ports'!Print_Area</vt:lpstr>
      <vt:lpstr>Employment!Print_Area</vt:lpstr>
      <vt:lpstr>'Explanatory Notes'!Print_Area</vt:lpstr>
      <vt:lpstr>'Hotel Capacity'!Print_Area</vt:lpstr>
      <vt:lpstr>'Intern. Traffic in ports '!Print_Area</vt:lpstr>
      <vt:lpstr>'Intern-Domestic Air Arrivals'!Print_Area</vt:lpstr>
      <vt:lpstr>'Rooms for rent Arriv-Overnights'!Print_Area</vt:lpstr>
      <vt:lpstr>'Intern-Domestic Air Arrivals'!Print_Titles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ΣΕΡΑΦΕΙΜ ΚΟΥΤΣΟΣ</dc:creator>
  <cp:lastModifiedBy>ΣΕΡΑΦΕΙΜ ΚΟΥΤΣΟΣ</cp:lastModifiedBy>
  <cp:lastPrinted>2017-11-27T09:47:31Z</cp:lastPrinted>
  <dcterms:created xsi:type="dcterms:W3CDTF">2016-07-19T08:35:01Z</dcterms:created>
  <dcterms:modified xsi:type="dcterms:W3CDTF">2024-03-29T10:11:34Z</dcterms:modified>
</cp:coreProperties>
</file>